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5.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7.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8.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9.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0.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4.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5.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27.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8.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29.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32.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15" yWindow="6135" windowWidth="19440" windowHeight="6180" tabRatio="875"/>
  </bookViews>
  <sheets>
    <sheet name="Contents" sheetId="4" r:id="rId1"/>
    <sheet name="Metadata" sheetId="5" r:id="rId2"/>
    <sheet name="Aberdeen City" sheetId="1" r:id="rId3"/>
    <sheet name="Aberdeenshire" sheetId="2" r:id="rId4"/>
    <sheet name="Angus" sheetId="36" r:id="rId5"/>
    <sheet name="Argyll &amp; Bute" sheetId="37" r:id="rId6"/>
    <sheet name="Clackmannanshire" sheetId="38" r:id="rId7"/>
    <sheet name="Dumfries &amp; Galloway" sheetId="39" r:id="rId8"/>
    <sheet name="Dundee City" sheetId="40" r:id="rId9"/>
    <sheet name="East Ayrshire" sheetId="41" r:id="rId10"/>
    <sheet name="East Dunbartonshire" sheetId="42" r:id="rId11"/>
    <sheet name="East Lothian" sheetId="43" r:id="rId12"/>
    <sheet name="East Renfrewshire" sheetId="44" r:id="rId13"/>
    <sheet name="Edinburgh, City of" sheetId="45" r:id="rId14"/>
    <sheet name="Eilean Siar" sheetId="46" r:id="rId15"/>
    <sheet name="Falkirk" sheetId="47" r:id="rId16"/>
    <sheet name="Fife" sheetId="48" r:id="rId17"/>
    <sheet name="Glasgow City" sheetId="49" r:id="rId18"/>
    <sheet name="Highland" sheetId="50" r:id="rId19"/>
    <sheet name="Inverclyde" sheetId="51" r:id="rId20"/>
    <sheet name="Midlothian" sheetId="52" r:id="rId21"/>
    <sheet name="Moray" sheetId="53" r:id="rId22"/>
    <sheet name="North Ayrshire" sheetId="54" r:id="rId23"/>
    <sheet name="North Lanarkshire" sheetId="55" r:id="rId24"/>
    <sheet name="Orkney Islands" sheetId="56" r:id="rId25"/>
    <sheet name="Perth &amp; Kinross" sheetId="57" r:id="rId26"/>
    <sheet name="Renfrewshire" sheetId="58" r:id="rId27"/>
    <sheet name="Scottish Borders" sheetId="59" r:id="rId28"/>
    <sheet name="Shetland Islands" sheetId="60" r:id="rId29"/>
    <sheet name="South Ayrshire" sheetId="61" r:id="rId30"/>
    <sheet name="South Lanarkshire" sheetId="62" r:id="rId31"/>
    <sheet name="Stirling" sheetId="63" r:id="rId32"/>
    <sheet name="West Dunbartonshire" sheetId="64" r:id="rId33"/>
    <sheet name="West Lothian" sheetId="65" r:id="rId34"/>
  </sheets>
  <calcPr calcId="145621"/>
</workbook>
</file>

<file path=xl/calcChain.xml><?xml version="1.0" encoding="utf-8"?>
<calcChain xmlns="http://schemas.openxmlformats.org/spreadsheetml/2006/main">
  <c r="AL134" i="56" l="1"/>
  <c r="AK134" i="56"/>
  <c r="AJ134" i="56"/>
  <c r="AI134" i="56"/>
  <c r="AH134" i="56"/>
  <c r="AG134" i="56"/>
  <c r="AF134" i="56"/>
  <c r="AE134" i="56"/>
  <c r="AD134" i="56"/>
  <c r="AC134" i="56"/>
  <c r="AB134" i="56"/>
  <c r="AA134" i="56"/>
  <c r="Z134" i="56"/>
  <c r="Y134" i="56"/>
  <c r="X134" i="56"/>
  <c r="W134" i="56"/>
  <c r="V134" i="56"/>
  <c r="U134" i="56"/>
  <c r="T134" i="56"/>
  <c r="S134" i="56"/>
  <c r="R134" i="56"/>
  <c r="Q134" i="56"/>
  <c r="P134" i="56"/>
  <c r="O134" i="56"/>
  <c r="N134" i="56"/>
  <c r="M134" i="56"/>
  <c r="L134" i="56"/>
  <c r="K134" i="56"/>
  <c r="J134" i="56"/>
  <c r="I134" i="56"/>
  <c r="H134" i="56"/>
  <c r="G134" i="56"/>
  <c r="F134" i="56"/>
  <c r="E134" i="56"/>
  <c r="D134" i="56"/>
  <c r="C134" i="56"/>
  <c r="B134" i="56"/>
  <c r="AL170" i="62" l="1"/>
  <c r="AK170" i="62"/>
  <c r="AJ170" i="62"/>
  <c r="AI170" i="62"/>
  <c r="AH170" i="62"/>
  <c r="AG170" i="62"/>
  <c r="AF170" i="62"/>
  <c r="AE170" i="62"/>
  <c r="AD170" i="62"/>
  <c r="AC170" i="62"/>
  <c r="AB170" i="62"/>
  <c r="AA170" i="62"/>
  <c r="Z170" i="62"/>
  <c r="Y170" i="62"/>
  <c r="X170" i="62"/>
  <c r="W170" i="62"/>
  <c r="V170" i="62"/>
  <c r="U170" i="62"/>
  <c r="T170" i="62"/>
  <c r="S170" i="62"/>
  <c r="R170" i="62"/>
  <c r="Q170" i="62"/>
  <c r="P170" i="62"/>
  <c r="N170" i="62"/>
  <c r="O170" i="62"/>
  <c r="M170" i="62"/>
  <c r="L170" i="62"/>
  <c r="K170" i="62"/>
  <c r="J170" i="62"/>
  <c r="I170" i="62"/>
  <c r="H170" i="62"/>
  <c r="G170" i="62"/>
  <c r="F170" i="62"/>
  <c r="E170" i="62"/>
  <c r="D170" i="62"/>
  <c r="C170" i="62"/>
  <c r="B170" i="62"/>
  <c r="AL157" i="58"/>
  <c r="AK157" i="58"/>
  <c r="AJ157" i="58"/>
  <c r="AI157" i="58"/>
  <c r="AH157" i="58"/>
  <c r="AG157" i="58"/>
  <c r="AF157" i="58"/>
  <c r="AE157" i="58"/>
  <c r="AD157" i="58"/>
  <c r="AC157" i="58"/>
  <c r="AB157" i="58"/>
  <c r="AA157" i="58"/>
  <c r="Z157" i="58"/>
  <c r="Y157" i="58"/>
  <c r="X157" i="58"/>
  <c r="W157" i="58"/>
  <c r="V157" i="58"/>
  <c r="U157" i="58"/>
  <c r="T157" i="58"/>
  <c r="S157" i="58"/>
  <c r="R157" i="58"/>
  <c r="Q157" i="58"/>
  <c r="P157" i="58"/>
  <c r="O157" i="58"/>
  <c r="N157" i="58"/>
  <c r="M157" i="58"/>
  <c r="L157" i="58"/>
  <c r="K157" i="58"/>
  <c r="J157" i="58"/>
  <c r="I157" i="58"/>
  <c r="H157" i="58"/>
  <c r="G157" i="58"/>
  <c r="F157" i="58"/>
  <c r="E157" i="58"/>
  <c r="D157" i="58"/>
  <c r="C157" i="58"/>
  <c r="B157" i="58"/>
  <c r="AL158" i="59"/>
  <c r="AK158" i="59"/>
  <c r="AJ158" i="59"/>
  <c r="AI158" i="59"/>
  <c r="AH158" i="59"/>
  <c r="AG158" i="59"/>
  <c r="AF158" i="59"/>
  <c r="AE158" i="59"/>
  <c r="AD158" i="59"/>
  <c r="AC158" i="59"/>
  <c r="AB158" i="59"/>
  <c r="AA158" i="59"/>
  <c r="Z158" i="59"/>
  <c r="Y158" i="59"/>
  <c r="X158" i="59"/>
  <c r="W158" i="59"/>
  <c r="V158" i="59"/>
  <c r="U158" i="59"/>
  <c r="T158" i="59"/>
  <c r="S158" i="59"/>
  <c r="R158" i="59"/>
  <c r="Q158" i="59"/>
  <c r="P158" i="59"/>
  <c r="O158" i="59"/>
  <c r="N158" i="59"/>
  <c r="M158" i="59"/>
  <c r="L158" i="59"/>
  <c r="K158" i="59"/>
  <c r="J158" i="59"/>
  <c r="I158" i="59"/>
  <c r="H158" i="59"/>
  <c r="G158" i="59"/>
  <c r="F158" i="59"/>
  <c r="E158" i="59"/>
  <c r="D158" i="59"/>
  <c r="C158" i="59"/>
  <c r="B158" i="59"/>
  <c r="AL194" i="55"/>
  <c r="AK194" i="55"/>
  <c r="AJ194" i="55"/>
  <c r="AI194" i="55"/>
  <c r="AH194" i="55"/>
  <c r="AG194" i="55"/>
  <c r="AF194" i="55"/>
  <c r="AE194" i="55"/>
  <c r="AD194" i="55"/>
  <c r="AC194" i="55"/>
  <c r="AB194" i="55"/>
  <c r="AA194" i="55"/>
  <c r="Z194" i="55"/>
  <c r="Y194" i="55"/>
  <c r="X194" i="55"/>
  <c r="W194" i="55"/>
  <c r="V194" i="55"/>
  <c r="U194" i="55"/>
  <c r="T194" i="55"/>
  <c r="S194" i="55"/>
  <c r="R194" i="55"/>
  <c r="Q194" i="55"/>
  <c r="P194" i="55"/>
  <c r="O194" i="55"/>
  <c r="N194" i="55"/>
  <c r="M194" i="55"/>
  <c r="L194" i="55"/>
  <c r="K194" i="55"/>
  <c r="J194" i="55"/>
  <c r="I194" i="55"/>
  <c r="H194" i="55"/>
  <c r="G194" i="55"/>
  <c r="F194" i="55"/>
  <c r="E194" i="55"/>
  <c r="D194" i="55"/>
  <c r="C194" i="55"/>
  <c r="B194" i="55"/>
  <c r="AL154" i="50"/>
  <c r="AK154" i="50"/>
  <c r="AJ154" i="50"/>
  <c r="AI154" i="50"/>
  <c r="AH154" i="50"/>
  <c r="AG154" i="50"/>
  <c r="AF154" i="50"/>
  <c r="AE154" i="50"/>
  <c r="AD154" i="50"/>
  <c r="AC154" i="50"/>
  <c r="AB154" i="50"/>
  <c r="AA154" i="50"/>
  <c r="Z154" i="50"/>
  <c r="Y154" i="50"/>
  <c r="X154" i="50"/>
  <c r="W154" i="50"/>
  <c r="V154" i="50"/>
  <c r="U154" i="50"/>
  <c r="T154" i="50"/>
  <c r="S154" i="50"/>
  <c r="R154" i="50"/>
  <c r="Q154" i="50"/>
  <c r="P154" i="50"/>
  <c r="O154" i="50"/>
  <c r="N154" i="50"/>
  <c r="M154" i="50"/>
  <c r="L154" i="50"/>
  <c r="K154" i="50"/>
  <c r="J154" i="50"/>
  <c r="I154" i="50"/>
  <c r="H154" i="50"/>
  <c r="G154" i="50"/>
  <c r="F154" i="50"/>
  <c r="E154" i="50"/>
  <c r="D154" i="50"/>
  <c r="C154" i="50"/>
  <c r="B154" i="50"/>
  <c r="AL198" i="49"/>
  <c r="AK198" i="49"/>
  <c r="AJ198" i="49"/>
  <c r="AI198" i="49"/>
  <c r="AH198" i="49"/>
  <c r="AG198" i="49"/>
  <c r="AF198" i="49"/>
  <c r="AE198" i="49"/>
  <c r="AD198" i="49"/>
  <c r="AC198" i="49"/>
  <c r="AB198" i="49"/>
  <c r="AA198" i="49"/>
  <c r="Z198" i="49"/>
  <c r="Y198" i="49"/>
  <c r="X198" i="49"/>
  <c r="W198" i="49"/>
  <c r="V198" i="49"/>
  <c r="U198" i="49"/>
  <c r="T198" i="49"/>
  <c r="S198" i="49"/>
  <c r="R198" i="49"/>
  <c r="Q198" i="49"/>
  <c r="P198" i="49"/>
  <c r="O198" i="49"/>
  <c r="N198" i="49"/>
  <c r="M198" i="49"/>
  <c r="L198" i="49"/>
  <c r="K198" i="49"/>
  <c r="J198" i="49"/>
  <c r="I198" i="49"/>
  <c r="H198" i="49"/>
  <c r="G198" i="49"/>
  <c r="F198" i="49"/>
  <c r="E198" i="49"/>
  <c r="D198" i="49"/>
  <c r="C198" i="49"/>
  <c r="B198" i="49"/>
  <c r="AL206" i="48"/>
  <c r="AK206" i="48"/>
  <c r="AJ206" i="48"/>
  <c r="AI206" i="48"/>
  <c r="AH206" i="48"/>
  <c r="AG206" i="48"/>
  <c r="AF206" i="48"/>
  <c r="AE206" i="48"/>
  <c r="AD206" i="48"/>
  <c r="AC206" i="48"/>
  <c r="AB206" i="48"/>
  <c r="AA206" i="48"/>
  <c r="Z206" i="48"/>
  <c r="Y206" i="48"/>
  <c r="X206" i="48"/>
  <c r="W206" i="48"/>
  <c r="V206" i="48"/>
  <c r="U206" i="48"/>
  <c r="T206" i="48"/>
  <c r="S206" i="48"/>
  <c r="R206" i="48"/>
  <c r="Q206" i="48"/>
  <c r="P206" i="48"/>
  <c r="O206" i="48"/>
  <c r="N206" i="48"/>
  <c r="M206" i="48"/>
  <c r="L206" i="48"/>
  <c r="K206" i="48"/>
  <c r="J206" i="48"/>
  <c r="I206" i="48"/>
  <c r="H206" i="48"/>
  <c r="G206" i="48"/>
  <c r="F206" i="48"/>
  <c r="E206" i="48"/>
  <c r="D206" i="48"/>
  <c r="C206" i="48" l="1"/>
  <c r="B206" i="48"/>
  <c r="AL150" i="65"/>
  <c r="AK150" i="65"/>
  <c r="AJ150" i="65"/>
  <c r="AI150" i="65"/>
  <c r="AH150" i="65"/>
  <c r="AG150" i="65"/>
  <c r="AF150" i="65"/>
  <c r="AE150" i="65"/>
  <c r="AD150" i="65"/>
  <c r="AC150" i="65"/>
  <c r="AB150" i="65"/>
  <c r="AA150" i="65"/>
  <c r="Z150" i="65"/>
  <c r="Y150" i="65"/>
  <c r="X150" i="65"/>
  <c r="W150" i="65"/>
  <c r="V150" i="65"/>
  <c r="U150" i="65"/>
  <c r="T150" i="65"/>
  <c r="S150" i="65"/>
  <c r="R150" i="65"/>
  <c r="Q150" i="65"/>
  <c r="P150" i="65"/>
  <c r="O150" i="65"/>
  <c r="N150" i="65"/>
  <c r="M150" i="65"/>
  <c r="L150" i="65"/>
  <c r="K150" i="65"/>
  <c r="J150" i="65"/>
  <c r="I150" i="65"/>
  <c r="H150" i="65"/>
  <c r="G150" i="65"/>
  <c r="F150" i="65"/>
  <c r="E150" i="65"/>
  <c r="D150" i="65"/>
  <c r="C150" i="65"/>
  <c r="B150" i="65"/>
  <c r="AL138" i="64"/>
  <c r="AK138" i="64"/>
  <c r="AJ138" i="64"/>
  <c r="AI138" i="64"/>
  <c r="AH138" i="64"/>
  <c r="AG138" i="64"/>
  <c r="AF138" i="64"/>
  <c r="AE138" i="64"/>
  <c r="AD138" i="64"/>
  <c r="AC138" i="64"/>
  <c r="AB138" i="64"/>
  <c r="AA138" i="64"/>
  <c r="Z138" i="64"/>
  <c r="Y138" i="64"/>
  <c r="X138" i="64"/>
  <c r="W138" i="64"/>
  <c r="V138" i="64"/>
  <c r="U138" i="64"/>
  <c r="T138" i="64"/>
  <c r="S138" i="64"/>
  <c r="R138" i="64"/>
  <c r="Q138" i="64"/>
  <c r="P138" i="64"/>
  <c r="O138" i="64"/>
  <c r="N138" i="64"/>
  <c r="M138" i="64"/>
  <c r="L138" i="64"/>
  <c r="K138" i="64"/>
  <c r="J138" i="64"/>
  <c r="I138" i="64"/>
  <c r="H138" i="64"/>
  <c r="G138" i="64"/>
  <c r="F138" i="64"/>
  <c r="E138" i="64"/>
  <c r="D138" i="64"/>
  <c r="C138" i="64"/>
  <c r="B138" i="64"/>
  <c r="AL142" i="63"/>
  <c r="AK142" i="63"/>
  <c r="AJ142" i="63"/>
  <c r="AI142" i="63"/>
  <c r="AH142" i="63"/>
  <c r="AG142" i="63"/>
  <c r="AF142" i="63"/>
  <c r="AE142" i="63"/>
  <c r="AD142" i="63"/>
  <c r="AC142" i="63"/>
  <c r="AB142" i="63"/>
  <c r="AA142" i="63"/>
  <c r="Z142" i="63"/>
  <c r="Y142" i="63"/>
  <c r="X142" i="63"/>
  <c r="W142" i="63"/>
  <c r="V142" i="63"/>
  <c r="U142" i="63"/>
  <c r="T142" i="63"/>
  <c r="S142" i="63"/>
  <c r="R142" i="63"/>
  <c r="Q142" i="63"/>
  <c r="P142" i="63"/>
  <c r="O142" i="63"/>
  <c r="N142" i="63"/>
  <c r="M142" i="63"/>
  <c r="L142" i="63"/>
  <c r="K142" i="63"/>
  <c r="J142" i="63"/>
  <c r="I142" i="63"/>
  <c r="H142" i="63"/>
  <c r="G142" i="63"/>
  <c r="F142" i="63"/>
  <c r="E142" i="63"/>
  <c r="D142" i="63"/>
  <c r="C142" i="63"/>
  <c r="B142" i="63"/>
  <c r="AL138" i="61"/>
  <c r="AK138" i="61"/>
  <c r="AJ138" i="61"/>
  <c r="AI138" i="61"/>
  <c r="AH138" i="61"/>
  <c r="AG138" i="61"/>
  <c r="AF138" i="61"/>
  <c r="AE138" i="61"/>
  <c r="AD138" i="61"/>
  <c r="AC138" i="61"/>
  <c r="AB138" i="61"/>
  <c r="AA138" i="61"/>
  <c r="Z138" i="61"/>
  <c r="Y138" i="61"/>
  <c r="X138" i="61"/>
  <c r="W138" i="61"/>
  <c r="V138" i="61"/>
  <c r="U138" i="61"/>
  <c r="T138" i="61"/>
  <c r="S138" i="61"/>
  <c r="R138" i="61"/>
  <c r="Q138" i="61"/>
  <c r="P138" i="61"/>
  <c r="O138" i="61"/>
  <c r="N138" i="61"/>
  <c r="M138" i="61"/>
  <c r="L138" i="61"/>
  <c r="K138" i="61"/>
  <c r="J138" i="61"/>
  <c r="I138" i="61"/>
  <c r="H138" i="61"/>
  <c r="G138" i="61"/>
  <c r="F138" i="61"/>
  <c r="E138" i="61"/>
  <c r="D138" i="61"/>
  <c r="C138" i="61"/>
  <c r="B138" i="61"/>
  <c r="AL142" i="60"/>
  <c r="AK142" i="60"/>
  <c r="AJ142" i="60"/>
  <c r="AI142" i="60"/>
  <c r="AH142" i="60"/>
  <c r="AG142" i="60"/>
  <c r="AF142" i="60"/>
  <c r="AE142" i="60"/>
  <c r="AD142" i="60"/>
  <c r="AC142" i="60"/>
  <c r="AB142" i="60"/>
  <c r="AA142" i="60"/>
  <c r="Z142" i="60"/>
  <c r="Y142" i="60"/>
  <c r="X142" i="60"/>
  <c r="W142" i="60"/>
  <c r="V142" i="60"/>
  <c r="U142" i="60"/>
  <c r="T142" i="60"/>
  <c r="S142" i="60"/>
  <c r="R142" i="60"/>
  <c r="Q142" i="60"/>
  <c r="P142" i="60"/>
  <c r="O142" i="60"/>
  <c r="N142" i="60"/>
  <c r="M142" i="60"/>
  <c r="L142" i="60"/>
  <c r="K142" i="60"/>
  <c r="J142" i="60"/>
  <c r="I142" i="60"/>
  <c r="H142" i="60"/>
  <c r="G142" i="60"/>
  <c r="F142" i="60"/>
  <c r="E142" i="60"/>
  <c r="D142" i="60"/>
  <c r="C142" i="60"/>
  <c r="B142" i="60"/>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O150" i="57"/>
  <c r="N150" i="57"/>
  <c r="M150" i="57"/>
  <c r="L150" i="57"/>
  <c r="K150" i="57"/>
  <c r="J150" i="57"/>
  <c r="I150" i="57"/>
  <c r="H150" i="57"/>
  <c r="G150" i="57"/>
  <c r="F150" i="57"/>
  <c r="E150" i="57"/>
  <c r="D150" i="57"/>
  <c r="C150" i="57"/>
  <c r="B150" i="57"/>
  <c r="AL138" i="54"/>
  <c r="AK138" i="54"/>
  <c r="AJ138" i="54"/>
  <c r="AI138" i="54"/>
  <c r="AH138" i="54"/>
  <c r="AG138" i="54"/>
  <c r="AF138" i="54"/>
  <c r="AE138" i="54"/>
  <c r="AD138" i="54"/>
  <c r="AC138" i="54"/>
  <c r="AB138" i="54"/>
  <c r="AA138" i="54"/>
  <c r="Z138" i="54"/>
  <c r="Y138" i="54"/>
  <c r="X138" i="54"/>
  <c r="W138" i="54"/>
  <c r="V138" i="54"/>
  <c r="U138" i="54"/>
  <c r="T138" i="54"/>
  <c r="S138" i="54"/>
  <c r="R138" i="54"/>
  <c r="Q138" i="54"/>
  <c r="P138" i="54"/>
  <c r="O138" i="54"/>
  <c r="N138" i="54"/>
  <c r="M138" i="54"/>
  <c r="L138" i="54"/>
  <c r="K138" i="54"/>
  <c r="J138" i="54"/>
  <c r="I138" i="54"/>
  <c r="H138" i="54"/>
  <c r="G138" i="54"/>
  <c r="F138" i="54"/>
  <c r="E138" i="54"/>
  <c r="D138" i="54"/>
  <c r="C138" i="54"/>
  <c r="B138" i="54"/>
  <c r="AL146" i="53"/>
  <c r="AK146" i="53"/>
  <c r="AJ146" i="53"/>
  <c r="AI146" i="53"/>
  <c r="AH146" i="53"/>
  <c r="AG146" i="53"/>
  <c r="AF146" i="53"/>
  <c r="AE146" i="53"/>
  <c r="AD146" i="53"/>
  <c r="AC146" i="53"/>
  <c r="AB146" i="53"/>
  <c r="AA146" i="53"/>
  <c r="Z146" i="53"/>
  <c r="Y146" i="53"/>
  <c r="X146" i="53"/>
  <c r="W146" i="53"/>
  <c r="V146" i="53"/>
  <c r="U146" i="53"/>
  <c r="T146" i="53"/>
  <c r="S146" i="53"/>
  <c r="R146" i="53"/>
  <c r="Q146" i="53"/>
  <c r="P146" i="53"/>
  <c r="O146" i="53"/>
  <c r="N146" i="53"/>
  <c r="M146" i="53"/>
  <c r="L146" i="53"/>
  <c r="K146" i="53"/>
  <c r="J146" i="53"/>
  <c r="I146" i="53"/>
  <c r="H146" i="53"/>
  <c r="G146" i="53"/>
  <c r="F146" i="53"/>
  <c r="E146" i="53"/>
  <c r="D146" i="53"/>
  <c r="C146" i="53"/>
  <c r="B146" i="53"/>
  <c r="AL138" i="52"/>
  <c r="AK138" i="52"/>
  <c r="AJ138" i="52"/>
  <c r="AI138" i="52"/>
  <c r="AH138" i="52"/>
  <c r="AG138" i="52"/>
  <c r="AF138" i="52"/>
  <c r="AE138" i="52"/>
  <c r="AD138" i="52"/>
  <c r="AC138" i="52"/>
  <c r="AB138" i="52"/>
  <c r="AA138" i="52"/>
  <c r="Z138" i="52"/>
  <c r="Y138" i="52"/>
  <c r="X138" i="52"/>
  <c r="W138" i="52"/>
  <c r="V138" i="52"/>
  <c r="U138" i="52"/>
  <c r="T138" i="52"/>
  <c r="S138" i="52"/>
  <c r="R138" i="52"/>
  <c r="Q138" i="52"/>
  <c r="P138" i="52"/>
  <c r="O138" i="52"/>
  <c r="N138" i="52"/>
  <c r="M138" i="52"/>
  <c r="L138" i="52"/>
  <c r="K138" i="52"/>
  <c r="J138" i="52"/>
  <c r="I138" i="52"/>
  <c r="H138" i="52"/>
  <c r="G138" i="52"/>
  <c r="F138" i="52"/>
  <c r="E138" i="52"/>
  <c r="D138" i="52"/>
  <c r="C138" i="52"/>
  <c r="B138" i="52"/>
  <c r="AL138" i="51"/>
  <c r="AK138" i="51"/>
  <c r="AJ138" i="51"/>
  <c r="AI138" i="51"/>
  <c r="AH138" i="51"/>
  <c r="AG138" i="51"/>
  <c r="AF138" i="51"/>
  <c r="AE138" i="51"/>
  <c r="AD138" i="51"/>
  <c r="AC138" i="51"/>
  <c r="AB138" i="51"/>
  <c r="AA138" i="51"/>
  <c r="Z138" i="51"/>
  <c r="Y138" i="51"/>
  <c r="X138" i="51"/>
  <c r="W138" i="51"/>
  <c r="V138" i="51"/>
  <c r="U138" i="51"/>
  <c r="T138" i="51"/>
  <c r="S138" i="51"/>
  <c r="R138" i="51"/>
  <c r="Q138" i="51"/>
  <c r="P138" i="51"/>
  <c r="O138" i="51"/>
  <c r="N138" i="51"/>
  <c r="M138" i="51"/>
  <c r="L138" i="51"/>
  <c r="K138" i="51"/>
  <c r="J138" i="51"/>
  <c r="I138" i="51"/>
  <c r="H138" i="51"/>
  <c r="G138" i="51"/>
  <c r="F138" i="51"/>
  <c r="E138" i="51"/>
  <c r="D138" i="51"/>
  <c r="C138" i="51"/>
  <c r="B138" i="51"/>
  <c r="AL138" i="47"/>
  <c r="AK138" i="47"/>
  <c r="AJ138" i="47"/>
  <c r="AI138" i="47"/>
  <c r="AH138" i="47"/>
  <c r="AG138" i="47"/>
  <c r="AF138" i="47"/>
  <c r="AE138" i="47"/>
  <c r="AD138" i="47"/>
  <c r="AC138" i="47"/>
  <c r="AB138" i="47"/>
  <c r="AA138" i="47"/>
  <c r="Z138" i="47"/>
  <c r="Y138" i="47"/>
  <c r="X138" i="47"/>
  <c r="W138" i="47"/>
  <c r="V138" i="47"/>
  <c r="U138" i="47"/>
  <c r="T138" i="47"/>
  <c r="S138" i="47"/>
  <c r="R138" i="47"/>
  <c r="Q138" i="47"/>
  <c r="P138" i="47"/>
  <c r="O138" i="47"/>
  <c r="N138" i="47"/>
  <c r="M138" i="47"/>
  <c r="L138" i="47"/>
  <c r="K138" i="47"/>
  <c r="J138" i="47"/>
  <c r="I138" i="47"/>
  <c r="H138" i="47"/>
  <c r="G138" i="47"/>
  <c r="F138" i="47"/>
  <c r="E138" i="47"/>
  <c r="D138" i="47"/>
  <c r="C138" i="47"/>
  <c r="B138" i="47"/>
  <c r="AL126" i="46"/>
  <c r="AK126" i="46"/>
  <c r="AJ126" i="46"/>
  <c r="AI126" i="46"/>
  <c r="AH126" i="46"/>
  <c r="AG126" i="46"/>
  <c r="AF126" i="46"/>
  <c r="AE126" i="46"/>
  <c r="AD126" i="46"/>
  <c r="AC126" i="46"/>
  <c r="AB126" i="46"/>
  <c r="AA126" i="46"/>
  <c r="Z126" i="46"/>
  <c r="Y126" i="46"/>
  <c r="X126" i="46"/>
  <c r="W126" i="46"/>
  <c r="V126" i="46"/>
  <c r="U126" i="46"/>
  <c r="T126" i="46"/>
  <c r="S126" i="46"/>
  <c r="R126" i="46"/>
  <c r="Q126" i="46"/>
  <c r="P126" i="46"/>
  <c r="O126" i="46"/>
  <c r="N126" i="46"/>
  <c r="M126" i="46"/>
  <c r="L126" i="46"/>
  <c r="K126" i="46"/>
  <c r="J126" i="46"/>
  <c r="I126" i="46"/>
  <c r="H126" i="46"/>
  <c r="G126" i="46"/>
  <c r="F126" i="46"/>
  <c r="E126" i="46"/>
  <c r="D126" i="46"/>
  <c r="C126" i="46"/>
  <c r="B126" i="46"/>
  <c r="AL182" i="45"/>
  <c r="AK182" i="45"/>
  <c r="AJ182" i="45"/>
  <c r="AI182" i="45"/>
  <c r="AH182" i="45"/>
  <c r="AG182" i="45"/>
  <c r="AF182" i="45"/>
  <c r="AE182" i="45"/>
  <c r="AD182" i="45"/>
  <c r="AC182" i="45"/>
  <c r="AB182" i="45"/>
  <c r="AA182" i="45"/>
  <c r="Z182" i="45"/>
  <c r="Y182" i="45"/>
  <c r="X182" i="45"/>
  <c r="W182" i="45"/>
  <c r="V182" i="45"/>
  <c r="U182" i="45"/>
  <c r="T182" i="45"/>
  <c r="S182" i="45"/>
  <c r="R182" i="45"/>
  <c r="Q182" i="45"/>
  <c r="P182" i="45"/>
  <c r="O182" i="45"/>
  <c r="N182" i="45"/>
  <c r="M182" i="45"/>
  <c r="L182" i="45"/>
  <c r="K182" i="45"/>
  <c r="J182" i="45"/>
  <c r="I182" i="45"/>
  <c r="H182" i="45"/>
  <c r="G182" i="45"/>
  <c r="F182" i="45"/>
  <c r="E182" i="45"/>
  <c r="D182" i="45"/>
  <c r="C182" i="45"/>
  <c r="B190" i="2"/>
  <c r="B182" i="45"/>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P126" i="44"/>
  <c r="O126" i="44"/>
  <c r="N126" i="44"/>
  <c r="M126" i="44"/>
  <c r="L126" i="44"/>
  <c r="K126" i="44"/>
  <c r="J126" i="44"/>
  <c r="I126" i="44"/>
  <c r="H126" i="44"/>
  <c r="G126" i="44"/>
  <c r="F126" i="44"/>
  <c r="E126" i="44"/>
  <c r="D126" i="44"/>
  <c r="C126" i="44"/>
  <c r="B126" i="44"/>
  <c r="AL142" i="43"/>
  <c r="AK142" i="43"/>
  <c r="AJ142" i="43"/>
  <c r="AI142" i="43"/>
  <c r="AH142" i="43"/>
  <c r="AG142" i="43"/>
  <c r="AF142" i="43"/>
  <c r="AE142" i="43"/>
  <c r="AD142" i="43"/>
  <c r="AC142" i="43"/>
  <c r="AB142" i="43"/>
  <c r="AA142" i="43"/>
  <c r="Z142" i="43"/>
  <c r="Y142" i="43"/>
  <c r="X142" i="43"/>
  <c r="W142" i="43"/>
  <c r="V142" i="43"/>
  <c r="U142" i="43"/>
  <c r="T142" i="43"/>
  <c r="S142" i="43"/>
  <c r="R142" i="43"/>
  <c r="Q142" i="43"/>
  <c r="P142" i="43"/>
  <c r="O142" i="43"/>
  <c r="N142" i="43"/>
  <c r="M142" i="43"/>
  <c r="L142" i="43"/>
  <c r="K142" i="43"/>
  <c r="J142" i="43"/>
  <c r="I142" i="43"/>
  <c r="H142" i="43"/>
  <c r="G142" i="43"/>
  <c r="F142" i="43"/>
  <c r="E142" i="43"/>
  <c r="D142" i="43"/>
  <c r="C142" i="43"/>
  <c r="B142" i="43"/>
  <c r="AL146" i="42"/>
  <c r="AK146" i="42"/>
  <c r="AJ146" i="42"/>
  <c r="AI146" i="42"/>
  <c r="AH146" i="42"/>
  <c r="AG146" i="42"/>
  <c r="AF146" i="42"/>
  <c r="AE146" i="42"/>
  <c r="AD146" i="42"/>
  <c r="AC146" i="42"/>
  <c r="AB146" i="42"/>
  <c r="AA146" i="42"/>
  <c r="Z146" i="42"/>
  <c r="Y146" i="42"/>
  <c r="X146" i="42"/>
  <c r="W146" i="42"/>
  <c r="V146" i="42"/>
  <c r="U146" i="42"/>
  <c r="T146" i="42"/>
  <c r="S146" i="42"/>
  <c r="R146" i="42"/>
  <c r="Q146" i="42"/>
  <c r="P146" i="42"/>
  <c r="O146" i="42"/>
  <c r="N146" i="42"/>
  <c r="M146" i="42"/>
  <c r="L146" i="42"/>
  <c r="K146" i="42"/>
  <c r="J146" i="42"/>
  <c r="I146" i="42"/>
  <c r="H146" i="42"/>
  <c r="G146" i="42"/>
  <c r="F146" i="42"/>
  <c r="E146" i="42"/>
  <c r="D146" i="42"/>
  <c r="C146" i="42"/>
  <c r="B146" i="42"/>
  <c r="AL150" i="41"/>
  <c r="AK150" i="41"/>
  <c r="AJ150" i="41"/>
  <c r="AI150" i="41"/>
  <c r="AH150" i="41"/>
  <c r="AG150" i="41"/>
  <c r="AF150" i="41"/>
  <c r="AE150" i="41"/>
  <c r="AD150" i="41"/>
  <c r="AC150" i="41"/>
  <c r="AB150" i="41"/>
  <c r="AA150" i="41"/>
  <c r="Z150" i="41"/>
  <c r="Y150" i="41"/>
  <c r="X150" i="41"/>
  <c r="W150" i="41"/>
  <c r="V150" i="41"/>
  <c r="U150" i="41"/>
  <c r="T150" i="41"/>
  <c r="S150" i="41"/>
  <c r="R150" i="41"/>
  <c r="Q150" i="41"/>
  <c r="P150" i="41"/>
  <c r="O150" i="41"/>
  <c r="N150" i="41"/>
  <c r="M150" i="41"/>
  <c r="L150" i="41"/>
  <c r="K150" i="41"/>
  <c r="J150" i="41"/>
  <c r="I150" i="41"/>
  <c r="H150" i="41"/>
  <c r="G150" i="41"/>
  <c r="F150" i="41"/>
  <c r="E150" i="41"/>
  <c r="D150" i="41"/>
  <c r="C150" i="41"/>
  <c r="B150" i="41"/>
  <c r="AL146" i="40" l="1"/>
  <c r="AK146" i="40"/>
  <c r="AJ146" i="40"/>
  <c r="AI146" i="40"/>
  <c r="AH146" i="40"/>
  <c r="AG146" i="40"/>
  <c r="AF146" i="40"/>
  <c r="AE146" i="40"/>
  <c r="AD146" i="40"/>
  <c r="AC146" i="40"/>
  <c r="AB146" i="40"/>
  <c r="AA146" i="40"/>
  <c r="Z146" i="40"/>
  <c r="Y146" i="40"/>
  <c r="X146" i="40"/>
  <c r="W146" i="40"/>
  <c r="V146" i="40"/>
  <c r="U146" i="40"/>
  <c r="T146" i="40"/>
  <c r="S146" i="40"/>
  <c r="R146" i="40"/>
  <c r="Q146" i="40"/>
  <c r="P146" i="40"/>
  <c r="O146" i="40"/>
  <c r="N146" i="40"/>
  <c r="M146" i="40"/>
  <c r="L146" i="40"/>
  <c r="K146" i="40"/>
  <c r="J146" i="40"/>
  <c r="I146" i="40"/>
  <c r="H146" i="40"/>
  <c r="G146" i="40"/>
  <c r="F146" i="40"/>
  <c r="E146" i="40"/>
  <c r="D146" i="40"/>
  <c r="C146" i="40"/>
  <c r="B146" i="40"/>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P130" i="39"/>
  <c r="O130" i="39"/>
  <c r="N130" i="39"/>
  <c r="M130" i="39"/>
  <c r="L130" i="39"/>
  <c r="K130" i="39"/>
  <c r="J130" i="39"/>
  <c r="I130" i="39"/>
  <c r="H130" i="39"/>
  <c r="G130" i="39"/>
  <c r="F130" i="39"/>
  <c r="E130" i="39"/>
  <c r="D130" i="39"/>
  <c r="C130" i="39"/>
  <c r="B130" i="39"/>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P126" i="38"/>
  <c r="O126" i="38"/>
  <c r="N126" i="38"/>
  <c r="M126" i="38"/>
  <c r="L126" i="38"/>
  <c r="K126" i="38"/>
  <c r="J126" i="38"/>
  <c r="I126" i="38"/>
  <c r="H126" i="38"/>
  <c r="G126" i="38"/>
  <c r="F126" i="38"/>
  <c r="E126" i="38"/>
  <c r="D126" i="38"/>
  <c r="C126" i="38"/>
  <c r="B126" i="38"/>
  <c r="AL146" i="37"/>
  <c r="AK146" i="37"/>
  <c r="AJ146" i="37"/>
  <c r="AI146" i="37"/>
  <c r="AH146" i="37"/>
  <c r="AG146" i="37"/>
  <c r="AF146" i="37"/>
  <c r="AE146" i="37"/>
  <c r="AD146" i="37"/>
  <c r="AC146" i="37"/>
  <c r="AB146" i="37"/>
  <c r="AA146" i="37"/>
  <c r="Z146" i="37"/>
  <c r="Y146" i="37"/>
  <c r="X146" i="37"/>
  <c r="W146" i="37"/>
  <c r="V146" i="37"/>
  <c r="U146" i="37"/>
  <c r="T146" i="37"/>
  <c r="S146" i="37"/>
  <c r="R146" i="37"/>
  <c r="Q146" i="37"/>
  <c r="P146" i="37"/>
  <c r="O146" i="37"/>
  <c r="N146" i="37"/>
  <c r="M146" i="37"/>
  <c r="L146" i="37"/>
  <c r="K146" i="37"/>
  <c r="J146" i="37"/>
  <c r="I146" i="37"/>
  <c r="H146" i="37"/>
  <c r="G146" i="37"/>
  <c r="F146" i="37"/>
  <c r="E146" i="37"/>
  <c r="D146" i="37"/>
  <c r="C146" i="37"/>
  <c r="B146" i="37"/>
  <c r="AL146" i="36"/>
  <c r="AK146" i="36"/>
  <c r="AJ146" i="36"/>
  <c r="AI146" i="36"/>
  <c r="AH146" i="36"/>
  <c r="AG146" i="36"/>
  <c r="AF146" i="36"/>
  <c r="AE146" i="36"/>
  <c r="AD146" i="36"/>
  <c r="AC146" i="36"/>
  <c r="AB146" i="36"/>
  <c r="AA146" i="36"/>
  <c r="Z146" i="36"/>
  <c r="Y146" i="36"/>
  <c r="X146" i="36"/>
  <c r="W146" i="36"/>
  <c r="V146" i="36"/>
  <c r="U146" i="36"/>
  <c r="T146" i="36"/>
  <c r="S146" i="36"/>
  <c r="R146" i="36"/>
  <c r="Q146" i="36"/>
  <c r="P146" i="36"/>
  <c r="O146" i="36"/>
  <c r="N146" i="36"/>
  <c r="M146" i="36"/>
  <c r="L146" i="36"/>
  <c r="K146" i="36"/>
  <c r="J146" i="36"/>
  <c r="I146" i="36"/>
  <c r="H146" i="36"/>
  <c r="G146" i="36"/>
  <c r="F146" i="36"/>
  <c r="E146" i="36"/>
  <c r="D146" i="36"/>
  <c r="C146" i="36"/>
  <c r="B146" i="36"/>
  <c r="AL190" i="2"/>
  <c r="AK190" i="2"/>
  <c r="AJ190" i="2"/>
  <c r="AI190" i="2"/>
  <c r="AH190" i="2"/>
  <c r="AG190" i="2"/>
  <c r="AF190" i="2"/>
  <c r="AE190" i="2"/>
  <c r="AD190" i="2"/>
  <c r="AC190" i="2"/>
  <c r="AB190" i="2"/>
  <c r="AA190" i="2"/>
  <c r="Z190" i="2"/>
  <c r="Y190" i="2"/>
  <c r="X190" i="2"/>
  <c r="W190" i="2"/>
  <c r="V190" i="2"/>
  <c r="U190" i="2"/>
  <c r="T190" i="2"/>
  <c r="S190" i="2"/>
  <c r="R190" i="2"/>
  <c r="Q190" i="2"/>
  <c r="P190" i="2"/>
  <c r="O190" i="2"/>
  <c r="N190" i="2"/>
  <c r="M190" i="2"/>
  <c r="L190" i="2"/>
  <c r="K190" i="2"/>
  <c r="J190" i="2"/>
  <c r="I190" i="2"/>
  <c r="H190" i="2"/>
  <c r="G190" i="2"/>
  <c r="F190" i="2"/>
  <c r="E190" i="2"/>
  <c r="D190" i="2"/>
  <c r="C190" i="2"/>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A107" i="65" l="1"/>
  <c r="Z107" i="65"/>
  <c r="Y107" i="65"/>
  <c r="X107" i="65"/>
  <c r="W107" i="65"/>
  <c r="V107" i="65"/>
  <c r="U107" i="65"/>
  <c r="T107" i="65"/>
  <c r="S107" i="65"/>
  <c r="R107" i="65"/>
  <c r="Q107" i="65"/>
  <c r="P107" i="65"/>
  <c r="O107" i="65"/>
  <c r="N107" i="65"/>
  <c r="M107" i="65"/>
  <c r="L107" i="65"/>
  <c r="K107" i="65"/>
  <c r="J107" i="65"/>
  <c r="I107" i="65"/>
  <c r="H107" i="65"/>
  <c r="G107" i="65"/>
  <c r="F107" i="65"/>
  <c r="E107" i="65"/>
  <c r="D107" i="65"/>
  <c r="C107" i="65"/>
  <c r="B107" i="65"/>
  <c r="AA66" i="65"/>
  <c r="Z66" i="65"/>
  <c r="Y66" i="65"/>
  <c r="X66" i="65"/>
  <c r="W66" i="65"/>
  <c r="V66" i="65"/>
  <c r="U66" i="65"/>
  <c r="T66" i="65"/>
  <c r="S66" i="65"/>
  <c r="R66" i="65"/>
  <c r="Q66" i="65"/>
  <c r="P66" i="65"/>
  <c r="O66" i="65"/>
  <c r="N66" i="65"/>
  <c r="M66" i="65"/>
  <c r="L66" i="65"/>
  <c r="K66" i="65"/>
  <c r="J66" i="65"/>
  <c r="I66" i="65"/>
  <c r="H66" i="65"/>
  <c r="G66" i="65"/>
  <c r="F66" i="65"/>
  <c r="E66" i="65"/>
  <c r="D66" i="65"/>
  <c r="C66" i="65"/>
  <c r="B66" i="65"/>
  <c r="AA25" i="65"/>
  <c r="Z25" i="65"/>
  <c r="Y25" i="65"/>
  <c r="X25" i="65"/>
  <c r="W25" i="65"/>
  <c r="V25" i="65"/>
  <c r="U25" i="65"/>
  <c r="T25" i="65"/>
  <c r="S25" i="65"/>
  <c r="R25" i="65"/>
  <c r="Q25" i="65"/>
  <c r="P25" i="65"/>
  <c r="O25" i="65"/>
  <c r="N25" i="65"/>
  <c r="M25" i="65"/>
  <c r="L25" i="65"/>
  <c r="K25" i="65"/>
  <c r="J25" i="65"/>
  <c r="I25" i="65"/>
  <c r="H25" i="65"/>
  <c r="G25" i="65"/>
  <c r="F25" i="65"/>
  <c r="E25" i="65"/>
  <c r="D25" i="65"/>
  <c r="C25" i="65"/>
  <c r="B25" i="65"/>
  <c r="AA98" i="64"/>
  <c r="Z98" i="64"/>
  <c r="Y98" i="64"/>
  <c r="X98" i="64"/>
  <c r="W98" i="64"/>
  <c r="V98" i="64"/>
  <c r="U98" i="64"/>
  <c r="T98" i="64"/>
  <c r="S98" i="64"/>
  <c r="R98" i="64"/>
  <c r="Q98" i="64"/>
  <c r="P98" i="64"/>
  <c r="O98" i="64"/>
  <c r="N98" i="64"/>
  <c r="M98" i="64"/>
  <c r="L98" i="64"/>
  <c r="K98" i="64"/>
  <c r="J98" i="64"/>
  <c r="I98" i="64"/>
  <c r="H98" i="64"/>
  <c r="G98" i="64"/>
  <c r="F98" i="64"/>
  <c r="E98" i="64"/>
  <c r="D98" i="64"/>
  <c r="C98" i="64"/>
  <c r="B98" i="64"/>
  <c r="AA60" i="64"/>
  <c r="Z60" i="64"/>
  <c r="Y60" i="64"/>
  <c r="X60" i="64"/>
  <c r="W60" i="64"/>
  <c r="V60" i="64"/>
  <c r="U60" i="64"/>
  <c r="T60" i="64"/>
  <c r="S60" i="64"/>
  <c r="R60" i="64"/>
  <c r="Q60" i="64"/>
  <c r="P60" i="64"/>
  <c r="O60" i="64"/>
  <c r="N60" i="64"/>
  <c r="M60" i="64"/>
  <c r="L60" i="64"/>
  <c r="K60" i="64"/>
  <c r="J60" i="64"/>
  <c r="I60" i="64"/>
  <c r="H60" i="64"/>
  <c r="G60" i="64"/>
  <c r="F60" i="64"/>
  <c r="E60" i="64"/>
  <c r="D60" i="64"/>
  <c r="C60" i="64"/>
  <c r="B60" i="64"/>
  <c r="AA22" i="64"/>
  <c r="Z22" i="64"/>
  <c r="Y22" i="64"/>
  <c r="X22" i="64"/>
  <c r="W22" i="64"/>
  <c r="V22" i="64"/>
  <c r="U22" i="64"/>
  <c r="T22" i="64"/>
  <c r="S22" i="64"/>
  <c r="R22" i="64"/>
  <c r="Q22" i="64"/>
  <c r="P22" i="64"/>
  <c r="O22" i="64"/>
  <c r="N22" i="64"/>
  <c r="M22" i="64"/>
  <c r="L22" i="64"/>
  <c r="K22" i="64"/>
  <c r="J22" i="64"/>
  <c r="I22" i="64"/>
  <c r="H22" i="64"/>
  <c r="G22" i="64"/>
  <c r="F22" i="64"/>
  <c r="E22" i="64"/>
  <c r="D22" i="64"/>
  <c r="C22" i="64"/>
  <c r="B22" i="64"/>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B101"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B62" i="63"/>
  <c r="AA23" i="63"/>
  <c r="Z23" i="63"/>
  <c r="Y23" i="63"/>
  <c r="X23" i="63"/>
  <c r="W23" i="63"/>
  <c r="V23" i="63"/>
  <c r="U23" i="63"/>
  <c r="T23" i="63"/>
  <c r="S23" i="63"/>
  <c r="R23" i="63"/>
  <c r="Q23" i="63"/>
  <c r="P23" i="63"/>
  <c r="O23" i="63"/>
  <c r="N23" i="63"/>
  <c r="M23" i="63"/>
  <c r="L23" i="63"/>
  <c r="K23" i="63"/>
  <c r="J23" i="63"/>
  <c r="I23" i="63"/>
  <c r="H23" i="63"/>
  <c r="G23" i="63"/>
  <c r="F23" i="63"/>
  <c r="E23" i="63"/>
  <c r="D23" i="63"/>
  <c r="C23" i="63"/>
  <c r="B23" i="63"/>
  <c r="AA122" i="62"/>
  <c r="Z122" i="62"/>
  <c r="Y122" i="62"/>
  <c r="X122" i="62"/>
  <c r="W122" i="62"/>
  <c r="V122" i="62"/>
  <c r="U122" i="62"/>
  <c r="T122" i="62"/>
  <c r="S122" i="62"/>
  <c r="R122" i="62"/>
  <c r="Q122" i="62"/>
  <c r="P122" i="62"/>
  <c r="O122" i="62"/>
  <c r="N122" i="62"/>
  <c r="M122" i="62"/>
  <c r="L122" i="62"/>
  <c r="K122" i="62"/>
  <c r="J122" i="62"/>
  <c r="I122" i="62"/>
  <c r="H122" i="62"/>
  <c r="G122" i="62"/>
  <c r="F122" i="62"/>
  <c r="E122" i="62"/>
  <c r="D122" i="62"/>
  <c r="C122" i="62"/>
  <c r="B122"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76" i="62"/>
  <c r="AA30" i="62"/>
  <c r="Z30" i="62"/>
  <c r="Y30" i="62"/>
  <c r="X30" i="62"/>
  <c r="W30" i="62"/>
  <c r="V30" i="62"/>
  <c r="U30" i="62"/>
  <c r="T30" i="62"/>
  <c r="S30" i="62"/>
  <c r="R30" i="62"/>
  <c r="Q30" i="62"/>
  <c r="P30" i="62"/>
  <c r="O30" i="62"/>
  <c r="N30" i="62"/>
  <c r="M30" i="62"/>
  <c r="L30" i="62"/>
  <c r="K30" i="62"/>
  <c r="J30" i="62"/>
  <c r="I30" i="62"/>
  <c r="H30" i="62"/>
  <c r="G30" i="62"/>
  <c r="F30" i="62"/>
  <c r="E30" i="62"/>
  <c r="D30" i="62"/>
  <c r="C30" i="62"/>
  <c r="B30" i="62"/>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B98" i="61"/>
  <c r="AA60" i="61"/>
  <c r="Z60" i="61"/>
  <c r="Y60" i="61"/>
  <c r="X60" i="61"/>
  <c r="W60" i="61"/>
  <c r="V60" i="61"/>
  <c r="U60" i="61"/>
  <c r="T60" i="61"/>
  <c r="S60" i="61"/>
  <c r="R60" i="61"/>
  <c r="Q60" i="61"/>
  <c r="P60" i="61"/>
  <c r="O60" i="61"/>
  <c r="N60" i="61"/>
  <c r="M60" i="61"/>
  <c r="L60" i="61"/>
  <c r="K60" i="61"/>
  <c r="J60" i="61"/>
  <c r="I60" i="61"/>
  <c r="H60" i="61"/>
  <c r="G60" i="61"/>
  <c r="F60" i="61"/>
  <c r="E60" i="61"/>
  <c r="D60" i="61"/>
  <c r="C60" i="61"/>
  <c r="B60" i="61"/>
  <c r="AA22" i="61"/>
  <c r="Z22" i="61"/>
  <c r="Y22" i="61"/>
  <c r="X22" i="61"/>
  <c r="W22" i="61"/>
  <c r="V22" i="61"/>
  <c r="U22" i="61"/>
  <c r="T22" i="61"/>
  <c r="S22" i="61"/>
  <c r="R22" i="61"/>
  <c r="Q22" i="61"/>
  <c r="P22" i="61"/>
  <c r="O22" i="61"/>
  <c r="N22" i="61"/>
  <c r="M22" i="61"/>
  <c r="L22" i="61"/>
  <c r="K22" i="61"/>
  <c r="J22" i="61"/>
  <c r="I22" i="61"/>
  <c r="H22" i="61"/>
  <c r="G22" i="61"/>
  <c r="F22" i="61"/>
  <c r="E22" i="61"/>
  <c r="D22" i="61"/>
  <c r="C22" i="61"/>
  <c r="B22" i="61"/>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B101"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AA23" i="60"/>
  <c r="Z23" i="60"/>
  <c r="Y23" i="60"/>
  <c r="X23" i="60"/>
  <c r="W23" i="60"/>
  <c r="V23" i="60"/>
  <c r="U23" i="60"/>
  <c r="T23" i="60"/>
  <c r="S23" i="60"/>
  <c r="R23" i="60"/>
  <c r="Q23" i="60"/>
  <c r="P23" i="60"/>
  <c r="O23" i="60"/>
  <c r="N23" i="60"/>
  <c r="M23" i="60"/>
  <c r="L23" i="60"/>
  <c r="K23" i="60"/>
  <c r="J23" i="60"/>
  <c r="I23" i="60"/>
  <c r="H23" i="60"/>
  <c r="G23" i="60"/>
  <c r="F23" i="60"/>
  <c r="E23" i="60"/>
  <c r="D23" i="60"/>
  <c r="C23" i="60"/>
  <c r="B23" i="60"/>
  <c r="AA113" i="59"/>
  <c r="Z113" i="59"/>
  <c r="Y113" i="59"/>
  <c r="X113" i="59"/>
  <c r="W113" i="59"/>
  <c r="V113" i="59"/>
  <c r="U113" i="59"/>
  <c r="T113" i="59"/>
  <c r="S113" i="59"/>
  <c r="R113" i="59"/>
  <c r="Q113" i="59"/>
  <c r="P113" i="59"/>
  <c r="O113" i="59"/>
  <c r="N113" i="59"/>
  <c r="M113" i="59"/>
  <c r="L113" i="59"/>
  <c r="K113" i="59"/>
  <c r="J113" i="59"/>
  <c r="I113" i="59"/>
  <c r="H113" i="59"/>
  <c r="G113" i="59"/>
  <c r="F113" i="59"/>
  <c r="E113" i="59"/>
  <c r="D113" i="59"/>
  <c r="C113" i="59"/>
  <c r="B113" i="59"/>
  <c r="AA70" i="59"/>
  <c r="Z70" i="59"/>
  <c r="Y70" i="59"/>
  <c r="X70" i="59"/>
  <c r="W70" i="59"/>
  <c r="V70" i="59"/>
  <c r="U70" i="59"/>
  <c r="T70" i="59"/>
  <c r="S70" i="59"/>
  <c r="R70" i="59"/>
  <c r="Q70" i="59"/>
  <c r="P70" i="59"/>
  <c r="O70" i="59"/>
  <c r="N70" i="59"/>
  <c r="M70" i="59"/>
  <c r="L70" i="59"/>
  <c r="K70" i="59"/>
  <c r="J70" i="59"/>
  <c r="I70" i="59"/>
  <c r="H70" i="59"/>
  <c r="G70" i="59"/>
  <c r="F70" i="59"/>
  <c r="E70" i="59"/>
  <c r="D70" i="59"/>
  <c r="C70" i="59"/>
  <c r="B70" i="59"/>
  <c r="AA27" i="59"/>
  <c r="Z27" i="59"/>
  <c r="Y27" i="59"/>
  <c r="X27" i="59"/>
  <c r="W27" i="59"/>
  <c r="V27" i="59"/>
  <c r="U27" i="59"/>
  <c r="T27" i="59"/>
  <c r="S27" i="59"/>
  <c r="R27" i="59"/>
  <c r="Q27" i="59"/>
  <c r="P27" i="59"/>
  <c r="O27" i="59"/>
  <c r="N27" i="59"/>
  <c r="M27" i="59"/>
  <c r="L27" i="59"/>
  <c r="K27" i="59"/>
  <c r="J27" i="59"/>
  <c r="I27" i="59"/>
  <c r="H27" i="59"/>
  <c r="G27" i="59"/>
  <c r="F27" i="59"/>
  <c r="E27" i="59"/>
  <c r="D27" i="59"/>
  <c r="C27" i="59"/>
  <c r="B27" i="59"/>
  <c r="AA113" i="58"/>
  <c r="Z113" i="58"/>
  <c r="Y113" i="58"/>
  <c r="X113" i="58"/>
  <c r="W113" i="58"/>
  <c r="V113" i="58"/>
  <c r="U113" i="58"/>
  <c r="T113" i="58"/>
  <c r="S113" i="58"/>
  <c r="R113" i="58"/>
  <c r="Q113" i="58"/>
  <c r="P113" i="58"/>
  <c r="O113" i="58"/>
  <c r="N113" i="58"/>
  <c r="M113" i="58"/>
  <c r="L113" i="58"/>
  <c r="K113" i="58"/>
  <c r="J113" i="58"/>
  <c r="I113" i="58"/>
  <c r="H113" i="58"/>
  <c r="G113" i="58"/>
  <c r="F113" i="58"/>
  <c r="E113" i="58"/>
  <c r="D113" i="58"/>
  <c r="C113" i="58"/>
  <c r="B113" i="58"/>
  <c r="AA70" i="58"/>
  <c r="Z70" i="58"/>
  <c r="Y70" i="58"/>
  <c r="X70" i="58"/>
  <c r="W70" i="58"/>
  <c r="V70" i="58"/>
  <c r="U70" i="58"/>
  <c r="T70" i="58"/>
  <c r="S70" i="58"/>
  <c r="R70" i="58"/>
  <c r="Q70" i="58"/>
  <c r="P70" i="58"/>
  <c r="O70" i="58"/>
  <c r="N70" i="58"/>
  <c r="M70" i="58"/>
  <c r="L70" i="58"/>
  <c r="K70" i="58"/>
  <c r="J70" i="58"/>
  <c r="I70" i="58"/>
  <c r="H70" i="58"/>
  <c r="G70" i="58"/>
  <c r="F70" i="58"/>
  <c r="E70" i="58"/>
  <c r="D70" i="58"/>
  <c r="C70" i="58"/>
  <c r="B70" i="58"/>
  <c r="AA27" i="58"/>
  <c r="Z27" i="58"/>
  <c r="Y27" i="58"/>
  <c r="X27" i="58"/>
  <c r="W27" i="58"/>
  <c r="V27" i="58"/>
  <c r="U27" i="58"/>
  <c r="T27" i="58"/>
  <c r="S27" i="58"/>
  <c r="R27" i="58"/>
  <c r="Q27" i="58"/>
  <c r="P27" i="58"/>
  <c r="O27" i="58"/>
  <c r="N27" i="58"/>
  <c r="M27" i="58"/>
  <c r="L27" i="58"/>
  <c r="K27" i="58"/>
  <c r="J27" i="58"/>
  <c r="I27" i="58"/>
  <c r="H27" i="58"/>
  <c r="G27" i="58"/>
  <c r="F27" i="58"/>
  <c r="E27" i="58"/>
  <c r="D27" i="58"/>
  <c r="C27" i="58"/>
  <c r="B27" i="58"/>
  <c r="AA107" i="57"/>
  <c r="Z107" i="57"/>
  <c r="Y107" i="57"/>
  <c r="X107" i="57"/>
  <c r="W107" i="57"/>
  <c r="V107" i="57"/>
  <c r="U107" i="57"/>
  <c r="T107" i="57"/>
  <c r="S107" i="57"/>
  <c r="R107" i="57"/>
  <c r="Q107" i="57"/>
  <c r="P107" i="57"/>
  <c r="O107" i="57"/>
  <c r="N107" i="57"/>
  <c r="M107" i="57"/>
  <c r="L107" i="57"/>
  <c r="K107" i="57"/>
  <c r="J107" i="57"/>
  <c r="I107" i="57"/>
  <c r="H107" i="57"/>
  <c r="G107" i="57"/>
  <c r="F107" i="57"/>
  <c r="E107" i="57"/>
  <c r="D107" i="57"/>
  <c r="C107" i="57"/>
  <c r="B107" i="57"/>
  <c r="AA66" i="57"/>
  <c r="Z66" i="57"/>
  <c r="Y66" i="57"/>
  <c r="X66" i="57"/>
  <c r="W66" i="57"/>
  <c r="V66" i="57"/>
  <c r="U66" i="57"/>
  <c r="T66" i="57"/>
  <c r="S66" i="57"/>
  <c r="R66" i="57"/>
  <c r="Q66" i="57"/>
  <c r="P66" i="57"/>
  <c r="O66" i="57"/>
  <c r="N66" i="57"/>
  <c r="M66" i="57"/>
  <c r="L66" i="57"/>
  <c r="K66" i="57"/>
  <c r="J66" i="57"/>
  <c r="I66" i="57"/>
  <c r="H66" i="57"/>
  <c r="G66" i="57"/>
  <c r="F66" i="57"/>
  <c r="E66" i="57"/>
  <c r="D66" i="57"/>
  <c r="C66" i="57"/>
  <c r="B66"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B25" i="57"/>
  <c r="AA95" i="56"/>
  <c r="Z95" i="56"/>
  <c r="Y95" i="56"/>
  <c r="X95" i="56"/>
  <c r="W95" i="56"/>
  <c r="V95" i="56"/>
  <c r="U95" i="56"/>
  <c r="T95" i="56"/>
  <c r="S95" i="56"/>
  <c r="R95" i="56"/>
  <c r="Q95" i="56"/>
  <c r="P95" i="56"/>
  <c r="O95" i="56"/>
  <c r="N95" i="56"/>
  <c r="M95" i="56"/>
  <c r="L95" i="56"/>
  <c r="K95" i="56"/>
  <c r="J95" i="56"/>
  <c r="I95" i="56"/>
  <c r="H95" i="56"/>
  <c r="G95" i="56"/>
  <c r="F95" i="56"/>
  <c r="E95" i="56"/>
  <c r="D95" i="56"/>
  <c r="C95" i="56"/>
  <c r="B95" i="56"/>
  <c r="AA58" i="56"/>
  <c r="Z58" i="56"/>
  <c r="Y58" i="56"/>
  <c r="X58" i="56"/>
  <c r="W58" i="56"/>
  <c r="V58" i="56"/>
  <c r="U58" i="56"/>
  <c r="T58" i="56"/>
  <c r="S58" i="56"/>
  <c r="R58" i="56"/>
  <c r="Q58" i="56"/>
  <c r="P58" i="56"/>
  <c r="O58" i="56"/>
  <c r="N58" i="56"/>
  <c r="M58" i="56"/>
  <c r="L58" i="56"/>
  <c r="K58" i="56"/>
  <c r="J58" i="56"/>
  <c r="I58" i="56"/>
  <c r="H58" i="56"/>
  <c r="G58" i="56"/>
  <c r="F58" i="56"/>
  <c r="E58" i="56"/>
  <c r="D58" i="56"/>
  <c r="C58" i="56"/>
  <c r="B58"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B21" i="56"/>
  <c r="AA140" i="55"/>
  <c r="Z140" i="55"/>
  <c r="Y140" i="55"/>
  <c r="X140" i="55"/>
  <c r="W140" i="55"/>
  <c r="V140" i="55"/>
  <c r="U140" i="55"/>
  <c r="T140" i="55"/>
  <c r="S140" i="55"/>
  <c r="R140" i="55"/>
  <c r="Q140" i="55"/>
  <c r="P140" i="55"/>
  <c r="O140" i="55"/>
  <c r="N140" i="55"/>
  <c r="M140" i="55"/>
  <c r="L140" i="55"/>
  <c r="K140" i="55"/>
  <c r="J140" i="55"/>
  <c r="I140" i="55"/>
  <c r="H140" i="55"/>
  <c r="G140" i="55"/>
  <c r="F140" i="55"/>
  <c r="E140" i="55"/>
  <c r="D140" i="55"/>
  <c r="C140" i="55"/>
  <c r="B140" i="55"/>
  <c r="AA88" i="55"/>
  <c r="Z88" i="55"/>
  <c r="Y88" i="55"/>
  <c r="X88" i="55"/>
  <c r="W88" i="55"/>
  <c r="V88" i="55"/>
  <c r="U88" i="55"/>
  <c r="T88" i="55"/>
  <c r="S88" i="55"/>
  <c r="R88" i="55"/>
  <c r="Q88" i="55"/>
  <c r="P88" i="55"/>
  <c r="O88" i="55"/>
  <c r="N88" i="55"/>
  <c r="M88" i="55"/>
  <c r="L88" i="55"/>
  <c r="K88" i="55"/>
  <c r="J88" i="55"/>
  <c r="I88" i="55"/>
  <c r="H88" i="55"/>
  <c r="G88" i="55"/>
  <c r="F88" i="55"/>
  <c r="E88" i="55"/>
  <c r="D88" i="55"/>
  <c r="C88" i="55"/>
  <c r="B88" i="55"/>
  <c r="AA36" i="55"/>
  <c r="Z36" i="55"/>
  <c r="Y36" i="55"/>
  <c r="X36" i="55"/>
  <c r="W36" i="55"/>
  <c r="V36" i="55"/>
  <c r="U36" i="55"/>
  <c r="T36" i="55"/>
  <c r="S36" i="55"/>
  <c r="R36" i="55"/>
  <c r="Q36" i="55"/>
  <c r="P36" i="55"/>
  <c r="O36" i="55"/>
  <c r="N36" i="55"/>
  <c r="M36" i="55"/>
  <c r="L36" i="55"/>
  <c r="K36" i="55"/>
  <c r="J36" i="55"/>
  <c r="I36" i="55"/>
  <c r="H36" i="55"/>
  <c r="G36" i="55"/>
  <c r="F36" i="55"/>
  <c r="E36" i="55"/>
  <c r="D36" i="55"/>
  <c r="C36" i="55"/>
  <c r="B36" i="55"/>
  <c r="AA98" i="54"/>
  <c r="Z98" i="54"/>
  <c r="Y98" i="54"/>
  <c r="X98" i="54"/>
  <c r="W98" i="54"/>
  <c r="V98" i="54"/>
  <c r="U98" i="54"/>
  <c r="T98" i="54"/>
  <c r="S98" i="54"/>
  <c r="R98" i="54"/>
  <c r="Q98" i="54"/>
  <c r="P98" i="54"/>
  <c r="O98" i="54"/>
  <c r="N98" i="54"/>
  <c r="M98" i="54"/>
  <c r="L98" i="54"/>
  <c r="K98" i="54"/>
  <c r="J98" i="54"/>
  <c r="I98" i="54"/>
  <c r="H98" i="54"/>
  <c r="G98" i="54"/>
  <c r="F98" i="54"/>
  <c r="E98" i="54"/>
  <c r="D98" i="54"/>
  <c r="C98" i="54"/>
  <c r="B98" i="54"/>
  <c r="AA60" i="54"/>
  <c r="Z60" i="54"/>
  <c r="Y60" i="54"/>
  <c r="X60" i="54"/>
  <c r="W60" i="54"/>
  <c r="V60" i="54"/>
  <c r="U60" i="54"/>
  <c r="T60" i="54"/>
  <c r="S60" i="54"/>
  <c r="R60" i="54"/>
  <c r="Q60" i="54"/>
  <c r="P60" i="54"/>
  <c r="O60" i="54"/>
  <c r="N60" i="54"/>
  <c r="M60" i="54"/>
  <c r="L60" i="54"/>
  <c r="K60" i="54"/>
  <c r="J60" i="54"/>
  <c r="I60" i="54"/>
  <c r="H60" i="54"/>
  <c r="G60" i="54"/>
  <c r="F60" i="54"/>
  <c r="E60" i="54"/>
  <c r="D60" i="54"/>
  <c r="C60" i="54"/>
  <c r="B60" i="54"/>
  <c r="AA22" i="54"/>
  <c r="Z22" i="54"/>
  <c r="Y22" i="54"/>
  <c r="X22" i="54"/>
  <c r="W22" i="54"/>
  <c r="V22" i="54"/>
  <c r="U22" i="54"/>
  <c r="T22" i="54"/>
  <c r="S22" i="54"/>
  <c r="R22" i="54"/>
  <c r="Q22" i="54"/>
  <c r="P22" i="54"/>
  <c r="O22" i="54"/>
  <c r="N22" i="54"/>
  <c r="M22" i="54"/>
  <c r="L22" i="54"/>
  <c r="K22" i="54"/>
  <c r="J22" i="54"/>
  <c r="I22" i="54"/>
  <c r="H22" i="54"/>
  <c r="G22" i="54"/>
  <c r="F22" i="54"/>
  <c r="E22" i="54"/>
  <c r="D22" i="54"/>
  <c r="C22" i="54"/>
  <c r="B22" i="54"/>
  <c r="AA104" i="53"/>
  <c r="Z104" i="53"/>
  <c r="Y104" i="53"/>
  <c r="X104" i="53"/>
  <c r="W104" i="53"/>
  <c r="V104" i="53"/>
  <c r="U104" i="53"/>
  <c r="T104" i="53"/>
  <c r="S104" i="53"/>
  <c r="R104" i="53"/>
  <c r="Q104" i="53"/>
  <c r="P104" i="53"/>
  <c r="O104" i="53"/>
  <c r="N104" i="53"/>
  <c r="M104" i="53"/>
  <c r="L104" i="53"/>
  <c r="K104" i="53"/>
  <c r="J104" i="53"/>
  <c r="I104" i="53"/>
  <c r="H104" i="53"/>
  <c r="G104" i="53"/>
  <c r="F104" i="53"/>
  <c r="E104" i="53"/>
  <c r="D104" i="53"/>
  <c r="C104" i="53"/>
  <c r="B104" i="53"/>
  <c r="AA64" i="53"/>
  <c r="Z64" i="53"/>
  <c r="Y64" i="53"/>
  <c r="X64" i="53"/>
  <c r="W64" i="53"/>
  <c r="V64" i="53"/>
  <c r="U64" i="53"/>
  <c r="T64" i="53"/>
  <c r="S64" i="53"/>
  <c r="R64" i="53"/>
  <c r="Q64" i="53"/>
  <c r="P64" i="53"/>
  <c r="O64" i="53"/>
  <c r="N64" i="53"/>
  <c r="M64" i="53"/>
  <c r="L64" i="53"/>
  <c r="K64" i="53"/>
  <c r="J64" i="53"/>
  <c r="I64" i="53"/>
  <c r="H64" i="53"/>
  <c r="G64" i="53"/>
  <c r="F64" i="53"/>
  <c r="E64" i="53"/>
  <c r="D64" i="53"/>
  <c r="C64" i="53"/>
  <c r="B64" i="53"/>
  <c r="AA24" i="53"/>
  <c r="Z24" i="53"/>
  <c r="Y24" i="53"/>
  <c r="X24" i="53"/>
  <c r="W24" i="53"/>
  <c r="V24" i="53"/>
  <c r="U24" i="53"/>
  <c r="T24" i="53"/>
  <c r="S24" i="53"/>
  <c r="R24" i="53"/>
  <c r="Q24" i="53"/>
  <c r="P24" i="53"/>
  <c r="O24" i="53"/>
  <c r="N24" i="53"/>
  <c r="M24" i="53"/>
  <c r="L24" i="53"/>
  <c r="K24" i="53"/>
  <c r="J24" i="53"/>
  <c r="I24" i="53"/>
  <c r="H24" i="53"/>
  <c r="G24" i="53"/>
  <c r="F24" i="53"/>
  <c r="E24" i="53"/>
  <c r="D24" i="53"/>
  <c r="C24" i="53"/>
  <c r="B24" i="53"/>
  <c r="AA98" i="52"/>
  <c r="Z98" i="52"/>
  <c r="Y98" i="52"/>
  <c r="X98" i="52"/>
  <c r="W98" i="52"/>
  <c r="V98" i="52"/>
  <c r="U98" i="52"/>
  <c r="T98" i="52"/>
  <c r="S98" i="52"/>
  <c r="R98" i="52"/>
  <c r="Q98" i="52"/>
  <c r="P98" i="52"/>
  <c r="O98" i="52"/>
  <c r="N98" i="52"/>
  <c r="M98" i="52"/>
  <c r="L98" i="52"/>
  <c r="K98" i="52"/>
  <c r="J98" i="52"/>
  <c r="I98" i="52"/>
  <c r="H98" i="52"/>
  <c r="G98" i="52"/>
  <c r="F98" i="52"/>
  <c r="E98" i="52"/>
  <c r="D98" i="52"/>
  <c r="C98" i="52"/>
  <c r="B98" i="52"/>
  <c r="AA60" i="52"/>
  <c r="Z60" i="52"/>
  <c r="Y60" i="52"/>
  <c r="X60" i="52"/>
  <c r="W60" i="52"/>
  <c r="V60" i="52"/>
  <c r="U60" i="52"/>
  <c r="T60" i="52"/>
  <c r="S60" i="52"/>
  <c r="R60" i="52"/>
  <c r="Q60" i="52"/>
  <c r="P60" i="52"/>
  <c r="O60" i="52"/>
  <c r="N60" i="52"/>
  <c r="M60" i="52"/>
  <c r="L60" i="52"/>
  <c r="K60" i="52"/>
  <c r="J60" i="52"/>
  <c r="I60" i="52"/>
  <c r="H60" i="52"/>
  <c r="G60" i="52"/>
  <c r="F60" i="52"/>
  <c r="E60" i="52"/>
  <c r="D60" i="52"/>
  <c r="C60" i="52"/>
  <c r="B60" i="52"/>
  <c r="AA22" i="52"/>
  <c r="Z22" i="52"/>
  <c r="Y22" i="52"/>
  <c r="X22" i="52"/>
  <c r="W22" i="52"/>
  <c r="V22" i="52"/>
  <c r="U22" i="52"/>
  <c r="T22" i="52"/>
  <c r="S22" i="52"/>
  <c r="R22" i="52"/>
  <c r="Q22" i="52"/>
  <c r="P22" i="52"/>
  <c r="O22" i="52"/>
  <c r="N22" i="52"/>
  <c r="M22" i="52"/>
  <c r="L22" i="52"/>
  <c r="K22" i="52"/>
  <c r="J22" i="52"/>
  <c r="I22" i="52"/>
  <c r="H22" i="52"/>
  <c r="G22" i="52"/>
  <c r="F22" i="52"/>
  <c r="E22" i="52"/>
  <c r="D22" i="52"/>
  <c r="C22" i="52"/>
  <c r="B22" i="52"/>
  <c r="AA98" i="51"/>
  <c r="Z98" i="51"/>
  <c r="Y98" i="51"/>
  <c r="X98" i="51"/>
  <c r="W98" i="51"/>
  <c r="V98" i="51"/>
  <c r="U98" i="51"/>
  <c r="T98" i="51"/>
  <c r="S98" i="51"/>
  <c r="R98" i="51"/>
  <c r="Q98" i="51"/>
  <c r="P98" i="51"/>
  <c r="O98" i="51"/>
  <c r="N98" i="51"/>
  <c r="M98" i="51"/>
  <c r="L98" i="51"/>
  <c r="K98" i="51"/>
  <c r="J98" i="51"/>
  <c r="I98" i="51"/>
  <c r="H98" i="51"/>
  <c r="G98" i="51"/>
  <c r="F98" i="51"/>
  <c r="E98" i="51"/>
  <c r="D98" i="51"/>
  <c r="C98" i="51"/>
  <c r="B98" i="51"/>
  <c r="AA60" i="51"/>
  <c r="Z60" i="51"/>
  <c r="Y60" i="51"/>
  <c r="X60" i="51"/>
  <c r="W60" i="51"/>
  <c r="V60" i="51"/>
  <c r="U60" i="51"/>
  <c r="T60" i="51"/>
  <c r="S60" i="51"/>
  <c r="R60" i="51"/>
  <c r="Q60" i="51"/>
  <c r="P60" i="51"/>
  <c r="O60" i="51"/>
  <c r="N60" i="51"/>
  <c r="M60" i="51"/>
  <c r="L60" i="51"/>
  <c r="K60" i="51"/>
  <c r="J60" i="51"/>
  <c r="I60" i="51"/>
  <c r="H60" i="51"/>
  <c r="G60" i="51"/>
  <c r="F60" i="51"/>
  <c r="E60" i="51"/>
  <c r="D60" i="51"/>
  <c r="C60" i="51"/>
  <c r="B60" i="51"/>
  <c r="AA22" i="51"/>
  <c r="Z22" i="51"/>
  <c r="Y22" i="51"/>
  <c r="X22" i="51"/>
  <c r="W22" i="51"/>
  <c r="V22" i="51"/>
  <c r="U22" i="51"/>
  <c r="T22" i="51"/>
  <c r="S22" i="51"/>
  <c r="R22" i="51"/>
  <c r="Q22" i="51"/>
  <c r="P22" i="51"/>
  <c r="O22" i="51"/>
  <c r="N22" i="51"/>
  <c r="M22" i="51"/>
  <c r="L22" i="51"/>
  <c r="K22" i="51"/>
  <c r="J22" i="51"/>
  <c r="I22" i="51"/>
  <c r="H22" i="51"/>
  <c r="G22" i="51"/>
  <c r="F22" i="51"/>
  <c r="E22" i="51"/>
  <c r="D22" i="51"/>
  <c r="C22" i="51"/>
  <c r="B22" i="51"/>
  <c r="AA110" i="50"/>
  <c r="Z110" i="50"/>
  <c r="Y110" i="50"/>
  <c r="X110" i="50"/>
  <c r="W110" i="50"/>
  <c r="V110" i="50"/>
  <c r="U110" i="50"/>
  <c r="T110" i="50"/>
  <c r="S110" i="50"/>
  <c r="R110" i="50"/>
  <c r="Q110" i="50"/>
  <c r="P110" i="50"/>
  <c r="O110" i="50"/>
  <c r="N110" i="50"/>
  <c r="M110" i="50"/>
  <c r="L110" i="50"/>
  <c r="K110" i="50"/>
  <c r="J110" i="50"/>
  <c r="I110" i="50"/>
  <c r="H110" i="50"/>
  <c r="G110" i="50"/>
  <c r="F110" i="50"/>
  <c r="E110" i="50"/>
  <c r="D110" i="50"/>
  <c r="C110" i="50"/>
  <c r="B110" i="50"/>
  <c r="AA68" i="50"/>
  <c r="Z68" i="50"/>
  <c r="Y68" i="50"/>
  <c r="X68" i="50"/>
  <c r="W68" i="50"/>
  <c r="V68" i="50"/>
  <c r="U68" i="50"/>
  <c r="T68" i="50"/>
  <c r="S68" i="50"/>
  <c r="R68" i="50"/>
  <c r="Q68" i="50"/>
  <c r="P68" i="50"/>
  <c r="O68" i="50"/>
  <c r="N68" i="50"/>
  <c r="M68" i="50"/>
  <c r="L68" i="50"/>
  <c r="K68" i="50"/>
  <c r="J68" i="50"/>
  <c r="I68" i="50"/>
  <c r="H68" i="50"/>
  <c r="G68" i="50"/>
  <c r="F68" i="50"/>
  <c r="E68" i="50"/>
  <c r="D68" i="50"/>
  <c r="C68" i="50"/>
  <c r="B68" i="50"/>
  <c r="AA26" i="50"/>
  <c r="Z26" i="50"/>
  <c r="Y26" i="50"/>
  <c r="X26" i="50"/>
  <c r="W26" i="50"/>
  <c r="V26" i="50"/>
  <c r="U26" i="50"/>
  <c r="T26" i="50"/>
  <c r="S26" i="50"/>
  <c r="R26" i="50"/>
  <c r="Q26" i="50"/>
  <c r="P26" i="50"/>
  <c r="O26" i="50"/>
  <c r="N26" i="50"/>
  <c r="M26" i="50"/>
  <c r="L26" i="50"/>
  <c r="K26" i="50"/>
  <c r="J26" i="50"/>
  <c r="I26" i="50"/>
  <c r="H26" i="50"/>
  <c r="G26" i="50"/>
  <c r="F26" i="50"/>
  <c r="E26" i="50"/>
  <c r="D26" i="50"/>
  <c r="C26" i="50"/>
  <c r="B26" i="50"/>
  <c r="AA143" i="49"/>
  <c r="Z143" i="49"/>
  <c r="Y143" i="49"/>
  <c r="X143" i="49"/>
  <c r="W143" i="49"/>
  <c r="V143" i="49"/>
  <c r="U143" i="49"/>
  <c r="T143" i="49"/>
  <c r="S143" i="49"/>
  <c r="R143" i="49"/>
  <c r="Q143" i="49"/>
  <c r="P143" i="49"/>
  <c r="O143" i="49"/>
  <c r="N143" i="49"/>
  <c r="M143" i="49"/>
  <c r="L143" i="49"/>
  <c r="K143" i="49"/>
  <c r="J143" i="49"/>
  <c r="I143" i="49"/>
  <c r="H143" i="49"/>
  <c r="G143" i="49"/>
  <c r="F143" i="49"/>
  <c r="E143" i="49"/>
  <c r="D143" i="49"/>
  <c r="C143" i="49"/>
  <c r="B143" i="49"/>
  <c r="AA90" i="49"/>
  <c r="Z90" i="49"/>
  <c r="Y90" i="49"/>
  <c r="X90" i="49"/>
  <c r="W90" i="49"/>
  <c r="V90" i="49"/>
  <c r="U90" i="49"/>
  <c r="T90" i="49"/>
  <c r="S90" i="49"/>
  <c r="R90" i="49"/>
  <c r="Q90" i="49"/>
  <c r="P90" i="49"/>
  <c r="O90" i="49"/>
  <c r="N90" i="49"/>
  <c r="M90" i="49"/>
  <c r="L90" i="49"/>
  <c r="K90" i="49"/>
  <c r="J90" i="49"/>
  <c r="I90" i="49"/>
  <c r="H90" i="49"/>
  <c r="G90" i="49"/>
  <c r="F90" i="49"/>
  <c r="E90" i="49"/>
  <c r="D90" i="49"/>
  <c r="C90" i="49"/>
  <c r="B90" i="49"/>
  <c r="AA37" i="49"/>
  <c r="Z37" i="49"/>
  <c r="Y37" i="49"/>
  <c r="X37" i="49"/>
  <c r="W37" i="49"/>
  <c r="V37" i="49"/>
  <c r="U37" i="49"/>
  <c r="T37" i="49"/>
  <c r="S37" i="49"/>
  <c r="R37" i="49"/>
  <c r="Q37" i="49"/>
  <c r="P37" i="49"/>
  <c r="O37" i="49"/>
  <c r="N37" i="49"/>
  <c r="M37" i="49"/>
  <c r="L37" i="49"/>
  <c r="K37" i="49"/>
  <c r="J37" i="49"/>
  <c r="I37" i="49"/>
  <c r="H37" i="49"/>
  <c r="G37" i="49"/>
  <c r="F37" i="49"/>
  <c r="E37" i="49"/>
  <c r="D37" i="49"/>
  <c r="C37" i="49"/>
  <c r="B37" i="49"/>
  <c r="AA149" i="48"/>
  <c r="Z149" i="48"/>
  <c r="Y149" i="48"/>
  <c r="X149" i="48"/>
  <c r="W149" i="48"/>
  <c r="V149" i="48"/>
  <c r="U149" i="48"/>
  <c r="T149" i="48"/>
  <c r="S149" i="48"/>
  <c r="R149" i="48"/>
  <c r="Q149" i="48"/>
  <c r="P149" i="48"/>
  <c r="O149" i="48"/>
  <c r="N149" i="48"/>
  <c r="M149" i="48"/>
  <c r="L149" i="48"/>
  <c r="K149" i="48"/>
  <c r="J149" i="48"/>
  <c r="I149" i="48"/>
  <c r="H149" i="48"/>
  <c r="G149" i="48"/>
  <c r="F149" i="48"/>
  <c r="E149" i="48"/>
  <c r="D149" i="48"/>
  <c r="C149" i="48"/>
  <c r="B149" i="48"/>
  <c r="AA94" i="48"/>
  <c r="Z94" i="48"/>
  <c r="Y94" i="48"/>
  <c r="X94" i="48"/>
  <c r="W94" i="48"/>
  <c r="V94" i="48"/>
  <c r="U94" i="48"/>
  <c r="T94" i="48"/>
  <c r="S94" i="48"/>
  <c r="R94" i="48"/>
  <c r="Q94" i="48"/>
  <c r="P94" i="48"/>
  <c r="O94" i="48"/>
  <c r="N94" i="48"/>
  <c r="M94" i="48"/>
  <c r="L94" i="48"/>
  <c r="K94" i="48"/>
  <c r="J94" i="48"/>
  <c r="I94" i="48"/>
  <c r="H94" i="48"/>
  <c r="G94" i="48"/>
  <c r="F94" i="48"/>
  <c r="E94" i="48"/>
  <c r="D94" i="48"/>
  <c r="C94" i="48"/>
  <c r="B94" i="48"/>
  <c r="AA39" i="48"/>
  <c r="Z39" i="48"/>
  <c r="Y39" i="48"/>
  <c r="X39" i="48"/>
  <c r="W39" i="48"/>
  <c r="V39" i="48"/>
  <c r="U39" i="48"/>
  <c r="T39" i="48"/>
  <c r="S39" i="48"/>
  <c r="R39" i="48"/>
  <c r="Q39" i="48"/>
  <c r="P39" i="48"/>
  <c r="O39" i="48"/>
  <c r="N39" i="48"/>
  <c r="M39" i="48"/>
  <c r="L39" i="48"/>
  <c r="K39" i="48"/>
  <c r="J39" i="48"/>
  <c r="I39" i="48"/>
  <c r="H39" i="48"/>
  <c r="G39" i="48"/>
  <c r="F39" i="48"/>
  <c r="E39" i="48"/>
  <c r="D39" i="48"/>
  <c r="C39" i="48"/>
  <c r="B39" i="48"/>
  <c r="AA98" i="47"/>
  <c r="Z98" i="47"/>
  <c r="Y98" i="47"/>
  <c r="X98" i="47"/>
  <c r="W98" i="47"/>
  <c r="V98" i="47"/>
  <c r="U98" i="47"/>
  <c r="T98" i="47"/>
  <c r="S98" i="47"/>
  <c r="R98" i="47"/>
  <c r="Q98" i="47"/>
  <c r="P98" i="47"/>
  <c r="O98" i="47"/>
  <c r="N98" i="47"/>
  <c r="M98" i="47"/>
  <c r="L98" i="47"/>
  <c r="K98" i="47"/>
  <c r="J98" i="47"/>
  <c r="I98" i="47"/>
  <c r="H98" i="47"/>
  <c r="G98" i="47"/>
  <c r="F98" i="47"/>
  <c r="E98" i="47"/>
  <c r="D98" i="47"/>
  <c r="C98" i="47"/>
  <c r="B98" i="47"/>
  <c r="AA60" i="47"/>
  <c r="Z60" i="47"/>
  <c r="Y60" i="47"/>
  <c r="X60" i="47"/>
  <c r="W60" i="47"/>
  <c r="V60" i="47"/>
  <c r="U60" i="47"/>
  <c r="T60" i="47"/>
  <c r="S60" i="47"/>
  <c r="R60" i="47"/>
  <c r="Q60" i="47"/>
  <c r="P60" i="47"/>
  <c r="O60" i="47"/>
  <c r="N60" i="47"/>
  <c r="M60" i="47"/>
  <c r="L60" i="47"/>
  <c r="K60" i="47"/>
  <c r="J60" i="47"/>
  <c r="I60" i="47"/>
  <c r="H60" i="47"/>
  <c r="G60" i="47"/>
  <c r="F60" i="47"/>
  <c r="E60" i="47"/>
  <c r="D60" i="47"/>
  <c r="C60" i="47"/>
  <c r="B60" i="47"/>
  <c r="AA22" i="47"/>
  <c r="Z22" i="47"/>
  <c r="Y22" i="47"/>
  <c r="X22" i="47"/>
  <c r="W22" i="47"/>
  <c r="V22" i="47"/>
  <c r="U22" i="47"/>
  <c r="T22" i="47"/>
  <c r="S22" i="47"/>
  <c r="R22" i="47"/>
  <c r="Q22" i="47"/>
  <c r="P22" i="47"/>
  <c r="O22" i="47"/>
  <c r="N22" i="47"/>
  <c r="M22" i="47"/>
  <c r="L22" i="47"/>
  <c r="K22" i="47"/>
  <c r="J22" i="47"/>
  <c r="I22" i="47"/>
  <c r="H22" i="47"/>
  <c r="G22" i="47"/>
  <c r="F22" i="47"/>
  <c r="E22" i="47"/>
  <c r="D22" i="47"/>
  <c r="C22" i="47"/>
  <c r="B22" i="47"/>
  <c r="AA89" i="46" l="1"/>
  <c r="Z89" i="46"/>
  <c r="Y89" i="46"/>
  <c r="X89" i="46"/>
  <c r="W89" i="46"/>
  <c r="V89" i="46"/>
  <c r="U89" i="46"/>
  <c r="T89" i="46"/>
  <c r="S89" i="46"/>
  <c r="R89" i="46"/>
  <c r="Q89" i="46"/>
  <c r="P89" i="46"/>
  <c r="O89" i="46"/>
  <c r="N89" i="46"/>
  <c r="M89" i="46"/>
  <c r="L89" i="46"/>
  <c r="K89" i="46"/>
  <c r="J89" i="46"/>
  <c r="I89" i="46"/>
  <c r="H89" i="46"/>
  <c r="G89" i="46"/>
  <c r="F89" i="46"/>
  <c r="E89" i="46"/>
  <c r="D89" i="46"/>
  <c r="C89" i="46"/>
  <c r="B89" i="46"/>
  <c r="AA54" i="46"/>
  <c r="Z54" i="46"/>
  <c r="Y54" i="46"/>
  <c r="X54" i="46"/>
  <c r="W54" i="46"/>
  <c r="V54" i="46"/>
  <c r="U54" i="46"/>
  <c r="T54" i="46"/>
  <c r="S54" i="46"/>
  <c r="R54" i="46"/>
  <c r="Q54" i="46"/>
  <c r="P54" i="46"/>
  <c r="O54" i="46"/>
  <c r="N54" i="46"/>
  <c r="M54" i="46"/>
  <c r="L54" i="46"/>
  <c r="K54" i="46"/>
  <c r="J54" i="46"/>
  <c r="I54" i="46"/>
  <c r="H54" i="46"/>
  <c r="G54" i="46"/>
  <c r="F54" i="46"/>
  <c r="E54" i="46"/>
  <c r="D54" i="46"/>
  <c r="C54" i="46"/>
  <c r="B54" i="46"/>
  <c r="AA19" i="46"/>
  <c r="Z19" i="46"/>
  <c r="Y19" i="46"/>
  <c r="X19" i="46"/>
  <c r="W19" i="46"/>
  <c r="V19" i="46"/>
  <c r="U19" i="46"/>
  <c r="T19" i="46"/>
  <c r="S19" i="46"/>
  <c r="R19" i="46"/>
  <c r="Q19" i="46"/>
  <c r="P19" i="46"/>
  <c r="O19" i="46"/>
  <c r="N19" i="46"/>
  <c r="M19" i="46"/>
  <c r="L19" i="46"/>
  <c r="K19" i="46"/>
  <c r="J19" i="46"/>
  <c r="I19" i="46"/>
  <c r="H19" i="46"/>
  <c r="G19" i="46"/>
  <c r="F19" i="46"/>
  <c r="E19" i="46"/>
  <c r="D19" i="46"/>
  <c r="C19" i="46"/>
  <c r="B19" i="46"/>
  <c r="AA131" i="45"/>
  <c r="Z131" i="45"/>
  <c r="Y131" i="45"/>
  <c r="X131" i="45"/>
  <c r="W131" i="45"/>
  <c r="V131" i="45"/>
  <c r="U131" i="45"/>
  <c r="T131" i="45"/>
  <c r="S131" i="45"/>
  <c r="R131" i="45"/>
  <c r="Q131" i="45"/>
  <c r="P131" i="45"/>
  <c r="O131" i="45"/>
  <c r="N131" i="45"/>
  <c r="M131" i="45"/>
  <c r="L131" i="45"/>
  <c r="K131" i="45"/>
  <c r="J131" i="45"/>
  <c r="I131" i="45"/>
  <c r="H131" i="45"/>
  <c r="G131" i="45"/>
  <c r="F131" i="45"/>
  <c r="E131" i="45"/>
  <c r="D131" i="45"/>
  <c r="C131" i="45"/>
  <c r="B131" i="45"/>
  <c r="AA82" i="45"/>
  <c r="Z82" i="45"/>
  <c r="Y82" i="45"/>
  <c r="X82" i="45"/>
  <c r="W82" i="45"/>
  <c r="V82" i="45"/>
  <c r="U82" i="45"/>
  <c r="T82" i="45"/>
  <c r="S82" i="45"/>
  <c r="R82" i="45"/>
  <c r="Q82" i="45"/>
  <c r="P82" i="45"/>
  <c r="O82" i="45"/>
  <c r="N82" i="45"/>
  <c r="M82" i="45"/>
  <c r="L82" i="45"/>
  <c r="K82" i="45"/>
  <c r="J82" i="45"/>
  <c r="I82" i="45"/>
  <c r="H82" i="45"/>
  <c r="G82" i="45"/>
  <c r="F82" i="45"/>
  <c r="E82" i="45"/>
  <c r="D82" i="45"/>
  <c r="C82" i="45"/>
  <c r="B82" i="45"/>
  <c r="AA33" i="45"/>
  <c r="Z33" i="45"/>
  <c r="Y33" i="45"/>
  <c r="X33" i="45"/>
  <c r="W33" i="45"/>
  <c r="V33" i="45"/>
  <c r="U33" i="45"/>
  <c r="T33" i="45"/>
  <c r="S33" i="45"/>
  <c r="R33" i="45"/>
  <c r="Q33" i="45"/>
  <c r="P33" i="45"/>
  <c r="O33" i="45"/>
  <c r="N33" i="45"/>
  <c r="M33" i="45"/>
  <c r="L33" i="45"/>
  <c r="K33" i="45"/>
  <c r="J33" i="45"/>
  <c r="I33" i="45"/>
  <c r="H33" i="45"/>
  <c r="G33" i="45"/>
  <c r="F33" i="45"/>
  <c r="E33" i="45"/>
  <c r="D33" i="45"/>
  <c r="C33" i="45"/>
  <c r="B33" i="45"/>
  <c r="AA89" i="44"/>
  <c r="Z89" i="44"/>
  <c r="Y89" i="44"/>
  <c r="X89" i="44"/>
  <c r="W89" i="44"/>
  <c r="V89" i="44"/>
  <c r="U89" i="44"/>
  <c r="T89" i="44"/>
  <c r="S89" i="44"/>
  <c r="R89" i="44"/>
  <c r="Q89" i="44"/>
  <c r="P89" i="44"/>
  <c r="O89" i="44"/>
  <c r="N89" i="44"/>
  <c r="M89" i="44"/>
  <c r="L89" i="44"/>
  <c r="K89" i="44"/>
  <c r="J89" i="44"/>
  <c r="I89" i="44"/>
  <c r="H89" i="44"/>
  <c r="G89" i="44"/>
  <c r="F89" i="44"/>
  <c r="E89" i="44"/>
  <c r="D89" i="44"/>
  <c r="C89" i="44"/>
  <c r="B89" i="44"/>
  <c r="AA54" i="44"/>
  <c r="Z54" i="44"/>
  <c r="Y54" i="44"/>
  <c r="X54" i="44"/>
  <c r="W54" i="44"/>
  <c r="V54" i="44"/>
  <c r="U54" i="44"/>
  <c r="T54" i="44"/>
  <c r="S54" i="44"/>
  <c r="R54" i="44"/>
  <c r="Q54" i="44"/>
  <c r="P54" i="44"/>
  <c r="O54" i="44"/>
  <c r="N54" i="44"/>
  <c r="M54" i="44"/>
  <c r="L54" i="44"/>
  <c r="K54" i="44"/>
  <c r="J54" i="44"/>
  <c r="I54" i="44"/>
  <c r="H54" i="44"/>
  <c r="G54" i="44"/>
  <c r="F54" i="44"/>
  <c r="E54" i="44"/>
  <c r="D54" i="44"/>
  <c r="C54" i="44"/>
  <c r="B54"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B19" i="44"/>
  <c r="AA101" i="43"/>
  <c r="Z101" i="43"/>
  <c r="Y101" i="43"/>
  <c r="X101" i="43"/>
  <c r="W101" i="43"/>
  <c r="V101" i="43"/>
  <c r="U101" i="43"/>
  <c r="T101" i="43"/>
  <c r="S101" i="43"/>
  <c r="R101" i="43"/>
  <c r="Q101" i="43"/>
  <c r="P101" i="43"/>
  <c r="O101" i="43"/>
  <c r="N101" i="43"/>
  <c r="M101" i="43"/>
  <c r="L101" i="43"/>
  <c r="K101" i="43"/>
  <c r="J101" i="43"/>
  <c r="I101" i="43"/>
  <c r="H101" i="43"/>
  <c r="G101" i="43"/>
  <c r="F101" i="43"/>
  <c r="E101" i="43"/>
  <c r="D101" i="43"/>
  <c r="C101" i="43"/>
  <c r="B101" i="43"/>
  <c r="AA62" i="43"/>
  <c r="Z62" i="43"/>
  <c r="Y62" i="43"/>
  <c r="X62" i="43"/>
  <c r="W62" i="43"/>
  <c r="V62" i="43"/>
  <c r="U62" i="43"/>
  <c r="T62" i="43"/>
  <c r="S62" i="43"/>
  <c r="R62" i="43"/>
  <c r="Q62" i="43"/>
  <c r="P62" i="43"/>
  <c r="O62" i="43"/>
  <c r="N62" i="43"/>
  <c r="M62" i="43"/>
  <c r="L62" i="43"/>
  <c r="K62" i="43"/>
  <c r="J62" i="43"/>
  <c r="I62" i="43"/>
  <c r="H62" i="43"/>
  <c r="G62" i="43"/>
  <c r="F62" i="43"/>
  <c r="E62" i="43"/>
  <c r="D62" i="43"/>
  <c r="C62" i="43"/>
  <c r="B62" i="43"/>
  <c r="AA23" i="43"/>
  <c r="Z23" i="43"/>
  <c r="Y23" i="43"/>
  <c r="X23" i="43"/>
  <c r="W23" i="43"/>
  <c r="V23" i="43"/>
  <c r="U23" i="43"/>
  <c r="T23" i="43"/>
  <c r="S23" i="43"/>
  <c r="R23" i="43"/>
  <c r="Q23" i="43"/>
  <c r="P23" i="43"/>
  <c r="O23" i="43"/>
  <c r="N23" i="43"/>
  <c r="M23" i="43"/>
  <c r="L23" i="43"/>
  <c r="K23" i="43"/>
  <c r="J23" i="43"/>
  <c r="I23" i="43"/>
  <c r="H23" i="43"/>
  <c r="G23" i="43"/>
  <c r="F23" i="43"/>
  <c r="E23" i="43"/>
  <c r="D23" i="43"/>
  <c r="C23" i="43"/>
  <c r="B23" i="43"/>
  <c r="AA104" i="42"/>
  <c r="Z104" i="42"/>
  <c r="Y104" i="42"/>
  <c r="X104" i="42"/>
  <c r="W104" i="42"/>
  <c r="V104" i="42"/>
  <c r="U104" i="42"/>
  <c r="T104" i="42"/>
  <c r="S104" i="42"/>
  <c r="R104" i="42"/>
  <c r="Q104" i="42"/>
  <c r="P104" i="42"/>
  <c r="O104" i="42"/>
  <c r="N104" i="42"/>
  <c r="M104" i="42"/>
  <c r="L104" i="42"/>
  <c r="K104" i="42"/>
  <c r="J104" i="42"/>
  <c r="I104" i="42"/>
  <c r="H104" i="42"/>
  <c r="G104" i="42"/>
  <c r="F104" i="42"/>
  <c r="E104" i="42"/>
  <c r="D104" i="42"/>
  <c r="C104" i="42"/>
  <c r="B104" i="42"/>
  <c r="AA64" i="42"/>
  <c r="Z64" i="42"/>
  <c r="Y64" i="42"/>
  <c r="X64" i="42"/>
  <c r="W64" i="42"/>
  <c r="V64" i="42"/>
  <c r="U64" i="42"/>
  <c r="T64" i="42"/>
  <c r="S64" i="42"/>
  <c r="R64" i="42"/>
  <c r="Q64" i="42"/>
  <c r="P64" i="42"/>
  <c r="O64" i="42"/>
  <c r="N64" i="42"/>
  <c r="M64" i="42"/>
  <c r="L64" i="42"/>
  <c r="K64" i="42"/>
  <c r="J64" i="42"/>
  <c r="I64" i="42"/>
  <c r="H64" i="42"/>
  <c r="G64" i="42"/>
  <c r="F64" i="42"/>
  <c r="E64" i="42"/>
  <c r="D64" i="42"/>
  <c r="C64" i="42"/>
  <c r="B64" i="42"/>
  <c r="AA24" i="42"/>
  <c r="Z24" i="42"/>
  <c r="Y24" i="42"/>
  <c r="X24" i="42"/>
  <c r="W24" i="42"/>
  <c r="V24" i="42"/>
  <c r="U24" i="42"/>
  <c r="T24" i="42"/>
  <c r="S24" i="42"/>
  <c r="R24" i="42"/>
  <c r="Q24" i="42"/>
  <c r="P24" i="42"/>
  <c r="O24" i="42"/>
  <c r="N24" i="42"/>
  <c r="M24" i="42"/>
  <c r="L24" i="42"/>
  <c r="K24" i="42"/>
  <c r="J24" i="42"/>
  <c r="I24" i="42"/>
  <c r="H24" i="42"/>
  <c r="G24" i="42"/>
  <c r="F24" i="42"/>
  <c r="E24" i="42"/>
  <c r="D24" i="42"/>
  <c r="C24" i="42"/>
  <c r="B24" i="42"/>
  <c r="AA107" i="41"/>
  <c r="Z107" i="41"/>
  <c r="Y107" i="41"/>
  <c r="X107" i="41"/>
  <c r="W107" i="41"/>
  <c r="V107" i="41"/>
  <c r="U107" i="41"/>
  <c r="T107" i="41"/>
  <c r="S107" i="41"/>
  <c r="R107" i="41"/>
  <c r="Q107" i="41"/>
  <c r="P107" i="41"/>
  <c r="O107" i="41"/>
  <c r="N107" i="41"/>
  <c r="M107" i="41"/>
  <c r="L107" i="41"/>
  <c r="K107" i="41"/>
  <c r="J107" i="41"/>
  <c r="I107" i="41"/>
  <c r="H107" i="41"/>
  <c r="G107" i="41"/>
  <c r="F107" i="41"/>
  <c r="E107" i="41"/>
  <c r="D107" i="41"/>
  <c r="C107" i="41"/>
  <c r="B107" i="41"/>
  <c r="AA66" i="41"/>
  <c r="Z66" i="41"/>
  <c r="Y66" i="41"/>
  <c r="X66" i="41"/>
  <c r="W66" i="41"/>
  <c r="V66" i="41"/>
  <c r="U66" i="41"/>
  <c r="T66" i="41"/>
  <c r="S66" i="41"/>
  <c r="R66" i="41"/>
  <c r="Q66" i="41"/>
  <c r="P66" i="41"/>
  <c r="O66" i="41"/>
  <c r="N66" i="41"/>
  <c r="M66" i="41"/>
  <c r="L66" i="41"/>
  <c r="K66" i="41"/>
  <c r="J66" i="41"/>
  <c r="I66" i="41"/>
  <c r="H66" i="41"/>
  <c r="G66" i="41"/>
  <c r="F66" i="41"/>
  <c r="E66" i="41"/>
  <c r="D66" i="41"/>
  <c r="C66" i="41"/>
  <c r="B66" i="41"/>
  <c r="AA25" i="41"/>
  <c r="Z25" i="41"/>
  <c r="Y25" i="41"/>
  <c r="X25" i="41"/>
  <c r="W25" i="41"/>
  <c r="V25" i="41"/>
  <c r="U25" i="41"/>
  <c r="T25" i="41"/>
  <c r="S25" i="41"/>
  <c r="R25" i="41"/>
  <c r="Q25" i="41"/>
  <c r="P25" i="41"/>
  <c r="O25" i="41"/>
  <c r="N25" i="41"/>
  <c r="M25" i="41"/>
  <c r="L25" i="41"/>
  <c r="K25" i="41"/>
  <c r="J25" i="41"/>
  <c r="I25" i="41"/>
  <c r="H25" i="41"/>
  <c r="G25" i="41"/>
  <c r="F25" i="41"/>
  <c r="E25" i="41"/>
  <c r="D25" i="41"/>
  <c r="C25" i="41"/>
  <c r="B25" i="41"/>
  <c r="AA104" i="40"/>
  <c r="Z104" i="40"/>
  <c r="Y104" i="40"/>
  <c r="X104" i="40"/>
  <c r="W104" i="40"/>
  <c r="V104" i="40"/>
  <c r="U104" i="40"/>
  <c r="T104" i="40"/>
  <c r="S104" i="40"/>
  <c r="R104" i="40"/>
  <c r="Q104" i="40"/>
  <c r="P104" i="40"/>
  <c r="O104" i="40"/>
  <c r="N104" i="40"/>
  <c r="M104" i="40"/>
  <c r="L104" i="40"/>
  <c r="K104" i="40"/>
  <c r="J104" i="40"/>
  <c r="I104" i="40"/>
  <c r="H104" i="40"/>
  <c r="G104" i="40"/>
  <c r="F104" i="40"/>
  <c r="E104" i="40"/>
  <c r="D104" i="40"/>
  <c r="C104" i="40"/>
  <c r="B104" i="40"/>
  <c r="AA64" i="40"/>
  <c r="Z64" i="40"/>
  <c r="Y64" i="40"/>
  <c r="X64" i="40"/>
  <c r="W64" i="40"/>
  <c r="V64" i="40"/>
  <c r="U64" i="40"/>
  <c r="T64" i="40"/>
  <c r="S64" i="40"/>
  <c r="R64" i="40"/>
  <c r="Q64" i="40"/>
  <c r="P64" i="40"/>
  <c r="O64" i="40"/>
  <c r="N64" i="40"/>
  <c r="M64" i="40"/>
  <c r="L64" i="40"/>
  <c r="K64" i="40"/>
  <c r="J64" i="40"/>
  <c r="I64" i="40"/>
  <c r="H64" i="40"/>
  <c r="G64" i="40"/>
  <c r="F64" i="40"/>
  <c r="E64" i="40"/>
  <c r="D64" i="40"/>
  <c r="C64" i="40"/>
  <c r="B64" i="40"/>
  <c r="AA24" i="40"/>
  <c r="Z24" i="40"/>
  <c r="Y24" i="40"/>
  <c r="X24" i="40"/>
  <c r="W24" i="40"/>
  <c r="V24" i="40"/>
  <c r="U24" i="40"/>
  <c r="T24" i="40"/>
  <c r="S24" i="40"/>
  <c r="R24" i="40"/>
  <c r="Q24" i="40"/>
  <c r="P24" i="40"/>
  <c r="O24" i="40"/>
  <c r="N24" i="40"/>
  <c r="M24" i="40"/>
  <c r="L24" i="40"/>
  <c r="K24" i="40"/>
  <c r="J24" i="40"/>
  <c r="I24" i="40"/>
  <c r="H24" i="40"/>
  <c r="G24" i="40"/>
  <c r="F24" i="40"/>
  <c r="E24" i="40"/>
  <c r="D24" i="40"/>
  <c r="C24" i="40"/>
  <c r="B24" i="40"/>
  <c r="AA92" i="39"/>
  <c r="Z92" i="39"/>
  <c r="Y92" i="39"/>
  <c r="X92" i="39"/>
  <c r="W92" i="39"/>
  <c r="V92" i="39"/>
  <c r="U92" i="39"/>
  <c r="T92" i="39"/>
  <c r="S92" i="39"/>
  <c r="R92" i="39"/>
  <c r="Q92" i="39"/>
  <c r="P92" i="39"/>
  <c r="O92" i="39"/>
  <c r="N92" i="39"/>
  <c r="M92" i="39"/>
  <c r="L92" i="39"/>
  <c r="K92" i="39"/>
  <c r="J92" i="39"/>
  <c r="I92" i="39"/>
  <c r="H92" i="39"/>
  <c r="G92" i="39"/>
  <c r="F92" i="39"/>
  <c r="E92" i="39"/>
  <c r="D92" i="39"/>
  <c r="C92" i="39"/>
  <c r="B92" i="39"/>
  <c r="AA56" i="39"/>
  <c r="Z56" i="39"/>
  <c r="Y56" i="39"/>
  <c r="X56" i="39"/>
  <c r="W56" i="39"/>
  <c r="V56" i="39"/>
  <c r="U56" i="39"/>
  <c r="T56" i="39"/>
  <c r="S56" i="39"/>
  <c r="R56" i="39"/>
  <c r="Q56" i="39"/>
  <c r="P56" i="39"/>
  <c r="O56" i="39"/>
  <c r="N56" i="39"/>
  <c r="M56" i="39"/>
  <c r="L56" i="39"/>
  <c r="K56" i="39"/>
  <c r="J56" i="39"/>
  <c r="I56" i="39"/>
  <c r="H56" i="39"/>
  <c r="G56" i="39"/>
  <c r="F56" i="39"/>
  <c r="E56" i="39"/>
  <c r="D56" i="39"/>
  <c r="C56" i="39"/>
  <c r="B56" i="39"/>
  <c r="AA20" i="39"/>
  <c r="Z20" i="39"/>
  <c r="Y20" i="39"/>
  <c r="X20" i="39"/>
  <c r="W20" i="39"/>
  <c r="V20" i="39"/>
  <c r="U20" i="39"/>
  <c r="T20" i="39"/>
  <c r="S20" i="39"/>
  <c r="R20" i="39"/>
  <c r="Q20" i="39"/>
  <c r="P20" i="39"/>
  <c r="O20" i="39"/>
  <c r="N20" i="39"/>
  <c r="M20" i="39"/>
  <c r="L20" i="39"/>
  <c r="K20" i="39"/>
  <c r="J20" i="39"/>
  <c r="I20" i="39"/>
  <c r="H20" i="39"/>
  <c r="G20" i="39"/>
  <c r="F20" i="39"/>
  <c r="E20" i="39"/>
  <c r="D20" i="39"/>
  <c r="C20" i="39"/>
  <c r="B20" i="39"/>
  <c r="B19" i="38"/>
  <c r="AA89" i="38"/>
  <c r="Z89" i="38"/>
  <c r="Y89" i="38"/>
  <c r="X89" i="38"/>
  <c r="W89" i="38"/>
  <c r="V89" i="38"/>
  <c r="U89" i="38"/>
  <c r="T89" i="38"/>
  <c r="S89" i="38"/>
  <c r="R89" i="38"/>
  <c r="Q89" i="38"/>
  <c r="P89" i="38"/>
  <c r="O89" i="38"/>
  <c r="N89" i="38"/>
  <c r="M89" i="38"/>
  <c r="L89" i="38"/>
  <c r="K89" i="38"/>
  <c r="J89" i="38"/>
  <c r="I89" i="38"/>
  <c r="H89" i="38"/>
  <c r="G89" i="38"/>
  <c r="F89" i="38"/>
  <c r="E89" i="38"/>
  <c r="D89" i="38"/>
  <c r="C89" i="38"/>
  <c r="B89" i="38"/>
  <c r="AA54" i="38"/>
  <c r="Z54" i="38"/>
  <c r="Y54" i="38"/>
  <c r="X54" i="38"/>
  <c r="W54" i="38"/>
  <c r="V54" i="38"/>
  <c r="U54" i="38"/>
  <c r="T54" i="38"/>
  <c r="S54" i="38"/>
  <c r="R54" i="38"/>
  <c r="Q54" i="38"/>
  <c r="P54" i="38"/>
  <c r="O54" i="38"/>
  <c r="N54" i="38"/>
  <c r="M54" i="38"/>
  <c r="L54" i="38"/>
  <c r="K54" i="38"/>
  <c r="J54" i="38"/>
  <c r="I54" i="38"/>
  <c r="H54" i="38"/>
  <c r="G54" i="38"/>
  <c r="F54" i="38"/>
  <c r="E54" i="38"/>
  <c r="D54" i="38"/>
  <c r="C54" i="38"/>
  <c r="B54" i="38"/>
  <c r="AA19" i="38"/>
  <c r="Z19" i="38"/>
  <c r="Y19" i="38"/>
  <c r="X19" i="38"/>
  <c r="W19" i="38"/>
  <c r="V19" i="38"/>
  <c r="U19" i="38"/>
  <c r="T19" i="38"/>
  <c r="S19" i="38"/>
  <c r="R19" i="38"/>
  <c r="Q19" i="38"/>
  <c r="P19" i="38"/>
  <c r="O19" i="38"/>
  <c r="N19" i="38"/>
  <c r="M19" i="38"/>
  <c r="L19" i="38"/>
  <c r="K19" i="38"/>
  <c r="J19" i="38"/>
  <c r="I19" i="38"/>
  <c r="H19" i="38"/>
  <c r="G19" i="38"/>
  <c r="F19" i="38"/>
  <c r="E19" i="38"/>
  <c r="D19" i="38"/>
  <c r="C19" i="38"/>
  <c r="AA104" i="37"/>
  <c r="Z104" i="37"/>
  <c r="Y104" i="37"/>
  <c r="X104" i="37"/>
  <c r="W104" i="37"/>
  <c r="V104" i="37"/>
  <c r="U104" i="37"/>
  <c r="T104" i="37"/>
  <c r="S104" i="37"/>
  <c r="R104" i="37"/>
  <c r="Q104" i="37"/>
  <c r="P104" i="37"/>
  <c r="O104" i="37"/>
  <c r="N104" i="37"/>
  <c r="M104" i="37"/>
  <c r="L104" i="37"/>
  <c r="K104" i="37"/>
  <c r="J104" i="37"/>
  <c r="I104" i="37"/>
  <c r="H104" i="37"/>
  <c r="G104" i="37"/>
  <c r="F104" i="37"/>
  <c r="E104" i="37"/>
  <c r="D104" i="37"/>
  <c r="C104" i="37"/>
  <c r="B104" i="37"/>
  <c r="AA64" i="37"/>
  <c r="Z64" i="37"/>
  <c r="Y64" i="37"/>
  <c r="X64" i="37"/>
  <c r="W64" i="37"/>
  <c r="V64" i="37"/>
  <c r="U64" i="37"/>
  <c r="T64" i="37"/>
  <c r="S64" i="37"/>
  <c r="R64" i="37"/>
  <c r="Q64" i="37"/>
  <c r="P64" i="37"/>
  <c r="O64" i="37"/>
  <c r="N64" i="37"/>
  <c r="M64" i="37"/>
  <c r="L64" i="37"/>
  <c r="K64" i="37"/>
  <c r="J64" i="37"/>
  <c r="I64" i="37"/>
  <c r="H64" i="37"/>
  <c r="G64" i="37"/>
  <c r="F64" i="37"/>
  <c r="E64" i="37"/>
  <c r="D64" i="37"/>
  <c r="C64" i="37"/>
  <c r="B6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10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AA24" i="36"/>
  <c r="Z24" i="36"/>
  <c r="Y24" i="36"/>
  <c r="X24" i="36"/>
  <c r="W24" i="36"/>
  <c r="V24" i="36"/>
  <c r="U24" i="36"/>
  <c r="T24" i="36"/>
  <c r="S24" i="36"/>
  <c r="R24" i="36"/>
  <c r="Q24" i="36"/>
  <c r="P24" i="36"/>
  <c r="O24" i="36"/>
  <c r="N24" i="36"/>
  <c r="M24" i="36"/>
  <c r="L24" i="36"/>
  <c r="K24" i="36"/>
  <c r="J24" i="36"/>
  <c r="I24" i="36"/>
  <c r="H24" i="36"/>
  <c r="G24" i="36"/>
  <c r="F24" i="36"/>
  <c r="E24" i="36"/>
  <c r="D24" i="36"/>
  <c r="C24" i="36"/>
  <c r="B24" i="36"/>
  <c r="B76" i="1"/>
  <c r="AA35" i="2"/>
  <c r="Z35" i="2"/>
  <c r="Y35" i="2"/>
  <c r="X35" i="2"/>
  <c r="W35" i="2"/>
  <c r="V35" i="2"/>
  <c r="U35" i="2"/>
  <c r="T35" i="2"/>
  <c r="S35" i="2"/>
  <c r="R35" i="2"/>
  <c r="Q35" i="2"/>
  <c r="P35" i="2"/>
  <c r="O35" i="2"/>
  <c r="N35" i="2"/>
  <c r="M35" i="2"/>
  <c r="L35" i="2"/>
  <c r="K35" i="2"/>
  <c r="J35" i="2"/>
  <c r="I35" i="2"/>
  <c r="H35" i="2"/>
  <c r="G35" i="2"/>
  <c r="F35" i="2"/>
  <c r="E35" i="2"/>
  <c r="D35" i="2"/>
  <c r="C35" i="2"/>
  <c r="B35" i="2"/>
  <c r="AA137" i="2" l="1"/>
  <c r="Z137" i="2"/>
  <c r="Y137" i="2"/>
  <c r="X137" i="2"/>
  <c r="W137" i="2"/>
  <c r="V137" i="2"/>
  <c r="U137" i="2"/>
  <c r="T137" i="2"/>
  <c r="S137" i="2"/>
  <c r="R137" i="2"/>
  <c r="Q137" i="2"/>
  <c r="P137" i="2"/>
  <c r="O137" i="2"/>
  <c r="N137" i="2"/>
  <c r="M137" i="2"/>
  <c r="L137" i="2"/>
  <c r="K137" i="2"/>
  <c r="J137" i="2"/>
  <c r="I137" i="2"/>
  <c r="H137" i="2"/>
  <c r="G137" i="2"/>
  <c r="F137" i="2"/>
  <c r="E137" i="2"/>
  <c r="D137" i="2"/>
  <c r="C137" i="2"/>
  <c r="B137" i="2"/>
  <c r="AA86" i="2"/>
  <c r="Z86" i="2"/>
  <c r="Y86" i="2"/>
  <c r="X86" i="2"/>
  <c r="W86" i="2"/>
  <c r="V86" i="2"/>
  <c r="U86" i="2"/>
  <c r="T86" i="2"/>
  <c r="S86" i="2"/>
  <c r="R86" i="2"/>
  <c r="Q86" i="2"/>
  <c r="P86" i="2"/>
  <c r="O86" i="2"/>
  <c r="N86" i="2"/>
  <c r="M86" i="2"/>
  <c r="L86" i="2"/>
  <c r="K86" i="2"/>
  <c r="J86" i="2"/>
  <c r="I86" i="2"/>
  <c r="H86" i="2"/>
  <c r="G86" i="2"/>
  <c r="F86" i="2"/>
  <c r="E86" i="2"/>
  <c r="D86" i="2"/>
  <c r="C86" i="2"/>
  <c r="B86" i="2"/>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A76" i="1"/>
  <c r="Z76" i="1"/>
  <c r="Y76" i="1"/>
  <c r="X76" i="1"/>
  <c r="W76" i="1"/>
  <c r="V76" i="1"/>
  <c r="U76" i="1"/>
  <c r="T76" i="1"/>
  <c r="S76" i="1"/>
  <c r="R76" i="1"/>
  <c r="Q76" i="1"/>
  <c r="P76" i="1"/>
  <c r="O76" i="1"/>
  <c r="N76" i="1"/>
  <c r="M76" i="1"/>
  <c r="L76" i="1"/>
  <c r="K76" i="1"/>
  <c r="J76" i="1"/>
  <c r="I76" i="1"/>
  <c r="H76" i="1"/>
  <c r="G76" i="1"/>
  <c r="F76" i="1"/>
  <c r="E76" i="1"/>
  <c r="D76" i="1"/>
  <c r="C76" i="1"/>
  <c r="AA29" i="1"/>
  <c r="Z29" i="1"/>
  <c r="Y29" i="1"/>
  <c r="X29" i="1"/>
  <c r="W29" i="1"/>
  <c r="V29" i="1"/>
  <c r="U29" i="1"/>
  <c r="T29" i="1"/>
  <c r="S29" i="1"/>
  <c r="R29" i="1"/>
  <c r="Q29" i="1"/>
  <c r="P29" i="1"/>
  <c r="O29" i="1"/>
  <c r="N29" i="1"/>
  <c r="M29" i="1"/>
  <c r="L29" i="1"/>
  <c r="K29" i="1"/>
  <c r="J29" i="1"/>
  <c r="I29" i="1"/>
  <c r="H29" i="1"/>
  <c r="G29" i="1"/>
  <c r="F29" i="1"/>
  <c r="E29" i="1"/>
  <c r="D29" i="1"/>
  <c r="C29" i="1"/>
  <c r="B29" i="1"/>
</calcChain>
</file>

<file path=xl/sharedStrings.xml><?xml version="1.0" encoding="utf-8"?>
<sst xmlns="http://schemas.openxmlformats.org/spreadsheetml/2006/main" count="10026" uniqueCount="444">
  <si>
    <t>Contents</t>
  </si>
  <si>
    <t>Metadata</t>
  </si>
  <si>
    <t>Metadata associated with the projected population data in these tables</t>
  </si>
  <si>
    <t>Fife</t>
  </si>
  <si>
    <t>This publication is available on the National Records of Scotland (NRS) website.</t>
  </si>
  <si>
    <t>© Crown Copyright 2016</t>
  </si>
  <si>
    <t>Aberdeen City</t>
  </si>
  <si>
    <t>Aberdeenshire</t>
  </si>
  <si>
    <t>Angus</t>
  </si>
  <si>
    <t>Argyll &amp; Bute</t>
  </si>
  <si>
    <t>Clackmannanshire</t>
  </si>
  <si>
    <t>Dumfries &amp; Galloway</t>
  </si>
  <si>
    <t>Dundee City</t>
  </si>
  <si>
    <t>East Ayrshire</t>
  </si>
  <si>
    <t>East Dunbartonshire</t>
  </si>
  <si>
    <t>East Lothian</t>
  </si>
  <si>
    <t>East Renfrewshire</t>
  </si>
  <si>
    <t>Edinburgh</t>
  </si>
  <si>
    <t>Eilean Siar</t>
  </si>
  <si>
    <t>Falkirk</t>
  </si>
  <si>
    <t>Glasgow City</t>
  </si>
  <si>
    <t>Highland</t>
  </si>
  <si>
    <t>Inverclyde</t>
  </si>
  <si>
    <t>Midlothian</t>
  </si>
  <si>
    <t>Moray</t>
  </si>
  <si>
    <t>North Ayrshire</t>
  </si>
  <si>
    <t>North Lanarkshire</t>
  </si>
  <si>
    <t>Perth &amp; Kinross</t>
  </si>
  <si>
    <t>Renfrewshire</t>
  </si>
  <si>
    <t>Scottish Borders</t>
  </si>
  <si>
    <t>Shetland Islands</t>
  </si>
  <si>
    <t>South Ayrshire</t>
  </si>
  <si>
    <t>South Lanarkshire</t>
  </si>
  <si>
    <t>Stirling</t>
  </si>
  <si>
    <t>West Dunbartonshire</t>
  </si>
  <si>
    <t>West Lothian</t>
  </si>
  <si>
    <t>General Details</t>
  </si>
  <si>
    <t>Dataset Title:</t>
  </si>
  <si>
    <t>Time Period of Dataset:</t>
  </si>
  <si>
    <t>Mid year 2012-2037</t>
  </si>
  <si>
    <t>Geographic Coverage:</t>
  </si>
  <si>
    <t>Supplier:</t>
  </si>
  <si>
    <t>National Records of Scotland (NRS)</t>
  </si>
  <si>
    <t>Department:</t>
  </si>
  <si>
    <t>Methodology:</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</si>
  <si>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</si>
  <si>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</si>
  <si>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</si>
  <si>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</si>
  <si>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</si>
  <si>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</si>
  <si>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</si>
  <si>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</si>
  <si>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</si>
  <si>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</si>
  <si>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</si>
  <si>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</si>
  <si>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</si>
  <si>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</si>
  <si>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</si>
  <si>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</si>
  <si>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</si>
  <si>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</si>
  <si>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</si>
  <si>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</si>
  <si>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</si>
  <si>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</si>
  <si>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</si>
  <si>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</si>
  <si>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</si>
  <si>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Airyhall / Broomhill / Garthdee</t>
  </si>
  <si>
    <t>Bridge of Don</t>
  </si>
  <si>
    <t>Dyce / Bucksburn / Danestone</t>
  </si>
  <si>
    <t>George St / Harbour</t>
  </si>
  <si>
    <t>Hazlehead / Ashley / Queens Cross</t>
  </si>
  <si>
    <t>Hilton / Woodside / Stockethill</t>
  </si>
  <si>
    <t>Kincorth / Nigg / Cove</t>
  </si>
  <si>
    <t>Kingswells / Sheddocksley / Summerhill</t>
  </si>
  <si>
    <t>Lower Deeside</t>
  </si>
  <si>
    <t>Midstocket / Rosemount</t>
  </si>
  <si>
    <t>Northfield / Mastrick North</t>
  </si>
  <si>
    <t>Tillydrone / Seaton / Old Aberdeen</t>
  </si>
  <si>
    <t>Torry / Ferryhill</t>
  </si>
  <si>
    <t>SCAP Area</t>
  </si>
  <si>
    <t>Code</t>
  </si>
  <si>
    <t>Data for Chart</t>
  </si>
  <si>
    <t xml:space="preserve">Back to contents page </t>
  </si>
  <si>
    <t>Click on an area of interest on the list below in order to display the data</t>
  </si>
  <si>
    <t>Aboyne, Upper Deeside and Donside</t>
  </si>
  <si>
    <t>Banchory and Mid Deeside</t>
  </si>
  <si>
    <t>Banff and District</t>
  </si>
  <si>
    <t>Central Buchan</t>
  </si>
  <si>
    <t>East Garioch</t>
  </si>
  <si>
    <t>Ellon and District</t>
  </si>
  <si>
    <t>Fraserburgh and District</t>
  </si>
  <si>
    <t>Huntly, Strathbogie and Howe of Alford</t>
  </si>
  <si>
    <t>Inverurie and District</t>
  </si>
  <si>
    <t>Mearns</t>
  </si>
  <si>
    <t>Mid Formartine</t>
  </si>
  <si>
    <t>North Kincardine</t>
  </si>
  <si>
    <t>Peterhead North and Rattray</t>
  </si>
  <si>
    <t>Peterhead South and Cruden</t>
  </si>
  <si>
    <t>Stonehaven and Lower Deeside</t>
  </si>
  <si>
    <t>Troup</t>
  </si>
  <si>
    <t>Turriff and District</t>
  </si>
  <si>
    <t>West Garioch</t>
  </si>
  <si>
    <t>Westhill and District</t>
  </si>
  <si>
    <t>Sub-council Area</t>
  </si>
  <si>
    <t>Arbroath East and Lunan</t>
  </si>
  <si>
    <t>Arbroath West and Letham</t>
  </si>
  <si>
    <t>Brechin and Edzell</t>
  </si>
  <si>
    <t>Carnoustie and District</t>
  </si>
  <si>
    <t>Forfar and District</t>
  </si>
  <si>
    <t>Kirriemuir and Dean</t>
  </si>
  <si>
    <t>Monifieth and Sidlaw</t>
  </si>
  <si>
    <t>Montrose and District</t>
  </si>
  <si>
    <t>Bute</t>
  </si>
  <si>
    <t>Cowal</t>
  </si>
  <si>
    <t>Helensburgh and Lomond</t>
  </si>
  <si>
    <t>Islay, Jura and Colonsay</t>
  </si>
  <si>
    <t>Kintyre</t>
  </si>
  <si>
    <t>Lorn, Lismore, Kerrera and the Slate Islands</t>
  </si>
  <si>
    <t>Mid Argyll</t>
  </si>
  <si>
    <t>Mull, Iona, Coll and Tiree</t>
  </si>
  <si>
    <t>Alloa</t>
  </si>
  <si>
    <t>Rest of Clackmannanshire</t>
  </si>
  <si>
    <t>Tullibody</t>
  </si>
  <si>
    <t>Annandale &amp; Eskdale</t>
  </si>
  <si>
    <t>Nithsdale</t>
  </si>
  <si>
    <t>Stewartry</t>
  </si>
  <si>
    <t>Wigtown</t>
  </si>
  <si>
    <t>Coldside</t>
  </si>
  <si>
    <t>East End</t>
  </si>
  <si>
    <t>Lochee</t>
  </si>
  <si>
    <t>Maryfield</t>
  </si>
  <si>
    <t>North East</t>
  </si>
  <si>
    <t>Strathmartine</t>
  </si>
  <si>
    <t>The Ferry</t>
  </si>
  <si>
    <t>West End</t>
  </si>
  <si>
    <t>Annick</t>
  </si>
  <si>
    <t>Ballochmyle</t>
  </si>
  <si>
    <t>Cumnock and New Cumnock</t>
  </si>
  <si>
    <t>Doon Valley</t>
  </si>
  <si>
    <t>Irvine Valley</t>
  </si>
  <si>
    <t>Kilmarnock East and Hurlford</t>
  </si>
  <si>
    <t>Kilmarnock North</t>
  </si>
  <si>
    <t>Kilmarnock South</t>
  </si>
  <si>
    <t>Kilmarnock West and Crosshouse</t>
  </si>
  <si>
    <t>Bearsden North</t>
  </si>
  <si>
    <t>Bearsden South</t>
  </si>
  <si>
    <t>Bishopbriggs North and Torrance</t>
  </si>
  <si>
    <t>Bishopbriggs South</t>
  </si>
  <si>
    <t>Campsie and Kirkintilloch North</t>
  </si>
  <si>
    <t>Kirkintilloch East and Twechar</t>
  </si>
  <si>
    <t>Lenzie and Kirkintilloch South</t>
  </si>
  <si>
    <t>Milngavie</t>
  </si>
  <si>
    <t>Dunbar and East Linton</t>
  </si>
  <si>
    <t>Fa'side</t>
  </si>
  <si>
    <t>Haddington and Lammermuir</t>
  </si>
  <si>
    <t>Musselburgh East and Carberry</t>
  </si>
  <si>
    <t>Musselburgh West</t>
  </si>
  <si>
    <t>North Berwick Coastal</t>
  </si>
  <si>
    <t>Preston / Seton / Gosford</t>
  </si>
  <si>
    <t>Eastwood 1</t>
  </si>
  <si>
    <t>Eastwood 2</t>
  </si>
  <si>
    <t>Levern</t>
  </si>
  <si>
    <t>Almond</t>
  </si>
  <si>
    <t>City Centre</t>
  </si>
  <si>
    <t>Colinton / Fairmilehead</t>
  </si>
  <si>
    <t>Corstorphine / Murrayfield</t>
  </si>
  <si>
    <t>Craigentinny / Duddingston</t>
  </si>
  <si>
    <t>Drum Brae / Gyle</t>
  </si>
  <si>
    <t>Forth</t>
  </si>
  <si>
    <t>Fountainbridge / Craiglockhart</t>
  </si>
  <si>
    <t>Inverleith</t>
  </si>
  <si>
    <t>Leith</t>
  </si>
  <si>
    <t>Leith Walk</t>
  </si>
  <si>
    <t>Liberton / Gilmerton</t>
  </si>
  <si>
    <t>Meadows / Morningside</t>
  </si>
  <si>
    <t>Pentland Hills</t>
  </si>
  <si>
    <t>Portobello / Craigmillar</t>
  </si>
  <si>
    <t>Sighthill / Gorgie</t>
  </si>
  <si>
    <t>Southside / Newington</t>
  </si>
  <si>
    <t>Edinburgh, City of</t>
  </si>
  <si>
    <t>Rural Lewis and Harris</t>
  </si>
  <si>
    <t>Stornoway, Point and Broadway</t>
  </si>
  <si>
    <t>Uists and Barra</t>
  </si>
  <si>
    <t>Bo'ness</t>
  </si>
  <si>
    <t>Denny and Bonnybridge</t>
  </si>
  <si>
    <t>Grangemouth</t>
  </si>
  <si>
    <t>Larbert, Stenhousemuir and Rural North</t>
  </si>
  <si>
    <t>Polmont and Rural South</t>
  </si>
  <si>
    <t>Buckhaven, Methil and Wemyss Villages</t>
  </si>
  <si>
    <t>Burntisland, Kinghorn and Western Kirkcaldy</t>
  </si>
  <si>
    <t>Cowdenbeath</t>
  </si>
  <si>
    <t>Cupar</t>
  </si>
  <si>
    <t>Dunfermline Central</t>
  </si>
  <si>
    <t>Dunfermline North</t>
  </si>
  <si>
    <t>Dunfermline South</t>
  </si>
  <si>
    <t>East Neuk and Land Ward</t>
  </si>
  <si>
    <t>Glenrothes Central and Thornton</t>
  </si>
  <si>
    <t>Glenrothes North, Leslie and Markinch</t>
  </si>
  <si>
    <t>Glenrothes West and Kinglassie</t>
  </si>
  <si>
    <t>Howe of Fife and Tay Coast</t>
  </si>
  <si>
    <t>Inverkeithing and Dalgety Bay</t>
  </si>
  <si>
    <t>Kirkcaldy Central</t>
  </si>
  <si>
    <t>Kirkcaldy East</t>
  </si>
  <si>
    <t>Kirkcaldy North</t>
  </si>
  <si>
    <t>Leven, Kennoway and Largo</t>
  </si>
  <si>
    <t>Lochgelly and Cardenden</t>
  </si>
  <si>
    <t>Rosyth</t>
  </si>
  <si>
    <t>St. Andrews</t>
  </si>
  <si>
    <t>Tay Bridgehead</t>
  </si>
  <si>
    <t>The Lochs</t>
  </si>
  <si>
    <t>West Fife and Coastal Villages</t>
  </si>
  <si>
    <t>Glasgow</t>
  </si>
  <si>
    <t>Anderston / City</t>
  </si>
  <si>
    <t>Baillieston</t>
  </si>
  <si>
    <t>Calton</t>
  </si>
  <si>
    <t>Canal</t>
  </si>
  <si>
    <t>Craigton</t>
  </si>
  <si>
    <t>Drumchapel / Anniesland</t>
  </si>
  <si>
    <t>East Centre</t>
  </si>
  <si>
    <t>Garscadden / Scotstounhill</t>
  </si>
  <si>
    <t>Glasgow North East</t>
  </si>
  <si>
    <t>Govan</t>
  </si>
  <si>
    <t>Greater Pollok</t>
  </si>
  <si>
    <t>Hillhead</t>
  </si>
  <si>
    <t>Langside</t>
  </si>
  <si>
    <t>Linn</t>
  </si>
  <si>
    <t>Maryhill / Kelvin</t>
  </si>
  <si>
    <t>Newlands / Auldburn</t>
  </si>
  <si>
    <t>Partick West</t>
  </si>
  <si>
    <t>Pollokshields</t>
  </si>
  <si>
    <t>Shettleston</t>
  </si>
  <si>
    <t>Southside Central</t>
  </si>
  <si>
    <t>Springburn</t>
  </si>
  <si>
    <t>Badenoch and Strathspey</t>
  </si>
  <si>
    <t>Caithness</t>
  </si>
  <si>
    <t>East Ross</t>
  </si>
  <si>
    <t>Inverness</t>
  </si>
  <si>
    <t>Lochaber</t>
  </si>
  <si>
    <t>Mid Ross</t>
  </si>
  <si>
    <t>Nairn</t>
  </si>
  <si>
    <t>Skye and Lochalsh</t>
  </si>
  <si>
    <t>Sutherland</t>
  </si>
  <si>
    <t>West Ross</t>
  </si>
  <si>
    <t>Inverclyde East</t>
  </si>
  <si>
    <t>Inverclyde East Central</t>
  </si>
  <si>
    <t>Inverclyde North</t>
  </si>
  <si>
    <t>Inverclyde South</t>
  </si>
  <si>
    <t>Inverclyde South West</t>
  </si>
  <si>
    <t>Inverclyde West</t>
  </si>
  <si>
    <t>Bonnyrigg</t>
  </si>
  <si>
    <t>Dalkeith</t>
  </si>
  <si>
    <t>Midlothian East</t>
  </si>
  <si>
    <t>Midlothian South</t>
  </si>
  <si>
    <t>Midlothian West</t>
  </si>
  <si>
    <t>Penicuik</t>
  </si>
  <si>
    <t>Buckie</t>
  </si>
  <si>
    <t>Elgin City North</t>
  </si>
  <si>
    <t>Elgin City South</t>
  </si>
  <si>
    <t>Fochabers Lhanbryde</t>
  </si>
  <si>
    <t>Forres</t>
  </si>
  <si>
    <t>Heldon and Laich</t>
  </si>
  <si>
    <t>Keith and Cullen</t>
  </si>
  <si>
    <t>Speyside Glenlivet</t>
  </si>
  <si>
    <t>Arran</t>
  </si>
  <si>
    <t>Garnock Valley</t>
  </si>
  <si>
    <t>Irvine</t>
  </si>
  <si>
    <t>Kilwinning</t>
  </si>
  <si>
    <t>North Coast &amp; Cumbrae</t>
  </si>
  <si>
    <t>Three Towns</t>
  </si>
  <si>
    <t>Abronhill, Kildrum and the Village</t>
  </si>
  <si>
    <t>Airdrie Central</t>
  </si>
  <si>
    <t>Airdrie North</t>
  </si>
  <si>
    <t>Airdrie South</t>
  </si>
  <si>
    <t>Bellshill</t>
  </si>
  <si>
    <t>Coatbridge North and Glenboig</t>
  </si>
  <si>
    <t>Coatbridge South</t>
  </si>
  <si>
    <t>Coatbridge West</t>
  </si>
  <si>
    <t>Cumbernauld North</t>
  </si>
  <si>
    <t>Cumbernauld South</t>
  </si>
  <si>
    <t>Fortissat</t>
  </si>
  <si>
    <t>Kilsyth</t>
  </si>
  <si>
    <t>Mossend and Holytown</t>
  </si>
  <si>
    <t>Motherwell North</t>
  </si>
  <si>
    <t>Motherwell South East and Ravenscraig</t>
  </si>
  <si>
    <t>Motherwell West</t>
  </si>
  <si>
    <t>Murdostoun</t>
  </si>
  <si>
    <t>Strathkelvin</t>
  </si>
  <si>
    <t>Thorniewood</t>
  </si>
  <si>
    <t>Wishaw</t>
  </si>
  <si>
    <t>East Mainland</t>
  </si>
  <si>
    <t>Isles</t>
  </si>
  <si>
    <t>Kirkwall</t>
  </si>
  <si>
    <t>Stromness Parish</t>
  </si>
  <si>
    <t>West Mainland</t>
  </si>
  <si>
    <t>Orkney Islands</t>
  </si>
  <si>
    <t>Carse of Gowrie</t>
  </si>
  <si>
    <t>North Perthshire 1</t>
  </si>
  <si>
    <t>North Perthshire 2</t>
  </si>
  <si>
    <t>North Perthshire 3</t>
  </si>
  <si>
    <t>Perth City North</t>
  </si>
  <si>
    <t>Perth City South</t>
  </si>
  <si>
    <t>South Perthshire 1</t>
  </si>
  <si>
    <t>South Perthshire 2</t>
  </si>
  <si>
    <t>South Perthshire 3</t>
  </si>
  <si>
    <t>Bishopton, Bridge of Weir &amp; Langbank</t>
  </si>
  <si>
    <t>Erskine &amp; Inchinnan</t>
  </si>
  <si>
    <t>Houston, Crosslee &amp; Linwood</t>
  </si>
  <si>
    <t>Johnstone North, Kilbarchan &amp; Lochwinnoch</t>
  </si>
  <si>
    <t>Johnstone South, Elderslie &amp; Howwood</t>
  </si>
  <si>
    <t>Paisley East &amp; Ralston</t>
  </si>
  <si>
    <t>Paisley North West</t>
  </si>
  <si>
    <t>Paisley South</t>
  </si>
  <si>
    <t>Paisley South West</t>
  </si>
  <si>
    <t>Renfrew North</t>
  </si>
  <si>
    <t>Renfrew South &amp; Gallowhill</t>
  </si>
  <si>
    <t>East Berwickshire</t>
  </si>
  <si>
    <t>Galashiels and District</t>
  </si>
  <si>
    <t>Hawick and Denholm</t>
  </si>
  <si>
    <t>Hawick and Hermitage</t>
  </si>
  <si>
    <t>Jedburgh and District</t>
  </si>
  <si>
    <t>Kelso and District</t>
  </si>
  <si>
    <t>Leaderdale and Melrose</t>
  </si>
  <si>
    <t>Mid Berwickshire</t>
  </si>
  <si>
    <t>Selkirkshire</t>
  </si>
  <si>
    <t>Tweeddale East</t>
  </si>
  <si>
    <t>Tweeddale West</t>
  </si>
  <si>
    <t>Lerwick North</t>
  </si>
  <si>
    <t>Lerwick South</t>
  </si>
  <si>
    <t>North Isles</t>
  </si>
  <si>
    <t>Shetland Central</t>
  </si>
  <si>
    <t>Shetland North</t>
  </si>
  <si>
    <t>Shetland South</t>
  </si>
  <si>
    <t>Shetland West</t>
  </si>
  <si>
    <t>Ayr North and Former Coalfield Communities</t>
  </si>
  <si>
    <t>Ayr South &amp; Coylton</t>
  </si>
  <si>
    <t>Girvan and South Carrick Villages</t>
  </si>
  <si>
    <t>Maybole and North Carrick Villages</t>
  </si>
  <si>
    <t>Prestwick</t>
  </si>
  <si>
    <t>Troon</t>
  </si>
  <si>
    <t>Blantyre</t>
  </si>
  <si>
    <t>Bothwell</t>
  </si>
  <si>
    <t>Cambuslang</t>
  </si>
  <si>
    <t>Carluke</t>
  </si>
  <si>
    <t>Clydesdale East</t>
  </si>
  <si>
    <t>East Kilbride</t>
  </si>
  <si>
    <t>Hamilton</t>
  </si>
  <si>
    <t>Lanark</t>
  </si>
  <si>
    <t>Larkhall</t>
  </si>
  <si>
    <t>Lesmahagow</t>
  </si>
  <si>
    <t>Rutherglen</t>
  </si>
  <si>
    <t>Stonehouse</t>
  </si>
  <si>
    <t>Strathaven</t>
  </si>
  <si>
    <t>Uddingston</t>
  </si>
  <si>
    <t>Bannockburn</t>
  </si>
  <si>
    <t>Castle</t>
  </si>
  <si>
    <t>Dunblane and Bridge of Allan</t>
  </si>
  <si>
    <t>Forth and Endrick</t>
  </si>
  <si>
    <t>Stirling East</t>
  </si>
  <si>
    <t>Stirling West</t>
  </si>
  <si>
    <t>Trossachs and Teith</t>
  </si>
  <si>
    <t>Clydebank Central</t>
  </si>
  <si>
    <t>Clydebank Waterfront</t>
  </si>
  <si>
    <t>Dumbarton</t>
  </si>
  <si>
    <t>Kilpatrick</t>
  </si>
  <si>
    <t>Leven</t>
  </si>
  <si>
    <t>Lomond</t>
  </si>
  <si>
    <t>Armadale and Blackridge</t>
  </si>
  <si>
    <t>Bathgate</t>
  </si>
  <si>
    <t>Broxburn, Uphall and Winchburgh</t>
  </si>
  <si>
    <t>East Livingston and East Calder</t>
  </si>
  <si>
    <t>Fauldhouse and the Breich Valley</t>
  </si>
  <si>
    <t>Linlithgow</t>
  </si>
  <si>
    <t>Livingston North</t>
  </si>
  <si>
    <t>Livingston South</t>
  </si>
  <si>
    <t>Whitburn and Blackburn</t>
  </si>
  <si>
    <t>2012-based principal population projections</t>
  </si>
  <si>
    <t>1. Total Fertility Rate (All Persons)</t>
  </si>
  <si>
    <t xml:space="preserve">2012-based principal population projections </t>
  </si>
  <si>
    <t>2. Standardised Mortality Ratio (All Persons)</t>
  </si>
  <si>
    <t>3. Life Expectancy (All Persons)</t>
  </si>
  <si>
    <t>2011-12</t>
  </si>
  <si>
    <t>2010-11</t>
  </si>
  <si>
    <t>2009-10</t>
  </si>
  <si>
    <t>2008-09</t>
  </si>
  <si>
    <t>2007-08</t>
  </si>
  <si>
    <t>2006-07</t>
  </si>
  <si>
    <t>2005-06</t>
  </si>
  <si>
    <t>2004-05</t>
  </si>
  <si>
    <t>2003-04</t>
  </si>
  <si>
    <t>2002-03</t>
  </si>
  <si>
    <t>2001-02</t>
  </si>
  <si>
    <t>4. Net migration and other changes (All Persons)</t>
  </si>
  <si>
    <t>3. Life Expectancy (All Persons)¹</t>
  </si>
  <si>
    <t>Population projections have limitations. A projection is a calculation showing what happens if particular assumptions are made. The population projections are trend-based. They are, therefore, not policy-based forecasts of what the government expects to happen. Many social and economic factors influence population change, including policies adopted by both central and local government. The relationships between the various factors are complex and largely unknown.</t>
  </si>
  <si>
    <t>Sub-council areas</t>
  </si>
  <si>
    <r>
      <t>4. Net migration and other changes (All Persons)</t>
    </r>
    <r>
      <rPr>
        <b/>
        <vertAlign val="superscript"/>
        <sz val="12"/>
        <color theme="1"/>
        <rFont val="Arial"/>
        <family val="2"/>
      </rPr>
      <t>2</t>
    </r>
  </si>
  <si>
    <t>This worksheet contains four charts</t>
  </si>
  <si>
    <t>Assumptions of Total Fertility Rate, Standardised Mortality Ratio, Life-Expectancy and Net Migration and other changes: Aberdeen City</t>
  </si>
  <si>
    <t>Assumptions of Total Fertility Rate, Standardised Mortality Ratio, Life-Expectancy and Net Migration and other changes: Aberdeenshire</t>
  </si>
  <si>
    <t>Assumptions of Total Fertility Rate, Standardised Mortality Ratio, Life-Expectancy and Net Migration and other changes: Angus</t>
  </si>
  <si>
    <t>Assumptions of Total Fertility Rate, Standardised Mortality Ratio, Life-Expectancy and Net Migration and other changes: Argyll &amp; Bute</t>
  </si>
  <si>
    <t>Assumptions of Total Fertility Rate, Standardised Mortality Ratio, Life-Expectancy and Net Migration and other changes: Clackmannanshire</t>
  </si>
  <si>
    <t>Assumptions of Total Fertility Rate, Standardised Mortality Ratio, Life-Expectancy and Net Migration and other changes: Dumfries &amp; Galloway</t>
  </si>
  <si>
    <t>Assumptions of Total Fertility Rate, Standardised Mortality Ratio, Life-Expectancy and Net Migration and other changes: Dundee City</t>
  </si>
  <si>
    <t>Assumptions of Total Fertility Rate, Standardised Mortality Ratio, Life-Expectancy and Net Migration and other changes: East Ayrshire</t>
  </si>
  <si>
    <t>Assumptions of Total Fertility Rate, Standardised Mortality Ratio, Life-Expectancy and Net Migration and other changes: East Dunbartonshire</t>
  </si>
  <si>
    <t>Assumptions of Total Fertility Rate, Standardised Mortality Ratio, Life-Expectancy and Net Migration and other changes: East Lothian</t>
  </si>
  <si>
    <t>Assumptions of Total Fertility Rate, Standardised Mortality Ratio, Life-Expectancy and Net Migration and other changes: East Renfrewshire</t>
  </si>
  <si>
    <t>Assumptions of Total Fertility Rate, Standardised Mortality Ratio, Life-Expectancy and Net Migration and other changes: Eilean Siar</t>
  </si>
  <si>
    <t>Assumptions of Total Fertility Rate, Standardised Mortality Ratio, Life-Expectancy and Net Migration and other changes: Falkirk</t>
  </si>
  <si>
    <t>Assumptions of Total Fertility Rate, Standardised Mortality Ratio, Life-Expectancy and Net Migration and other changes: Fife</t>
  </si>
  <si>
    <t>Assumptions of Total Fertility Rate, Standardised Mortality Ratio, Life-Expectancy and Net Migration and other changes: Glasgow City</t>
  </si>
  <si>
    <t>Assumptions of Total Fertility Rate, Standardised Mortality Ratio, Life-Expectancy and Net Migration and other changes: Highland</t>
  </si>
  <si>
    <t>Assumptions of Total Fertility Rate, Standardised Mortality Ratio, Life-Expectancy and Net Migration and other changes: Inverclyde</t>
  </si>
  <si>
    <t>Assumptions of Total Fertility Rate, Standardised Mortality Ratio, Life-Expectancy and Net Migration and other changes: Midlothian</t>
  </si>
  <si>
    <t>Assumptions of Total Fertility Rate, Standardised Mortality Ratio, Life-Expectancy and Net Migration and other changes: Moray</t>
  </si>
  <si>
    <t>Assumptions of Total Fertility Rate, Standardised Mortality Ratio, Life-Expectancy and Net Migration and other changes: North Ayrshire</t>
  </si>
  <si>
    <t>Assumptions of Total Fertility Rate, Standardised Mortality Ratio, Life-Expectancy and Net Migration and other changes: North Lanarkshire</t>
  </si>
  <si>
    <t>Assumptions of Total Fertility Rate, Standardised Mortality Ratio, Life-Expectancy and Net Migration and other changes: Orkney Islands</t>
  </si>
  <si>
    <t>Assumptions of Total Fertility Rate, Standardised Mortality Ratio, Life-Expectancy and Net Migration and other changes: Perth &amp; Kinross</t>
  </si>
  <si>
    <t>Assumptions of Total Fertility Rate, Standardised Mortality Ratio, Life-Expectancy and Net Migration and other changes: Renfrewshire</t>
  </si>
  <si>
    <t>Assumptions of Total Fertility Rate, Standardised Mortality Ratio, Life-Expectancy and Net Migration and other changes: Scottish Borders</t>
  </si>
  <si>
    <t>Assumptions of Total Fertility Rate, Standardised Mortality Ratio, Life-Expectancy and Net Migration and other changes: Shetland Islands</t>
  </si>
  <si>
    <t>Assumptions of Total Fertility Rate, Standardised Mortality Ratio, Life-Expectancy and Net Migration and other changes: South Ayrshire</t>
  </si>
  <si>
    <t>Assumptions of Total Fertility Rate, Standardised Mortality Ratio, Life-Expectancy and Net Migration and other changes: South Lanarkshire</t>
  </si>
  <si>
    <t>Assumptions of Total Fertility Rate, Standardised Mortality Ratio, Life-Expectancy and Net Migration and other changes: Stirling</t>
  </si>
  <si>
    <t>Assumptions of Total Fertility Rate, Standardised Mortality Ratio, Life-Expectancy and Net Migration and other changes: West Dunbartonshire</t>
  </si>
  <si>
    <t>Assumptions of Total Fertility Rate, Standardised Mortality Ratio, Life-Expectancy and Net Migration and other changes: West Lothian</t>
  </si>
  <si>
    <t>1. Total Fertility Rate (All persons)</t>
  </si>
  <si>
    <t>Charts</t>
  </si>
  <si>
    <t>Orkney</t>
  </si>
  <si>
    <t>Footnotes</t>
  </si>
  <si>
    <t>Assumptions of Total Fertility Rate, Standardised Mortality Ratio, Life-Expectancy and Net Migration and other changes: Edinburgh, City of</t>
  </si>
  <si>
    <t>Demographic Statistics Division, Population and Migration Statistics Branch</t>
  </si>
  <si>
    <t>Commentary and the assumptions used for the projections can also be found within the 'Population and Household Projections for Scottish Sub-Council Areas (2012-based)' publication, available within the Population and Household Sub-Council Area Projections section of the NRS website.</t>
  </si>
  <si>
    <t>For more information on how the population projections are created please refer to the Methodology chapter of the 'Population and Household Projections for Scottish Sub-Council Areas (2012-based)' publication, available within the Population and Household Sub-Council Area Projections section of the NRS website.</t>
  </si>
  <si>
    <t>Four charts - Assumptions of Total Fertility Rate (TFR), Standardised Mortality Ratio (SMR), Life-Expectancy (Life Exp) and Net Migration and other changes for the 2012-based population projections for council areas, by sub-council area, 2012-2037</t>
  </si>
  <si>
    <t>1) The POPGROUP method of calculating life expectancy differs to that used by National Records of Scotland for council area life expectancy calculations.</t>
  </si>
  <si>
    <t>2) POPGROUP estimates 'net migration and other changes' which includes estimated migration and unattributable population. For more details please see the methodology chapter of the 'Population and Household Projections for Scottish Sub-Council Areas (2012-based)' publication on the National Records of Scotland website.</t>
  </si>
  <si>
    <t>Assumptions of Total Fertility Rate, Standardised Mortality Ratio, Life-Expectancy and Net Migration and other changes for the            2012-based population projections for sub-council areas, 2012-2037</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</si>
</sst>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b/>
      <sz val="10"/>
      <color theme="1"/>
      <name val="Arial"/>
      <family val="2"/>
    </font>
    <font>
      <b/>
      <sz val="12"/>
      <name val="Arial"/>
      <family val="2"/>
    </font>
    <font>
      <sz val="12"/>
      <name val="Arial"/>
      <family val="2"/>
    </font>
    <font>
      <sz val="10"/>
      <name val="Arial"/>
      <family val="2"/>
    </font>
    <font>
      <u/>
      <sz val="10"/>
      <color indexed="12"/>
      <name val="Arial"/>
      <family val="2"/>
    </font>
    <font>
      <b/>
      <sz val="10"/>
      <name val="Arial"/>
      <family val="2"/>
    </font>
    <font>
      <sz val="8"/>
      <name val="Arial"/>
      <family val="2"/>
    </font>
    <font>
      <sz val="11"/>
      <color theme="1"/>
      <name val="Arial"/>
      <family val="2"/>
    </font>
    <font>
      <b/>
      <sz val="12"/>
      <color theme="1"/>
      <name val="Arial"/>
      <family val="2"/>
    </font>
    <font>
      <sz val="8"/>
      <color theme="1"/>
      <name val="Arial"/>
      <family val="2"/>
    </font>
    <font>
      <b/>
      <vertAlign val="superscript"/>
      <sz val="12"/>
      <color theme="1"/>
      <name val="Arial"/>
      <family val="2"/>
    </font>
    <font>
      <u/>
      <sz val="8"/>
      <color theme="1"/>
      <name val="Arial"/>
      <family val="2"/>
    </font>
    <font>
      <b/>
      <sz val="8"/>
      <color theme="1"/>
      <name val="Arial"/>
      <family val="2"/>
    </font>
  </fonts>
  <fills count="2">
    <fill>
      <patternFill patternType="none"/>
    </fill>
    <fill>
      <patternFill patternType="gray125"/>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s>
  <cellStyleXfs count="3">
    <xf numFmtId="0" fontId="0" fillId="0" borderId="0"/>
    <xf numFmtId="9" fontId="4" fillId="0" borderId="0" applyFont="0" applyFill="0" applyBorder="0" applyAlignment="0" applyProtection="0"/>
    <xf numFmtId="0" fontId="9" fillId="0" borderId="0" applyNumberFormat="0" applyFill="0" applyBorder="0" applyAlignment="0" applyProtection="0">
      <alignment vertical="top"/>
      <protection locked="0"/>
    </xf>
  </cellStyleXfs>
  <cellXfs count="171">
    <xf numFmtId="0" fontId="0" fillId="0" borderId="0" xfId="0"/>
    <xf numFmtId="0" fontId="6" fillId="0" borderId="0" xfId="0" applyFont="1"/>
    <xf numFmtId="0" fontId="7" fillId="0" borderId="0" xfId="0" applyFont="1"/>
    <xf numFmtId="0" fontId="8" fillId="0" borderId="0" xfId="0" applyFont="1"/>
    <xf numFmtId="0" fontId="9" fillId="0" borderId="0" xfId="2" applyAlignment="1" applyProtection="1"/>
    <xf numFmtId="0" fontId="10" fillId="0" borderId="0" xfId="0" applyFont="1" applyAlignment="1">
      <alignment vertical="top" wrapText="1"/>
    </xf>
    <xf numFmtId="0" fontId="10" fillId="0" borderId="0" xfId="0" applyFont="1"/>
    <xf numFmtId="0" fontId="11" fillId="0" borderId="0" xfId="0" applyFont="1"/>
    <xf numFmtId="0" fontId="12" fillId="0" borderId="0" xfId="0" applyFont="1"/>
    <xf numFmtId="0" fontId="3" fillId="0" borderId="0" xfId="0" applyFont="1"/>
    <xf numFmtId="0" fontId="5" fillId="0" borderId="0" xfId="0" applyFont="1"/>
    <xf numFmtId="0" fontId="0" fillId="0" borderId="1" xfId="0" applyBorder="1"/>
    <xf numFmtId="3" fontId="6" fillId="0" borderId="0" xfId="0" applyNumberFormat="1" applyFont="1"/>
    <xf numFmtId="0" fontId="6" fillId="0" borderId="0" xfId="0" applyFont="1" applyAlignment="1"/>
    <xf numFmtId="0" fontId="5" fillId="0" borderId="2" xfId="0" applyFont="1" applyBorder="1"/>
    <xf numFmtId="0" fontId="5" fillId="0" borderId="4" xfId="0" applyFont="1" applyBorder="1"/>
    <xf numFmtId="1" fontId="3" fillId="0" borderId="5" xfId="0" applyNumberFormat="1" applyFont="1" applyBorder="1" applyAlignment="1">
      <alignment horizontal="left"/>
    </xf>
    <xf numFmtId="1" fontId="3" fillId="0" borderId="6" xfId="0" applyNumberFormat="1" applyFont="1" applyBorder="1" applyAlignment="1">
      <alignment horizontal="left"/>
    </xf>
    <xf numFmtId="0" fontId="3" fillId="0" borderId="8" xfId="0" applyFont="1" applyBorder="1"/>
    <xf numFmtId="0" fontId="3" fillId="0" borderId="9" xfId="0" applyFont="1" applyBorder="1"/>
    <xf numFmtId="0" fontId="3" fillId="0" borderId="10" xfId="0" applyFont="1" applyBorder="1"/>
    <xf numFmtId="0" fontId="3" fillId="0" borderId="7" xfId="0" applyFont="1" applyBorder="1"/>
    <xf numFmtId="0" fontId="5" fillId="0" borderId="7" xfId="0" applyFont="1" applyBorder="1"/>
    <xf numFmtId="0" fontId="3" fillId="0" borderId="4" xfId="0" applyFont="1" applyBorder="1"/>
    <xf numFmtId="0" fontId="12" fillId="0" borderId="0" xfId="0" applyFont="1" applyBorder="1"/>
    <xf numFmtId="0" fontId="0" fillId="0" borderId="0" xfId="0" applyBorder="1"/>
    <xf numFmtId="1" fontId="3" fillId="0" borderId="15" xfId="0" applyNumberFormat="1" applyFont="1" applyBorder="1" applyAlignment="1">
      <alignment horizontal="left"/>
    </xf>
    <xf numFmtId="0" fontId="5" fillId="0" borderId="8" xfId="0" applyFont="1" applyBorder="1"/>
    <xf numFmtId="0" fontId="5" fillId="0" borderId="15" xfId="0" applyFont="1" applyBorder="1"/>
    <xf numFmtId="0" fontId="0" fillId="0" borderId="10" xfId="0" applyBorder="1"/>
    <xf numFmtId="0" fontId="0" fillId="0" borderId="6" xfId="0" applyBorder="1"/>
    <xf numFmtId="0" fontId="7" fillId="0" borderId="1" xfId="0" applyFont="1" applyBorder="1"/>
    <xf numFmtId="0" fontId="5" fillId="0" borderId="2" xfId="1" applyNumberFormat="1" applyFont="1" applyBorder="1" applyAlignment="1">
      <alignment horizontal="center"/>
    </xf>
    <xf numFmtId="0" fontId="5" fillId="0" borderId="7" xfId="1" applyNumberFormat="1" applyFont="1" applyBorder="1" applyAlignment="1">
      <alignment horizontal="center"/>
    </xf>
    <xf numFmtId="2" fontId="3" fillId="0" borderId="11" xfId="1" applyNumberFormat="1" applyFont="1" applyBorder="1" applyAlignment="1">
      <alignment horizontal="center"/>
    </xf>
    <xf numFmtId="2" fontId="3" fillId="0" borderId="3" xfId="1" applyNumberFormat="1" applyFont="1" applyBorder="1" applyAlignment="1">
      <alignment horizontal="center"/>
    </xf>
    <xf numFmtId="2" fontId="3" fillId="0" borderId="3" xfId="0" applyNumberFormat="1" applyFont="1" applyBorder="1" applyAlignment="1">
      <alignment horizontal="center"/>
    </xf>
    <xf numFmtId="2" fontId="3" fillId="0" borderId="8" xfId="0" applyNumberFormat="1" applyFont="1" applyBorder="1" applyAlignment="1">
      <alignment horizontal="center"/>
    </xf>
    <xf numFmtId="2" fontId="3" fillId="0" borderId="12" xfId="1" applyNumberFormat="1" applyFont="1" applyBorder="1" applyAlignment="1">
      <alignment horizontal="center"/>
    </xf>
    <xf numFmtId="2" fontId="3" fillId="0" borderId="0" xfId="1" applyNumberFormat="1" applyFont="1" applyBorder="1" applyAlignment="1">
      <alignment horizontal="center"/>
    </xf>
    <xf numFmtId="2" fontId="3" fillId="0" borderId="0" xfId="0" applyNumberFormat="1" applyFont="1" applyBorder="1" applyAlignment="1">
      <alignment horizontal="center"/>
    </xf>
    <xf numFmtId="2" fontId="3" fillId="0" borderId="9" xfId="0" applyNumberFormat="1" applyFont="1" applyBorder="1" applyAlignment="1">
      <alignment horizontal="center"/>
    </xf>
    <xf numFmtId="2" fontId="3" fillId="0" borderId="12" xfId="0" applyNumberFormat="1" applyFont="1" applyBorder="1" applyAlignment="1">
      <alignment horizontal="center"/>
    </xf>
    <xf numFmtId="2" fontId="3" fillId="0" borderId="13" xfId="0" applyNumberFormat="1" applyFont="1" applyBorder="1" applyAlignment="1">
      <alignment horizontal="center"/>
    </xf>
    <xf numFmtId="2" fontId="3" fillId="0" borderId="1" xfId="0" applyNumberFormat="1" applyFont="1" applyBorder="1" applyAlignment="1">
      <alignment horizontal="center"/>
    </xf>
    <xf numFmtId="2" fontId="3" fillId="0" borderId="10" xfId="0" applyNumberFormat="1" applyFont="1" applyBorder="1" applyAlignment="1">
      <alignment horizontal="center"/>
    </xf>
    <xf numFmtId="0" fontId="5" fillId="0" borderId="2" xfId="1" applyNumberFormat="1" applyFont="1" applyBorder="1" applyAlignment="1">
      <alignment horizontal="right"/>
    </xf>
    <xf numFmtId="0" fontId="5" fillId="0" borderId="7" xfId="1" applyNumberFormat="1" applyFont="1" applyBorder="1" applyAlignment="1">
      <alignment horizontal="right"/>
    </xf>
    <xf numFmtId="2" fontId="3" fillId="0" borderId="12" xfId="1" applyNumberFormat="1" applyFont="1" applyBorder="1" applyAlignment="1">
      <alignment horizontal="right"/>
    </xf>
    <xf numFmtId="2" fontId="3" fillId="0" borderId="0" xfId="1" applyNumberFormat="1" applyFont="1" applyBorder="1" applyAlignment="1">
      <alignment horizontal="right"/>
    </xf>
    <xf numFmtId="2" fontId="3" fillId="0" borderId="0" xfId="0" applyNumberFormat="1" applyFont="1" applyBorder="1" applyAlignment="1">
      <alignment horizontal="right"/>
    </xf>
    <xf numFmtId="2" fontId="3" fillId="0" borderId="9" xfId="0" applyNumberFormat="1" applyFont="1" applyBorder="1" applyAlignment="1">
      <alignment horizontal="right"/>
    </xf>
    <xf numFmtId="2" fontId="3" fillId="0" borderId="12" xfId="0" applyNumberFormat="1" applyFont="1" applyBorder="1" applyAlignment="1">
      <alignment horizontal="right"/>
    </xf>
    <xf numFmtId="2" fontId="3" fillId="0" borderId="13" xfId="0" applyNumberFormat="1" applyFont="1" applyBorder="1" applyAlignment="1">
      <alignment horizontal="right"/>
    </xf>
    <xf numFmtId="2" fontId="3" fillId="0" borderId="1" xfId="0" applyNumberFormat="1" applyFont="1" applyBorder="1" applyAlignment="1">
      <alignment horizontal="right"/>
    </xf>
    <xf numFmtId="2" fontId="3" fillId="0" borderId="10" xfId="0" applyNumberFormat="1" applyFont="1" applyBorder="1" applyAlignment="1">
      <alignment horizontal="right"/>
    </xf>
    <xf numFmtId="2" fontId="3" fillId="0" borderId="11" xfId="1" applyNumberFormat="1" applyFont="1" applyBorder="1" applyAlignment="1">
      <alignment horizontal="right"/>
    </xf>
    <xf numFmtId="2" fontId="3" fillId="0" borderId="3" xfId="1" applyNumberFormat="1" applyFont="1" applyBorder="1" applyAlignment="1">
      <alignment horizontal="right"/>
    </xf>
    <xf numFmtId="2" fontId="3" fillId="0" borderId="3" xfId="0" applyNumberFormat="1" applyFont="1" applyBorder="1" applyAlignment="1">
      <alignment horizontal="right"/>
    </xf>
    <xf numFmtId="2" fontId="3" fillId="0" borderId="8" xfId="0" applyNumberFormat="1" applyFont="1" applyBorder="1" applyAlignment="1">
      <alignment horizontal="right"/>
    </xf>
    <xf numFmtId="0" fontId="5" fillId="0" borderId="14" xfId="1" applyNumberFormat="1" applyFont="1" applyBorder="1" applyAlignment="1">
      <alignment horizontal="right"/>
    </xf>
    <xf numFmtId="2" fontId="0" fillId="0" borderId="14" xfId="0" applyNumberFormat="1" applyBorder="1" applyAlignment="1">
      <alignment horizontal="right"/>
    </xf>
    <xf numFmtId="2" fontId="0" fillId="0" borderId="2" xfId="0" applyNumberFormat="1" applyBorder="1" applyAlignment="1">
      <alignment horizontal="right"/>
    </xf>
    <xf numFmtId="2" fontId="0" fillId="0" borderId="7" xfId="0" applyNumberFormat="1" applyBorder="1" applyAlignment="1">
      <alignment horizontal="right"/>
    </xf>
    <xf numFmtId="2" fontId="3" fillId="0" borderId="2" xfId="0" applyNumberFormat="1" applyFont="1" applyBorder="1" applyAlignment="1">
      <alignment horizontal="right"/>
    </xf>
    <xf numFmtId="2" fontId="3" fillId="0" borderId="7" xfId="0" applyNumberFormat="1" applyFont="1" applyBorder="1" applyAlignment="1">
      <alignment horizontal="right"/>
    </xf>
    <xf numFmtId="0" fontId="3" fillId="0" borderId="0" xfId="0" applyFont="1" applyBorder="1"/>
    <xf numFmtId="2" fontId="0" fillId="0" borderId="0" xfId="0" applyNumberFormat="1" applyBorder="1" applyAlignment="1">
      <alignment horizontal="right"/>
    </xf>
    <xf numFmtId="2" fontId="0" fillId="0" borderId="0" xfId="0" applyNumberFormat="1" applyBorder="1"/>
    <xf numFmtId="0" fontId="3" fillId="0" borderId="0" xfId="0" applyFont="1"/>
    <xf numFmtId="2" fontId="3" fillId="0" borderId="13" xfId="1" applyNumberFormat="1" applyFont="1" applyBorder="1" applyAlignment="1">
      <alignment horizontal="center"/>
    </xf>
    <xf numFmtId="2" fontId="3" fillId="0" borderId="1" xfId="1" applyNumberFormat="1" applyFont="1" applyBorder="1" applyAlignment="1">
      <alignment horizontal="center"/>
    </xf>
    <xf numFmtId="2" fontId="3" fillId="0" borderId="13" xfId="1" applyNumberFormat="1" applyFont="1" applyBorder="1" applyAlignment="1">
      <alignment horizontal="right"/>
    </xf>
    <xf numFmtId="2" fontId="3" fillId="0" borderId="1" xfId="1" applyNumberFormat="1" applyFont="1" applyBorder="1" applyAlignment="1">
      <alignment horizontal="right"/>
    </xf>
    <xf numFmtId="1" fontId="2" fillId="0" borderId="5" xfId="0" applyNumberFormat="1" applyFont="1" applyBorder="1" applyAlignment="1">
      <alignment horizontal="left"/>
    </xf>
    <xf numFmtId="1" fontId="2" fillId="0" borderId="6" xfId="0" applyNumberFormat="1" applyFont="1" applyBorder="1" applyAlignment="1">
      <alignment horizontal="left"/>
    </xf>
    <xf numFmtId="0" fontId="2" fillId="0" borderId="0" xfId="0" applyFont="1"/>
    <xf numFmtId="0" fontId="7" fillId="0" borderId="0" xfId="0" applyFont="1" applyAlignment="1">
      <alignment horizontal="left"/>
    </xf>
    <xf numFmtId="3" fontId="7" fillId="0" borderId="0" xfId="0" applyNumberFormat="1" applyFont="1"/>
    <xf numFmtId="0" fontId="7" fillId="0" borderId="0" xfId="0" applyFont="1" applyAlignment="1">
      <alignment horizontal="center"/>
    </xf>
    <xf numFmtId="0" fontId="7" fillId="0" borderId="0" xfId="0" applyFont="1" applyAlignment="1"/>
    <xf numFmtId="0" fontId="0" fillId="0" borderId="0" xfId="0" applyFont="1"/>
    <xf numFmtId="0" fontId="3" fillId="0" borderId="0" xfId="0" applyFont="1"/>
    <xf numFmtId="0" fontId="3" fillId="0" borderId="0" xfId="0" applyFont="1"/>
    <xf numFmtId="1" fontId="3" fillId="0" borderId="11" xfId="0" applyNumberFormat="1" applyFont="1" applyBorder="1" applyAlignment="1">
      <alignment horizontal="right"/>
    </xf>
    <xf numFmtId="1" fontId="3" fillId="0" borderId="12" xfId="0" applyNumberFormat="1" applyFont="1" applyBorder="1" applyAlignment="1">
      <alignment horizontal="right"/>
    </xf>
    <xf numFmtId="1" fontId="3" fillId="0" borderId="13" xfId="0" applyNumberFormat="1" applyFont="1" applyBorder="1" applyAlignment="1">
      <alignment horizontal="right"/>
    </xf>
    <xf numFmtId="0" fontId="5" fillId="0" borderId="2" xfId="0" applyFont="1" applyBorder="1" applyAlignment="1">
      <alignment horizontal="right"/>
    </xf>
    <xf numFmtId="1" fontId="3" fillId="0" borderId="3" xfId="1" applyNumberFormat="1" applyFont="1" applyBorder="1" applyAlignment="1">
      <alignment horizontal="right"/>
    </xf>
    <xf numFmtId="1" fontId="3" fillId="0" borderId="3" xfId="0" applyNumberFormat="1" applyFont="1" applyBorder="1" applyAlignment="1">
      <alignment horizontal="right"/>
    </xf>
    <xf numFmtId="1" fontId="3" fillId="0" borderId="8" xfId="0" applyNumberFormat="1" applyFont="1" applyBorder="1" applyAlignment="1">
      <alignment horizontal="right"/>
    </xf>
    <xf numFmtId="1" fontId="3" fillId="0" borderId="0" xfId="1" applyNumberFormat="1" applyFont="1" applyBorder="1" applyAlignment="1">
      <alignment horizontal="right"/>
    </xf>
    <xf numFmtId="1" fontId="3" fillId="0" borderId="0" xfId="0" applyNumberFormat="1" applyFont="1" applyBorder="1" applyAlignment="1">
      <alignment horizontal="right"/>
    </xf>
    <xf numFmtId="1" fontId="3" fillId="0" borderId="9" xfId="0" applyNumberFormat="1" applyFont="1" applyBorder="1" applyAlignment="1">
      <alignment horizontal="right"/>
    </xf>
    <xf numFmtId="1" fontId="3" fillId="0" borderId="1" xfId="0" applyNumberFormat="1" applyFont="1" applyBorder="1" applyAlignment="1">
      <alignment horizontal="right"/>
    </xf>
    <xf numFmtId="1" fontId="3" fillId="0" borderId="10" xfId="0" applyNumberFormat="1" applyFont="1" applyBorder="1" applyAlignment="1">
      <alignment horizontal="right"/>
    </xf>
    <xf numFmtId="1" fontId="0" fillId="0" borderId="14" xfId="0" applyNumberFormat="1" applyBorder="1"/>
    <xf numFmtId="1" fontId="0" fillId="0" borderId="2" xfId="0" applyNumberFormat="1" applyBorder="1"/>
    <xf numFmtId="1" fontId="0" fillId="0" borderId="7" xfId="0" applyNumberFormat="1" applyBorder="1"/>
    <xf numFmtId="0" fontId="0" fillId="0" borderId="14" xfId="0" applyBorder="1"/>
    <xf numFmtId="0" fontId="0" fillId="0" borderId="2" xfId="0" applyBorder="1"/>
    <xf numFmtId="0" fontId="0" fillId="0" borderId="4" xfId="0" applyBorder="1"/>
    <xf numFmtId="0" fontId="5" fillId="0" borderId="14" xfId="0" applyFont="1" applyBorder="1" applyAlignment="1">
      <alignment horizontal="right"/>
    </xf>
    <xf numFmtId="1" fontId="3" fillId="0" borderId="1" xfId="1" applyNumberFormat="1" applyFont="1" applyBorder="1" applyAlignment="1">
      <alignment horizontal="right"/>
    </xf>
    <xf numFmtId="2" fontId="0" fillId="0" borderId="0" xfId="0" applyNumberFormat="1"/>
    <xf numFmtId="2" fontId="0" fillId="0" borderId="0" xfId="0" applyNumberFormat="1" applyFont="1"/>
    <xf numFmtId="2" fontId="5" fillId="0" borderId="2" xfId="1" applyNumberFormat="1" applyFont="1" applyBorder="1" applyAlignment="1">
      <alignment horizontal="center"/>
    </xf>
    <xf numFmtId="2" fontId="5" fillId="0" borderId="7" xfId="1" applyNumberFormat="1" applyFont="1" applyBorder="1" applyAlignment="1">
      <alignment horizontal="center"/>
    </xf>
    <xf numFmtId="2" fontId="5" fillId="0" borderId="2" xfId="1" applyNumberFormat="1" applyFont="1" applyBorder="1" applyAlignment="1">
      <alignment horizontal="right"/>
    </xf>
    <xf numFmtId="2" fontId="5" fillId="0" borderId="7" xfId="1" applyNumberFormat="1" applyFont="1" applyBorder="1" applyAlignment="1">
      <alignment horizontal="right"/>
    </xf>
    <xf numFmtId="0" fontId="0" fillId="0" borderId="7" xfId="0" applyBorder="1"/>
    <xf numFmtId="0" fontId="7" fillId="0" borderId="3" xfId="0" applyFont="1" applyBorder="1"/>
    <xf numFmtId="3" fontId="6" fillId="0" borderId="3" xfId="0" applyNumberFormat="1" applyFont="1" applyBorder="1"/>
    <xf numFmtId="0" fontId="0" fillId="0" borderId="3" xfId="0" applyBorder="1"/>
    <xf numFmtId="0" fontId="14" fillId="0" borderId="0" xfId="0" applyFont="1"/>
    <xf numFmtId="0" fontId="6" fillId="0" borderId="1" xfId="0" applyFont="1" applyBorder="1" applyAlignment="1">
      <alignment horizontal="left"/>
    </xf>
    <xf numFmtId="0" fontId="9" fillId="0" borderId="1" xfId="2" applyBorder="1" applyAlignment="1" applyProtection="1">
      <alignment horizontal="left"/>
    </xf>
    <xf numFmtId="0" fontId="6" fillId="0" borderId="3" xfId="0" applyFont="1" applyBorder="1" applyAlignment="1">
      <alignment horizontal="left"/>
    </xf>
    <xf numFmtId="0" fontId="14" fillId="0" borderId="0" xfId="0" applyFont="1" applyAlignment="1">
      <alignment wrapText="1"/>
    </xf>
    <xf numFmtId="0" fontId="0" fillId="0" borderId="0" xfId="0" applyAlignment="1">
      <alignment wrapText="1"/>
    </xf>
    <xf numFmtId="0" fontId="16" fillId="0" borderId="0" xfId="0" applyFont="1"/>
    <xf numFmtId="0" fontId="6" fillId="0" borderId="0" xfId="0" applyFont="1" applyBorder="1" applyAlignment="1">
      <alignment horizontal="left"/>
    </xf>
    <xf numFmtId="0" fontId="9" fillId="0" borderId="0" xfId="2" applyBorder="1" applyAlignment="1" applyProtection="1">
      <alignment horizontal="left"/>
    </xf>
    <xf numFmtId="0" fontId="10" fillId="0" borderId="0" xfId="0" applyFont="1" applyBorder="1"/>
    <xf numFmtId="0" fontId="9" fillId="0" borderId="3" xfId="2" applyBorder="1" applyAlignment="1" applyProtection="1">
      <alignment horizontal="left"/>
    </xf>
    <xf numFmtId="0" fontId="7" fillId="0" borderId="0" xfId="0" applyFont="1" applyBorder="1"/>
    <xf numFmtId="0" fontId="10" fillId="0" borderId="0" xfId="0" applyFont="1" applyFill="1" applyBorder="1"/>
    <xf numFmtId="0" fontId="0" fillId="0" borderId="0" xfId="0" applyFill="1"/>
    <xf numFmtId="0" fontId="0" fillId="0" borderId="0" xfId="0" applyFill="1" applyBorder="1"/>
    <xf numFmtId="0" fontId="12" fillId="0" borderId="0" xfId="0" applyFont="1" applyFill="1" applyBorder="1"/>
    <xf numFmtId="0" fontId="12" fillId="0" borderId="0" xfId="0" applyFont="1" applyFill="1"/>
    <xf numFmtId="0" fontId="3" fillId="0" borderId="0" xfId="0" applyFont="1"/>
    <xf numFmtId="0" fontId="14" fillId="0" borderId="0" xfId="0" applyFont="1" applyAlignment="1">
      <alignment wrapText="1"/>
    </xf>
    <xf numFmtId="0" fontId="0" fillId="0" borderId="0" xfId="0" applyAlignment="1">
      <alignment wrapText="1"/>
    </xf>
    <xf numFmtId="0" fontId="6" fillId="0" borderId="1" xfId="0" applyFont="1" applyBorder="1" applyAlignment="1">
      <alignment horizontal="left"/>
    </xf>
    <xf numFmtId="0" fontId="9" fillId="0" borderId="1" xfId="2" applyBorder="1" applyAlignment="1" applyProtection="1">
      <alignment horizontal="left"/>
    </xf>
    <xf numFmtId="0" fontId="9" fillId="0" borderId="0" xfId="2" applyBorder="1" applyAlignment="1" applyProtection="1">
      <alignment horizontal="left"/>
    </xf>
    <xf numFmtId="0" fontId="6" fillId="0" borderId="0" xfId="0" applyFont="1" applyBorder="1" applyAlignment="1">
      <alignment horizontal="left"/>
    </xf>
    <xf numFmtId="2" fontId="0" fillId="0" borderId="1" xfId="0" applyNumberFormat="1" applyBorder="1"/>
    <xf numFmtId="0" fontId="9" fillId="0" borderId="0" xfId="2" applyBorder="1" applyAlignment="1" applyProtection="1">
      <alignment horizontal="left"/>
    </xf>
    <xf numFmtId="0" fontId="6" fillId="0" borderId="0" xfId="0" applyFont="1" applyBorder="1" applyAlignment="1">
      <alignment horizontal="left"/>
    </xf>
    <xf numFmtId="0" fontId="1" fillId="0" borderId="0" xfId="0" applyFont="1"/>
    <xf numFmtId="0" fontId="6" fillId="0" borderId="0" xfId="0" applyFont="1" applyAlignment="1">
      <alignment horizontal="left" wrapText="1"/>
    </xf>
    <xf numFmtId="0" fontId="6" fillId="0" borderId="0" xfId="0" applyFont="1" applyAlignment="1">
      <alignment horizontal="left"/>
    </xf>
    <xf numFmtId="0" fontId="5" fillId="0" borderId="14" xfId="0" applyFont="1" applyBorder="1"/>
    <xf numFmtId="0" fontId="3" fillId="0" borderId="0" xfId="0" applyFont="1"/>
    <xf numFmtId="0" fontId="6" fillId="0" borderId="0" xfId="0" applyFont="1" applyAlignment="1">
      <alignment horizontal="left" wrapText="1"/>
    </xf>
    <xf numFmtId="0" fontId="8" fillId="0" borderId="0" xfId="0" applyFont="1" applyAlignment="1">
      <alignment horizontal="left" wrapText="1"/>
    </xf>
    <xf numFmtId="0" fontId="8" fillId="0" borderId="0" xfId="0" quotePrefix="1" applyFont="1" applyAlignment="1">
      <alignment horizontal="left" wrapText="1"/>
    </xf>
    <xf numFmtId="0" fontId="8" fillId="0" borderId="0" xfId="0" applyFont="1" applyAlignment="1">
      <alignment horizontal="left" vertical="top" wrapText="1"/>
    </xf>
    <xf numFmtId="0" fontId="2" fillId="0" borderId="0" xfId="0" applyFont="1" applyAlignment="1">
      <alignment horizontal="left"/>
    </xf>
    <xf numFmtId="0" fontId="8" fillId="0" borderId="0" xfId="0" applyFont="1" applyAlignment="1">
      <alignment horizontal="left"/>
    </xf>
    <xf numFmtId="0" fontId="8" fillId="0" borderId="0" xfId="0" applyFont="1" applyAlignment="1"/>
    <xf numFmtId="0" fontId="11" fillId="0" borderId="0" xfId="0" applyFont="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1" xfId="0" applyFont="1" applyBorder="1" applyAlignment="1">
      <alignment horizontal="left"/>
    </xf>
    <xf numFmtId="0" fontId="9" fillId="0" borderId="1" xfId="2" applyBorder="1" applyAlignment="1" applyProtection="1">
      <alignment horizontal="left"/>
    </xf>
    <xf numFmtId="0" fontId="14" fillId="0" borderId="0" xfId="0" applyFont="1" applyAlignment="1">
      <alignment wrapText="1"/>
    </xf>
    <xf numFmtId="0" fontId="0" fillId="0" borderId="0" xfId="0" applyAlignment="1">
      <alignment wrapText="1"/>
    </xf>
    <xf numFmtId="0" fontId="13" fillId="0" borderId="0" xfId="0" applyFont="1" applyFill="1" applyBorder="1" applyAlignment="1">
      <alignment horizontal="left"/>
    </xf>
    <xf numFmtId="0" fontId="12" fillId="0" borderId="0" xfId="0" applyFont="1" applyAlignment="1">
      <alignment horizontal="left"/>
    </xf>
    <xf numFmtId="0" fontId="7" fillId="0" borderId="0" xfId="0" applyFont="1" applyAlignment="1">
      <alignment horizontal="left"/>
    </xf>
    <xf numFmtId="0" fontId="6" fillId="0" borderId="3" xfId="0" applyFont="1" applyBorder="1" applyAlignment="1">
      <alignment horizontal="left"/>
    </xf>
    <xf numFmtId="0" fontId="14" fillId="0" borderId="0" xfId="0" applyFont="1"/>
    <xf numFmtId="0" fontId="17" fillId="0" borderId="0" xfId="0" applyFont="1"/>
    <xf numFmtId="0" fontId="9" fillId="0" borderId="0" xfId="2" applyBorder="1" applyAlignment="1" applyProtection="1">
      <alignment horizontal="left"/>
    </xf>
    <xf numFmtId="0" fontId="13" fillId="0" borderId="0" xfId="0" applyFont="1" applyFill="1" applyAlignment="1">
      <alignment horizontal="left"/>
    </xf>
    <xf numFmtId="0" fontId="13" fillId="0" borderId="0" xfId="0" applyFont="1" applyBorder="1" applyAlignment="1">
      <alignment horizontal="left"/>
    </xf>
    <xf numFmtId="0" fontId="6" fillId="0" borderId="3" xfId="0" applyFont="1" applyBorder="1" applyAlignment="1">
      <alignment horizontal="center"/>
    </xf>
    <xf numFmtId="0" fontId="13" fillId="0" borderId="0" xfId="0" applyFont="1" applyAlignment="1">
      <alignment horizontal="left"/>
    </xf>
  </cellXfs>
  <cellStyles count="3">
    <cellStyle name="Hyperlink" xfId="2" builtinId="8"/>
    <cellStyle name="Normal" xfId="0" builtinId="0"/>
    <cellStyle name="Percent" xfId="1"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7441441126799918E-2"/>
          <c:y val="0.13600825438533309"/>
          <c:w val="0.87901738486792069"/>
          <c:h val="0.71923892069960271"/>
        </c:manualLayout>
      </c:layout>
      <c:lineChart>
        <c:grouping val="stacked"/>
        <c:varyColors val="0"/>
        <c:ser>
          <c:idx val="0"/>
          <c:order val="0"/>
          <c:tx>
            <c:strRef>
              <c:f>'Aberdeen City'!$B$29</c:f>
              <c:strCache>
                <c:ptCount val="1"/>
                <c:pt idx="0">
                  <c:v>Airyhall / Broomhill / Garthdee</c:v>
                </c:pt>
              </c:strCache>
            </c:strRef>
          </c:tx>
          <c:marker>
            <c:symbol val="none"/>
          </c:marker>
          <c:cat>
            <c:strRef>
              <c:f>'Aberdeen City'!$C$28:$AA$28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 City'!$C$29:$AA$29</c:f>
              <c:numCache>
                <c:formatCode>0.00</c:formatCode>
                <c:ptCount val="25"/>
                <c:pt idx="0">
                  <c:v>1.7710844278335571</c:v>
                </c:pt>
                <c:pt idx="1">
                  <c:v>1.7782164812088013</c:v>
                </c:pt>
                <c:pt idx="2">
                  <c:v>1.7890163660049438</c:v>
                </c:pt>
                <c:pt idx="3">
                  <c:v>1.802392840385437</c:v>
                </c:pt>
                <c:pt idx="4">
                  <c:v>1.8131903409957886</c:v>
                </c:pt>
                <c:pt idx="5">
                  <c:v>1.8219535350799561</c:v>
                </c:pt>
                <c:pt idx="6">
                  <c:v>1.8280823230743408</c:v>
                </c:pt>
                <c:pt idx="7">
                  <c:v>1.8328986167907715</c:v>
                </c:pt>
                <c:pt idx="8">
                  <c:v>1.8379485607147217</c:v>
                </c:pt>
                <c:pt idx="9">
                  <c:v>1.842921257019043</c:v>
                </c:pt>
                <c:pt idx="10">
                  <c:v>1.8489023447036743</c:v>
                </c:pt>
                <c:pt idx="11">
                  <c:v>1.8561277389526367</c:v>
                </c:pt>
                <c:pt idx="12">
                  <c:v>1.8632586002349854</c:v>
                </c:pt>
                <c:pt idx="13">
                  <c:v>1.8704261779785156</c:v>
                </c:pt>
                <c:pt idx="14">
                  <c:v>1.875988245010376</c:v>
                </c:pt>
                <c:pt idx="15">
                  <c:v>1.8802634477615356</c:v>
                </c:pt>
                <c:pt idx="16">
                  <c:v>1.8847191333770752</c:v>
                </c:pt>
                <c:pt idx="17">
                  <c:v>1.8905879259109497</c:v>
                </c:pt>
                <c:pt idx="18">
                  <c:v>1.8950322866439819</c:v>
                </c:pt>
                <c:pt idx="19">
                  <c:v>1.8948224782943726</c:v>
                </c:pt>
                <c:pt idx="20">
                  <c:v>1.8945096731185913</c:v>
                </c:pt>
                <c:pt idx="21">
                  <c:v>1.8943877220153809</c:v>
                </c:pt>
                <c:pt idx="22">
                  <c:v>1.8944307565689087</c:v>
                </c:pt>
                <c:pt idx="23">
                  <c:v>1.8946393728256226</c:v>
                </c:pt>
                <c:pt idx="24">
                  <c:v>1.8945666551589966</c:v>
                </c:pt>
              </c:numCache>
            </c:numRef>
          </c:val>
          <c:smooth val="0"/>
        </c:ser>
        <c:dLbls>
          <c:showLegendKey val="0"/>
          <c:showVal val="0"/>
          <c:showCatName val="0"/>
          <c:showSerName val="0"/>
          <c:showPercent val="0"/>
          <c:showBubbleSize val="0"/>
        </c:dLbls>
        <c:marker val="1"/>
        <c:smooth val="0"/>
        <c:axId val="37480704"/>
        <c:axId val="39145856"/>
      </c:lineChart>
      <c:catAx>
        <c:axId val="37480704"/>
        <c:scaling>
          <c:orientation val="minMax"/>
        </c:scaling>
        <c:delete val="0"/>
        <c:axPos val="b"/>
        <c:title>
          <c:tx>
            <c:rich>
              <a:bodyPr/>
              <a:lstStyle/>
              <a:p>
                <a:pPr>
                  <a:defRPr sz="1100">
                    <a:latin typeface="Arial" pitchFamily="34" charset="0"/>
                    <a:cs typeface="Arial" pitchFamily="34" charset="0"/>
                  </a:defRPr>
                </a:pPr>
                <a:r>
                  <a:rPr lang="en-GB" sz="1100">
                    <a:latin typeface="Arial" pitchFamily="34" charset="0"/>
                    <a:cs typeface="Arial" pitchFamily="34" charset="0"/>
                  </a:rPr>
                  <a:t>Year</a:t>
                </a:r>
              </a:p>
            </c:rich>
          </c:tx>
          <c:overlay val="0"/>
        </c:title>
        <c:numFmt formatCode="General" sourceLinked="1"/>
        <c:majorTickMark val="out"/>
        <c:minorTickMark val="none"/>
        <c:tickLblPos val="low"/>
        <c:txPr>
          <a:bodyPr/>
          <a:lstStyle/>
          <a:p>
            <a:pPr>
              <a:defRPr>
                <a:latin typeface="Arial" pitchFamily="34" charset="0"/>
                <a:cs typeface="Arial" pitchFamily="34" charset="0"/>
              </a:defRPr>
            </a:pPr>
            <a:endParaRPr lang="en-US"/>
          </a:p>
        </c:txPr>
        <c:crossAx val="39145856"/>
        <c:crosses val="autoZero"/>
        <c:auto val="0"/>
        <c:lblAlgn val="ctr"/>
        <c:lblOffset val="100"/>
        <c:tickLblSkip val="4"/>
        <c:noMultiLvlLbl val="0"/>
      </c:catAx>
      <c:valAx>
        <c:axId val="39145856"/>
        <c:scaling>
          <c:orientation val="minMax"/>
          <c:max val="2.2999999999999998"/>
          <c:min val="1.2"/>
        </c:scaling>
        <c:delete val="0"/>
        <c:axPos val="l"/>
        <c:majorGridlines>
          <c:spPr>
            <a:ln>
              <a:prstDash val="sysDot"/>
            </a:ln>
          </c:spPr>
        </c:majorGridlines>
        <c:title>
          <c:tx>
            <c:rich>
              <a:bodyPr rot="-5400000" vert="horz"/>
              <a:lstStyle/>
              <a:p>
                <a:pPr>
                  <a:defRPr sz="1100">
                    <a:latin typeface="Arial" pitchFamily="34" charset="0"/>
                    <a:cs typeface="Arial" pitchFamily="34" charset="0"/>
                  </a:defRPr>
                </a:pPr>
                <a:r>
                  <a:rPr lang="en-GB" sz="1100">
                    <a:latin typeface="Arial" pitchFamily="34" charset="0"/>
                    <a:cs typeface="Arial" pitchFamily="34" charset="0"/>
                  </a:rPr>
                  <a:t>TFR</a:t>
                </a:r>
              </a:p>
            </c:rich>
          </c:tx>
          <c:overlay val="0"/>
        </c:title>
        <c:numFmt formatCode="0.0" sourceLinked="0"/>
        <c:majorTickMark val="out"/>
        <c:minorTickMark val="none"/>
        <c:tickLblPos val="nextTo"/>
        <c:txPr>
          <a:bodyPr/>
          <a:lstStyle/>
          <a:p>
            <a:pPr>
              <a:defRPr>
                <a:latin typeface="Arial" pitchFamily="34" charset="0"/>
                <a:cs typeface="Arial" pitchFamily="34" charset="0"/>
              </a:defRPr>
            </a:pPr>
            <a:endParaRPr lang="en-US"/>
          </a:p>
        </c:txPr>
        <c:crossAx val="37480704"/>
        <c:crosses val="autoZero"/>
        <c:crossBetween val="midCat"/>
        <c:majorUnit val="0.1"/>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Angus!$B$64</c:f>
              <c:strCache>
                <c:ptCount val="1"/>
                <c:pt idx="0">
                  <c:v>Arbroath East and Lunan</c:v>
                </c:pt>
              </c:strCache>
            </c:strRef>
          </c:tx>
          <c:marker>
            <c:symbol val="none"/>
          </c:marker>
          <c:cat>
            <c:strRef>
              <c:f>Angus!$C$63:$AA$63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Angus!$C$64:$AA$64</c:f>
              <c:numCache>
                <c:formatCode>0.00</c:formatCode>
                <c:ptCount val="25"/>
                <c:pt idx="0">
                  <c:v>112.27635192871094</c:v>
                </c:pt>
                <c:pt idx="1">
                  <c:v>104.28084564208984</c:v>
                </c:pt>
                <c:pt idx="2">
                  <c:v>101.86222839355469</c:v>
                </c:pt>
                <c:pt idx="3">
                  <c:v>99.408424377441406</c:v>
                </c:pt>
                <c:pt idx="4">
                  <c:v>97.096473693847656</c:v>
                </c:pt>
                <c:pt idx="5">
                  <c:v>94.9442138671875</c:v>
                </c:pt>
                <c:pt idx="6">
                  <c:v>92.90576171875</c:v>
                </c:pt>
                <c:pt idx="7">
                  <c:v>90.961418151855469</c:v>
                </c:pt>
                <c:pt idx="8">
                  <c:v>89.063461303710937</c:v>
                </c:pt>
                <c:pt idx="9">
                  <c:v>87.275619506835938</c:v>
                </c:pt>
                <c:pt idx="10">
                  <c:v>85.62060546875</c:v>
                </c:pt>
                <c:pt idx="11">
                  <c:v>84.08197021484375</c:v>
                </c:pt>
                <c:pt idx="12">
                  <c:v>82.590766906738281</c:v>
                </c:pt>
                <c:pt idx="13">
                  <c:v>81.178581237792969</c:v>
                </c:pt>
                <c:pt idx="14">
                  <c:v>79.824211120605469</c:v>
                </c:pt>
                <c:pt idx="15">
                  <c:v>78.519378662109375</c:v>
                </c:pt>
                <c:pt idx="16">
                  <c:v>77.316879272460938</c:v>
                </c:pt>
                <c:pt idx="17">
                  <c:v>76.174232482910156</c:v>
                </c:pt>
                <c:pt idx="18">
                  <c:v>75.077789306640625</c:v>
                </c:pt>
                <c:pt idx="19">
                  <c:v>74.041923522949219</c:v>
                </c:pt>
                <c:pt idx="20">
                  <c:v>73.029914855957031</c:v>
                </c:pt>
                <c:pt idx="21">
                  <c:v>72.03875732421875</c:v>
                </c:pt>
                <c:pt idx="22">
                  <c:v>71.127273559570313</c:v>
                </c:pt>
                <c:pt idx="23">
                  <c:v>70.269279479980469</c:v>
                </c:pt>
                <c:pt idx="24">
                  <c:v>69.465469360351562</c:v>
                </c:pt>
              </c:numCache>
            </c:numRef>
          </c:val>
          <c:smooth val="0"/>
        </c:ser>
        <c:dLbls>
          <c:showLegendKey val="0"/>
          <c:showVal val="0"/>
          <c:showCatName val="0"/>
          <c:showSerName val="0"/>
          <c:showPercent val="0"/>
          <c:showBubbleSize val="0"/>
        </c:dLbls>
        <c:marker val="1"/>
        <c:smooth val="0"/>
        <c:axId val="106289024"/>
        <c:axId val="106295296"/>
      </c:lineChart>
      <c:catAx>
        <c:axId val="10628902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6295296"/>
        <c:crosses val="autoZero"/>
        <c:auto val="1"/>
        <c:lblAlgn val="ctr"/>
        <c:lblOffset val="100"/>
        <c:tickLblSkip val="4"/>
        <c:noMultiLvlLbl val="0"/>
      </c:catAx>
      <c:valAx>
        <c:axId val="106295296"/>
        <c:scaling>
          <c:orientation val="minMax"/>
          <c:max val="12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062890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Renfrewshire!$B$157</c:f>
              <c:strCache>
                <c:ptCount val="1"/>
                <c:pt idx="0">
                  <c:v>Bishopton, Bridge of Weir &amp; Langbank</c:v>
                </c:pt>
              </c:strCache>
            </c:strRef>
          </c:tx>
          <c:marker>
            <c:symbol val="none"/>
          </c:marker>
          <c:cat>
            <c:strRef>
              <c:f>Renfrewshire!$C$156:$AL$156</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Renfrewshire!$C$157:$AL$157</c:f>
              <c:numCache>
                <c:formatCode>0</c:formatCode>
                <c:ptCount val="36"/>
                <c:pt idx="0">
                  <c:v>-71</c:v>
                </c:pt>
                <c:pt idx="1">
                  <c:v>137</c:v>
                </c:pt>
                <c:pt idx="2">
                  <c:v>179</c:v>
                </c:pt>
                <c:pt idx="3">
                  <c:v>162</c:v>
                </c:pt>
                <c:pt idx="4">
                  <c:v>131</c:v>
                </c:pt>
                <c:pt idx="5">
                  <c:v>157</c:v>
                </c:pt>
                <c:pt idx="6">
                  <c:v>194</c:v>
                </c:pt>
                <c:pt idx="7">
                  <c:v>30</c:v>
                </c:pt>
                <c:pt idx="8">
                  <c:v>-84</c:v>
                </c:pt>
                <c:pt idx="9">
                  <c:v>-34</c:v>
                </c:pt>
                <c:pt idx="10">
                  <c:v>-23</c:v>
                </c:pt>
                <c:pt idx="11">
                  <c:v>9.2289209365844727</c:v>
                </c:pt>
                <c:pt idx="12">
                  <c:v>9.3895978927612305</c:v>
                </c:pt>
                <c:pt idx="13">
                  <c:v>9.242131233215332</c:v>
                </c:pt>
                <c:pt idx="14">
                  <c:v>14.228923797607422</c:v>
                </c:pt>
                <c:pt idx="15">
                  <c:v>13.516532897949219</c:v>
                </c:pt>
                <c:pt idx="16">
                  <c:v>12.969826698303223</c:v>
                </c:pt>
                <c:pt idx="17">
                  <c:v>14.483439445495605</c:v>
                </c:pt>
                <c:pt idx="18">
                  <c:v>14.431699752807617</c:v>
                </c:pt>
                <c:pt idx="19">
                  <c:v>13.547945022583008</c:v>
                </c:pt>
                <c:pt idx="20">
                  <c:v>14.698568344116211</c:v>
                </c:pt>
                <c:pt idx="21">
                  <c:v>14.577539443969727</c:v>
                </c:pt>
                <c:pt idx="22">
                  <c:v>13.494936943054199</c:v>
                </c:pt>
                <c:pt idx="23">
                  <c:v>13.345418930053711</c:v>
                </c:pt>
                <c:pt idx="24">
                  <c:v>12.623139381408691</c:v>
                </c:pt>
                <c:pt idx="25">
                  <c:v>13.631617546081543</c:v>
                </c:pt>
                <c:pt idx="26">
                  <c:v>12.578690528869629</c:v>
                </c:pt>
                <c:pt idx="27">
                  <c:v>11.534647941589355</c:v>
                </c:pt>
                <c:pt idx="28">
                  <c:v>10.47853946685791</c:v>
                </c:pt>
                <c:pt idx="29">
                  <c:v>9.5369853973388672</c:v>
                </c:pt>
                <c:pt idx="30">
                  <c:v>9.6919431686401367</c:v>
                </c:pt>
                <c:pt idx="31">
                  <c:v>10.723980903625488</c:v>
                </c:pt>
                <c:pt idx="32">
                  <c:v>9.9444046020507812</c:v>
                </c:pt>
                <c:pt idx="33">
                  <c:v>8.9386301040649414</c:v>
                </c:pt>
                <c:pt idx="34">
                  <c:v>8.2026214599609375</c:v>
                </c:pt>
                <c:pt idx="35">
                  <c:v>7.2459697723388672</c:v>
                </c:pt>
              </c:numCache>
            </c:numRef>
          </c:val>
          <c:smooth val="0"/>
        </c:ser>
        <c:dLbls>
          <c:showLegendKey val="0"/>
          <c:showVal val="0"/>
          <c:showCatName val="0"/>
          <c:showSerName val="0"/>
          <c:showPercent val="0"/>
          <c:showBubbleSize val="0"/>
        </c:dLbls>
        <c:marker val="1"/>
        <c:smooth val="0"/>
        <c:axId val="186576256"/>
        <c:axId val="186385920"/>
      </c:lineChart>
      <c:catAx>
        <c:axId val="18657625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86385920"/>
        <c:crosses val="autoZero"/>
        <c:auto val="1"/>
        <c:lblAlgn val="ctr"/>
        <c:lblOffset val="100"/>
        <c:tickLblSkip val="5"/>
        <c:noMultiLvlLbl val="0"/>
      </c:catAx>
      <c:valAx>
        <c:axId val="18638592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8657625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9492699716333831E-2"/>
          <c:y val="0.14803011101184912"/>
          <c:w val="0.92401048201740388"/>
          <c:h val="0.69312806875393873"/>
        </c:manualLayout>
      </c:layout>
      <c:lineChart>
        <c:grouping val="standard"/>
        <c:varyColors val="0"/>
        <c:ser>
          <c:idx val="0"/>
          <c:order val="0"/>
          <c:tx>
            <c:strRef>
              <c:f>'Scottish Borders'!$B$27</c:f>
              <c:strCache>
                <c:ptCount val="1"/>
                <c:pt idx="0">
                  <c:v>Hawick and Denholm</c:v>
                </c:pt>
              </c:strCache>
            </c:strRef>
          </c:tx>
          <c:marker>
            <c:symbol val="none"/>
          </c:marker>
          <c:cat>
            <c:strRef>
              <c:f>'Scottish Borders'!$C$26:$AA$26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'Scottish Borders'!$C$27:$AA$27</c:f>
              <c:numCache>
                <c:formatCode>0.00</c:formatCode>
                <c:ptCount val="25"/>
                <c:pt idx="0">
                  <c:v>1.7768493890762329</c:v>
                </c:pt>
                <c:pt idx="1">
                  <c:v>1.7840045690536499</c:v>
                </c:pt>
                <c:pt idx="2">
                  <c:v>1.79483962059021</c:v>
                </c:pt>
                <c:pt idx="3">
                  <c:v>1.8082596063613892</c:v>
                </c:pt>
                <c:pt idx="4">
                  <c:v>1.8190922737121582</c:v>
                </c:pt>
                <c:pt idx="5">
                  <c:v>1.8278839588165283</c:v>
                </c:pt>
                <c:pt idx="6">
                  <c:v>1.8340327739715576</c:v>
                </c:pt>
                <c:pt idx="7">
                  <c:v>1.8388646841049194</c:v>
                </c:pt>
                <c:pt idx="8">
                  <c:v>1.8439310789108276</c:v>
                </c:pt>
                <c:pt idx="9">
                  <c:v>1.8489199876785278</c:v>
                </c:pt>
                <c:pt idx="10">
                  <c:v>1.854920506477356</c:v>
                </c:pt>
                <c:pt idx="11">
                  <c:v>1.8621695041656494</c:v>
                </c:pt>
                <c:pt idx="12">
                  <c:v>1.8693234920501709</c:v>
                </c:pt>
                <c:pt idx="13">
                  <c:v>1.8765144348144531</c:v>
                </c:pt>
                <c:pt idx="14">
                  <c:v>1.8820945024490356</c:v>
                </c:pt>
                <c:pt idx="15">
                  <c:v>1.8863837718963623</c:v>
                </c:pt>
                <c:pt idx="16">
                  <c:v>1.8908538818359375</c:v>
                </c:pt>
                <c:pt idx="17">
                  <c:v>1.8967417478561401</c:v>
                </c:pt>
                <c:pt idx="18">
                  <c:v>1.901200532913208</c:v>
                </c:pt>
                <c:pt idx="19">
                  <c:v>1.9009901285171509</c:v>
                </c:pt>
                <c:pt idx="20">
                  <c:v>1.9006762504577637</c:v>
                </c:pt>
                <c:pt idx="21">
                  <c:v>1.9005539417266846</c:v>
                </c:pt>
                <c:pt idx="22">
                  <c:v>1.900597095489502</c:v>
                </c:pt>
                <c:pt idx="23">
                  <c:v>1.9008064270019531</c:v>
                </c:pt>
                <c:pt idx="24">
                  <c:v>1.900733470916748</c:v>
                </c:pt>
              </c:numCache>
            </c:numRef>
          </c:val>
          <c:smooth val="0"/>
        </c:ser>
        <c:dLbls>
          <c:showLegendKey val="0"/>
          <c:showVal val="0"/>
          <c:showCatName val="0"/>
          <c:showSerName val="0"/>
          <c:showPercent val="0"/>
          <c:showBubbleSize val="0"/>
        </c:dLbls>
        <c:marker val="1"/>
        <c:smooth val="0"/>
        <c:axId val="186640256"/>
        <c:axId val="186642432"/>
      </c:lineChart>
      <c:catAx>
        <c:axId val="186640256"/>
        <c:scaling>
          <c:orientation val="minMax"/>
        </c:scaling>
        <c:delete val="0"/>
        <c:axPos val="b"/>
        <c:title>
          <c:tx>
            <c:rich>
              <a:bodyPr/>
              <a:lstStyle/>
              <a:p>
                <a:pPr>
                  <a:defRPr/>
                </a:pPr>
                <a:r>
                  <a:rPr lang="en-US"/>
                  <a:t>Year</a:t>
                </a:r>
              </a:p>
            </c:rich>
          </c:tx>
          <c:overlay val="0"/>
        </c:title>
        <c:majorTickMark val="out"/>
        <c:minorTickMark val="none"/>
        <c:tickLblPos val="low"/>
        <c:crossAx val="186642432"/>
        <c:crosses val="autoZero"/>
        <c:auto val="1"/>
        <c:lblAlgn val="ctr"/>
        <c:lblOffset val="100"/>
        <c:tickLblSkip val="4"/>
        <c:noMultiLvlLbl val="0"/>
      </c:catAx>
      <c:valAx>
        <c:axId val="186642432"/>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8664025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'Scottish Borders'!$B$70</c:f>
              <c:strCache>
                <c:ptCount val="1"/>
                <c:pt idx="0">
                  <c:v>East Berwickshire</c:v>
                </c:pt>
              </c:strCache>
            </c:strRef>
          </c:tx>
          <c:marker>
            <c:symbol val="none"/>
          </c:marker>
          <c:cat>
            <c:strRef>
              <c:f>'Scottish Borders'!$C$69:$AA$69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'Scottish Borders'!$C$70:$AA$70</c:f>
              <c:numCache>
                <c:formatCode>0.00</c:formatCode>
                <c:ptCount val="25"/>
                <c:pt idx="0">
                  <c:v>86.113204956054687</c:v>
                </c:pt>
                <c:pt idx="1">
                  <c:v>80.085624694824219</c:v>
                </c:pt>
                <c:pt idx="2">
                  <c:v>78.199691772460938</c:v>
                </c:pt>
                <c:pt idx="3">
                  <c:v>76.298881530761719</c:v>
                </c:pt>
                <c:pt idx="4">
                  <c:v>74.506843566894531</c:v>
                </c:pt>
                <c:pt idx="5">
                  <c:v>72.823745727539062</c:v>
                </c:pt>
                <c:pt idx="6">
                  <c:v>71.272270202636719</c:v>
                </c:pt>
                <c:pt idx="7">
                  <c:v>69.779975891113281</c:v>
                </c:pt>
                <c:pt idx="8">
                  <c:v>68.328277587890625</c:v>
                </c:pt>
                <c:pt idx="9">
                  <c:v>66.962959289550781</c:v>
                </c:pt>
                <c:pt idx="10">
                  <c:v>65.690071105957031</c:v>
                </c:pt>
                <c:pt idx="11">
                  <c:v>64.487930297851563</c:v>
                </c:pt>
                <c:pt idx="12">
                  <c:v>63.344100952148437</c:v>
                </c:pt>
                <c:pt idx="13">
                  <c:v>62.252521514892578</c:v>
                </c:pt>
                <c:pt idx="14">
                  <c:v>61.203887939453125</c:v>
                </c:pt>
                <c:pt idx="15">
                  <c:v>60.216461181640625</c:v>
                </c:pt>
                <c:pt idx="16">
                  <c:v>59.289730072021484</c:v>
                </c:pt>
                <c:pt idx="17">
                  <c:v>58.414157867431641</c:v>
                </c:pt>
                <c:pt idx="18">
                  <c:v>57.562370300292969</c:v>
                </c:pt>
                <c:pt idx="19">
                  <c:v>56.758213043212891</c:v>
                </c:pt>
                <c:pt idx="20">
                  <c:v>55.987766265869141</c:v>
                </c:pt>
                <c:pt idx="21">
                  <c:v>55.234909057617188</c:v>
                </c:pt>
                <c:pt idx="22">
                  <c:v>54.529788970947266</c:v>
                </c:pt>
                <c:pt idx="23">
                  <c:v>53.870700836181641</c:v>
                </c:pt>
                <c:pt idx="24">
                  <c:v>53.253864288330078</c:v>
                </c:pt>
              </c:numCache>
            </c:numRef>
          </c:val>
          <c:smooth val="0"/>
        </c:ser>
        <c:dLbls>
          <c:showLegendKey val="0"/>
          <c:showVal val="0"/>
          <c:showCatName val="0"/>
          <c:showSerName val="0"/>
          <c:showPercent val="0"/>
          <c:showBubbleSize val="0"/>
        </c:dLbls>
        <c:marker val="1"/>
        <c:smooth val="0"/>
        <c:axId val="189100416"/>
        <c:axId val="189102336"/>
      </c:lineChart>
      <c:catAx>
        <c:axId val="189100416"/>
        <c:scaling>
          <c:orientation val="minMax"/>
        </c:scaling>
        <c:delete val="0"/>
        <c:axPos val="b"/>
        <c:title>
          <c:tx>
            <c:rich>
              <a:bodyPr/>
              <a:lstStyle/>
              <a:p>
                <a:pPr>
                  <a:defRPr/>
                </a:pPr>
                <a:r>
                  <a:rPr lang="en-US"/>
                  <a:t>Year</a:t>
                </a:r>
              </a:p>
            </c:rich>
          </c:tx>
          <c:overlay val="0"/>
        </c:title>
        <c:majorTickMark val="out"/>
        <c:minorTickMark val="none"/>
        <c:tickLblPos val="low"/>
        <c:crossAx val="189102336"/>
        <c:crosses val="autoZero"/>
        <c:auto val="1"/>
        <c:lblAlgn val="ctr"/>
        <c:lblOffset val="100"/>
        <c:tickLblSkip val="4"/>
        <c:noMultiLvlLbl val="0"/>
      </c:catAx>
      <c:valAx>
        <c:axId val="189102336"/>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8910041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'Scottish Borders'!$B$113</c:f>
              <c:strCache>
                <c:ptCount val="1"/>
                <c:pt idx="0">
                  <c:v>East Berwickshire</c:v>
                </c:pt>
              </c:strCache>
            </c:strRef>
          </c:tx>
          <c:marker>
            <c:symbol val="none"/>
          </c:marker>
          <c:cat>
            <c:strRef>
              <c:f>'Scottish Borders'!$C$112:$AA$112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'Scottish Borders'!$C$113:$AA$113</c:f>
              <c:numCache>
                <c:formatCode>0.00</c:formatCode>
                <c:ptCount val="25"/>
                <c:pt idx="0">
                  <c:v>81.349822998046875</c:v>
                </c:pt>
                <c:pt idx="1">
                  <c:v>82.246109008789063</c:v>
                </c:pt>
                <c:pt idx="2">
                  <c:v>82.519783020019531</c:v>
                </c:pt>
                <c:pt idx="3">
                  <c:v>82.797508239746094</c:v>
                </c:pt>
                <c:pt idx="4">
                  <c:v>83.080162048339844</c:v>
                </c:pt>
                <c:pt idx="5">
                  <c:v>83.351341247558594</c:v>
                </c:pt>
                <c:pt idx="6">
                  <c:v>83.623664855957031</c:v>
                </c:pt>
                <c:pt idx="7">
                  <c:v>83.890327453613281</c:v>
                </c:pt>
                <c:pt idx="8">
                  <c:v>84.160194396972656</c:v>
                </c:pt>
                <c:pt idx="9">
                  <c:v>84.417533874511719</c:v>
                </c:pt>
                <c:pt idx="10">
                  <c:v>84.67041015625</c:v>
                </c:pt>
                <c:pt idx="11">
                  <c:v>84.919647216796875</c:v>
                </c:pt>
                <c:pt idx="12">
                  <c:v>85.150588989257813</c:v>
                </c:pt>
                <c:pt idx="13">
                  <c:v>85.375740051269531</c:v>
                </c:pt>
                <c:pt idx="14">
                  <c:v>85.590911865234375</c:v>
                </c:pt>
                <c:pt idx="15">
                  <c:v>85.807304382324219</c:v>
                </c:pt>
                <c:pt idx="16">
                  <c:v>86.000923156738281</c:v>
                </c:pt>
                <c:pt idx="17">
                  <c:v>86.191062927246094</c:v>
                </c:pt>
                <c:pt idx="18">
                  <c:v>86.38153076171875</c:v>
                </c:pt>
                <c:pt idx="19">
                  <c:v>86.557060241699219</c:v>
                </c:pt>
                <c:pt idx="20">
                  <c:v>86.739517211914063</c:v>
                </c:pt>
                <c:pt idx="21">
                  <c:v>86.928565979003906</c:v>
                </c:pt>
                <c:pt idx="22">
                  <c:v>87.104652404785156</c:v>
                </c:pt>
                <c:pt idx="23">
                  <c:v>87.26849365234375</c:v>
                </c:pt>
                <c:pt idx="24">
                  <c:v>87.414215087890625</c:v>
                </c:pt>
              </c:numCache>
            </c:numRef>
          </c:val>
          <c:smooth val="0"/>
        </c:ser>
        <c:dLbls>
          <c:showLegendKey val="0"/>
          <c:showVal val="0"/>
          <c:showCatName val="0"/>
          <c:showSerName val="0"/>
          <c:showPercent val="0"/>
          <c:showBubbleSize val="0"/>
        </c:dLbls>
        <c:marker val="1"/>
        <c:smooth val="0"/>
        <c:axId val="189118720"/>
        <c:axId val="188940672"/>
      </c:lineChart>
      <c:catAx>
        <c:axId val="189118720"/>
        <c:scaling>
          <c:orientation val="minMax"/>
        </c:scaling>
        <c:delete val="0"/>
        <c:axPos val="b"/>
        <c:title>
          <c:tx>
            <c:rich>
              <a:bodyPr/>
              <a:lstStyle/>
              <a:p>
                <a:pPr>
                  <a:defRPr/>
                </a:pPr>
                <a:r>
                  <a:rPr lang="en-US"/>
                  <a:t>Year</a:t>
                </a:r>
              </a:p>
            </c:rich>
          </c:tx>
          <c:overlay val="0"/>
        </c:title>
        <c:majorTickMark val="out"/>
        <c:minorTickMark val="none"/>
        <c:tickLblPos val="low"/>
        <c:crossAx val="188940672"/>
        <c:crosses val="autoZero"/>
        <c:auto val="1"/>
        <c:lblAlgn val="ctr"/>
        <c:lblOffset val="100"/>
        <c:tickLblSkip val="4"/>
        <c:noMultiLvlLbl val="0"/>
      </c:catAx>
      <c:valAx>
        <c:axId val="188940672"/>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8911872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'Scottish Borders'!$B$158</c:f>
              <c:strCache>
                <c:ptCount val="1"/>
                <c:pt idx="0">
                  <c:v>East Berwickshire</c:v>
                </c:pt>
              </c:strCache>
            </c:strRef>
          </c:tx>
          <c:marker>
            <c:symbol val="none"/>
          </c:marker>
          <c:cat>
            <c:strRef>
              <c:f>'Scottish Borders'!$C$157:$AL$157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'Scottish Borders'!$C$158:$AL$158</c:f>
              <c:numCache>
                <c:formatCode>0</c:formatCode>
                <c:ptCount val="36"/>
                <c:pt idx="0">
                  <c:v>-71</c:v>
                </c:pt>
                <c:pt idx="1">
                  <c:v>137</c:v>
                </c:pt>
                <c:pt idx="2">
                  <c:v>179</c:v>
                </c:pt>
                <c:pt idx="3">
                  <c:v>162</c:v>
                </c:pt>
                <c:pt idx="4">
                  <c:v>131</c:v>
                </c:pt>
                <c:pt idx="5">
                  <c:v>157</c:v>
                </c:pt>
                <c:pt idx="6">
                  <c:v>194</c:v>
                </c:pt>
                <c:pt idx="7">
                  <c:v>30</c:v>
                </c:pt>
                <c:pt idx="8">
                  <c:v>-84</c:v>
                </c:pt>
                <c:pt idx="9">
                  <c:v>-34</c:v>
                </c:pt>
                <c:pt idx="10">
                  <c:v>-23</c:v>
                </c:pt>
                <c:pt idx="11">
                  <c:v>9.2289209365844727</c:v>
                </c:pt>
                <c:pt idx="12">
                  <c:v>9.3895978927612305</c:v>
                </c:pt>
                <c:pt idx="13">
                  <c:v>9.242131233215332</c:v>
                </c:pt>
                <c:pt idx="14">
                  <c:v>14.228923797607422</c:v>
                </c:pt>
                <c:pt idx="15">
                  <c:v>13.516532897949219</c:v>
                </c:pt>
                <c:pt idx="16">
                  <c:v>12.969826698303223</c:v>
                </c:pt>
                <c:pt idx="17">
                  <c:v>14.483439445495605</c:v>
                </c:pt>
                <c:pt idx="18">
                  <c:v>14.431699752807617</c:v>
                </c:pt>
                <c:pt idx="19">
                  <c:v>13.547945022583008</c:v>
                </c:pt>
                <c:pt idx="20">
                  <c:v>14.698568344116211</c:v>
                </c:pt>
                <c:pt idx="21">
                  <c:v>14.577539443969727</c:v>
                </c:pt>
                <c:pt idx="22">
                  <c:v>13.494936943054199</c:v>
                </c:pt>
                <c:pt idx="23">
                  <c:v>13.345418930053711</c:v>
                </c:pt>
                <c:pt idx="24">
                  <c:v>12.623139381408691</c:v>
                </c:pt>
                <c:pt idx="25">
                  <c:v>13.631617546081543</c:v>
                </c:pt>
                <c:pt idx="26">
                  <c:v>12.578690528869629</c:v>
                </c:pt>
                <c:pt idx="27">
                  <c:v>11.534647941589355</c:v>
                </c:pt>
                <c:pt idx="28">
                  <c:v>10.47853946685791</c:v>
                </c:pt>
                <c:pt idx="29">
                  <c:v>9.5369853973388672</c:v>
                </c:pt>
                <c:pt idx="30">
                  <c:v>9.6919431686401367</c:v>
                </c:pt>
                <c:pt idx="31">
                  <c:v>10.723980903625488</c:v>
                </c:pt>
                <c:pt idx="32">
                  <c:v>9.9444046020507812</c:v>
                </c:pt>
                <c:pt idx="33">
                  <c:v>8.9386301040649414</c:v>
                </c:pt>
                <c:pt idx="34">
                  <c:v>8.2026214599609375</c:v>
                </c:pt>
                <c:pt idx="35">
                  <c:v>7.2459697723388672</c:v>
                </c:pt>
              </c:numCache>
            </c:numRef>
          </c:val>
          <c:smooth val="0"/>
        </c:ser>
        <c:dLbls>
          <c:showLegendKey val="0"/>
          <c:showVal val="0"/>
          <c:showCatName val="0"/>
          <c:showSerName val="0"/>
          <c:showPercent val="0"/>
          <c:showBubbleSize val="0"/>
        </c:dLbls>
        <c:marker val="1"/>
        <c:smooth val="0"/>
        <c:axId val="188977536"/>
        <c:axId val="188979456"/>
      </c:lineChart>
      <c:catAx>
        <c:axId val="18897753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88979456"/>
        <c:crosses val="autoZero"/>
        <c:auto val="1"/>
        <c:lblAlgn val="ctr"/>
        <c:lblOffset val="100"/>
        <c:tickLblSkip val="5"/>
        <c:noMultiLvlLbl val="0"/>
      </c:catAx>
      <c:valAx>
        <c:axId val="18897945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8897753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9492699716333831E-2"/>
          <c:y val="0.14803011101184912"/>
          <c:w val="0.92401048201740388"/>
          <c:h val="0.69312806875393873"/>
        </c:manualLayout>
      </c:layout>
      <c:lineChart>
        <c:grouping val="standard"/>
        <c:varyColors val="0"/>
        <c:ser>
          <c:idx val="0"/>
          <c:order val="0"/>
          <c:tx>
            <c:strRef>
              <c:f>'Shetland Islands'!$B$23</c:f>
              <c:strCache>
                <c:ptCount val="1"/>
                <c:pt idx="0">
                  <c:v>Lerwick North</c:v>
                </c:pt>
              </c:strCache>
            </c:strRef>
          </c:tx>
          <c:marker>
            <c:symbol val="none"/>
          </c:marker>
          <c:cat>
            <c:strRef>
              <c:f>'Shetland Islands'!$C$22:$AA$22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'Shetland Islands'!$C$23:$AA$23</c:f>
              <c:numCache>
                <c:formatCode>0.00</c:formatCode>
                <c:ptCount val="25"/>
                <c:pt idx="0">
                  <c:v>1.5801935195922852</c:v>
                </c:pt>
                <c:pt idx="1">
                  <c:v>1.5865567922592163</c:v>
                </c:pt>
                <c:pt idx="2">
                  <c:v>1.5961925983428955</c:v>
                </c:pt>
                <c:pt idx="3">
                  <c:v>1.6081273555755615</c:v>
                </c:pt>
                <c:pt idx="4">
                  <c:v>1.6177611351013184</c:v>
                </c:pt>
                <c:pt idx="5">
                  <c:v>1.6255797147750854</c:v>
                </c:pt>
                <c:pt idx="6">
                  <c:v>1.6310479640960693</c:v>
                </c:pt>
                <c:pt idx="7">
                  <c:v>1.6353451013565063</c:v>
                </c:pt>
                <c:pt idx="8">
                  <c:v>1.6398507356643677</c:v>
                </c:pt>
                <c:pt idx="9">
                  <c:v>1.6442874670028687</c:v>
                </c:pt>
                <c:pt idx="10">
                  <c:v>1.6496239900588989</c:v>
                </c:pt>
                <c:pt idx="11">
                  <c:v>1.6560705900192261</c:v>
                </c:pt>
                <c:pt idx="12">
                  <c:v>1.6624329090118408</c:v>
                </c:pt>
                <c:pt idx="13">
                  <c:v>1.6688278913497925</c:v>
                </c:pt>
                <c:pt idx="14">
                  <c:v>1.673790454864502</c:v>
                </c:pt>
                <c:pt idx="15">
                  <c:v>1.6776049137115479</c:v>
                </c:pt>
                <c:pt idx="16">
                  <c:v>1.6815803050994873</c:v>
                </c:pt>
                <c:pt idx="17">
                  <c:v>1.6868165731430054</c:v>
                </c:pt>
                <c:pt idx="18">
                  <c:v>1.6907819509506226</c:v>
                </c:pt>
                <c:pt idx="19">
                  <c:v>1.6905947923660278</c:v>
                </c:pt>
                <c:pt idx="20">
                  <c:v>1.6903156042098999</c:v>
                </c:pt>
                <c:pt idx="21">
                  <c:v>1.69020676612854</c:v>
                </c:pt>
                <c:pt idx="22">
                  <c:v>1.6902451515197754</c:v>
                </c:pt>
                <c:pt idx="23">
                  <c:v>1.6904313564300537</c:v>
                </c:pt>
                <c:pt idx="24">
                  <c:v>1.6903665065765381</c:v>
                </c:pt>
              </c:numCache>
            </c:numRef>
          </c:val>
          <c:smooth val="0"/>
        </c:ser>
        <c:dLbls>
          <c:showLegendKey val="0"/>
          <c:showVal val="0"/>
          <c:showCatName val="0"/>
          <c:showSerName val="0"/>
          <c:showPercent val="0"/>
          <c:showBubbleSize val="0"/>
        </c:dLbls>
        <c:marker val="1"/>
        <c:smooth val="0"/>
        <c:axId val="189061760"/>
        <c:axId val="189063936"/>
      </c:lineChart>
      <c:catAx>
        <c:axId val="189061760"/>
        <c:scaling>
          <c:orientation val="minMax"/>
        </c:scaling>
        <c:delete val="0"/>
        <c:axPos val="b"/>
        <c:title>
          <c:tx>
            <c:rich>
              <a:bodyPr/>
              <a:lstStyle/>
              <a:p>
                <a:pPr>
                  <a:defRPr/>
                </a:pPr>
                <a:r>
                  <a:rPr lang="en-US"/>
                  <a:t>Year</a:t>
                </a:r>
              </a:p>
            </c:rich>
          </c:tx>
          <c:overlay val="0"/>
        </c:title>
        <c:majorTickMark val="out"/>
        <c:minorTickMark val="none"/>
        <c:tickLblPos val="low"/>
        <c:crossAx val="189063936"/>
        <c:crosses val="autoZero"/>
        <c:auto val="1"/>
        <c:lblAlgn val="ctr"/>
        <c:lblOffset val="100"/>
        <c:tickLblSkip val="4"/>
        <c:noMultiLvlLbl val="0"/>
      </c:catAx>
      <c:valAx>
        <c:axId val="189063936"/>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8906176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'Shetland Islands'!$B$62</c:f>
              <c:strCache>
                <c:ptCount val="1"/>
                <c:pt idx="0">
                  <c:v>Lerwick North</c:v>
                </c:pt>
              </c:strCache>
            </c:strRef>
          </c:tx>
          <c:marker>
            <c:symbol val="none"/>
          </c:marker>
          <c:cat>
            <c:strRef>
              <c:f>'Shetland Islands'!$C$61:$AA$61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'Shetland Islands'!$C$62:$AA$62</c:f>
              <c:numCache>
                <c:formatCode>0.00</c:formatCode>
                <c:ptCount val="25"/>
                <c:pt idx="0">
                  <c:v>124.44891357421875</c:v>
                </c:pt>
                <c:pt idx="1">
                  <c:v>115.67485046386719</c:v>
                </c:pt>
                <c:pt idx="2">
                  <c:v>113.04521179199219</c:v>
                </c:pt>
                <c:pt idx="3">
                  <c:v>110.267333984375</c:v>
                </c:pt>
                <c:pt idx="4">
                  <c:v>107.65908813476562</c:v>
                </c:pt>
                <c:pt idx="5">
                  <c:v>105.23226165771484</c:v>
                </c:pt>
                <c:pt idx="6">
                  <c:v>102.97475433349609</c:v>
                </c:pt>
                <c:pt idx="7">
                  <c:v>100.78444671630859</c:v>
                </c:pt>
                <c:pt idx="8">
                  <c:v>98.649322509765625</c:v>
                </c:pt>
                <c:pt idx="9">
                  <c:v>96.623374938964844</c:v>
                </c:pt>
                <c:pt idx="10">
                  <c:v>94.71258544921875</c:v>
                </c:pt>
                <c:pt idx="11">
                  <c:v>92.928840637207031</c:v>
                </c:pt>
                <c:pt idx="12">
                  <c:v>91.24005126953125</c:v>
                </c:pt>
                <c:pt idx="13">
                  <c:v>89.629837036132813</c:v>
                </c:pt>
                <c:pt idx="14">
                  <c:v>88.098052978515625</c:v>
                </c:pt>
                <c:pt idx="15">
                  <c:v>86.685317993164063</c:v>
                </c:pt>
                <c:pt idx="16">
                  <c:v>85.360435485839844</c:v>
                </c:pt>
                <c:pt idx="17">
                  <c:v>84.109138488769531</c:v>
                </c:pt>
                <c:pt idx="18">
                  <c:v>82.897926330566406</c:v>
                </c:pt>
                <c:pt idx="19">
                  <c:v>81.783851623535156</c:v>
                </c:pt>
                <c:pt idx="20">
                  <c:v>80.664848327636719</c:v>
                </c:pt>
                <c:pt idx="21">
                  <c:v>79.589035034179688</c:v>
                </c:pt>
                <c:pt idx="22">
                  <c:v>78.583633422851562</c:v>
                </c:pt>
                <c:pt idx="23">
                  <c:v>77.639694213867187</c:v>
                </c:pt>
                <c:pt idx="24">
                  <c:v>76.778457641601563</c:v>
                </c:pt>
              </c:numCache>
            </c:numRef>
          </c:val>
          <c:smooth val="0"/>
        </c:ser>
        <c:dLbls>
          <c:showLegendKey val="0"/>
          <c:showVal val="0"/>
          <c:showCatName val="0"/>
          <c:showSerName val="0"/>
          <c:showPercent val="0"/>
          <c:showBubbleSize val="0"/>
        </c:dLbls>
        <c:marker val="1"/>
        <c:smooth val="0"/>
        <c:axId val="168907904"/>
        <c:axId val="168909824"/>
      </c:lineChart>
      <c:catAx>
        <c:axId val="168907904"/>
        <c:scaling>
          <c:orientation val="minMax"/>
        </c:scaling>
        <c:delete val="0"/>
        <c:axPos val="b"/>
        <c:title>
          <c:tx>
            <c:rich>
              <a:bodyPr/>
              <a:lstStyle/>
              <a:p>
                <a:pPr>
                  <a:defRPr/>
                </a:pPr>
                <a:r>
                  <a:rPr lang="en-US"/>
                  <a:t>Year</a:t>
                </a:r>
              </a:p>
            </c:rich>
          </c:tx>
          <c:overlay val="0"/>
        </c:title>
        <c:majorTickMark val="out"/>
        <c:minorTickMark val="none"/>
        <c:tickLblPos val="low"/>
        <c:crossAx val="168909824"/>
        <c:crosses val="autoZero"/>
        <c:auto val="1"/>
        <c:lblAlgn val="ctr"/>
        <c:lblOffset val="100"/>
        <c:tickLblSkip val="4"/>
        <c:noMultiLvlLbl val="0"/>
      </c:catAx>
      <c:valAx>
        <c:axId val="168909824"/>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6890790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'Shetland Islands'!$B$101</c:f>
              <c:strCache>
                <c:ptCount val="1"/>
                <c:pt idx="0">
                  <c:v>Lerwick North</c:v>
                </c:pt>
              </c:strCache>
            </c:strRef>
          </c:tx>
          <c:marker>
            <c:symbol val="none"/>
          </c:marker>
          <c:cat>
            <c:strRef>
              <c:f>'Shetland Islands'!$C$100:$AA$100</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'Shetland Islands'!$C$101:$AA$101</c:f>
              <c:numCache>
                <c:formatCode>0.00</c:formatCode>
                <c:ptCount val="25"/>
                <c:pt idx="0">
                  <c:v>76.585220336914062</c:v>
                </c:pt>
                <c:pt idx="1">
                  <c:v>77.499046325683594</c:v>
                </c:pt>
                <c:pt idx="2">
                  <c:v>77.745513916015625</c:v>
                </c:pt>
                <c:pt idx="3">
                  <c:v>78.021202087402344</c:v>
                </c:pt>
                <c:pt idx="4">
                  <c:v>78.2882080078125</c:v>
                </c:pt>
                <c:pt idx="5">
                  <c:v>78.534393310546875</c:v>
                </c:pt>
                <c:pt idx="6">
                  <c:v>78.789321899414063</c:v>
                </c:pt>
                <c:pt idx="7">
                  <c:v>79.039299011230469</c:v>
                </c:pt>
                <c:pt idx="8">
                  <c:v>79.285575866699219</c:v>
                </c:pt>
                <c:pt idx="9">
                  <c:v>79.511383056640625</c:v>
                </c:pt>
                <c:pt idx="10">
                  <c:v>79.7412109375</c:v>
                </c:pt>
                <c:pt idx="11">
                  <c:v>79.952064514160156</c:v>
                </c:pt>
                <c:pt idx="12">
                  <c:v>80.152618408203125</c:v>
                </c:pt>
                <c:pt idx="13">
                  <c:v>80.357330322265625</c:v>
                </c:pt>
                <c:pt idx="14">
                  <c:v>80.557388305664063</c:v>
                </c:pt>
                <c:pt idx="15">
                  <c:v>80.746795654296875</c:v>
                </c:pt>
                <c:pt idx="16">
                  <c:v>80.926620483398437</c:v>
                </c:pt>
                <c:pt idx="17">
                  <c:v>81.102203369140625</c:v>
                </c:pt>
                <c:pt idx="18">
                  <c:v>81.272697448730469</c:v>
                </c:pt>
                <c:pt idx="19">
                  <c:v>81.435562133789063</c:v>
                </c:pt>
                <c:pt idx="20">
                  <c:v>81.608238220214844</c:v>
                </c:pt>
                <c:pt idx="21">
                  <c:v>81.761627197265625</c:v>
                </c:pt>
                <c:pt idx="22">
                  <c:v>81.907913208007813</c:v>
                </c:pt>
                <c:pt idx="23">
                  <c:v>82.044349670410156</c:v>
                </c:pt>
                <c:pt idx="24">
                  <c:v>82.171134948730469</c:v>
                </c:pt>
              </c:numCache>
            </c:numRef>
          </c:val>
          <c:smooth val="0"/>
        </c:ser>
        <c:dLbls>
          <c:showLegendKey val="0"/>
          <c:showVal val="0"/>
          <c:showCatName val="0"/>
          <c:showSerName val="0"/>
          <c:showPercent val="0"/>
          <c:showBubbleSize val="0"/>
        </c:dLbls>
        <c:marker val="1"/>
        <c:smooth val="0"/>
        <c:axId val="168926208"/>
        <c:axId val="194184320"/>
      </c:lineChart>
      <c:catAx>
        <c:axId val="168926208"/>
        <c:scaling>
          <c:orientation val="minMax"/>
        </c:scaling>
        <c:delete val="0"/>
        <c:axPos val="b"/>
        <c:title>
          <c:tx>
            <c:rich>
              <a:bodyPr/>
              <a:lstStyle/>
              <a:p>
                <a:pPr>
                  <a:defRPr/>
                </a:pPr>
                <a:r>
                  <a:rPr lang="en-US"/>
                  <a:t>Year</a:t>
                </a:r>
              </a:p>
            </c:rich>
          </c:tx>
          <c:overlay val="0"/>
        </c:title>
        <c:majorTickMark val="out"/>
        <c:minorTickMark val="none"/>
        <c:tickLblPos val="low"/>
        <c:crossAx val="194184320"/>
        <c:crosses val="autoZero"/>
        <c:auto val="1"/>
        <c:lblAlgn val="ctr"/>
        <c:lblOffset val="100"/>
        <c:tickLblSkip val="4"/>
        <c:noMultiLvlLbl val="0"/>
      </c:catAx>
      <c:valAx>
        <c:axId val="194184320"/>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6892620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'Shetland Islands'!$B$142</c:f>
              <c:strCache>
                <c:ptCount val="1"/>
                <c:pt idx="0">
                  <c:v>Lerwick North</c:v>
                </c:pt>
              </c:strCache>
            </c:strRef>
          </c:tx>
          <c:marker>
            <c:symbol val="none"/>
          </c:marker>
          <c:cat>
            <c:strRef>
              <c:f>'Shetland Islands'!$C$141:$AL$141</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'Shetland Islands'!$C$142:$AL$142</c:f>
              <c:numCache>
                <c:formatCode>0</c:formatCode>
                <c:ptCount val="36"/>
                <c:pt idx="0">
                  <c:v>13</c:v>
                </c:pt>
                <c:pt idx="1">
                  <c:v>-35</c:v>
                </c:pt>
                <c:pt idx="2">
                  <c:v>-2</c:v>
                </c:pt>
                <c:pt idx="3">
                  <c:v>4</c:v>
                </c:pt>
                <c:pt idx="4">
                  <c:v>-10</c:v>
                </c:pt>
                <c:pt idx="5">
                  <c:v>-34</c:v>
                </c:pt>
                <c:pt idx="6">
                  <c:v>-2.8421709430404007E-14</c:v>
                </c:pt>
                <c:pt idx="7">
                  <c:v>-23</c:v>
                </c:pt>
                <c:pt idx="8">
                  <c:v>22</c:v>
                </c:pt>
                <c:pt idx="9">
                  <c:v>57</c:v>
                </c:pt>
                <c:pt idx="10">
                  <c:v>-64</c:v>
                </c:pt>
                <c:pt idx="11">
                  <c:v>-10.080710411071777</c:v>
                </c:pt>
                <c:pt idx="12">
                  <c:v>-10.726395606994629</c:v>
                </c:pt>
                <c:pt idx="13">
                  <c:v>-11.413552284240723</c:v>
                </c:pt>
                <c:pt idx="14">
                  <c:v>-10.543807029724121</c:v>
                </c:pt>
                <c:pt idx="15">
                  <c:v>-11.088494300842285</c:v>
                </c:pt>
                <c:pt idx="16">
                  <c:v>-12.688534736633301</c:v>
                </c:pt>
                <c:pt idx="17">
                  <c:v>-13.297446250915527</c:v>
                </c:pt>
                <c:pt idx="18">
                  <c:v>-9.9919872283935547</c:v>
                </c:pt>
                <c:pt idx="19">
                  <c:v>-12.398183822631836</c:v>
                </c:pt>
                <c:pt idx="20">
                  <c:v>-12.075989723205566</c:v>
                </c:pt>
                <c:pt idx="21">
                  <c:v>-11.645947456359863</c:v>
                </c:pt>
                <c:pt idx="22">
                  <c:v>-13.03753662109375</c:v>
                </c:pt>
                <c:pt idx="23">
                  <c:v>-10.894471168518066</c:v>
                </c:pt>
                <c:pt idx="24">
                  <c:v>-12.426201820373535</c:v>
                </c:pt>
                <c:pt idx="25">
                  <c:v>-13.478747367858887</c:v>
                </c:pt>
                <c:pt idx="26">
                  <c:v>-10.387247085571289</c:v>
                </c:pt>
                <c:pt idx="27">
                  <c:v>-11.086556434631348</c:v>
                </c:pt>
                <c:pt idx="28">
                  <c:v>-12.306454658508301</c:v>
                </c:pt>
                <c:pt idx="29">
                  <c:v>-13.644832611083984</c:v>
                </c:pt>
                <c:pt idx="30">
                  <c:v>-12.337864875793457</c:v>
                </c:pt>
                <c:pt idx="31">
                  <c:v>-12.468509674072266</c:v>
                </c:pt>
                <c:pt idx="32">
                  <c:v>-12.070202827453613</c:v>
                </c:pt>
                <c:pt idx="33">
                  <c:v>-11.918145179748535</c:v>
                </c:pt>
                <c:pt idx="34">
                  <c:v>-13.391667366027832</c:v>
                </c:pt>
                <c:pt idx="35">
                  <c:v>-13.282218933105469</c:v>
                </c:pt>
              </c:numCache>
            </c:numRef>
          </c:val>
          <c:smooth val="0"/>
        </c:ser>
        <c:dLbls>
          <c:showLegendKey val="0"/>
          <c:showVal val="0"/>
          <c:showCatName val="0"/>
          <c:showSerName val="0"/>
          <c:showPercent val="0"/>
          <c:showBubbleSize val="0"/>
        </c:dLbls>
        <c:marker val="1"/>
        <c:smooth val="0"/>
        <c:axId val="194208896"/>
        <c:axId val="194210816"/>
      </c:lineChart>
      <c:catAx>
        <c:axId val="1942088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94210816"/>
        <c:crosses val="autoZero"/>
        <c:auto val="1"/>
        <c:lblAlgn val="ctr"/>
        <c:lblOffset val="100"/>
        <c:tickLblSkip val="5"/>
        <c:noMultiLvlLbl val="0"/>
      </c:catAx>
      <c:valAx>
        <c:axId val="19421081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942088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Ayrshire'!$B$22</c:f>
              <c:strCache>
                <c:ptCount val="1"/>
                <c:pt idx="0">
                  <c:v>Ayr North and Former Coalfield Communities</c:v>
                </c:pt>
              </c:strCache>
            </c:strRef>
          </c:tx>
          <c:marker>
            <c:symbol val="none"/>
          </c:marker>
          <c:cat>
            <c:strRef>
              <c:f>'South Ayrshire'!$C$21:$AA$21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Ayrshire'!$C$22:$AA$22</c:f>
              <c:numCache>
                <c:formatCode>0.00</c:formatCode>
                <c:ptCount val="25"/>
                <c:pt idx="0">
                  <c:v>1.7995035648345947</c:v>
                </c:pt>
                <c:pt idx="1">
                  <c:v>1.8067500591278076</c:v>
                </c:pt>
                <c:pt idx="2">
                  <c:v>1.8177231550216675</c:v>
                </c:pt>
                <c:pt idx="3">
                  <c:v>1.8313143253326416</c:v>
                </c:pt>
                <c:pt idx="4">
                  <c:v>1.84228515625</c:v>
                </c:pt>
                <c:pt idx="5">
                  <c:v>1.8511888980865479</c:v>
                </c:pt>
                <c:pt idx="6">
                  <c:v>1.857416033744812</c:v>
                </c:pt>
                <c:pt idx="7">
                  <c:v>1.8623095750808716</c:v>
                </c:pt>
                <c:pt idx="8">
                  <c:v>1.8674405813217163</c:v>
                </c:pt>
                <c:pt idx="9">
                  <c:v>1.8724930286407471</c:v>
                </c:pt>
                <c:pt idx="10">
                  <c:v>1.8785701990127563</c:v>
                </c:pt>
                <c:pt idx="11">
                  <c:v>1.8859115839004517</c:v>
                </c:pt>
                <c:pt idx="12">
                  <c:v>1.8931567668914795</c:v>
                </c:pt>
                <c:pt idx="13">
                  <c:v>1.9004393815994263</c:v>
                </c:pt>
                <c:pt idx="14">
                  <c:v>1.9060906171798706</c:v>
                </c:pt>
                <c:pt idx="15">
                  <c:v>1.9104344844818115</c:v>
                </c:pt>
                <c:pt idx="16">
                  <c:v>1.914961576461792</c:v>
                </c:pt>
                <c:pt idx="17">
                  <c:v>1.9209246635437012</c:v>
                </c:pt>
                <c:pt idx="18">
                  <c:v>1.9254401922225952</c:v>
                </c:pt>
                <c:pt idx="19">
                  <c:v>1.925227165222168</c:v>
                </c:pt>
                <c:pt idx="20">
                  <c:v>1.924909234046936</c:v>
                </c:pt>
                <c:pt idx="21">
                  <c:v>1.9247853755950928</c:v>
                </c:pt>
                <c:pt idx="22">
                  <c:v>1.9248291254043579</c:v>
                </c:pt>
                <c:pt idx="23">
                  <c:v>1.9250410795211792</c:v>
                </c:pt>
                <c:pt idx="24">
                  <c:v>1.9249671697616577</c:v>
                </c:pt>
              </c:numCache>
            </c:numRef>
          </c:val>
          <c:smooth val="0"/>
        </c:ser>
        <c:dLbls>
          <c:showLegendKey val="0"/>
          <c:showVal val="0"/>
          <c:showCatName val="0"/>
          <c:showSerName val="0"/>
          <c:showPercent val="0"/>
          <c:showBubbleSize val="0"/>
        </c:dLbls>
        <c:marker val="1"/>
        <c:smooth val="0"/>
        <c:axId val="194223488"/>
        <c:axId val="194127360"/>
      </c:lineChart>
      <c:catAx>
        <c:axId val="194223488"/>
        <c:scaling>
          <c:orientation val="minMax"/>
        </c:scaling>
        <c:delete val="0"/>
        <c:axPos val="b"/>
        <c:title>
          <c:tx>
            <c:rich>
              <a:bodyPr/>
              <a:lstStyle/>
              <a:p>
                <a:pPr>
                  <a:defRPr/>
                </a:pPr>
                <a:r>
                  <a:rPr lang="en-US"/>
                  <a:t>Year</a:t>
                </a:r>
              </a:p>
            </c:rich>
          </c:tx>
          <c:overlay val="0"/>
        </c:title>
        <c:majorTickMark val="out"/>
        <c:minorTickMark val="none"/>
        <c:tickLblPos val="low"/>
        <c:crossAx val="194127360"/>
        <c:crosses val="autoZero"/>
        <c:auto val="1"/>
        <c:lblAlgn val="ctr"/>
        <c:lblOffset val="100"/>
        <c:tickLblSkip val="4"/>
        <c:noMultiLvlLbl val="0"/>
      </c:catAx>
      <c:valAx>
        <c:axId val="194127360"/>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9422348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Angus!$B$104</c:f>
              <c:strCache>
                <c:ptCount val="1"/>
                <c:pt idx="0">
                  <c:v>Arbroath East and Lunan</c:v>
                </c:pt>
              </c:strCache>
            </c:strRef>
          </c:tx>
          <c:marker>
            <c:symbol val="none"/>
          </c:marker>
          <c:cat>
            <c:strRef>
              <c:f>Angus!$C$103:$AA$103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Angus!$C$104:$AA$104</c:f>
              <c:numCache>
                <c:formatCode>0.00</c:formatCode>
                <c:ptCount val="25"/>
                <c:pt idx="0">
                  <c:v>78.021385192871094</c:v>
                </c:pt>
                <c:pt idx="1">
                  <c:v>78.946281433105469</c:v>
                </c:pt>
                <c:pt idx="2">
                  <c:v>79.217254638671875</c:v>
                </c:pt>
                <c:pt idx="3">
                  <c:v>79.512237548828125</c:v>
                </c:pt>
                <c:pt idx="4">
                  <c:v>79.787445068359375</c:v>
                </c:pt>
                <c:pt idx="5">
                  <c:v>80.060256958007813</c:v>
                </c:pt>
                <c:pt idx="6">
                  <c:v>80.318756103515625</c:v>
                </c:pt>
                <c:pt idx="7">
                  <c:v>80.583793640136719</c:v>
                </c:pt>
                <c:pt idx="8">
                  <c:v>80.844497680664063</c:v>
                </c:pt>
                <c:pt idx="9">
                  <c:v>81.104843139648438</c:v>
                </c:pt>
                <c:pt idx="10">
                  <c:v>81.353981018066406</c:v>
                </c:pt>
                <c:pt idx="11">
                  <c:v>81.589279174804688</c:v>
                </c:pt>
                <c:pt idx="12">
                  <c:v>81.815086364746094</c:v>
                </c:pt>
                <c:pt idx="13">
                  <c:v>82.034255981445313</c:v>
                </c:pt>
                <c:pt idx="14">
                  <c:v>82.245643615722656</c:v>
                </c:pt>
                <c:pt idx="15">
                  <c:v>82.452888488769531</c:v>
                </c:pt>
                <c:pt idx="16">
                  <c:v>82.647300720214844</c:v>
                </c:pt>
                <c:pt idx="17">
                  <c:v>82.836692810058594</c:v>
                </c:pt>
                <c:pt idx="18">
                  <c:v>83.022682189941406</c:v>
                </c:pt>
                <c:pt idx="19">
                  <c:v>83.192474365234375</c:v>
                </c:pt>
                <c:pt idx="20">
                  <c:v>83.367706298828125</c:v>
                </c:pt>
                <c:pt idx="21">
                  <c:v>83.539230346679688</c:v>
                </c:pt>
                <c:pt idx="22">
                  <c:v>83.706192016601562</c:v>
                </c:pt>
                <c:pt idx="23">
                  <c:v>83.858657836914063</c:v>
                </c:pt>
                <c:pt idx="24">
                  <c:v>84.0010986328125</c:v>
                </c:pt>
              </c:numCache>
            </c:numRef>
          </c:val>
          <c:smooth val="0"/>
        </c:ser>
        <c:dLbls>
          <c:showLegendKey val="0"/>
          <c:showVal val="0"/>
          <c:showCatName val="0"/>
          <c:showSerName val="0"/>
          <c:showPercent val="0"/>
          <c:showBubbleSize val="0"/>
        </c:dLbls>
        <c:marker val="1"/>
        <c:smooth val="0"/>
        <c:axId val="52183040"/>
        <c:axId val="52184960"/>
      </c:lineChart>
      <c:catAx>
        <c:axId val="5218304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52184960"/>
        <c:crosses val="autoZero"/>
        <c:auto val="1"/>
        <c:lblAlgn val="ctr"/>
        <c:lblOffset val="100"/>
        <c:tickLblSkip val="4"/>
        <c:noMultiLvlLbl val="0"/>
      </c:catAx>
      <c:valAx>
        <c:axId val="52184960"/>
        <c:scaling>
          <c:orientation val="minMax"/>
          <c:max val="89"/>
          <c:min val="77"/>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5218304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Ayrshire'!$B$60</c:f>
              <c:strCache>
                <c:ptCount val="1"/>
                <c:pt idx="0">
                  <c:v>Ayr North and Former Coalfield Communities</c:v>
                </c:pt>
              </c:strCache>
            </c:strRef>
          </c:tx>
          <c:marker>
            <c:symbol val="none"/>
          </c:marker>
          <c:cat>
            <c:strRef>
              <c:f>'South Ayrshire'!$C$59:$AA$59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Ayrshire'!$C$60:$AA$60</c:f>
              <c:numCache>
                <c:formatCode>0.00</c:formatCode>
                <c:ptCount val="25"/>
                <c:pt idx="0">
                  <c:v>133.45578002929687</c:v>
                </c:pt>
                <c:pt idx="1">
                  <c:v>124</c:v>
                </c:pt>
                <c:pt idx="2">
                  <c:v>121.07875061035156</c:v>
                </c:pt>
                <c:pt idx="3">
                  <c:v>118.10305023193359</c:v>
                </c:pt>
                <c:pt idx="4">
                  <c:v>115.32494354248047</c:v>
                </c:pt>
                <c:pt idx="5">
                  <c:v>112.76816558837891</c:v>
                </c:pt>
                <c:pt idx="6">
                  <c:v>110.39131927490234</c:v>
                </c:pt>
                <c:pt idx="7">
                  <c:v>108.07051849365234</c:v>
                </c:pt>
                <c:pt idx="8">
                  <c:v>105.85784912109375</c:v>
                </c:pt>
                <c:pt idx="9">
                  <c:v>103.75318908691406</c:v>
                </c:pt>
                <c:pt idx="10">
                  <c:v>101.76894378662109</c:v>
                </c:pt>
                <c:pt idx="11">
                  <c:v>99.945892333984375</c:v>
                </c:pt>
                <c:pt idx="12">
                  <c:v>98.185020446777344</c:v>
                </c:pt>
                <c:pt idx="13">
                  <c:v>96.514129638671875</c:v>
                </c:pt>
                <c:pt idx="14">
                  <c:v>94.912582397460938</c:v>
                </c:pt>
                <c:pt idx="15">
                  <c:v>93.399490356445313</c:v>
                </c:pt>
                <c:pt idx="16">
                  <c:v>91.995803833007813</c:v>
                </c:pt>
                <c:pt idx="17">
                  <c:v>90.638954162597656</c:v>
                </c:pt>
                <c:pt idx="18">
                  <c:v>89.349090576171875</c:v>
                </c:pt>
                <c:pt idx="19">
                  <c:v>88.134597778320312</c:v>
                </c:pt>
                <c:pt idx="20">
                  <c:v>86.927177429199219</c:v>
                </c:pt>
                <c:pt idx="21">
                  <c:v>85.757972717285156</c:v>
                </c:pt>
                <c:pt idx="22">
                  <c:v>84.664573669433594</c:v>
                </c:pt>
                <c:pt idx="23">
                  <c:v>83.646873474121094</c:v>
                </c:pt>
                <c:pt idx="24">
                  <c:v>82.686515808105469</c:v>
                </c:pt>
              </c:numCache>
            </c:numRef>
          </c:val>
          <c:smooth val="0"/>
        </c:ser>
        <c:dLbls>
          <c:showLegendKey val="0"/>
          <c:showVal val="0"/>
          <c:showCatName val="0"/>
          <c:showSerName val="0"/>
          <c:showPercent val="0"/>
          <c:showBubbleSize val="0"/>
        </c:dLbls>
        <c:marker val="1"/>
        <c:smooth val="0"/>
        <c:axId val="194168704"/>
        <c:axId val="194170880"/>
      </c:lineChart>
      <c:catAx>
        <c:axId val="194168704"/>
        <c:scaling>
          <c:orientation val="minMax"/>
        </c:scaling>
        <c:delete val="0"/>
        <c:axPos val="b"/>
        <c:title>
          <c:tx>
            <c:rich>
              <a:bodyPr/>
              <a:lstStyle/>
              <a:p>
                <a:pPr>
                  <a:defRPr/>
                </a:pPr>
                <a:r>
                  <a:rPr lang="en-US"/>
                  <a:t>Year</a:t>
                </a:r>
              </a:p>
            </c:rich>
          </c:tx>
          <c:overlay val="0"/>
        </c:title>
        <c:majorTickMark val="out"/>
        <c:minorTickMark val="none"/>
        <c:tickLblPos val="low"/>
        <c:crossAx val="194170880"/>
        <c:crosses val="autoZero"/>
        <c:auto val="1"/>
        <c:lblAlgn val="ctr"/>
        <c:lblOffset val="100"/>
        <c:tickLblSkip val="4"/>
        <c:noMultiLvlLbl val="0"/>
      </c:catAx>
      <c:valAx>
        <c:axId val="194170880"/>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9416870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Ayrshire'!$B$98</c:f>
              <c:strCache>
                <c:ptCount val="1"/>
                <c:pt idx="0">
                  <c:v>Ayr North and Former Coalfield Communities</c:v>
                </c:pt>
              </c:strCache>
            </c:strRef>
          </c:tx>
          <c:marker>
            <c:symbol val="none"/>
          </c:marker>
          <c:cat>
            <c:strRef>
              <c:f>'South Ayrshire'!$C$97:$AA$97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Ayrshire'!$C$98:$AA$98</c:f>
              <c:numCache>
                <c:formatCode>0.00</c:formatCode>
                <c:ptCount val="25"/>
                <c:pt idx="0">
                  <c:v>75.75634765625</c:v>
                </c:pt>
                <c:pt idx="1">
                  <c:v>76.681137084960938</c:v>
                </c:pt>
                <c:pt idx="2">
                  <c:v>76.955398559570313</c:v>
                </c:pt>
                <c:pt idx="3">
                  <c:v>77.2535400390625</c:v>
                </c:pt>
                <c:pt idx="4">
                  <c:v>77.5311279296875</c:v>
                </c:pt>
                <c:pt idx="5">
                  <c:v>77.802009582519531</c:v>
                </c:pt>
                <c:pt idx="6">
                  <c:v>78.064979553222656</c:v>
                </c:pt>
                <c:pt idx="7">
                  <c:v>78.328529357910156</c:v>
                </c:pt>
                <c:pt idx="8">
                  <c:v>78.59356689453125</c:v>
                </c:pt>
                <c:pt idx="9">
                  <c:v>78.845588684082031</c:v>
                </c:pt>
                <c:pt idx="10">
                  <c:v>79.088485717773438</c:v>
                </c:pt>
                <c:pt idx="11">
                  <c:v>79.318580627441406</c:v>
                </c:pt>
                <c:pt idx="12">
                  <c:v>79.543861389160156</c:v>
                </c:pt>
                <c:pt idx="13">
                  <c:v>79.764076232910156</c:v>
                </c:pt>
                <c:pt idx="14">
                  <c:v>79.976821899414063</c:v>
                </c:pt>
                <c:pt idx="15">
                  <c:v>80.180549621582031</c:v>
                </c:pt>
                <c:pt idx="16">
                  <c:v>80.376251220703125</c:v>
                </c:pt>
                <c:pt idx="17">
                  <c:v>80.563407897949219</c:v>
                </c:pt>
                <c:pt idx="18">
                  <c:v>80.746871948242188</c:v>
                </c:pt>
                <c:pt idx="19">
                  <c:v>80.922470092773438</c:v>
                </c:pt>
                <c:pt idx="20">
                  <c:v>81.101020812988281</c:v>
                </c:pt>
                <c:pt idx="21">
                  <c:v>81.273025512695313</c:v>
                </c:pt>
                <c:pt idx="22">
                  <c:v>81.436538696289063</c:v>
                </c:pt>
                <c:pt idx="23">
                  <c:v>81.587150573730469</c:v>
                </c:pt>
                <c:pt idx="24">
                  <c:v>81.732986450195313</c:v>
                </c:pt>
              </c:numCache>
            </c:numRef>
          </c:val>
          <c:smooth val="0"/>
        </c:ser>
        <c:dLbls>
          <c:showLegendKey val="0"/>
          <c:showVal val="0"/>
          <c:showCatName val="0"/>
          <c:showSerName val="0"/>
          <c:showPercent val="0"/>
          <c:showBubbleSize val="0"/>
        </c:dLbls>
        <c:marker val="1"/>
        <c:smooth val="0"/>
        <c:axId val="196628480"/>
        <c:axId val="196630400"/>
      </c:lineChart>
      <c:catAx>
        <c:axId val="196628480"/>
        <c:scaling>
          <c:orientation val="minMax"/>
        </c:scaling>
        <c:delete val="0"/>
        <c:axPos val="b"/>
        <c:title>
          <c:tx>
            <c:rich>
              <a:bodyPr/>
              <a:lstStyle/>
              <a:p>
                <a:pPr>
                  <a:defRPr/>
                </a:pPr>
                <a:r>
                  <a:rPr lang="en-US"/>
                  <a:t>Year</a:t>
                </a:r>
              </a:p>
            </c:rich>
          </c:tx>
          <c:overlay val="0"/>
        </c:title>
        <c:majorTickMark val="out"/>
        <c:minorTickMark val="none"/>
        <c:tickLblPos val="low"/>
        <c:crossAx val="196630400"/>
        <c:crosses val="autoZero"/>
        <c:auto val="1"/>
        <c:lblAlgn val="ctr"/>
        <c:lblOffset val="100"/>
        <c:tickLblSkip val="4"/>
        <c:noMultiLvlLbl val="0"/>
      </c:catAx>
      <c:valAx>
        <c:axId val="196630400"/>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9662848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Ayrshire'!$B$138</c:f>
              <c:strCache>
                <c:ptCount val="1"/>
                <c:pt idx="0">
                  <c:v>Ayr North and Former Coalfield Communities</c:v>
                </c:pt>
              </c:strCache>
            </c:strRef>
          </c:tx>
          <c:marker>
            <c:symbol val="none"/>
          </c:marker>
          <c:cat>
            <c:strRef>
              <c:f>'South Ayrshire'!$C$137:$AL$137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'South Ayrshire'!$C$138:$AL$138</c:f>
              <c:numCache>
                <c:formatCode>General</c:formatCode>
                <c:ptCount val="36"/>
                <c:pt idx="0">
                  <c:v>-317</c:v>
                </c:pt>
                <c:pt idx="1">
                  <c:v>-23</c:v>
                </c:pt>
                <c:pt idx="2">
                  <c:v>234</c:v>
                </c:pt>
                <c:pt idx="3">
                  <c:v>104</c:v>
                </c:pt>
                <c:pt idx="4">
                  <c:v>92</c:v>
                </c:pt>
                <c:pt idx="5">
                  <c:v>60</c:v>
                </c:pt>
                <c:pt idx="6">
                  <c:v>76</c:v>
                </c:pt>
                <c:pt idx="7">
                  <c:v>-91</c:v>
                </c:pt>
                <c:pt idx="8">
                  <c:v>174</c:v>
                </c:pt>
                <c:pt idx="9">
                  <c:v>84</c:v>
                </c:pt>
                <c:pt idx="10">
                  <c:v>121</c:v>
                </c:pt>
                <c:pt idx="11" formatCode="0">
                  <c:v>57.962970733642578</c:v>
                </c:pt>
                <c:pt idx="12" formatCode="0">
                  <c:v>56.520458221435547</c:v>
                </c:pt>
                <c:pt idx="13" formatCode="0">
                  <c:v>56.095657348632813</c:v>
                </c:pt>
                <c:pt idx="14" formatCode="0">
                  <c:v>54.702827453613281</c:v>
                </c:pt>
                <c:pt idx="15" formatCode="0">
                  <c:v>54.488914489746094</c:v>
                </c:pt>
                <c:pt idx="16" formatCode="0">
                  <c:v>54.283565521240234</c:v>
                </c:pt>
                <c:pt idx="17" formatCode="0">
                  <c:v>64.430206298828125</c:v>
                </c:pt>
                <c:pt idx="18" formatCode="0">
                  <c:v>62.623031616210937</c:v>
                </c:pt>
                <c:pt idx="19" formatCode="0">
                  <c:v>61.265724182128906</c:v>
                </c:pt>
                <c:pt idx="20" formatCode="0">
                  <c:v>62.280689239501953</c:v>
                </c:pt>
                <c:pt idx="21" formatCode="0">
                  <c:v>62.912216186523438</c:v>
                </c:pt>
                <c:pt idx="22" formatCode="0">
                  <c:v>61.522136688232422</c:v>
                </c:pt>
                <c:pt idx="23" formatCode="0">
                  <c:v>63.09600830078125</c:v>
                </c:pt>
                <c:pt idx="24" formatCode="0">
                  <c:v>62.757595062255859</c:v>
                </c:pt>
                <c:pt idx="25" formatCode="0">
                  <c:v>60.577205657958984</c:v>
                </c:pt>
                <c:pt idx="26" formatCode="0">
                  <c:v>60.84100341796875</c:v>
                </c:pt>
                <c:pt idx="27" formatCode="0">
                  <c:v>60.721744537353516</c:v>
                </c:pt>
                <c:pt idx="28" formatCode="0">
                  <c:v>60.398929595947266</c:v>
                </c:pt>
                <c:pt idx="29" formatCode="0">
                  <c:v>59.441665649414062</c:v>
                </c:pt>
                <c:pt idx="30" formatCode="0">
                  <c:v>57.773815155029297</c:v>
                </c:pt>
                <c:pt idx="31" formatCode="0">
                  <c:v>59.013442993164063</c:v>
                </c:pt>
                <c:pt idx="32" formatCode="0">
                  <c:v>58.112712860107422</c:v>
                </c:pt>
                <c:pt idx="33" formatCode="0">
                  <c:v>57.455120086669922</c:v>
                </c:pt>
                <c:pt idx="34" formatCode="0">
                  <c:v>58.092689514160156</c:v>
                </c:pt>
                <c:pt idx="35" formatCode="0">
                  <c:v>57.953151702880859</c:v>
                </c:pt>
              </c:numCache>
            </c:numRef>
          </c:val>
          <c:smooth val="0"/>
        </c:ser>
        <c:dLbls>
          <c:showLegendKey val="0"/>
          <c:showVal val="0"/>
          <c:showCatName val="0"/>
          <c:showSerName val="0"/>
          <c:showPercent val="0"/>
          <c:showBubbleSize val="0"/>
        </c:dLbls>
        <c:marker val="1"/>
        <c:smooth val="0"/>
        <c:axId val="196659072"/>
        <c:axId val="196661248"/>
      </c:lineChart>
      <c:catAx>
        <c:axId val="1966590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numFmt formatCode="General" sourceLinked="1"/>
        <c:majorTickMark val="out"/>
        <c:minorTickMark val="none"/>
        <c:tickLblPos val="low"/>
        <c:crossAx val="196661248"/>
        <c:crosses val="autoZero"/>
        <c:auto val="1"/>
        <c:lblAlgn val="ctr"/>
        <c:lblOffset val="100"/>
        <c:tickLblSkip val="5"/>
        <c:noMultiLvlLbl val="0"/>
      </c:catAx>
      <c:valAx>
        <c:axId val="19666124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966590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Lanarkshire'!$B$30</c:f>
              <c:strCache>
                <c:ptCount val="1"/>
                <c:pt idx="0">
                  <c:v>Blantyre</c:v>
                </c:pt>
              </c:strCache>
            </c:strRef>
          </c:tx>
          <c:marker>
            <c:symbol val="none"/>
          </c:marker>
          <c:cat>
            <c:strRef>
              <c:f>'South Lanarkshire'!$C$29:$AA$29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Lanarkshire'!$C$30:$AA$30</c:f>
              <c:numCache>
                <c:formatCode>0.00</c:formatCode>
                <c:ptCount val="25"/>
                <c:pt idx="0">
                  <c:v>1.6746944189071655</c:v>
                </c:pt>
                <c:pt idx="1">
                  <c:v>1.6814382076263428</c:v>
                </c:pt>
                <c:pt idx="2">
                  <c:v>1.691650390625</c:v>
                </c:pt>
                <c:pt idx="3">
                  <c:v>1.704298734664917</c:v>
                </c:pt>
                <c:pt idx="4">
                  <c:v>1.7145087718963623</c:v>
                </c:pt>
                <c:pt idx="5">
                  <c:v>1.7227948904037476</c:v>
                </c:pt>
                <c:pt idx="6">
                  <c:v>1.7285902500152588</c:v>
                </c:pt>
                <c:pt idx="7">
                  <c:v>1.7331442832946777</c:v>
                </c:pt>
                <c:pt idx="8">
                  <c:v>1.7379194498062134</c:v>
                </c:pt>
                <c:pt idx="9">
                  <c:v>1.7426215410232544</c:v>
                </c:pt>
                <c:pt idx="10">
                  <c:v>1.7482770681381226</c:v>
                </c:pt>
                <c:pt idx="11">
                  <c:v>1.7551093101501465</c:v>
                </c:pt>
                <c:pt idx="12">
                  <c:v>1.7618520259857178</c:v>
                </c:pt>
                <c:pt idx="13">
                  <c:v>1.7686295509338379</c:v>
                </c:pt>
                <c:pt idx="14">
                  <c:v>1.7738888263702393</c:v>
                </c:pt>
                <c:pt idx="15">
                  <c:v>1.7779314517974854</c:v>
                </c:pt>
                <c:pt idx="16">
                  <c:v>1.7821445465087891</c:v>
                </c:pt>
                <c:pt idx="17">
                  <c:v>1.787693977355957</c:v>
                </c:pt>
                <c:pt idx="18">
                  <c:v>1.7918963432312012</c:v>
                </c:pt>
                <c:pt idx="19">
                  <c:v>1.7916980981826782</c:v>
                </c:pt>
                <c:pt idx="20">
                  <c:v>1.7914022207260132</c:v>
                </c:pt>
                <c:pt idx="21">
                  <c:v>1.7912869453430176</c:v>
                </c:pt>
                <c:pt idx="22">
                  <c:v>1.7913275957107544</c:v>
                </c:pt>
                <c:pt idx="23">
                  <c:v>1.7915248870849609</c:v>
                </c:pt>
                <c:pt idx="24">
                  <c:v>1.7914561033248901</c:v>
                </c:pt>
              </c:numCache>
            </c:numRef>
          </c:val>
          <c:smooth val="0"/>
        </c:ser>
        <c:dLbls>
          <c:showLegendKey val="0"/>
          <c:showVal val="0"/>
          <c:showCatName val="0"/>
          <c:showSerName val="0"/>
          <c:showPercent val="0"/>
          <c:showBubbleSize val="0"/>
        </c:dLbls>
        <c:marker val="1"/>
        <c:smooth val="0"/>
        <c:axId val="194302336"/>
        <c:axId val="194304256"/>
      </c:lineChart>
      <c:catAx>
        <c:axId val="194302336"/>
        <c:scaling>
          <c:orientation val="minMax"/>
        </c:scaling>
        <c:delete val="0"/>
        <c:axPos val="b"/>
        <c:title>
          <c:tx>
            <c:rich>
              <a:bodyPr/>
              <a:lstStyle/>
              <a:p>
                <a:pPr>
                  <a:defRPr/>
                </a:pPr>
                <a:r>
                  <a:rPr lang="en-US"/>
                  <a:t>Year</a:t>
                </a:r>
              </a:p>
            </c:rich>
          </c:tx>
          <c:overlay val="0"/>
        </c:title>
        <c:majorTickMark val="out"/>
        <c:minorTickMark val="none"/>
        <c:tickLblPos val="low"/>
        <c:crossAx val="194304256"/>
        <c:crosses val="autoZero"/>
        <c:auto val="1"/>
        <c:lblAlgn val="ctr"/>
        <c:lblOffset val="100"/>
        <c:tickLblSkip val="4"/>
        <c:noMultiLvlLbl val="0"/>
      </c:catAx>
      <c:valAx>
        <c:axId val="194304256"/>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9430233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Lanarkshire'!$B$76</c:f>
              <c:strCache>
                <c:ptCount val="1"/>
                <c:pt idx="0">
                  <c:v>Blantyre</c:v>
                </c:pt>
              </c:strCache>
            </c:strRef>
          </c:tx>
          <c:marker>
            <c:symbol val="none"/>
          </c:marker>
          <c:cat>
            <c:strRef>
              <c:f>'South Lanarkshire'!$C$75:$AA$75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Lanarkshire'!$C$76:$AA$76</c:f>
              <c:numCache>
                <c:formatCode>0.00</c:formatCode>
                <c:ptCount val="25"/>
                <c:pt idx="0">
                  <c:v>137.95651245117187</c:v>
                </c:pt>
                <c:pt idx="1">
                  <c:v>128.07962036132812</c:v>
                </c:pt>
                <c:pt idx="2">
                  <c:v>125.07504272460938</c:v>
                </c:pt>
                <c:pt idx="3">
                  <c:v>122.06564331054687</c:v>
                </c:pt>
                <c:pt idx="4">
                  <c:v>119.24338531494141</c:v>
                </c:pt>
                <c:pt idx="5">
                  <c:v>116.58679962158203</c:v>
                </c:pt>
                <c:pt idx="6">
                  <c:v>114.13063812255859</c:v>
                </c:pt>
                <c:pt idx="7">
                  <c:v>111.74833679199219</c:v>
                </c:pt>
                <c:pt idx="8">
                  <c:v>109.44001770019531</c:v>
                </c:pt>
                <c:pt idx="9">
                  <c:v>107.25997161865234</c:v>
                </c:pt>
                <c:pt idx="10">
                  <c:v>105.22201538085937</c:v>
                </c:pt>
                <c:pt idx="11">
                  <c:v>103.30774688720703</c:v>
                </c:pt>
                <c:pt idx="12">
                  <c:v>101.46523284912109</c:v>
                </c:pt>
                <c:pt idx="13">
                  <c:v>99.7098388671875</c:v>
                </c:pt>
                <c:pt idx="14">
                  <c:v>98.0465087890625</c:v>
                </c:pt>
                <c:pt idx="15">
                  <c:v>96.450477600097656</c:v>
                </c:pt>
                <c:pt idx="16">
                  <c:v>94.97052001953125</c:v>
                </c:pt>
                <c:pt idx="17">
                  <c:v>93.543312072753906</c:v>
                </c:pt>
                <c:pt idx="18">
                  <c:v>92.176673889160156</c:v>
                </c:pt>
                <c:pt idx="19">
                  <c:v>90.892372131347656</c:v>
                </c:pt>
                <c:pt idx="20">
                  <c:v>89.642196655273438</c:v>
                </c:pt>
                <c:pt idx="21">
                  <c:v>88.435867309570313</c:v>
                </c:pt>
                <c:pt idx="22">
                  <c:v>87.293830871582031</c:v>
                </c:pt>
                <c:pt idx="23">
                  <c:v>86.245506286621094</c:v>
                </c:pt>
                <c:pt idx="24">
                  <c:v>85.245880126953125</c:v>
                </c:pt>
              </c:numCache>
            </c:numRef>
          </c:val>
          <c:smooth val="0"/>
        </c:ser>
        <c:dLbls>
          <c:showLegendKey val="0"/>
          <c:showVal val="0"/>
          <c:showCatName val="0"/>
          <c:showSerName val="0"/>
          <c:showPercent val="0"/>
          <c:showBubbleSize val="0"/>
        </c:dLbls>
        <c:marker val="1"/>
        <c:smooth val="0"/>
        <c:axId val="194464384"/>
        <c:axId val="194495232"/>
      </c:lineChart>
      <c:catAx>
        <c:axId val="194464384"/>
        <c:scaling>
          <c:orientation val="minMax"/>
        </c:scaling>
        <c:delete val="0"/>
        <c:axPos val="b"/>
        <c:title>
          <c:tx>
            <c:rich>
              <a:bodyPr/>
              <a:lstStyle/>
              <a:p>
                <a:pPr>
                  <a:defRPr/>
                </a:pPr>
                <a:r>
                  <a:rPr lang="en-US"/>
                  <a:t>Year</a:t>
                </a:r>
              </a:p>
            </c:rich>
          </c:tx>
          <c:overlay val="0"/>
        </c:title>
        <c:majorTickMark val="out"/>
        <c:minorTickMark val="none"/>
        <c:tickLblPos val="low"/>
        <c:crossAx val="194495232"/>
        <c:crosses val="autoZero"/>
        <c:auto val="1"/>
        <c:lblAlgn val="ctr"/>
        <c:lblOffset val="100"/>
        <c:tickLblSkip val="4"/>
        <c:noMultiLvlLbl val="0"/>
      </c:catAx>
      <c:valAx>
        <c:axId val="194495232"/>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94464384"/>
        <c:crosses val="autoZero"/>
        <c:crossBetween val="between"/>
      </c:valAx>
      <c:spPr>
        <a:noFill/>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Lanarkshire'!$B$122</c:f>
              <c:strCache>
                <c:ptCount val="1"/>
                <c:pt idx="0">
                  <c:v>Blantyre</c:v>
                </c:pt>
              </c:strCache>
            </c:strRef>
          </c:tx>
          <c:marker>
            <c:symbol val="none"/>
          </c:marker>
          <c:cat>
            <c:strRef>
              <c:f>'South Lanarkshire'!$C$121:$AA$121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'South Lanarkshire'!$C$122:$AA$122</c:f>
              <c:numCache>
                <c:formatCode>0.00</c:formatCode>
                <c:ptCount val="25"/>
                <c:pt idx="0">
                  <c:v>75.402511596679688</c:v>
                </c:pt>
                <c:pt idx="1">
                  <c:v>76.339401245117188</c:v>
                </c:pt>
                <c:pt idx="2">
                  <c:v>76.614242553710938</c:v>
                </c:pt>
                <c:pt idx="3">
                  <c:v>76.909446716308594</c:v>
                </c:pt>
                <c:pt idx="4">
                  <c:v>77.194252014160156</c:v>
                </c:pt>
                <c:pt idx="5">
                  <c:v>77.471916198730469</c:v>
                </c:pt>
                <c:pt idx="6">
                  <c:v>77.735084533691406</c:v>
                </c:pt>
                <c:pt idx="7">
                  <c:v>78.002403259277344</c:v>
                </c:pt>
                <c:pt idx="8">
                  <c:v>78.265060424804688</c:v>
                </c:pt>
                <c:pt idx="9">
                  <c:v>78.516693115234375</c:v>
                </c:pt>
                <c:pt idx="10">
                  <c:v>78.761268615722656</c:v>
                </c:pt>
                <c:pt idx="11">
                  <c:v>78.989646911621094</c:v>
                </c:pt>
                <c:pt idx="12">
                  <c:v>79.212135314941406</c:v>
                </c:pt>
                <c:pt idx="13">
                  <c:v>79.429550170898437</c:v>
                </c:pt>
                <c:pt idx="14">
                  <c:v>79.642341613769531</c:v>
                </c:pt>
                <c:pt idx="15">
                  <c:v>79.847000122070313</c:v>
                </c:pt>
                <c:pt idx="16">
                  <c:v>80.041488647460938</c:v>
                </c:pt>
                <c:pt idx="17">
                  <c:v>80.232040405273438</c:v>
                </c:pt>
                <c:pt idx="18">
                  <c:v>80.411087036132813</c:v>
                </c:pt>
                <c:pt idx="19">
                  <c:v>80.589889526367188</c:v>
                </c:pt>
                <c:pt idx="20">
                  <c:v>80.763870239257813</c:v>
                </c:pt>
                <c:pt idx="21">
                  <c:v>80.93206787109375</c:v>
                </c:pt>
                <c:pt idx="22">
                  <c:v>81.091583251953125</c:v>
                </c:pt>
                <c:pt idx="23">
                  <c:v>81.243003845214844</c:v>
                </c:pt>
                <c:pt idx="24">
                  <c:v>81.386009216308594</c:v>
                </c:pt>
              </c:numCache>
            </c:numRef>
          </c:val>
          <c:smooth val="0"/>
        </c:ser>
        <c:dLbls>
          <c:showLegendKey val="0"/>
          <c:showVal val="0"/>
          <c:showCatName val="0"/>
          <c:showSerName val="0"/>
          <c:showPercent val="0"/>
          <c:showBubbleSize val="0"/>
        </c:dLbls>
        <c:marker val="1"/>
        <c:smooth val="0"/>
        <c:axId val="194507520"/>
        <c:axId val="194509440"/>
      </c:lineChart>
      <c:catAx>
        <c:axId val="194507520"/>
        <c:scaling>
          <c:orientation val="minMax"/>
        </c:scaling>
        <c:delete val="0"/>
        <c:axPos val="b"/>
        <c:title>
          <c:tx>
            <c:rich>
              <a:bodyPr/>
              <a:lstStyle/>
              <a:p>
                <a:pPr>
                  <a:defRPr/>
                </a:pPr>
                <a:r>
                  <a:rPr lang="en-US"/>
                  <a:t>Year</a:t>
                </a:r>
              </a:p>
            </c:rich>
          </c:tx>
          <c:overlay val="0"/>
        </c:title>
        <c:majorTickMark val="out"/>
        <c:minorTickMark val="none"/>
        <c:tickLblPos val="low"/>
        <c:crossAx val="194509440"/>
        <c:crosses val="autoZero"/>
        <c:auto val="1"/>
        <c:lblAlgn val="ctr"/>
        <c:lblOffset val="100"/>
        <c:tickLblSkip val="4"/>
        <c:noMultiLvlLbl val="0"/>
      </c:catAx>
      <c:valAx>
        <c:axId val="194509440"/>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9450752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'South Lanarkshire'!$B$170</c:f>
              <c:strCache>
                <c:ptCount val="1"/>
                <c:pt idx="0">
                  <c:v>Blantyre</c:v>
                </c:pt>
              </c:strCache>
            </c:strRef>
          </c:tx>
          <c:marker>
            <c:symbol val="none"/>
          </c:marker>
          <c:cat>
            <c:strRef>
              <c:f>'South Lanarkshire'!$C$169:$AL$169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'South Lanarkshire'!$C$170:$AL$170</c:f>
              <c:numCache>
                <c:formatCode>0</c:formatCode>
                <c:ptCount val="36"/>
                <c:pt idx="0">
                  <c:v>39</c:v>
                </c:pt>
                <c:pt idx="1">
                  <c:v>85</c:v>
                </c:pt>
                <c:pt idx="2">
                  <c:v>211</c:v>
                </c:pt>
                <c:pt idx="3">
                  <c:v>-32</c:v>
                </c:pt>
                <c:pt idx="4">
                  <c:v>-40</c:v>
                </c:pt>
                <c:pt idx="5">
                  <c:v>117</c:v>
                </c:pt>
                <c:pt idx="6">
                  <c:v>-8</c:v>
                </c:pt>
                <c:pt idx="7">
                  <c:v>-38</c:v>
                </c:pt>
                <c:pt idx="8">
                  <c:v>-169</c:v>
                </c:pt>
                <c:pt idx="9">
                  <c:v>-214</c:v>
                </c:pt>
                <c:pt idx="10">
                  <c:v>-133</c:v>
                </c:pt>
                <c:pt idx="11">
                  <c:v>-108.41581726074219</c:v>
                </c:pt>
                <c:pt idx="12">
                  <c:v>-110.38407135009766</c:v>
                </c:pt>
                <c:pt idx="13">
                  <c:v>-109.82430267333984</c:v>
                </c:pt>
                <c:pt idx="14">
                  <c:v>-108.90414428710937</c:v>
                </c:pt>
                <c:pt idx="15">
                  <c:v>-105.52534484863281</c:v>
                </c:pt>
                <c:pt idx="16">
                  <c:v>-106.52903747558594</c:v>
                </c:pt>
                <c:pt idx="17">
                  <c:v>-105.37716674804687</c:v>
                </c:pt>
                <c:pt idx="18">
                  <c:v>-105.93698883056641</c:v>
                </c:pt>
                <c:pt idx="19">
                  <c:v>-105.59166717529297</c:v>
                </c:pt>
                <c:pt idx="20">
                  <c:v>-106.27471160888672</c:v>
                </c:pt>
                <c:pt idx="21">
                  <c:v>-107.34388732910156</c:v>
                </c:pt>
                <c:pt idx="22">
                  <c:v>-106.24063873291016</c:v>
                </c:pt>
                <c:pt idx="23">
                  <c:v>-107.4185791015625</c:v>
                </c:pt>
                <c:pt idx="24">
                  <c:v>-107.15459442138672</c:v>
                </c:pt>
                <c:pt idx="25">
                  <c:v>-107.24114990234375</c:v>
                </c:pt>
                <c:pt idx="26">
                  <c:v>-107.00227355957031</c:v>
                </c:pt>
                <c:pt idx="27">
                  <c:v>-108.03388977050781</c:v>
                </c:pt>
                <c:pt idx="28">
                  <c:v>-108.92807006835938</c:v>
                </c:pt>
                <c:pt idx="29">
                  <c:v>-107.651611328125</c:v>
                </c:pt>
                <c:pt idx="30">
                  <c:v>-107.43035888671875</c:v>
                </c:pt>
                <c:pt idx="31">
                  <c:v>-108.77243804931641</c:v>
                </c:pt>
                <c:pt idx="32">
                  <c:v>-109.25066375732422</c:v>
                </c:pt>
                <c:pt idx="33">
                  <c:v>-109.509521484375</c:v>
                </c:pt>
                <c:pt idx="34">
                  <c:v>-110.09159851074219</c:v>
                </c:pt>
                <c:pt idx="35">
                  <c:v>-109.60134124755859</c:v>
                </c:pt>
              </c:numCache>
            </c:numRef>
          </c:val>
          <c:smooth val="0"/>
        </c:ser>
        <c:dLbls>
          <c:showLegendKey val="0"/>
          <c:showVal val="0"/>
          <c:showCatName val="0"/>
          <c:showSerName val="0"/>
          <c:showPercent val="0"/>
          <c:showBubbleSize val="0"/>
        </c:dLbls>
        <c:marker val="1"/>
        <c:smooth val="0"/>
        <c:axId val="199133824"/>
        <c:axId val="199136000"/>
      </c:lineChart>
      <c:catAx>
        <c:axId val="19913382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99136000"/>
        <c:crosses val="autoZero"/>
        <c:auto val="1"/>
        <c:lblAlgn val="ctr"/>
        <c:lblOffset val="100"/>
        <c:tickLblSkip val="5"/>
        <c:noMultiLvlLbl val="0"/>
      </c:catAx>
      <c:valAx>
        <c:axId val="19913600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991338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9492699716333831E-2"/>
          <c:y val="0.14803011101184912"/>
          <c:w val="0.92401048201740388"/>
          <c:h val="0.69312806875393873"/>
        </c:manualLayout>
      </c:layout>
      <c:lineChart>
        <c:grouping val="standard"/>
        <c:varyColors val="0"/>
        <c:ser>
          <c:idx val="0"/>
          <c:order val="0"/>
          <c:tx>
            <c:strRef>
              <c:f>Stirling!$B$23</c:f>
              <c:strCache>
                <c:ptCount val="1"/>
                <c:pt idx="0">
                  <c:v>Bannockburn</c:v>
                </c:pt>
              </c:strCache>
            </c:strRef>
          </c:tx>
          <c:marker>
            <c:symbol val="none"/>
          </c:marker>
          <c:cat>
            <c:strRef>
              <c:f>Stirling!$C$22:$AA$22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Stirling!$C$23:$AA$23</c:f>
              <c:numCache>
                <c:formatCode>0.00</c:formatCode>
                <c:ptCount val="25"/>
                <c:pt idx="0">
                  <c:v>1.6740626096725464</c:v>
                </c:pt>
                <c:pt idx="1">
                  <c:v>1.6808038949966431</c:v>
                </c:pt>
                <c:pt idx="2">
                  <c:v>1.6910121440887451</c:v>
                </c:pt>
                <c:pt idx="3">
                  <c:v>1.7036558389663696</c:v>
                </c:pt>
                <c:pt idx="4">
                  <c:v>1.7138619422912598</c:v>
                </c:pt>
                <c:pt idx="5">
                  <c:v>1.7221449613571167</c:v>
                </c:pt>
                <c:pt idx="6">
                  <c:v>1.727938175201416</c:v>
                </c:pt>
                <c:pt idx="7">
                  <c:v>1.7324905395507812</c:v>
                </c:pt>
                <c:pt idx="8">
                  <c:v>1.7372637987136841</c:v>
                </c:pt>
                <c:pt idx="9">
                  <c:v>1.7419641017913818</c:v>
                </c:pt>
                <c:pt idx="10">
                  <c:v>1.7476176023483276</c:v>
                </c:pt>
                <c:pt idx="11">
                  <c:v>1.7544472217559814</c:v>
                </c:pt>
                <c:pt idx="12">
                  <c:v>1.7611874341964722</c:v>
                </c:pt>
                <c:pt idx="13">
                  <c:v>1.7679623365402222</c:v>
                </c:pt>
                <c:pt idx="14">
                  <c:v>1.7732195854187012</c:v>
                </c:pt>
                <c:pt idx="15">
                  <c:v>1.7772606611251831</c:v>
                </c:pt>
                <c:pt idx="16">
                  <c:v>1.7814722061157227</c:v>
                </c:pt>
                <c:pt idx="17">
                  <c:v>1.7870196104049683</c:v>
                </c:pt>
                <c:pt idx="18">
                  <c:v>1.7912204265594482</c:v>
                </c:pt>
                <c:pt idx="19">
                  <c:v>1.7910221815109253</c:v>
                </c:pt>
                <c:pt idx="20">
                  <c:v>1.7907264232635498</c:v>
                </c:pt>
                <c:pt idx="21">
                  <c:v>1.7906111478805542</c:v>
                </c:pt>
                <c:pt idx="22">
                  <c:v>1.790651798248291</c:v>
                </c:pt>
                <c:pt idx="23">
                  <c:v>1.7908490896224976</c:v>
                </c:pt>
                <c:pt idx="24">
                  <c:v>1.7907803058624268</c:v>
                </c:pt>
              </c:numCache>
            </c:numRef>
          </c:val>
          <c:smooth val="0"/>
        </c:ser>
        <c:dLbls>
          <c:showLegendKey val="0"/>
          <c:showVal val="0"/>
          <c:showCatName val="0"/>
          <c:showSerName val="0"/>
          <c:showPercent val="0"/>
          <c:showBubbleSize val="0"/>
        </c:dLbls>
        <c:marker val="1"/>
        <c:smooth val="0"/>
        <c:axId val="199308416"/>
        <c:axId val="199310336"/>
      </c:lineChart>
      <c:catAx>
        <c:axId val="199308416"/>
        <c:scaling>
          <c:orientation val="minMax"/>
        </c:scaling>
        <c:delete val="0"/>
        <c:axPos val="b"/>
        <c:title>
          <c:tx>
            <c:rich>
              <a:bodyPr/>
              <a:lstStyle/>
              <a:p>
                <a:pPr>
                  <a:defRPr/>
                </a:pPr>
                <a:r>
                  <a:rPr lang="en-US"/>
                  <a:t>Year</a:t>
                </a:r>
              </a:p>
            </c:rich>
          </c:tx>
          <c:overlay val="0"/>
        </c:title>
        <c:majorTickMark val="out"/>
        <c:minorTickMark val="none"/>
        <c:tickLblPos val="low"/>
        <c:crossAx val="199310336"/>
        <c:crosses val="autoZero"/>
        <c:auto val="1"/>
        <c:lblAlgn val="ctr"/>
        <c:lblOffset val="100"/>
        <c:tickLblSkip val="4"/>
        <c:noMultiLvlLbl val="0"/>
      </c:catAx>
      <c:valAx>
        <c:axId val="199310336"/>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9930841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Stirling!$B$62</c:f>
              <c:strCache>
                <c:ptCount val="1"/>
                <c:pt idx="0">
                  <c:v>Bannockburn</c:v>
                </c:pt>
              </c:strCache>
            </c:strRef>
          </c:tx>
          <c:marker>
            <c:symbol val="none"/>
          </c:marker>
          <c:cat>
            <c:strRef>
              <c:f>Stirling!$C$61:$AA$61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Stirling!$C$62:$AA$62</c:f>
              <c:numCache>
                <c:formatCode>0.00</c:formatCode>
                <c:ptCount val="25"/>
                <c:pt idx="0">
                  <c:v>123.91122436523437</c:v>
                </c:pt>
                <c:pt idx="1">
                  <c:v>115.12493896484375</c:v>
                </c:pt>
                <c:pt idx="2">
                  <c:v>112.44539642333984</c:v>
                </c:pt>
                <c:pt idx="3">
                  <c:v>109.71954345703125</c:v>
                </c:pt>
                <c:pt idx="4">
                  <c:v>107.14658355712891</c:v>
                </c:pt>
                <c:pt idx="5">
                  <c:v>104.78912353515625</c:v>
                </c:pt>
                <c:pt idx="6">
                  <c:v>102.55558013916016</c:v>
                </c:pt>
                <c:pt idx="7">
                  <c:v>100.40727996826172</c:v>
                </c:pt>
                <c:pt idx="8">
                  <c:v>98.300117492675781</c:v>
                </c:pt>
                <c:pt idx="9">
                  <c:v>96.348175048828125</c:v>
                </c:pt>
                <c:pt idx="10">
                  <c:v>94.49652099609375</c:v>
                </c:pt>
                <c:pt idx="11">
                  <c:v>92.779350280761719</c:v>
                </c:pt>
                <c:pt idx="12">
                  <c:v>91.152122497558594</c:v>
                </c:pt>
                <c:pt idx="13">
                  <c:v>89.596061706542969</c:v>
                </c:pt>
                <c:pt idx="14">
                  <c:v>88.095245361328125</c:v>
                </c:pt>
                <c:pt idx="15">
                  <c:v>86.671516418457031</c:v>
                </c:pt>
                <c:pt idx="16">
                  <c:v>85.345405578613281</c:v>
                </c:pt>
                <c:pt idx="17">
                  <c:v>84.099159240722656</c:v>
                </c:pt>
                <c:pt idx="18">
                  <c:v>82.887809753417969</c:v>
                </c:pt>
                <c:pt idx="19">
                  <c:v>81.758384704589844</c:v>
                </c:pt>
                <c:pt idx="20">
                  <c:v>80.653938293457031</c:v>
                </c:pt>
                <c:pt idx="21">
                  <c:v>79.575164794921875</c:v>
                </c:pt>
                <c:pt idx="22">
                  <c:v>78.580635070800781</c:v>
                </c:pt>
                <c:pt idx="23">
                  <c:v>77.6221923828125</c:v>
                </c:pt>
                <c:pt idx="24">
                  <c:v>76.723464965820313</c:v>
                </c:pt>
              </c:numCache>
            </c:numRef>
          </c:val>
          <c:smooth val="0"/>
        </c:ser>
        <c:dLbls>
          <c:showLegendKey val="0"/>
          <c:showVal val="0"/>
          <c:showCatName val="0"/>
          <c:showSerName val="0"/>
          <c:showPercent val="0"/>
          <c:showBubbleSize val="0"/>
        </c:dLbls>
        <c:marker val="1"/>
        <c:smooth val="0"/>
        <c:axId val="199347584"/>
        <c:axId val="199165440"/>
      </c:lineChart>
      <c:catAx>
        <c:axId val="199347584"/>
        <c:scaling>
          <c:orientation val="minMax"/>
        </c:scaling>
        <c:delete val="0"/>
        <c:axPos val="b"/>
        <c:title>
          <c:tx>
            <c:rich>
              <a:bodyPr/>
              <a:lstStyle/>
              <a:p>
                <a:pPr>
                  <a:defRPr/>
                </a:pPr>
                <a:r>
                  <a:rPr lang="en-US"/>
                  <a:t>Year</a:t>
                </a:r>
              </a:p>
            </c:rich>
          </c:tx>
          <c:overlay val="0"/>
        </c:title>
        <c:majorTickMark val="out"/>
        <c:minorTickMark val="none"/>
        <c:tickLblPos val="low"/>
        <c:crossAx val="199165440"/>
        <c:crosses val="autoZero"/>
        <c:auto val="1"/>
        <c:lblAlgn val="ctr"/>
        <c:lblOffset val="100"/>
        <c:tickLblSkip val="4"/>
        <c:noMultiLvlLbl val="0"/>
      </c:catAx>
      <c:valAx>
        <c:axId val="199165440"/>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9934758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Stirling!$B$101</c:f>
              <c:strCache>
                <c:ptCount val="1"/>
                <c:pt idx="0">
                  <c:v>Bannockburn</c:v>
                </c:pt>
              </c:strCache>
            </c:strRef>
          </c:tx>
          <c:marker>
            <c:symbol val="none"/>
          </c:marker>
          <c:cat>
            <c:strRef>
              <c:f>Stirling!$C$100:$AA$100</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Stirling!$C$101:$AA$101</c:f>
              <c:numCache>
                <c:formatCode>0.00</c:formatCode>
                <c:ptCount val="25"/>
                <c:pt idx="0">
                  <c:v>76.743804931640625</c:v>
                </c:pt>
                <c:pt idx="1">
                  <c:v>77.683013916015625</c:v>
                </c:pt>
                <c:pt idx="2">
                  <c:v>77.960182189941406</c:v>
                </c:pt>
                <c:pt idx="3">
                  <c:v>78.255409240722656</c:v>
                </c:pt>
                <c:pt idx="4">
                  <c:v>78.544517517089844</c:v>
                </c:pt>
                <c:pt idx="5">
                  <c:v>78.817146301269531</c:v>
                </c:pt>
                <c:pt idx="6">
                  <c:v>79.081764221191406</c:v>
                </c:pt>
                <c:pt idx="7">
                  <c:v>79.3453369140625</c:v>
                </c:pt>
                <c:pt idx="8">
                  <c:v>79.609329223632812</c:v>
                </c:pt>
                <c:pt idx="9">
                  <c:v>79.865745544433594</c:v>
                </c:pt>
                <c:pt idx="10">
                  <c:v>80.114860534667969</c:v>
                </c:pt>
                <c:pt idx="11">
                  <c:v>80.343612670898438</c:v>
                </c:pt>
                <c:pt idx="12">
                  <c:v>80.569076538085938</c:v>
                </c:pt>
                <c:pt idx="13">
                  <c:v>80.792343139648437</c:v>
                </c:pt>
                <c:pt idx="14">
                  <c:v>81.011917114257813</c:v>
                </c:pt>
                <c:pt idx="15">
                  <c:v>81.222526550292969</c:v>
                </c:pt>
                <c:pt idx="16">
                  <c:v>81.418174743652344</c:v>
                </c:pt>
                <c:pt idx="17">
                  <c:v>81.602561950683594</c:v>
                </c:pt>
                <c:pt idx="18">
                  <c:v>81.781143188476562</c:v>
                </c:pt>
                <c:pt idx="19">
                  <c:v>81.958534240722656</c:v>
                </c:pt>
                <c:pt idx="20">
                  <c:v>82.137100219726563</c:v>
                </c:pt>
                <c:pt idx="21">
                  <c:v>82.307548522949219</c:v>
                </c:pt>
                <c:pt idx="22">
                  <c:v>82.471672058105469</c:v>
                </c:pt>
                <c:pt idx="23">
                  <c:v>82.632568359375</c:v>
                </c:pt>
                <c:pt idx="24">
                  <c:v>82.781341552734375</c:v>
                </c:pt>
              </c:numCache>
            </c:numRef>
          </c:val>
          <c:smooth val="0"/>
        </c:ser>
        <c:dLbls>
          <c:showLegendKey val="0"/>
          <c:showVal val="0"/>
          <c:showCatName val="0"/>
          <c:showSerName val="0"/>
          <c:showPercent val="0"/>
          <c:showBubbleSize val="0"/>
        </c:dLbls>
        <c:marker val="1"/>
        <c:smooth val="0"/>
        <c:axId val="199194112"/>
        <c:axId val="199196032"/>
      </c:lineChart>
      <c:catAx>
        <c:axId val="199194112"/>
        <c:scaling>
          <c:orientation val="minMax"/>
        </c:scaling>
        <c:delete val="0"/>
        <c:axPos val="b"/>
        <c:title>
          <c:tx>
            <c:rich>
              <a:bodyPr/>
              <a:lstStyle/>
              <a:p>
                <a:pPr>
                  <a:defRPr/>
                </a:pPr>
                <a:r>
                  <a:rPr lang="en-US"/>
                  <a:t>Year</a:t>
                </a:r>
              </a:p>
            </c:rich>
          </c:tx>
          <c:overlay val="0"/>
        </c:title>
        <c:majorTickMark val="out"/>
        <c:minorTickMark val="none"/>
        <c:tickLblPos val="low"/>
        <c:crossAx val="199196032"/>
        <c:crosses val="autoZero"/>
        <c:auto val="1"/>
        <c:lblAlgn val="ctr"/>
        <c:lblOffset val="100"/>
        <c:tickLblSkip val="4"/>
        <c:noMultiLvlLbl val="0"/>
      </c:catAx>
      <c:valAx>
        <c:axId val="199196032"/>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99194112"/>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Angus!$B$146</c:f>
              <c:strCache>
                <c:ptCount val="1"/>
                <c:pt idx="0">
                  <c:v>Arbroath East and Lunan</c:v>
                </c:pt>
              </c:strCache>
            </c:strRef>
          </c:tx>
          <c:marker>
            <c:symbol val="none"/>
          </c:marker>
          <c:cat>
            <c:strRef>
              <c:f>Angus!$C$145:$AL$145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Angus!$C$146:$AL$146</c:f>
              <c:numCache>
                <c:formatCode>0</c:formatCode>
                <c:ptCount val="36"/>
                <c:pt idx="0">
                  <c:v>122</c:v>
                </c:pt>
                <c:pt idx="1">
                  <c:v>-142</c:v>
                </c:pt>
                <c:pt idx="2">
                  <c:v>244</c:v>
                </c:pt>
                <c:pt idx="3">
                  <c:v>61</c:v>
                </c:pt>
                <c:pt idx="4">
                  <c:v>94</c:v>
                </c:pt>
                <c:pt idx="5">
                  <c:v>233</c:v>
                </c:pt>
                <c:pt idx="6">
                  <c:v>188</c:v>
                </c:pt>
                <c:pt idx="7">
                  <c:v>173</c:v>
                </c:pt>
                <c:pt idx="8">
                  <c:v>-37</c:v>
                </c:pt>
                <c:pt idx="9">
                  <c:v>65</c:v>
                </c:pt>
                <c:pt idx="10">
                  <c:v>110</c:v>
                </c:pt>
                <c:pt idx="11">
                  <c:v>80.370132446289063</c:v>
                </c:pt>
                <c:pt idx="12">
                  <c:v>44.879306793212891</c:v>
                </c:pt>
                <c:pt idx="13">
                  <c:v>54.889957427978516</c:v>
                </c:pt>
                <c:pt idx="14">
                  <c:v>55.594608306884766</c:v>
                </c:pt>
                <c:pt idx="15">
                  <c:v>55.881843566894531</c:v>
                </c:pt>
                <c:pt idx="16">
                  <c:v>53.595329284667969</c:v>
                </c:pt>
                <c:pt idx="17">
                  <c:v>54.974113464355469</c:v>
                </c:pt>
                <c:pt idx="18">
                  <c:v>54.993293762207031</c:v>
                </c:pt>
                <c:pt idx="19">
                  <c:v>55.077175140380859</c:v>
                </c:pt>
                <c:pt idx="20">
                  <c:v>54.444618225097656</c:v>
                </c:pt>
                <c:pt idx="21">
                  <c:v>55.185348510742187</c:v>
                </c:pt>
                <c:pt idx="22">
                  <c:v>54.606582641601563</c:v>
                </c:pt>
                <c:pt idx="23">
                  <c:v>53.029872894287109</c:v>
                </c:pt>
                <c:pt idx="24">
                  <c:v>53.803268432617187</c:v>
                </c:pt>
                <c:pt idx="25">
                  <c:v>52.169910430908203</c:v>
                </c:pt>
                <c:pt idx="26">
                  <c:v>51.083839416503906</c:v>
                </c:pt>
                <c:pt idx="27">
                  <c:v>50.323223114013672</c:v>
                </c:pt>
                <c:pt idx="28">
                  <c:v>50.177345275878906</c:v>
                </c:pt>
                <c:pt idx="29">
                  <c:v>51.276573181152344</c:v>
                </c:pt>
                <c:pt idx="30">
                  <c:v>50.38958740234375</c:v>
                </c:pt>
                <c:pt idx="31">
                  <c:v>50.376708984375</c:v>
                </c:pt>
                <c:pt idx="32">
                  <c:v>48.011703491210937</c:v>
                </c:pt>
                <c:pt idx="33">
                  <c:v>48.011219024658203</c:v>
                </c:pt>
                <c:pt idx="34">
                  <c:v>48.225093841552734</c:v>
                </c:pt>
                <c:pt idx="35">
                  <c:v>48.250770568847656</c:v>
                </c:pt>
              </c:numCache>
            </c:numRef>
          </c:val>
          <c:smooth val="0"/>
        </c:ser>
        <c:dLbls>
          <c:showLegendKey val="0"/>
          <c:showVal val="0"/>
          <c:showCatName val="0"/>
          <c:showSerName val="0"/>
          <c:showPercent val="0"/>
          <c:showBubbleSize val="0"/>
        </c:dLbls>
        <c:marker val="1"/>
        <c:smooth val="0"/>
        <c:axId val="52201344"/>
        <c:axId val="52224000"/>
      </c:lineChart>
      <c:catAx>
        <c:axId val="5220134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52224000"/>
        <c:crosses val="autoZero"/>
        <c:auto val="1"/>
        <c:lblAlgn val="ctr"/>
        <c:lblOffset val="100"/>
        <c:tickLblSkip val="4"/>
        <c:noMultiLvlLbl val="0"/>
      </c:catAx>
      <c:valAx>
        <c:axId val="5222400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5220134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Stirling!$B$142</c:f>
              <c:strCache>
                <c:ptCount val="1"/>
                <c:pt idx="0">
                  <c:v>Bannockburn</c:v>
                </c:pt>
              </c:strCache>
            </c:strRef>
          </c:tx>
          <c:marker>
            <c:symbol val="none"/>
          </c:marker>
          <c:cat>
            <c:strRef>
              <c:f>Stirling!$C$141:$AL$141</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Stirling!$C$142:$AL$142</c:f>
              <c:numCache>
                <c:formatCode>0</c:formatCode>
                <c:ptCount val="36"/>
                <c:pt idx="0">
                  <c:v>-4</c:v>
                </c:pt>
                <c:pt idx="1">
                  <c:v>89</c:v>
                </c:pt>
                <c:pt idx="2">
                  <c:v>32</c:v>
                </c:pt>
                <c:pt idx="3">
                  <c:v>-53</c:v>
                </c:pt>
                <c:pt idx="4">
                  <c:v>-5</c:v>
                </c:pt>
                <c:pt idx="5">
                  <c:v>151</c:v>
                </c:pt>
                <c:pt idx="6">
                  <c:v>24</c:v>
                </c:pt>
                <c:pt idx="7">
                  <c:v>-22</c:v>
                </c:pt>
                <c:pt idx="8">
                  <c:v>23</c:v>
                </c:pt>
                <c:pt idx="9">
                  <c:v>-79</c:v>
                </c:pt>
                <c:pt idx="10">
                  <c:v>23</c:v>
                </c:pt>
                <c:pt idx="11">
                  <c:v>47.167568206787109</c:v>
                </c:pt>
                <c:pt idx="12">
                  <c:v>0.14571401476860046</c:v>
                </c:pt>
                <c:pt idx="13">
                  <c:v>0.29784402251243591</c:v>
                </c:pt>
                <c:pt idx="14">
                  <c:v>0.7711411714553833</c:v>
                </c:pt>
                <c:pt idx="15">
                  <c:v>1.5353917144238949E-2</c:v>
                </c:pt>
                <c:pt idx="16">
                  <c:v>-4.3098349571228027</c:v>
                </c:pt>
                <c:pt idx="17">
                  <c:v>1.7067513465881348</c:v>
                </c:pt>
                <c:pt idx="18">
                  <c:v>3.0766332149505615</c:v>
                </c:pt>
                <c:pt idx="19">
                  <c:v>-1.0806859731674194</c:v>
                </c:pt>
                <c:pt idx="20">
                  <c:v>0.34204140305519104</c:v>
                </c:pt>
                <c:pt idx="21">
                  <c:v>-0.1248524934053421</c:v>
                </c:pt>
                <c:pt idx="22">
                  <c:v>0.35313394665718079</c:v>
                </c:pt>
                <c:pt idx="23">
                  <c:v>-2.9960944652557373</c:v>
                </c:pt>
                <c:pt idx="24">
                  <c:v>-1.245823860168457</c:v>
                </c:pt>
                <c:pt idx="25">
                  <c:v>-2.4177441596984863</c:v>
                </c:pt>
                <c:pt idx="26">
                  <c:v>-1.5263649225234985</c:v>
                </c:pt>
                <c:pt idx="27">
                  <c:v>-2.4278762340545654</c:v>
                </c:pt>
                <c:pt idx="28">
                  <c:v>-2.4454605579376221</c:v>
                </c:pt>
                <c:pt idx="29">
                  <c:v>-2.8505771160125732</c:v>
                </c:pt>
                <c:pt idx="30">
                  <c:v>-3.0369739532470703</c:v>
                </c:pt>
                <c:pt idx="31">
                  <c:v>-2.2886760234832764</c:v>
                </c:pt>
                <c:pt idx="32">
                  <c:v>-4.3742470741271973</c:v>
                </c:pt>
                <c:pt idx="33">
                  <c:v>-3.1419734954833984</c:v>
                </c:pt>
                <c:pt idx="34">
                  <c:v>-3.2404794692993164</c:v>
                </c:pt>
                <c:pt idx="35">
                  <c:v>-3.0404112339019775</c:v>
                </c:pt>
              </c:numCache>
            </c:numRef>
          </c:val>
          <c:smooth val="0"/>
        </c:ser>
        <c:dLbls>
          <c:showLegendKey val="0"/>
          <c:showVal val="0"/>
          <c:showCatName val="0"/>
          <c:showSerName val="0"/>
          <c:showPercent val="0"/>
          <c:showBubbleSize val="0"/>
        </c:dLbls>
        <c:marker val="1"/>
        <c:smooth val="0"/>
        <c:axId val="199220608"/>
        <c:axId val="199235072"/>
      </c:lineChart>
      <c:catAx>
        <c:axId val="19922060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99235072"/>
        <c:crosses val="autoZero"/>
        <c:auto val="1"/>
        <c:lblAlgn val="ctr"/>
        <c:lblOffset val="100"/>
        <c:tickLblSkip val="5"/>
        <c:noMultiLvlLbl val="0"/>
      </c:catAx>
      <c:valAx>
        <c:axId val="19923507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9922060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Dunbartonshire'!$B$22</c:f>
              <c:strCache>
                <c:ptCount val="1"/>
                <c:pt idx="0">
                  <c:v>Clydebank Central</c:v>
                </c:pt>
              </c:strCache>
            </c:strRef>
          </c:tx>
          <c:marker>
            <c:symbol val="none"/>
          </c:marker>
          <c:cat>
            <c:strRef>
              <c:f>'West Dunbartonshire'!$C$21:$AA$21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Dunbartonshire'!$C$22:$AA$22</c:f>
              <c:numCache>
                <c:formatCode>0.00</c:formatCode>
                <c:ptCount val="25"/>
                <c:pt idx="0">
                  <c:v>1.6522715091705322</c:v>
                </c:pt>
                <c:pt idx="1">
                  <c:v>1.6589250564575195</c:v>
                </c:pt>
                <c:pt idx="2">
                  <c:v>1.6690003871917725</c:v>
                </c:pt>
                <c:pt idx="3">
                  <c:v>1.6814794540405273</c:v>
                </c:pt>
                <c:pt idx="4">
                  <c:v>1.6915527582168579</c:v>
                </c:pt>
                <c:pt idx="5">
                  <c:v>1.6997280120849609</c:v>
                </c:pt>
                <c:pt idx="6">
                  <c:v>1.7054456472396851</c:v>
                </c:pt>
                <c:pt idx="7">
                  <c:v>1.7099387645721436</c:v>
                </c:pt>
                <c:pt idx="8">
                  <c:v>1.7146499156951904</c:v>
                </c:pt>
                <c:pt idx="9">
                  <c:v>1.7192890644073486</c:v>
                </c:pt>
                <c:pt idx="10">
                  <c:v>1.7248690128326416</c:v>
                </c:pt>
                <c:pt idx="11">
                  <c:v>1.7316097021102905</c:v>
                </c:pt>
                <c:pt idx="12">
                  <c:v>1.7382621765136719</c:v>
                </c:pt>
                <c:pt idx="13">
                  <c:v>1.7449488639831543</c:v>
                </c:pt>
                <c:pt idx="14">
                  <c:v>1.7501378059387207</c:v>
                </c:pt>
                <c:pt idx="15">
                  <c:v>1.7541261911392212</c:v>
                </c:pt>
                <c:pt idx="16">
                  <c:v>1.7582828998565674</c:v>
                </c:pt>
                <c:pt idx="17">
                  <c:v>1.7637580633163452</c:v>
                </c:pt>
                <c:pt idx="18">
                  <c:v>1.7679042816162109</c:v>
                </c:pt>
                <c:pt idx="19">
                  <c:v>1.7677085399627686</c:v>
                </c:pt>
                <c:pt idx="20">
                  <c:v>1.7674167156219482</c:v>
                </c:pt>
                <c:pt idx="21">
                  <c:v>1.7673028707504272</c:v>
                </c:pt>
                <c:pt idx="22">
                  <c:v>1.7673430442810059</c:v>
                </c:pt>
                <c:pt idx="23">
                  <c:v>1.7675377130508423</c:v>
                </c:pt>
                <c:pt idx="24">
                  <c:v>1.7674698829650879</c:v>
                </c:pt>
              </c:numCache>
            </c:numRef>
          </c:val>
          <c:smooth val="0"/>
        </c:ser>
        <c:dLbls>
          <c:showLegendKey val="0"/>
          <c:showVal val="0"/>
          <c:showCatName val="0"/>
          <c:showSerName val="0"/>
          <c:showPercent val="0"/>
          <c:showBubbleSize val="0"/>
        </c:dLbls>
        <c:marker val="1"/>
        <c:smooth val="0"/>
        <c:axId val="199284608"/>
        <c:axId val="199376896"/>
      </c:lineChart>
      <c:catAx>
        <c:axId val="199284608"/>
        <c:scaling>
          <c:orientation val="minMax"/>
        </c:scaling>
        <c:delete val="0"/>
        <c:axPos val="b"/>
        <c:title>
          <c:tx>
            <c:rich>
              <a:bodyPr/>
              <a:lstStyle/>
              <a:p>
                <a:pPr>
                  <a:defRPr/>
                </a:pPr>
                <a:r>
                  <a:rPr lang="en-US"/>
                  <a:t>Year</a:t>
                </a:r>
              </a:p>
            </c:rich>
          </c:tx>
          <c:overlay val="0"/>
        </c:title>
        <c:majorTickMark val="out"/>
        <c:minorTickMark val="none"/>
        <c:tickLblPos val="low"/>
        <c:crossAx val="199376896"/>
        <c:crosses val="autoZero"/>
        <c:auto val="1"/>
        <c:lblAlgn val="ctr"/>
        <c:lblOffset val="100"/>
        <c:tickLblSkip val="4"/>
        <c:noMultiLvlLbl val="0"/>
      </c:catAx>
      <c:valAx>
        <c:axId val="199376896"/>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9928460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Dunbartonshire'!$B$60</c:f>
              <c:strCache>
                <c:ptCount val="1"/>
                <c:pt idx="0">
                  <c:v>Clydebank Central</c:v>
                </c:pt>
              </c:strCache>
            </c:strRef>
          </c:tx>
          <c:marker>
            <c:symbol val="none"/>
          </c:marker>
          <c:cat>
            <c:strRef>
              <c:f>'West Dunbartonshire'!$C$59:$AA$59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Dunbartonshire'!$C$60:$AA$60</c:f>
              <c:numCache>
                <c:formatCode>0.00</c:formatCode>
                <c:ptCount val="25"/>
                <c:pt idx="0">
                  <c:v>126.14282989501953</c:v>
                </c:pt>
                <c:pt idx="1">
                  <c:v>117</c:v>
                </c:pt>
                <c:pt idx="2">
                  <c:v>114.28578948974609</c:v>
                </c:pt>
                <c:pt idx="3">
                  <c:v>111.49317169189453</c:v>
                </c:pt>
                <c:pt idx="4">
                  <c:v>108.86302185058594</c:v>
                </c:pt>
                <c:pt idx="5">
                  <c:v>106.45433044433594</c:v>
                </c:pt>
                <c:pt idx="6">
                  <c:v>104.19660186767578</c:v>
                </c:pt>
                <c:pt idx="7">
                  <c:v>101.97539520263672</c:v>
                </c:pt>
                <c:pt idx="8">
                  <c:v>99.868301391601562</c:v>
                </c:pt>
                <c:pt idx="9">
                  <c:v>97.857521057128906</c:v>
                </c:pt>
                <c:pt idx="10">
                  <c:v>95.966690063476563</c:v>
                </c:pt>
                <c:pt idx="11">
                  <c:v>94.239677429199219</c:v>
                </c:pt>
                <c:pt idx="12">
                  <c:v>92.586395263671875</c:v>
                </c:pt>
                <c:pt idx="13">
                  <c:v>91.000381469726563</c:v>
                </c:pt>
                <c:pt idx="14">
                  <c:v>89.476608276367188</c:v>
                </c:pt>
                <c:pt idx="15">
                  <c:v>88.059715270996094</c:v>
                </c:pt>
                <c:pt idx="16">
                  <c:v>86.722320556640625</c:v>
                </c:pt>
                <c:pt idx="17">
                  <c:v>85.447273254394531</c:v>
                </c:pt>
                <c:pt idx="18">
                  <c:v>84.221366882324219</c:v>
                </c:pt>
                <c:pt idx="19">
                  <c:v>83.081413269042969</c:v>
                </c:pt>
                <c:pt idx="20">
                  <c:v>81.959823608398437</c:v>
                </c:pt>
                <c:pt idx="21">
                  <c:v>80.892333984375</c:v>
                </c:pt>
                <c:pt idx="22">
                  <c:v>79.886734008789063</c:v>
                </c:pt>
                <c:pt idx="23">
                  <c:v>78.919715881347656</c:v>
                </c:pt>
                <c:pt idx="24">
                  <c:v>78.02410888671875</c:v>
                </c:pt>
              </c:numCache>
            </c:numRef>
          </c:val>
          <c:smooth val="0"/>
        </c:ser>
        <c:dLbls>
          <c:showLegendKey val="0"/>
          <c:showVal val="0"/>
          <c:showCatName val="0"/>
          <c:showSerName val="0"/>
          <c:showPercent val="0"/>
          <c:showBubbleSize val="0"/>
        </c:dLbls>
        <c:marker val="1"/>
        <c:smooth val="0"/>
        <c:axId val="199422336"/>
        <c:axId val="199424256"/>
      </c:lineChart>
      <c:catAx>
        <c:axId val="199422336"/>
        <c:scaling>
          <c:orientation val="minMax"/>
        </c:scaling>
        <c:delete val="0"/>
        <c:axPos val="b"/>
        <c:title>
          <c:tx>
            <c:rich>
              <a:bodyPr/>
              <a:lstStyle/>
              <a:p>
                <a:pPr>
                  <a:defRPr/>
                </a:pPr>
                <a:r>
                  <a:rPr lang="en-US"/>
                  <a:t>Year</a:t>
                </a:r>
              </a:p>
            </c:rich>
          </c:tx>
          <c:overlay val="0"/>
        </c:title>
        <c:majorTickMark val="out"/>
        <c:minorTickMark val="none"/>
        <c:tickLblPos val="low"/>
        <c:crossAx val="199424256"/>
        <c:crosses val="autoZero"/>
        <c:auto val="1"/>
        <c:lblAlgn val="ctr"/>
        <c:lblOffset val="100"/>
        <c:tickLblSkip val="4"/>
        <c:noMultiLvlLbl val="0"/>
      </c:catAx>
      <c:valAx>
        <c:axId val="199424256"/>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9942233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Dunbartonshire'!$B$98</c:f>
              <c:strCache>
                <c:ptCount val="1"/>
                <c:pt idx="0">
                  <c:v>Clydebank Central</c:v>
                </c:pt>
              </c:strCache>
            </c:strRef>
          </c:tx>
          <c:marker>
            <c:symbol val="none"/>
          </c:marker>
          <c:cat>
            <c:strRef>
              <c:f>'West Dunbartonshire'!$C$97:$AA$97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Dunbartonshire'!$C$98:$AA$98</c:f>
              <c:numCache>
                <c:formatCode>0.00</c:formatCode>
                <c:ptCount val="25"/>
                <c:pt idx="0">
                  <c:v>76.593513488769531</c:v>
                </c:pt>
                <c:pt idx="1">
                  <c:v>77.530128479003906</c:v>
                </c:pt>
                <c:pt idx="2">
                  <c:v>77.805091857910156</c:v>
                </c:pt>
                <c:pt idx="3">
                  <c:v>78.090194702148437</c:v>
                </c:pt>
                <c:pt idx="4">
                  <c:v>78.368415832519531</c:v>
                </c:pt>
                <c:pt idx="5">
                  <c:v>78.641731262207031</c:v>
                </c:pt>
                <c:pt idx="6">
                  <c:v>78.893447875976563</c:v>
                </c:pt>
                <c:pt idx="7">
                  <c:v>79.150169372558594</c:v>
                </c:pt>
                <c:pt idx="8">
                  <c:v>79.411056518554688</c:v>
                </c:pt>
                <c:pt idx="9">
                  <c:v>79.666069030761719</c:v>
                </c:pt>
                <c:pt idx="10">
                  <c:v>79.909149169921875</c:v>
                </c:pt>
                <c:pt idx="11">
                  <c:v>80.140769958496094</c:v>
                </c:pt>
                <c:pt idx="12">
                  <c:v>80.358627319335937</c:v>
                </c:pt>
                <c:pt idx="13">
                  <c:v>80.571205139160156</c:v>
                </c:pt>
                <c:pt idx="14">
                  <c:v>80.779304504394531</c:v>
                </c:pt>
                <c:pt idx="15">
                  <c:v>80.979698181152344</c:v>
                </c:pt>
                <c:pt idx="16">
                  <c:v>81.168670654296875</c:v>
                </c:pt>
                <c:pt idx="17">
                  <c:v>81.349807739257813</c:v>
                </c:pt>
                <c:pt idx="18">
                  <c:v>81.528221130371094</c:v>
                </c:pt>
                <c:pt idx="19">
                  <c:v>81.69683837890625</c:v>
                </c:pt>
                <c:pt idx="20">
                  <c:v>81.864082336425781</c:v>
                </c:pt>
                <c:pt idx="21">
                  <c:v>82.033943176269531</c:v>
                </c:pt>
                <c:pt idx="22">
                  <c:v>82.187965393066406</c:v>
                </c:pt>
                <c:pt idx="23">
                  <c:v>82.336273193359375</c:v>
                </c:pt>
                <c:pt idx="24">
                  <c:v>82.477401733398437</c:v>
                </c:pt>
              </c:numCache>
            </c:numRef>
          </c:val>
          <c:smooth val="0"/>
        </c:ser>
        <c:dLbls>
          <c:showLegendKey val="0"/>
          <c:showVal val="0"/>
          <c:showCatName val="0"/>
          <c:showSerName val="0"/>
          <c:showPercent val="0"/>
          <c:showBubbleSize val="0"/>
        </c:dLbls>
        <c:marker val="1"/>
        <c:smooth val="0"/>
        <c:axId val="191576320"/>
        <c:axId val="191582592"/>
      </c:lineChart>
      <c:catAx>
        <c:axId val="191576320"/>
        <c:scaling>
          <c:orientation val="minMax"/>
        </c:scaling>
        <c:delete val="0"/>
        <c:axPos val="b"/>
        <c:title>
          <c:tx>
            <c:rich>
              <a:bodyPr/>
              <a:lstStyle/>
              <a:p>
                <a:pPr>
                  <a:defRPr/>
                </a:pPr>
                <a:r>
                  <a:rPr lang="en-US"/>
                  <a:t>Year</a:t>
                </a:r>
              </a:p>
            </c:rich>
          </c:tx>
          <c:overlay val="0"/>
        </c:title>
        <c:majorTickMark val="out"/>
        <c:minorTickMark val="none"/>
        <c:tickLblPos val="low"/>
        <c:crossAx val="191582592"/>
        <c:crosses val="autoZero"/>
        <c:auto val="1"/>
        <c:lblAlgn val="ctr"/>
        <c:lblOffset val="100"/>
        <c:tickLblSkip val="4"/>
        <c:noMultiLvlLbl val="0"/>
      </c:catAx>
      <c:valAx>
        <c:axId val="191582592"/>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9157632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Dunbartonshire'!$B$138</c:f>
              <c:strCache>
                <c:ptCount val="1"/>
                <c:pt idx="0">
                  <c:v>Clydebank Central</c:v>
                </c:pt>
              </c:strCache>
            </c:strRef>
          </c:tx>
          <c:marker>
            <c:symbol val="none"/>
          </c:marker>
          <c:cat>
            <c:strRef>
              <c:f>'West Dunbartonshire'!$C$137:$AL$137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'West Dunbartonshire'!$C$138:$AL$138</c:f>
              <c:numCache>
                <c:formatCode>General</c:formatCode>
                <c:ptCount val="36"/>
                <c:pt idx="0">
                  <c:v>94</c:v>
                </c:pt>
                <c:pt idx="1">
                  <c:v>86</c:v>
                </c:pt>
                <c:pt idx="2">
                  <c:v>31</c:v>
                </c:pt>
                <c:pt idx="3">
                  <c:v>-144</c:v>
                </c:pt>
                <c:pt idx="4">
                  <c:v>-36</c:v>
                </c:pt>
                <c:pt idx="5">
                  <c:v>164</c:v>
                </c:pt>
                <c:pt idx="6">
                  <c:v>-139</c:v>
                </c:pt>
                <c:pt idx="7">
                  <c:v>2</c:v>
                </c:pt>
                <c:pt idx="8">
                  <c:v>-139</c:v>
                </c:pt>
                <c:pt idx="9">
                  <c:v>-6</c:v>
                </c:pt>
                <c:pt idx="10">
                  <c:v>-59</c:v>
                </c:pt>
                <c:pt idx="11" formatCode="0">
                  <c:v>-59.886165618896484</c:v>
                </c:pt>
                <c:pt idx="12" formatCode="0">
                  <c:v>-59.260135650634766</c:v>
                </c:pt>
                <c:pt idx="13" formatCode="0">
                  <c:v>-59.689315795898438</c:v>
                </c:pt>
                <c:pt idx="14" formatCode="0">
                  <c:v>-60.33697509765625</c:v>
                </c:pt>
                <c:pt idx="15" formatCode="0">
                  <c:v>-61.649524688720703</c:v>
                </c:pt>
                <c:pt idx="16" formatCode="0">
                  <c:v>-57.824516296386719</c:v>
                </c:pt>
                <c:pt idx="17" formatCode="0">
                  <c:v>-62.286346435546875</c:v>
                </c:pt>
                <c:pt idx="18" formatCode="0">
                  <c:v>-62.792728424072266</c:v>
                </c:pt>
                <c:pt idx="19" formatCode="0">
                  <c:v>-61.949245452880859</c:v>
                </c:pt>
                <c:pt idx="20" formatCode="0">
                  <c:v>-62.270282745361328</c:v>
                </c:pt>
                <c:pt idx="21" formatCode="0">
                  <c:v>-63.253803253173828</c:v>
                </c:pt>
                <c:pt idx="22" formatCode="0">
                  <c:v>-62.123241424560547</c:v>
                </c:pt>
                <c:pt idx="23" formatCode="0">
                  <c:v>-62.775356292724609</c:v>
                </c:pt>
                <c:pt idx="24" formatCode="0">
                  <c:v>-62.685100555419922</c:v>
                </c:pt>
                <c:pt idx="25" formatCode="0">
                  <c:v>-64.570304870605469</c:v>
                </c:pt>
                <c:pt idx="26" formatCode="0">
                  <c:v>-64.92120361328125</c:v>
                </c:pt>
                <c:pt idx="27" formatCode="0">
                  <c:v>-64.991462707519531</c:v>
                </c:pt>
                <c:pt idx="28" formatCode="0">
                  <c:v>-64.04058837890625</c:v>
                </c:pt>
                <c:pt idx="29" formatCode="0">
                  <c:v>-62.678081512451172</c:v>
                </c:pt>
                <c:pt idx="30" formatCode="0">
                  <c:v>-61.895072937011719</c:v>
                </c:pt>
                <c:pt idx="31" formatCode="0">
                  <c:v>-64.123710632324219</c:v>
                </c:pt>
                <c:pt idx="32" formatCode="0">
                  <c:v>-63.336288452148437</c:v>
                </c:pt>
                <c:pt idx="33" formatCode="0">
                  <c:v>-63.8714599609375</c:v>
                </c:pt>
                <c:pt idx="34" formatCode="0">
                  <c:v>-60.477752685546875</c:v>
                </c:pt>
                <c:pt idx="35" formatCode="0">
                  <c:v>-62.899715423583984</c:v>
                </c:pt>
              </c:numCache>
            </c:numRef>
          </c:val>
          <c:smooth val="0"/>
        </c:ser>
        <c:dLbls>
          <c:showLegendKey val="0"/>
          <c:showVal val="0"/>
          <c:showCatName val="0"/>
          <c:showSerName val="0"/>
          <c:showPercent val="0"/>
          <c:showBubbleSize val="0"/>
        </c:dLbls>
        <c:marker val="1"/>
        <c:smooth val="0"/>
        <c:axId val="199360896"/>
        <c:axId val="199362816"/>
      </c:lineChart>
      <c:catAx>
        <c:axId val="1993608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numFmt formatCode="General" sourceLinked="1"/>
        <c:majorTickMark val="out"/>
        <c:minorTickMark val="none"/>
        <c:tickLblPos val="low"/>
        <c:crossAx val="199362816"/>
        <c:crosses val="autoZero"/>
        <c:auto val="1"/>
        <c:lblAlgn val="ctr"/>
        <c:lblOffset val="100"/>
        <c:tickLblSkip val="5"/>
        <c:noMultiLvlLbl val="0"/>
      </c:catAx>
      <c:valAx>
        <c:axId val="19936281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993608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Lothian'!$B$25</c:f>
              <c:strCache>
                <c:ptCount val="1"/>
                <c:pt idx="0">
                  <c:v>Armadale and Blackridge</c:v>
                </c:pt>
              </c:strCache>
            </c:strRef>
          </c:tx>
          <c:marker>
            <c:symbol val="none"/>
          </c:marker>
          <c:cat>
            <c:strRef>
              <c:f>'West Lothian'!$C$24:$AA$24</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Lothian'!$C$25:$AA$25</c:f>
              <c:numCache>
                <c:formatCode>0.00</c:formatCode>
                <c:ptCount val="25"/>
                <c:pt idx="0">
                  <c:v>2.1247282028198242</c:v>
                </c:pt>
                <c:pt idx="1">
                  <c:v>2.1332840919494629</c:v>
                </c:pt>
                <c:pt idx="2">
                  <c:v>2.1462404727935791</c:v>
                </c:pt>
                <c:pt idx="3">
                  <c:v>2.1622879505157471</c:v>
                </c:pt>
                <c:pt idx="4">
                  <c:v>2.1752414703369141</c:v>
                </c:pt>
                <c:pt idx="5">
                  <c:v>2.1857545375823975</c:v>
                </c:pt>
                <c:pt idx="6">
                  <c:v>2.1931071281433105</c:v>
                </c:pt>
                <c:pt idx="7">
                  <c:v>2.1988849639892578</c:v>
                </c:pt>
                <c:pt idx="8">
                  <c:v>2.2049434185028076</c:v>
                </c:pt>
                <c:pt idx="9">
                  <c:v>2.2109088897705078</c:v>
                </c:pt>
                <c:pt idx="10">
                  <c:v>2.2180843353271484</c:v>
                </c:pt>
                <c:pt idx="11">
                  <c:v>2.2267525196075439</c:v>
                </c:pt>
                <c:pt idx="12">
                  <c:v>2.2353072166442871</c:v>
                </c:pt>
                <c:pt idx="13">
                  <c:v>2.2439060211181641</c:v>
                </c:pt>
                <c:pt idx="14">
                  <c:v>2.2505786418914795</c:v>
                </c:pt>
                <c:pt idx="15">
                  <c:v>2.2557075023651123</c:v>
                </c:pt>
                <c:pt idx="16">
                  <c:v>2.2610528469085693</c:v>
                </c:pt>
                <c:pt idx="17">
                  <c:v>2.2680935859680176</c:v>
                </c:pt>
                <c:pt idx="18">
                  <c:v>2.2734253406524658</c:v>
                </c:pt>
                <c:pt idx="19">
                  <c:v>2.2731735706329346</c:v>
                </c:pt>
                <c:pt idx="20">
                  <c:v>2.2727982997894287</c:v>
                </c:pt>
                <c:pt idx="21">
                  <c:v>2.2726521492004395</c:v>
                </c:pt>
                <c:pt idx="22">
                  <c:v>2.2727036476135254</c:v>
                </c:pt>
                <c:pt idx="23">
                  <c:v>2.272953987121582</c:v>
                </c:pt>
                <c:pt idx="24">
                  <c:v>2.2728667259216309</c:v>
                </c:pt>
              </c:numCache>
            </c:numRef>
          </c:val>
          <c:smooth val="0"/>
        </c:ser>
        <c:dLbls>
          <c:showLegendKey val="0"/>
          <c:showVal val="0"/>
          <c:showCatName val="0"/>
          <c:showSerName val="0"/>
          <c:showPercent val="0"/>
          <c:showBubbleSize val="0"/>
        </c:dLbls>
        <c:marker val="1"/>
        <c:smooth val="0"/>
        <c:axId val="181553792"/>
        <c:axId val="206611200"/>
      </c:lineChart>
      <c:catAx>
        <c:axId val="181553792"/>
        <c:scaling>
          <c:orientation val="minMax"/>
        </c:scaling>
        <c:delete val="0"/>
        <c:axPos val="b"/>
        <c:title>
          <c:tx>
            <c:rich>
              <a:bodyPr/>
              <a:lstStyle/>
              <a:p>
                <a:pPr>
                  <a:defRPr/>
                </a:pPr>
                <a:r>
                  <a:rPr lang="en-US"/>
                  <a:t>Year</a:t>
                </a:r>
              </a:p>
            </c:rich>
          </c:tx>
          <c:overlay val="0"/>
        </c:title>
        <c:majorTickMark val="out"/>
        <c:minorTickMark val="none"/>
        <c:tickLblPos val="low"/>
        <c:crossAx val="206611200"/>
        <c:crosses val="autoZero"/>
        <c:auto val="1"/>
        <c:lblAlgn val="ctr"/>
        <c:lblOffset val="100"/>
        <c:tickLblSkip val="4"/>
        <c:noMultiLvlLbl val="0"/>
      </c:catAx>
      <c:valAx>
        <c:axId val="206611200"/>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81553792"/>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Lothian'!$B$66</c:f>
              <c:strCache>
                <c:ptCount val="1"/>
                <c:pt idx="0">
                  <c:v>Armadale and Blackridge</c:v>
                </c:pt>
              </c:strCache>
            </c:strRef>
          </c:tx>
          <c:marker>
            <c:symbol val="none"/>
          </c:marker>
          <c:cat>
            <c:strRef>
              <c:f>'West Lothian'!$C$65:$AA$65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Lothian'!$C$66:$AA$66</c:f>
              <c:numCache>
                <c:formatCode>0.00</c:formatCode>
                <c:ptCount val="25"/>
                <c:pt idx="0">
                  <c:v>120.66147613525391</c:v>
                </c:pt>
                <c:pt idx="1">
                  <c:v>112.20616912841797</c:v>
                </c:pt>
                <c:pt idx="2">
                  <c:v>109.63014221191406</c:v>
                </c:pt>
                <c:pt idx="3">
                  <c:v>106.99748229980469</c:v>
                </c:pt>
                <c:pt idx="4">
                  <c:v>104.51182556152344</c:v>
                </c:pt>
                <c:pt idx="5">
                  <c:v>102.18719482421875</c:v>
                </c:pt>
                <c:pt idx="6">
                  <c:v>100.00717163085937</c:v>
                </c:pt>
                <c:pt idx="7">
                  <c:v>97.900520324707031</c:v>
                </c:pt>
                <c:pt idx="8">
                  <c:v>95.873741149902344</c:v>
                </c:pt>
                <c:pt idx="9">
                  <c:v>93.923713684082031</c:v>
                </c:pt>
                <c:pt idx="10">
                  <c:v>92.110633850097656</c:v>
                </c:pt>
                <c:pt idx="11">
                  <c:v>90.424110412597656</c:v>
                </c:pt>
                <c:pt idx="12">
                  <c:v>88.802040100097656</c:v>
                </c:pt>
                <c:pt idx="13">
                  <c:v>87.250411987304688</c:v>
                </c:pt>
                <c:pt idx="14">
                  <c:v>85.759315490722656</c:v>
                </c:pt>
                <c:pt idx="15">
                  <c:v>84.355964660644531</c:v>
                </c:pt>
                <c:pt idx="16">
                  <c:v>83.048515319824219</c:v>
                </c:pt>
                <c:pt idx="17">
                  <c:v>81.8179931640625</c:v>
                </c:pt>
                <c:pt idx="18">
                  <c:v>80.641777038574219</c:v>
                </c:pt>
                <c:pt idx="19">
                  <c:v>79.540489196777344</c:v>
                </c:pt>
                <c:pt idx="20">
                  <c:v>78.454841613769531</c:v>
                </c:pt>
                <c:pt idx="21">
                  <c:v>77.404579162597656</c:v>
                </c:pt>
                <c:pt idx="22">
                  <c:v>76.425567626953125</c:v>
                </c:pt>
                <c:pt idx="23">
                  <c:v>75.525604248046875</c:v>
                </c:pt>
                <c:pt idx="24">
                  <c:v>74.678276062011719</c:v>
                </c:pt>
              </c:numCache>
            </c:numRef>
          </c:val>
          <c:smooth val="0"/>
        </c:ser>
        <c:dLbls>
          <c:showLegendKey val="0"/>
          <c:showVal val="0"/>
          <c:showCatName val="0"/>
          <c:showSerName val="0"/>
          <c:showPercent val="0"/>
          <c:showBubbleSize val="0"/>
        </c:dLbls>
        <c:marker val="1"/>
        <c:smooth val="0"/>
        <c:axId val="204153984"/>
        <c:axId val="204155904"/>
      </c:lineChart>
      <c:catAx>
        <c:axId val="204153984"/>
        <c:scaling>
          <c:orientation val="minMax"/>
        </c:scaling>
        <c:delete val="0"/>
        <c:axPos val="b"/>
        <c:title>
          <c:tx>
            <c:rich>
              <a:bodyPr/>
              <a:lstStyle/>
              <a:p>
                <a:pPr>
                  <a:defRPr/>
                </a:pPr>
                <a:r>
                  <a:rPr lang="en-US"/>
                  <a:t>Year</a:t>
                </a:r>
              </a:p>
            </c:rich>
          </c:tx>
          <c:overlay val="0"/>
        </c:title>
        <c:majorTickMark val="out"/>
        <c:minorTickMark val="none"/>
        <c:tickLblPos val="low"/>
        <c:crossAx val="204155904"/>
        <c:crosses val="autoZero"/>
        <c:auto val="1"/>
        <c:lblAlgn val="ctr"/>
        <c:lblOffset val="100"/>
        <c:tickLblSkip val="4"/>
        <c:noMultiLvlLbl val="0"/>
      </c:catAx>
      <c:valAx>
        <c:axId val="204155904"/>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20415398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Lothian'!$B$107</c:f>
              <c:strCache>
                <c:ptCount val="1"/>
                <c:pt idx="0">
                  <c:v>Armadale and Blackridge</c:v>
                </c:pt>
              </c:strCache>
            </c:strRef>
          </c:tx>
          <c:marker>
            <c:symbol val="none"/>
          </c:marker>
          <c:cat>
            <c:strRef>
              <c:f>'West Lothian'!$C$106:$AA$106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'West Lothian'!$C$107:$AA$107</c:f>
              <c:numCache>
                <c:formatCode>0.00</c:formatCode>
                <c:ptCount val="25"/>
                <c:pt idx="0">
                  <c:v>77.045242309570313</c:v>
                </c:pt>
                <c:pt idx="1">
                  <c:v>77.96942138671875</c:v>
                </c:pt>
                <c:pt idx="2">
                  <c:v>78.266578674316406</c:v>
                </c:pt>
                <c:pt idx="3">
                  <c:v>78.562789916992188</c:v>
                </c:pt>
                <c:pt idx="4">
                  <c:v>78.851364135742187</c:v>
                </c:pt>
                <c:pt idx="5">
                  <c:v>79.12255859375</c:v>
                </c:pt>
                <c:pt idx="6">
                  <c:v>79.385383605957031</c:v>
                </c:pt>
                <c:pt idx="7">
                  <c:v>79.654228210449219</c:v>
                </c:pt>
                <c:pt idx="8">
                  <c:v>79.919990539550781</c:v>
                </c:pt>
                <c:pt idx="9">
                  <c:v>80.181861877441406</c:v>
                </c:pt>
                <c:pt idx="10">
                  <c:v>80.42913818359375</c:v>
                </c:pt>
                <c:pt idx="11">
                  <c:v>80.66802978515625</c:v>
                </c:pt>
                <c:pt idx="12">
                  <c:v>80.895393371582031</c:v>
                </c:pt>
                <c:pt idx="13">
                  <c:v>81.115814208984375</c:v>
                </c:pt>
                <c:pt idx="14">
                  <c:v>81.330841064453125</c:v>
                </c:pt>
                <c:pt idx="15">
                  <c:v>81.534408569335937</c:v>
                </c:pt>
                <c:pt idx="16">
                  <c:v>81.729827880859375</c:v>
                </c:pt>
                <c:pt idx="17">
                  <c:v>81.919410705566406</c:v>
                </c:pt>
                <c:pt idx="18">
                  <c:v>82.10418701171875</c:v>
                </c:pt>
                <c:pt idx="19">
                  <c:v>82.278778076171875</c:v>
                </c:pt>
                <c:pt idx="20">
                  <c:v>82.44970703125</c:v>
                </c:pt>
                <c:pt idx="21">
                  <c:v>82.623298645019531</c:v>
                </c:pt>
                <c:pt idx="22">
                  <c:v>82.786079406738281</c:v>
                </c:pt>
                <c:pt idx="23">
                  <c:v>82.938491821289062</c:v>
                </c:pt>
                <c:pt idx="24">
                  <c:v>83.07989501953125</c:v>
                </c:pt>
              </c:numCache>
            </c:numRef>
          </c:val>
          <c:smooth val="0"/>
        </c:ser>
        <c:dLbls>
          <c:showLegendKey val="0"/>
          <c:showVal val="0"/>
          <c:showCatName val="0"/>
          <c:showSerName val="0"/>
          <c:showPercent val="0"/>
          <c:showBubbleSize val="0"/>
        </c:dLbls>
        <c:marker val="1"/>
        <c:smooth val="0"/>
        <c:axId val="204184576"/>
        <c:axId val="204190848"/>
      </c:lineChart>
      <c:catAx>
        <c:axId val="204184576"/>
        <c:scaling>
          <c:orientation val="minMax"/>
        </c:scaling>
        <c:delete val="0"/>
        <c:axPos val="b"/>
        <c:title>
          <c:tx>
            <c:rich>
              <a:bodyPr/>
              <a:lstStyle/>
              <a:p>
                <a:pPr>
                  <a:defRPr/>
                </a:pPr>
                <a:r>
                  <a:rPr lang="en-US"/>
                  <a:t>Year</a:t>
                </a:r>
              </a:p>
            </c:rich>
          </c:tx>
          <c:overlay val="0"/>
        </c:title>
        <c:majorTickMark val="out"/>
        <c:minorTickMark val="none"/>
        <c:tickLblPos val="low"/>
        <c:crossAx val="204190848"/>
        <c:crosses val="autoZero"/>
        <c:auto val="1"/>
        <c:lblAlgn val="ctr"/>
        <c:lblOffset val="100"/>
        <c:tickLblSkip val="4"/>
        <c:noMultiLvlLbl val="0"/>
      </c:catAx>
      <c:valAx>
        <c:axId val="204190848"/>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20418457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'West Lothian'!$B$150</c:f>
              <c:strCache>
                <c:ptCount val="1"/>
                <c:pt idx="0">
                  <c:v>Armadale and Blackridge</c:v>
                </c:pt>
              </c:strCache>
            </c:strRef>
          </c:tx>
          <c:marker>
            <c:symbol val="none"/>
          </c:marker>
          <c:cat>
            <c:strRef>
              <c:f>'West Lothian'!$C$149:$AL$149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'West Lothian'!$C$150:$AL$150</c:f>
              <c:numCache>
                <c:formatCode>0</c:formatCode>
                <c:ptCount val="36"/>
                <c:pt idx="0">
                  <c:v>165</c:v>
                </c:pt>
                <c:pt idx="1">
                  <c:v>-235</c:v>
                </c:pt>
                <c:pt idx="2">
                  <c:v>175</c:v>
                </c:pt>
                <c:pt idx="3">
                  <c:v>560</c:v>
                </c:pt>
                <c:pt idx="4">
                  <c:v>369</c:v>
                </c:pt>
                <c:pt idx="5">
                  <c:v>253</c:v>
                </c:pt>
                <c:pt idx="6">
                  <c:v>198</c:v>
                </c:pt>
                <c:pt idx="7">
                  <c:v>175</c:v>
                </c:pt>
                <c:pt idx="8">
                  <c:v>-75</c:v>
                </c:pt>
                <c:pt idx="9">
                  <c:v>27</c:v>
                </c:pt>
                <c:pt idx="10">
                  <c:v>23</c:v>
                </c:pt>
                <c:pt idx="11">
                  <c:v>52.263721466064453</c:v>
                </c:pt>
                <c:pt idx="12">
                  <c:v>52.197566986083984</c:v>
                </c:pt>
                <c:pt idx="13">
                  <c:v>51.996013641357422</c:v>
                </c:pt>
                <c:pt idx="14">
                  <c:v>51.521923065185547</c:v>
                </c:pt>
                <c:pt idx="15">
                  <c:v>51.652660369873047</c:v>
                </c:pt>
                <c:pt idx="16">
                  <c:v>53.754398345947266</c:v>
                </c:pt>
                <c:pt idx="17">
                  <c:v>56.724071502685547</c:v>
                </c:pt>
                <c:pt idx="18">
                  <c:v>58.769378662109375</c:v>
                </c:pt>
                <c:pt idx="19">
                  <c:v>57.664314270019531</c:v>
                </c:pt>
                <c:pt idx="20">
                  <c:v>58.687568664550781</c:v>
                </c:pt>
                <c:pt idx="21">
                  <c:v>57.760410308837891</c:v>
                </c:pt>
                <c:pt idx="22">
                  <c:v>57.017768859863281</c:v>
                </c:pt>
                <c:pt idx="23">
                  <c:v>57.226425170898438</c:v>
                </c:pt>
                <c:pt idx="24">
                  <c:v>56.887882232666016</c:v>
                </c:pt>
                <c:pt idx="25">
                  <c:v>57.120567321777344</c:v>
                </c:pt>
                <c:pt idx="26">
                  <c:v>57.202762603759766</c:v>
                </c:pt>
                <c:pt idx="27">
                  <c:v>55.841625213623047</c:v>
                </c:pt>
                <c:pt idx="28">
                  <c:v>56.248008728027344</c:v>
                </c:pt>
                <c:pt idx="29">
                  <c:v>56.388332366943359</c:v>
                </c:pt>
                <c:pt idx="30">
                  <c:v>55.353866577148438</c:v>
                </c:pt>
                <c:pt idx="31">
                  <c:v>55.047084808349609</c:v>
                </c:pt>
                <c:pt idx="32">
                  <c:v>55.457832336425781</c:v>
                </c:pt>
                <c:pt idx="33">
                  <c:v>54.410663604736328</c:v>
                </c:pt>
                <c:pt idx="34">
                  <c:v>54.528549194335938</c:v>
                </c:pt>
                <c:pt idx="35">
                  <c:v>54.644279479980469</c:v>
                </c:pt>
              </c:numCache>
            </c:numRef>
          </c:val>
          <c:smooth val="0"/>
        </c:ser>
        <c:dLbls>
          <c:showLegendKey val="0"/>
          <c:showVal val="0"/>
          <c:showCatName val="0"/>
          <c:showSerName val="0"/>
          <c:showPercent val="0"/>
          <c:showBubbleSize val="0"/>
        </c:dLbls>
        <c:marker val="1"/>
        <c:smooth val="0"/>
        <c:axId val="204027008"/>
        <c:axId val="204028928"/>
      </c:lineChart>
      <c:catAx>
        <c:axId val="20402700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204028928"/>
        <c:crosses val="autoZero"/>
        <c:auto val="1"/>
        <c:lblAlgn val="ctr"/>
        <c:lblOffset val="100"/>
        <c:tickLblSkip val="5"/>
        <c:noMultiLvlLbl val="0"/>
      </c:catAx>
      <c:valAx>
        <c:axId val="20402892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20402700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'Argyll &amp; Bute'!$B$24</c:f>
              <c:strCache>
                <c:ptCount val="1"/>
                <c:pt idx="0">
                  <c:v>Bute</c:v>
                </c:pt>
              </c:strCache>
            </c:strRef>
          </c:tx>
          <c:marker>
            <c:symbol val="none"/>
          </c:marker>
          <c:cat>
            <c:strRef>
              <c:f>'Argyll &amp; Bute'!$C$23:$AA$23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'Argyll &amp; Bute'!$C$24:$AA$24</c:f>
              <c:numCache>
                <c:formatCode>0.00</c:formatCode>
                <c:ptCount val="25"/>
                <c:pt idx="0">
                  <c:v>1.7534686326980591</c:v>
                </c:pt>
                <c:pt idx="1">
                  <c:v>1.760529637336731</c:v>
                </c:pt>
                <c:pt idx="2">
                  <c:v>1.7712221145629883</c:v>
                </c:pt>
                <c:pt idx="3">
                  <c:v>1.7844655513763428</c:v>
                </c:pt>
                <c:pt idx="4">
                  <c:v>1.7951557636260986</c:v>
                </c:pt>
                <c:pt idx="5">
                  <c:v>1.8038316965103149</c:v>
                </c:pt>
                <c:pt idx="6">
                  <c:v>1.8098996877670288</c:v>
                </c:pt>
                <c:pt idx="7">
                  <c:v>1.8146679401397705</c:v>
                </c:pt>
                <c:pt idx="8">
                  <c:v>1.8196676969528198</c:v>
                </c:pt>
                <c:pt idx="9">
                  <c:v>1.8245909214019775</c:v>
                </c:pt>
                <c:pt idx="10">
                  <c:v>1.830512523651123</c:v>
                </c:pt>
                <c:pt idx="11">
                  <c:v>1.8376661539077759</c:v>
                </c:pt>
                <c:pt idx="12">
                  <c:v>1.8447259664535522</c:v>
                </c:pt>
                <c:pt idx="13">
                  <c:v>1.8518222570419312</c:v>
                </c:pt>
                <c:pt idx="14">
                  <c:v>1.8573290109634399</c:v>
                </c:pt>
                <c:pt idx="15">
                  <c:v>1.8615617752075195</c:v>
                </c:pt>
                <c:pt idx="16">
                  <c:v>1.8659729957580566</c:v>
                </c:pt>
                <c:pt idx="17">
                  <c:v>1.8717834949493408</c:v>
                </c:pt>
                <c:pt idx="18">
                  <c:v>1.8761836290359497</c:v>
                </c:pt>
                <c:pt idx="19">
                  <c:v>1.8759759664535522</c:v>
                </c:pt>
                <c:pt idx="20">
                  <c:v>1.8756661415100098</c:v>
                </c:pt>
                <c:pt idx="21">
                  <c:v>1.8755455017089844</c:v>
                </c:pt>
                <c:pt idx="22">
                  <c:v>1.875588059425354</c:v>
                </c:pt>
                <c:pt idx="23">
                  <c:v>1.8757946491241455</c:v>
                </c:pt>
                <c:pt idx="24">
                  <c:v>1.8757226467132568</c:v>
                </c:pt>
              </c:numCache>
            </c:numRef>
          </c:val>
          <c:smooth val="0"/>
        </c:ser>
        <c:dLbls>
          <c:showLegendKey val="0"/>
          <c:showVal val="0"/>
          <c:showCatName val="0"/>
          <c:showSerName val="0"/>
          <c:showPercent val="0"/>
          <c:showBubbleSize val="0"/>
        </c:dLbls>
        <c:marker val="1"/>
        <c:smooth val="0"/>
        <c:axId val="104944000"/>
        <c:axId val="104945920"/>
      </c:lineChart>
      <c:catAx>
        <c:axId val="10494400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4945920"/>
        <c:crosses val="autoZero"/>
        <c:auto val="1"/>
        <c:lblAlgn val="ctr"/>
        <c:lblOffset val="100"/>
        <c:tickLblSkip val="4"/>
        <c:noMultiLvlLbl val="0"/>
      </c:catAx>
      <c:valAx>
        <c:axId val="104945920"/>
        <c:scaling>
          <c:orientation val="minMax"/>
          <c:max val="2.2999999999999998"/>
          <c:min val="1.3"/>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0494400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'Argyll &amp; Bute'!$B$64</c:f>
              <c:strCache>
                <c:ptCount val="1"/>
                <c:pt idx="0">
                  <c:v>Bute</c:v>
                </c:pt>
              </c:strCache>
            </c:strRef>
          </c:tx>
          <c:marker>
            <c:symbol val="none"/>
          </c:marker>
          <c:cat>
            <c:strRef>
              <c:f>'Argyll &amp; Bute'!$C$63:$AA$63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'Argyll &amp; Bute'!$C$64:$AA$64</c:f>
              <c:numCache>
                <c:formatCode>0.00</c:formatCode>
                <c:ptCount val="25"/>
                <c:pt idx="0">
                  <c:v>118.81378936767578</c:v>
                </c:pt>
                <c:pt idx="1">
                  <c:v>110.28048706054687</c:v>
                </c:pt>
                <c:pt idx="2">
                  <c:v>107.71291351318359</c:v>
                </c:pt>
                <c:pt idx="3">
                  <c:v>105.05182647705078</c:v>
                </c:pt>
                <c:pt idx="4">
                  <c:v>102.56629180908203</c:v>
                </c:pt>
                <c:pt idx="5">
                  <c:v>100.21502685546875</c:v>
                </c:pt>
                <c:pt idx="6">
                  <c:v>98.087562561035156</c:v>
                </c:pt>
                <c:pt idx="7">
                  <c:v>96.006813049316406</c:v>
                </c:pt>
                <c:pt idx="8">
                  <c:v>93.962944030761719</c:v>
                </c:pt>
                <c:pt idx="9">
                  <c:v>92.014793395996094</c:v>
                </c:pt>
                <c:pt idx="10">
                  <c:v>90.230628967285156</c:v>
                </c:pt>
                <c:pt idx="11">
                  <c:v>88.556663513183594</c:v>
                </c:pt>
                <c:pt idx="12">
                  <c:v>86.9693603515625</c:v>
                </c:pt>
                <c:pt idx="13">
                  <c:v>85.470695495605469</c:v>
                </c:pt>
                <c:pt idx="14">
                  <c:v>84.017959594726563</c:v>
                </c:pt>
                <c:pt idx="15">
                  <c:v>82.631080627441406</c:v>
                </c:pt>
                <c:pt idx="16">
                  <c:v>81.347496032714844</c:v>
                </c:pt>
                <c:pt idx="17">
                  <c:v>80.134719848632812</c:v>
                </c:pt>
                <c:pt idx="18">
                  <c:v>78.970260620117187</c:v>
                </c:pt>
                <c:pt idx="19">
                  <c:v>77.859237670898437</c:v>
                </c:pt>
                <c:pt idx="20">
                  <c:v>76.794509887695313</c:v>
                </c:pt>
                <c:pt idx="21">
                  <c:v>75.7589111328125</c:v>
                </c:pt>
                <c:pt idx="22">
                  <c:v>74.787605285644531</c:v>
                </c:pt>
                <c:pt idx="23">
                  <c:v>73.896728515625</c:v>
                </c:pt>
                <c:pt idx="24">
                  <c:v>73.055534362792969</c:v>
                </c:pt>
              </c:numCache>
            </c:numRef>
          </c:val>
          <c:smooth val="0"/>
        </c:ser>
        <c:dLbls>
          <c:showLegendKey val="0"/>
          <c:showVal val="0"/>
          <c:showCatName val="0"/>
          <c:showSerName val="0"/>
          <c:showPercent val="0"/>
          <c:showBubbleSize val="0"/>
        </c:dLbls>
        <c:marker val="1"/>
        <c:smooth val="0"/>
        <c:axId val="106437248"/>
        <c:axId val="106447616"/>
      </c:lineChart>
      <c:catAx>
        <c:axId val="10643724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6447616"/>
        <c:crosses val="autoZero"/>
        <c:auto val="1"/>
        <c:lblAlgn val="ctr"/>
        <c:lblOffset val="100"/>
        <c:tickLblSkip val="4"/>
        <c:noMultiLvlLbl val="0"/>
      </c:catAx>
      <c:valAx>
        <c:axId val="106447616"/>
        <c:scaling>
          <c:orientation val="minMax"/>
          <c:max val="130"/>
          <c:min val="5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0643724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'Argyll &amp; Bute'!$B$104</c:f>
              <c:strCache>
                <c:ptCount val="1"/>
                <c:pt idx="0">
                  <c:v>Bute</c:v>
                </c:pt>
              </c:strCache>
            </c:strRef>
          </c:tx>
          <c:marker>
            <c:symbol val="none"/>
          </c:marker>
          <c:cat>
            <c:strRef>
              <c:f>'Argyll &amp; Bute'!$C$103:$AA$103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'Argyll &amp; Bute'!$C$104:$AA$104</c:f>
              <c:numCache>
                <c:formatCode>0.00</c:formatCode>
                <c:ptCount val="25"/>
                <c:pt idx="0">
                  <c:v>77.268928527832031</c:v>
                </c:pt>
                <c:pt idx="1">
                  <c:v>78.239891052246094</c:v>
                </c:pt>
                <c:pt idx="2">
                  <c:v>78.529228210449219</c:v>
                </c:pt>
                <c:pt idx="3">
                  <c:v>78.814552307128906</c:v>
                </c:pt>
                <c:pt idx="4">
                  <c:v>79.0927734375</c:v>
                </c:pt>
                <c:pt idx="5">
                  <c:v>79.364387512207031</c:v>
                </c:pt>
                <c:pt idx="6">
                  <c:v>79.622398376464844</c:v>
                </c:pt>
                <c:pt idx="7">
                  <c:v>79.884185791015625</c:v>
                </c:pt>
                <c:pt idx="8">
                  <c:v>80.147918701171875</c:v>
                </c:pt>
                <c:pt idx="9">
                  <c:v>80.408432006835938</c:v>
                </c:pt>
                <c:pt idx="10">
                  <c:v>80.655487060546875</c:v>
                </c:pt>
                <c:pt idx="11">
                  <c:v>80.893211364746094</c:v>
                </c:pt>
                <c:pt idx="12">
                  <c:v>81.126815795898437</c:v>
                </c:pt>
                <c:pt idx="13">
                  <c:v>81.353019714355469</c:v>
                </c:pt>
                <c:pt idx="14">
                  <c:v>81.572662353515625</c:v>
                </c:pt>
                <c:pt idx="15">
                  <c:v>81.7916259765625</c:v>
                </c:pt>
                <c:pt idx="16">
                  <c:v>81.988357543945313</c:v>
                </c:pt>
                <c:pt idx="17">
                  <c:v>82.187828063964844</c:v>
                </c:pt>
                <c:pt idx="18">
                  <c:v>82.387947082519531</c:v>
                </c:pt>
                <c:pt idx="19">
                  <c:v>82.575302124023438</c:v>
                </c:pt>
                <c:pt idx="20">
                  <c:v>82.757804870605469</c:v>
                </c:pt>
                <c:pt idx="21">
                  <c:v>82.934890747070313</c:v>
                </c:pt>
                <c:pt idx="22">
                  <c:v>83.103202819824219</c:v>
                </c:pt>
                <c:pt idx="23">
                  <c:v>83.267364501953125</c:v>
                </c:pt>
                <c:pt idx="24">
                  <c:v>83.416534423828125</c:v>
                </c:pt>
              </c:numCache>
            </c:numRef>
          </c:val>
          <c:smooth val="0"/>
        </c:ser>
        <c:dLbls>
          <c:showLegendKey val="0"/>
          <c:showVal val="0"/>
          <c:showCatName val="0"/>
          <c:showSerName val="0"/>
          <c:showPercent val="0"/>
          <c:showBubbleSize val="0"/>
        </c:dLbls>
        <c:marker val="1"/>
        <c:smooth val="0"/>
        <c:axId val="106468096"/>
        <c:axId val="106470016"/>
      </c:lineChart>
      <c:catAx>
        <c:axId val="1064680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6470016"/>
        <c:crosses val="autoZero"/>
        <c:auto val="1"/>
        <c:lblAlgn val="ctr"/>
        <c:lblOffset val="100"/>
        <c:tickLblSkip val="4"/>
        <c:noMultiLvlLbl val="0"/>
      </c:catAx>
      <c:valAx>
        <c:axId val="106470016"/>
        <c:scaling>
          <c:orientation val="minMax"/>
          <c:max val="86"/>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064680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'Argyll &amp; Bute'!$B$146</c:f>
              <c:strCache>
                <c:ptCount val="1"/>
                <c:pt idx="0">
                  <c:v>Bute</c:v>
                </c:pt>
              </c:strCache>
            </c:strRef>
          </c:tx>
          <c:marker>
            <c:symbol val="none"/>
          </c:marker>
          <c:cat>
            <c:strRef>
              <c:f>'Argyll &amp; Bute'!$C$145:$AL$145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'Argyll &amp; Bute'!$C$146:$AL$146</c:f>
              <c:numCache>
                <c:formatCode>0</c:formatCode>
                <c:ptCount val="36"/>
                <c:pt idx="0">
                  <c:v>70</c:v>
                </c:pt>
                <c:pt idx="1">
                  <c:v>51</c:v>
                </c:pt>
                <c:pt idx="2">
                  <c:v>7</c:v>
                </c:pt>
                <c:pt idx="3">
                  <c:v>-32</c:v>
                </c:pt>
                <c:pt idx="4">
                  <c:v>71</c:v>
                </c:pt>
                <c:pt idx="5">
                  <c:v>-114</c:v>
                </c:pt>
                <c:pt idx="6">
                  <c:v>-85</c:v>
                </c:pt>
                <c:pt idx="7">
                  <c:v>-52</c:v>
                </c:pt>
                <c:pt idx="8">
                  <c:v>-51</c:v>
                </c:pt>
                <c:pt idx="9">
                  <c:v>14</c:v>
                </c:pt>
                <c:pt idx="10">
                  <c:v>-59</c:v>
                </c:pt>
                <c:pt idx="11">
                  <c:v>-209.73153686523437</c:v>
                </c:pt>
                <c:pt idx="12">
                  <c:v>-45.862335205078125</c:v>
                </c:pt>
                <c:pt idx="13">
                  <c:v>-46.873504638671875</c:v>
                </c:pt>
                <c:pt idx="14">
                  <c:v>-47.212089538574219</c:v>
                </c:pt>
                <c:pt idx="15">
                  <c:v>-41.670333862304688</c:v>
                </c:pt>
                <c:pt idx="16">
                  <c:v>-43.999996185302734</c:v>
                </c:pt>
                <c:pt idx="17">
                  <c:v>-41.354015350341797</c:v>
                </c:pt>
                <c:pt idx="18">
                  <c:v>-43.537403106689453</c:v>
                </c:pt>
                <c:pt idx="19">
                  <c:v>-42.618148803710937</c:v>
                </c:pt>
                <c:pt idx="20">
                  <c:v>-40.901462554931641</c:v>
                </c:pt>
                <c:pt idx="21">
                  <c:v>-43.695587158203125</c:v>
                </c:pt>
                <c:pt idx="22">
                  <c:v>-43.061687469482422</c:v>
                </c:pt>
                <c:pt idx="23">
                  <c:v>-43.605258941650391</c:v>
                </c:pt>
                <c:pt idx="24">
                  <c:v>-43.98876953125</c:v>
                </c:pt>
                <c:pt idx="25">
                  <c:v>-40.312007904052734</c:v>
                </c:pt>
                <c:pt idx="26">
                  <c:v>-43.280925750732422</c:v>
                </c:pt>
                <c:pt idx="27">
                  <c:v>-45.68609619140625</c:v>
                </c:pt>
                <c:pt idx="28">
                  <c:v>-45.234188079833984</c:v>
                </c:pt>
                <c:pt idx="29">
                  <c:v>-47.412864685058594</c:v>
                </c:pt>
                <c:pt idx="30">
                  <c:v>-46.752384185791016</c:v>
                </c:pt>
                <c:pt idx="31">
                  <c:v>-45.814201354980469</c:v>
                </c:pt>
                <c:pt idx="32">
                  <c:v>-47.053840637207031</c:v>
                </c:pt>
                <c:pt idx="33">
                  <c:v>-47.666465759277344</c:v>
                </c:pt>
                <c:pt idx="34">
                  <c:v>-48.184413909912109</c:v>
                </c:pt>
                <c:pt idx="35">
                  <c:v>-49.291000366210937</c:v>
                </c:pt>
              </c:numCache>
            </c:numRef>
          </c:val>
          <c:smooth val="0"/>
        </c:ser>
        <c:dLbls>
          <c:showLegendKey val="0"/>
          <c:showVal val="0"/>
          <c:showCatName val="0"/>
          <c:showSerName val="0"/>
          <c:showPercent val="0"/>
          <c:showBubbleSize val="0"/>
        </c:dLbls>
        <c:marker val="1"/>
        <c:smooth val="0"/>
        <c:axId val="106302080"/>
        <c:axId val="106308352"/>
      </c:lineChart>
      <c:catAx>
        <c:axId val="10630208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6308352"/>
        <c:crosses val="autoZero"/>
        <c:auto val="1"/>
        <c:lblAlgn val="ctr"/>
        <c:lblOffset val="100"/>
        <c:tickLblSkip val="4"/>
        <c:noMultiLvlLbl val="0"/>
      </c:catAx>
      <c:valAx>
        <c:axId val="10630835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0630208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Clackmannanshire!$B$19</c:f>
              <c:strCache>
                <c:ptCount val="1"/>
                <c:pt idx="0">
                  <c:v>Alloa</c:v>
                </c:pt>
              </c:strCache>
            </c:strRef>
          </c:tx>
          <c:marker>
            <c:symbol val="none"/>
          </c:marker>
          <c:cat>
            <c:strRef>
              <c:f>Clackmannanshire!$C$18:$AA$18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Clackmannanshire!$C$19:$AA$19</c:f>
              <c:numCache>
                <c:formatCode>0.00</c:formatCode>
                <c:ptCount val="25"/>
                <c:pt idx="0">
                  <c:v>1.9526908397674561</c:v>
                </c:pt>
                <c:pt idx="1">
                  <c:v>1.9605541229248047</c:v>
                </c:pt>
                <c:pt idx="2">
                  <c:v>1.972461462020874</c:v>
                </c:pt>
                <c:pt idx="3">
                  <c:v>1.9872095584869385</c:v>
                </c:pt>
                <c:pt idx="4">
                  <c:v>1.9991142749786377</c:v>
                </c:pt>
                <c:pt idx="5">
                  <c:v>2.0087759494781494</c:v>
                </c:pt>
                <c:pt idx="6">
                  <c:v>2.0155332088470459</c:v>
                </c:pt>
                <c:pt idx="7">
                  <c:v>2.0208432674407959</c:v>
                </c:pt>
                <c:pt idx="8">
                  <c:v>2.0264110565185547</c:v>
                </c:pt>
                <c:pt idx="9">
                  <c:v>2.0318937301635742</c:v>
                </c:pt>
                <c:pt idx="10">
                  <c:v>2.0384881496429443</c:v>
                </c:pt>
                <c:pt idx="11">
                  <c:v>2.0464544296264648</c:v>
                </c:pt>
                <c:pt idx="12">
                  <c:v>2.054316520690918</c:v>
                </c:pt>
                <c:pt idx="13">
                  <c:v>2.0622189044952393</c:v>
                </c:pt>
                <c:pt idx="14">
                  <c:v>2.0683512687683105</c:v>
                </c:pt>
                <c:pt idx="15">
                  <c:v>2.0730650424957275</c:v>
                </c:pt>
                <c:pt idx="16">
                  <c:v>2.0779774188995361</c:v>
                </c:pt>
                <c:pt idx="17">
                  <c:v>2.0844480991363525</c:v>
                </c:pt>
                <c:pt idx="18">
                  <c:v>2.0893480777740479</c:v>
                </c:pt>
                <c:pt idx="19">
                  <c:v>2.0891168117523193</c:v>
                </c:pt>
                <c:pt idx="20">
                  <c:v>2.0887720584869385</c:v>
                </c:pt>
                <c:pt idx="21">
                  <c:v>2.0886375904083252</c:v>
                </c:pt>
                <c:pt idx="22">
                  <c:v>2.0886850357055664</c:v>
                </c:pt>
                <c:pt idx="23">
                  <c:v>2.0889151096343994</c:v>
                </c:pt>
                <c:pt idx="24">
                  <c:v>2.0888347625732422</c:v>
                </c:pt>
              </c:numCache>
            </c:numRef>
          </c:val>
          <c:smooth val="0"/>
        </c:ser>
        <c:dLbls>
          <c:showLegendKey val="0"/>
          <c:showVal val="0"/>
          <c:showCatName val="0"/>
          <c:showSerName val="0"/>
          <c:showPercent val="0"/>
          <c:showBubbleSize val="0"/>
        </c:dLbls>
        <c:marker val="1"/>
        <c:smooth val="0"/>
        <c:axId val="104899712"/>
        <c:axId val="104901632"/>
      </c:lineChart>
      <c:catAx>
        <c:axId val="10489971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4901632"/>
        <c:crosses val="autoZero"/>
        <c:auto val="1"/>
        <c:lblAlgn val="ctr"/>
        <c:lblOffset val="100"/>
        <c:tickLblSkip val="4"/>
        <c:noMultiLvlLbl val="0"/>
      </c:catAx>
      <c:valAx>
        <c:axId val="104901632"/>
        <c:scaling>
          <c:orientation val="minMax"/>
          <c:max val="2.2000000000000002"/>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0489971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Clackmannanshire!$B$54</c:f>
              <c:strCache>
                <c:ptCount val="1"/>
                <c:pt idx="0">
                  <c:v>Alloa</c:v>
                </c:pt>
              </c:strCache>
            </c:strRef>
          </c:tx>
          <c:marker>
            <c:symbol val="none"/>
          </c:marker>
          <c:cat>
            <c:strRef>
              <c:f>Clackmannanshire!$C$53:$AA$53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Clackmannanshire!$C$54:$AA$54</c:f>
              <c:numCache>
                <c:formatCode>0.00</c:formatCode>
                <c:ptCount val="25"/>
                <c:pt idx="0">
                  <c:v>129.97654724121094</c:v>
                </c:pt>
                <c:pt idx="1">
                  <c:v>120.75592803955078</c:v>
                </c:pt>
                <c:pt idx="2">
                  <c:v>117.96356201171875</c:v>
                </c:pt>
                <c:pt idx="3">
                  <c:v>115.12583160400391</c:v>
                </c:pt>
                <c:pt idx="4">
                  <c:v>112.44759368896484</c:v>
                </c:pt>
                <c:pt idx="5">
                  <c:v>109.9219970703125</c:v>
                </c:pt>
                <c:pt idx="6">
                  <c:v>107.56282806396484</c:v>
                </c:pt>
                <c:pt idx="7">
                  <c:v>105.27534484863281</c:v>
                </c:pt>
                <c:pt idx="8">
                  <c:v>103.10092926025391</c:v>
                </c:pt>
                <c:pt idx="9">
                  <c:v>101.04517364501953</c:v>
                </c:pt>
                <c:pt idx="10">
                  <c:v>99.117477416992188</c:v>
                </c:pt>
                <c:pt idx="11">
                  <c:v>97.310401916503906</c:v>
                </c:pt>
                <c:pt idx="12">
                  <c:v>95.581924438476562</c:v>
                </c:pt>
                <c:pt idx="13">
                  <c:v>93.919830322265625</c:v>
                </c:pt>
                <c:pt idx="14">
                  <c:v>92.334297180175781</c:v>
                </c:pt>
                <c:pt idx="15">
                  <c:v>90.83294677734375</c:v>
                </c:pt>
                <c:pt idx="16">
                  <c:v>89.429405212402344</c:v>
                </c:pt>
                <c:pt idx="17">
                  <c:v>88.102310180664063</c:v>
                </c:pt>
                <c:pt idx="18">
                  <c:v>86.818618774414063</c:v>
                </c:pt>
                <c:pt idx="19">
                  <c:v>85.609100341796875</c:v>
                </c:pt>
                <c:pt idx="20">
                  <c:v>84.453529357910156</c:v>
                </c:pt>
                <c:pt idx="21">
                  <c:v>83.319000244140625</c:v>
                </c:pt>
                <c:pt idx="22">
                  <c:v>82.267181396484375</c:v>
                </c:pt>
                <c:pt idx="23">
                  <c:v>81.283592224121094</c:v>
                </c:pt>
                <c:pt idx="24">
                  <c:v>80.362892150878906</c:v>
                </c:pt>
              </c:numCache>
            </c:numRef>
          </c:val>
          <c:smooth val="0"/>
        </c:ser>
        <c:dLbls>
          <c:showLegendKey val="0"/>
          <c:showVal val="0"/>
          <c:showCatName val="0"/>
          <c:showSerName val="0"/>
          <c:showPercent val="0"/>
          <c:showBubbleSize val="0"/>
        </c:dLbls>
        <c:marker val="1"/>
        <c:smooth val="0"/>
        <c:axId val="106524032"/>
        <c:axId val="106542592"/>
      </c:lineChart>
      <c:catAx>
        <c:axId val="10652403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6542592"/>
        <c:crosses val="autoZero"/>
        <c:auto val="1"/>
        <c:lblAlgn val="ctr"/>
        <c:lblOffset val="100"/>
        <c:tickLblSkip val="4"/>
        <c:noMultiLvlLbl val="0"/>
      </c:catAx>
      <c:valAx>
        <c:axId val="106542592"/>
        <c:scaling>
          <c:orientation val="minMax"/>
          <c:max val="135"/>
          <c:min val="5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0652403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Clackmannanshire!$B$89</c:f>
              <c:strCache>
                <c:ptCount val="1"/>
                <c:pt idx="0">
                  <c:v>Alloa</c:v>
                </c:pt>
              </c:strCache>
            </c:strRef>
          </c:tx>
          <c:marker>
            <c:symbol val="none"/>
          </c:marker>
          <c:cat>
            <c:strRef>
              <c:f>Clackmannanshire!$C$88:$AA$88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Clackmannanshire!$C$89:$AA$89</c:f>
              <c:numCache>
                <c:formatCode>0.00</c:formatCode>
                <c:ptCount val="25"/>
                <c:pt idx="0">
                  <c:v>76.126205444335937</c:v>
                </c:pt>
                <c:pt idx="1">
                  <c:v>77.043319702148438</c:v>
                </c:pt>
                <c:pt idx="2">
                  <c:v>77.316459655761719</c:v>
                </c:pt>
                <c:pt idx="3">
                  <c:v>77.612258911132813</c:v>
                </c:pt>
                <c:pt idx="4">
                  <c:v>77.8946533203125</c:v>
                </c:pt>
                <c:pt idx="5">
                  <c:v>78.162071228027344</c:v>
                </c:pt>
                <c:pt idx="6">
                  <c:v>78.415695190429687</c:v>
                </c:pt>
                <c:pt idx="7">
                  <c:v>78.676856994628906</c:v>
                </c:pt>
                <c:pt idx="8">
                  <c:v>78.93975830078125</c:v>
                </c:pt>
                <c:pt idx="9">
                  <c:v>79.191329956054687</c:v>
                </c:pt>
                <c:pt idx="10">
                  <c:v>79.42779541015625</c:v>
                </c:pt>
                <c:pt idx="11">
                  <c:v>79.653732299804688</c:v>
                </c:pt>
                <c:pt idx="12">
                  <c:v>79.876365661621094</c:v>
                </c:pt>
                <c:pt idx="13">
                  <c:v>80.091636657714844</c:v>
                </c:pt>
                <c:pt idx="14">
                  <c:v>80.311027526855469</c:v>
                </c:pt>
                <c:pt idx="15">
                  <c:v>80.515647888183594</c:v>
                </c:pt>
                <c:pt idx="16">
                  <c:v>80.700447082519531</c:v>
                </c:pt>
                <c:pt idx="17">
                  <c:v>80.885772705078125</c:v>
                </c:pt>
                <c:pt idx="18">
                  <c:v>81.067314147949219</c:v>
                </c:pt>
                <c:pt idx="19">
                  <c:v>81.240463256835938</c:v>
                </c:pt>
                <c:pt idx="20">
                  <c:v>81.411476135253906</c:v>
                </c:pt>
                <c:pt idx="21">
                  <c:v>81.581047058105469</c:v>
                </c:pt>
                <c:pt idx="22">
                  <c:v>81.740806579589844</c:v>
                </c:pt>
                <c:pt idx="23">
                  <c:v>81.887519836425781</c:v>
                </c:pt>
                <c:pt idx="24">
                  <c:v>82.029975891113281</c:v>
                </c:pt>
              </c:numCache>
            </c:numRef>
          </c:val>
          <c:smooth val="0"/>
        </c:ser>
        <c:dLbls>
          <c:showLegendKey val="0"/>
          <c:showVal val="0"/>
          <c:showCatName val="0"/>
          <c:showSerName val="0"/>
          <c:showPercent val="0"/>
          <c:showBubbleSize val="0"/>
        </c:dLbls>
        <c:marker val="1"/>
        <c:smooth val="0"/>
        <c:axId val="108025344"/>
        <c:axId val="108027264"/>
      </c:lineChart>
      <c:catAx>
        <c:axId val="10802534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8027264"/>
        <c:crosses val="autoZero"/>
        <c:auto val="1"/>
        <c:lblAlgn val="ctr"/>
        <c:lblOffset val="100"/>
        <c:tickLblSkip val="4"/>
        <c:noMultiLvlLbl val="0"/>
      </c:catAx>
      <c:valAx>
        <c:axId val="108027264"/>
        <c:scaling>
          <c:orientation val="minMax"/>
          <c:max val="87"/>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0802534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9573820365145218E-2"/>
          <c:y val="0.13938734101011185"/>
          <c:w val="0.863219211884378"/>
          <c:h val="0.72247055346726619"/>
        </c:manualLayout>
      </c:layout>
      <c:lineChart>
        <c:grouping val="standard"/>
        <c:varyColors val="0"/>
        <c:ser>
          <c:idx val="0"/>
          <c:order val="0"/>
          <c:tx>
            <c:strRef>
              <c:f>'Aberdeen City'!$B$76</c:f>
              <c:strCache>
                <c:ptCount val="1"/>
                <c:pt idx="0">
                  <c:v>Airyhall / Broomhill / Garthdee</c:v>
                </c:pt>
              </c:strCache>
            </c:strRef>
          </c:tx>
          <c:marker>
            <c:symbol val="none"/>
          </c:marker>
          <c:cat>
            <c:strRef>
              <c:f>'Aberdeen City'!$C$75:$AA$75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 City'!$C$76:$AA$76</c:f>
              <c:numCache>
                <c:formatCode>0.00</c:formatCode>
                <c:ptCount val="25"/>
                <c:pt idx="0">
                  <c:v>94.343948364257813</c:v>
                </c:pt>
                <c:pt idx="1">
                  <c:v>87.532905578613281</c:v>
                </c:pt>
                <c:pt idx="2">
                  <c:v>85.549468994140625</c:v>
                </c:pt>
                <c:pt idx="3">
                  <c:v>83.480369567871094</c:v>
                </c:pt>
                <c:pt idx="4">
                  <c:v>81.548515319824219</c:v>
                </c:pt>
                <c:pt idx="5">
                  <c:v>79.745101928710938</c:v>
                </c:pt>
                <c:pt idx="6">
                  <c:v>78.080528259277344</c:v>
                </c:pt>
                <c:pt idx="7">
                  <c:v>76.4189453125</c:v>
                </c:pt>
                <c:pt idx="8">
                  <c:v>74.790328979492188</c:v>
                </c:pt>
                <c:pt idx="9">
                  <c:v>73.25164794921875</c:v>
                </c:pt>
                <c:pt idx="10">
                  <c:v>71.818428039550781</c:v>
                </c:pt>
                <c:pt idx="11">
                  <c:v>70.51568603515625</c:v>
                </c:pt>
                <c:pt idx="12">
                  <c:v>69.270210266113281</c:v>
                </c:pt>
                <c:pt idx="13">
                  <c:v>68.074195861816406</c:v>
                </c:pt>
                <c:pt idx="14">
                  <c:v>66.931655883789063</c:v>
                </c:pt>
                <c:pt idx="15">
                  <c:v>65.853080749511719</c:v>
                </c:pt>
                <c:pt idx="16">
                  <c:v>64.848228454589844</c:v>
                </c:pt>
                <c:pt idx="17">
                  <c:v>63.893787384033203</c:v>
                </c:pt>
                <c:pt idx="18">
                  <c:v>62.979526519775391</c:v>
                </c:pt>
                <c:pt idx="19">
                  <c:v>62.118064880371094</c:v>
                </c:pt>
                <c:pt idx="20">
                  <c:v>61.271560668945313</c:v>
                </c:pt>
                <c:pt idx="21">
                  <c:v>60.446968078613281</c:v>
                </c:pt>
                <c:pt idx="22">
                  <c:v>59.682826995849609</c:v>
                </c:pt>
                <c:pt idx="23">
                  <c:v>58.963851928710938</c:v>
                </c:pt>
                <c:pt idx="24">
                  <c:v>58.286506652832031</c:v>
                </c:pt>
              </c:numCache>
            </c:numRef>
          </c:val>
          <c:smooth val="0"/>
        </c:ser>
        <c:dLbls>
          <c:showLegendKey val="0"/>
          <c:showVal val="0"/>
          <c:showCatName val="0"/>
          <c:showSerName val="0"/>
          <c:showPercent val="0"/>
          <c:showBubbleSize val="0"/>
        </c:dLbls>
        <c:marker val="1"/>
        <c:smooth val="0"/>
        <c:axId val="39179008"/>
        <c:axId val="39180928"/>
      </c:lineChart>
      <c:catAx>
        <c:axId val="39179008"/>
        <c:scaling>
          <c:orientation val="minMax"/>
        </c:scaling>
        <c:delete val="0"/>
        <c:axPos val="b"/>
        <c:title>
          <c:tx>
            <c:rich>
              <a:bodyPr/>
              <a:lstStyle/>
              <a:p>
                <a:pPr>
                  <a:defRPr sz="1100">
                    <a:latin typeface="Arial" pitchFamily="34" charset="0"/>
                    <a:cs typeface="Arial" pitchFamily="34" charset="0"/>
                  </a:defRPr>
                </a:pPr>
                <a:r>
                  <a:rPr lang="en-GB" sz="1100">
                    <a:latin typeface="Arial" pitchFamily="34" charset="0"/>
                    <a:cs typeface="Arial" pitchFamily="34" charset="0"/>
                  </a:rPr>
                  <a:t>Year</a:t>
                </a:r>
              </a:p>
            </c:rich>
          </c:tx>
          <c:overlay val="0"/>
        </c:title>
        <c:majorTickMark val="out"/>
        <c:minorTickMark val="none"/>
        <c:tickLblPos val="low"/>
        <c:crossAx val="39180928"/>
        <c:crosses val="autoZero"/>
        <c:auto val="1"/>
        <c:lblAlgn val="ctr"/>
        <c:lblOffset val="100"/>
        <c:tickLblSkip val="4"/>
        <c:noMultiLvlLbl val="0"/>
      </c:catAx>
      <c:valAx>
        <c:axId val="39180928"/>
        <c:scaling>
          <c:orientation val="minMax"/>
          <c:max val="150"/>
          <c:min val="50"/>
        </c:scaling>
        <c:delete val="0"/>
        <c:axPos val="l"/>
        <c:majorGridlines>
          <c:spPr>
            <a:ln>
              <a:prstDash val="sysDot"/>
            </a:ln>
          </c:spPr>
        </c:majorGridlines>
        <c:title>
          <c:tx>
            <c:rich>
              <a:bodyPr rot="-5400000" vert="horz"/>
              <a:lstStyle/>
              <a:p>
                <a:pPr>
                  <a:defRPr sz="1100">
                    <a:latin typeface="Arial" pitchFamily="34" charset="0"/>
                    <a:cs typeface="Arial" pitchFamily="34" charset="0"/>
                  </a:defRPr>
                </a:pPr>
                <a:r>
                  <a:rPr lang="en-GB" sz="1100">
                    <a:latin typeface="Arial" pitchFamily="34" charset="0"/>
                    <a:cs typeface="Arial" pitchFamily="34" charset="0"/>
                  </a:rPr>
                  <a:t>SMR</a:t>
                </a:r>
              </a:p>
            </c:rich>
          </c:tx>
          <c:overlay val="0"/>
        </c:title>
        <c:numFmt formatCode="0" sourceLinked="0"/>
        <c:majorTickMark val="out"/>
        <c:minorTickMark val="none"/>
        <c:tickLblPos val="nextTo"/>
        <c:crossAx val="39179008"/>
        <c:crosses val="autoZero"/>
        <c:crossBetween val="midCat"/>
        <c:majorUnit val="10"/>
      </c:valAx>
      <c:spPr>
        <a:noFill/>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Clackmannanshire!$B$126</c:f>
              <c:strCache>
                <c:ptCount val="1"/>
                <c:pt idx="0">
                  <c:v>Alloa</c:v>
                </c:pt>
              </c:strCache>
            </c:strRef>
          </c:tx>
          <c:marker>
            <c:symbol val="none"/>
          </c:marker>
          <c:cat>
            <c:strRef>
              <c:f>Clackmannanshire!$C$125:$AL$125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Clackmannanshire!$C$126:$AL$126</c:f>
              <c:numCache>
                <c:formatCode>General</c:formatCode>
                <c:ptCount val="36"/>
                <c:pt idx="0">
                  <c:v>-9</c:v>
                </c:pt>
                <c:pt idx="1">
                  <c:v>-32</c:v>
                </c:pt>
                <c:pt idx="2">
                  <c:v>157</c:v>
                </c:pt>
                <c:pt idx="3">
                  <c:v>149</c:v>
                </c:pt>
                <c:pt idx="4">
                  <c:v>268</c:v>
                </c:pt>
                <c:pt idx="5">
                  <c:v>173</c:v>
                </c:pt>
                <c:pt idx="6">
                  <c:v>-9</c:v>
                </c:pt>
                <c:pt idx="7">
                  <c:v>-52</c:v>
                </c:pt>
                <c:pt idx="8">
                  <c:v>-102</c:v>
                </c:pt>
                <c:pt idx="9" formatCode="0">
                  <c:v>23</c:v>
                </c:pt>
                <c:pt idx="10">
                  <c:v>-41</c:v>
                </c:pt>
                <c:pt idx="11" formatCode="0">
                  <c:v>-27.2266845703125</c:v>
                </c:pt>
                <c:pt idx="12" formatCode="0">
                  <c:v>-30.193775177001953</c:v>
                </c:pt>
                <c:pt idx="13" formatCode="0">
                  <c:v>-33.572628021240234</c:v>
                </c:pt>
                <c:pt idx="14" formatCode="0">
                  <c:v>-33.169940948486328</c:v>
                </c:pt>
                <c:pt idx="15" formatCode="0">
                  <c:v>-27.592906951904297</c:v>
                </c:pt>
                <c:pt idx="16" formatCode="0">
                  <c:v>-29.610485076904297</c:v>
                </c:pt>
                <c:pt idx="17" formatCode="0">
                  <c:v>-30.207675933837891</c:v>
                </c:pt>
                <c:pt idx="18" formatCode="0">
                  <c:v>-36.537982940673828</c:v>
                </c:pt>
                <c:pt idx="19" formatCode="0">
                  <c:v>-31.228281021118164</c:v>
                </c:pt>
                <c:pt idx="20" formatCode="0">
                  <c:v>-34.169639587402344</c:v>
                </c:pt>
                <c:pt idx="21" formatCode="0">
                  <c:v>-28.10468864440918</c:v>
                </c:pt>
                <c:pt idx="22" formatCode="0">
                  <c:v>-28.87358283996582</c:v>
                </c:pt>
                <c:pt idx="23" formatCode="0">
                  <c:v>-34.638053894042969</c:v>
                </c:pt>
                <c:pt idx="24" formatCode="0">
                  <c:v>-32.333629608154297</c:v>
                </c:pt>
                <c:pt idx="25" formatCode="0">
                  <c:v>-31.806663513183594</c:v>
                </c:pt>
                <c:pt idx="26" formatCode="0">
                  <c:v>-29.559324264526367</c:v>
                </c:pt>
                <c:pt idx="27" formatCode="0">
                  <c:v>-32.34307861328125</c:v>
                </c:pt>
                <c:pt idx="28" formatCode="0">
                  <c:v>-33.314785003662109</c:v>
                </c:pt>
                <c:pt idx="29" formatCode="0">
                  <c:v>-34.372081756591797</c:v>
                </c:pt>
                <c:pt idx="30" formatCode="0">
                  <c:v>-33.274753570556641</c:v>
                </c:pt>
                <c:pt idx="31" formatCode="0">
                  <c:v>-33.560195922851562</c:v>
                </c:pt>
                <c:pt idx="32" formatCode="0">
                  <c:v>-31.381736755371094</c:v>
                </c:pt>
                <c:pt idx="33" formatCode="0">
                  <c:v>-35.739601135253906</c:v>
                </c:pt>
                <c:pt idx="34" formatCode="0">
                  <c:v>-33.659210205078125</c:v>
                </c:pt>
                <c:pt idx="35" formatCode="0">
                  <c:v>-35.718780517578125</c:v>
                </c:pt>
              </c:numCache>
            </c:numRef>
          </c:val>
          <c:smooth val="0"/>
        </c:ser>
        <c:dLbls>
          <c:showLegendKey val="0"/>
          <c:showVal val="0"/>
          <c:showCatName val="0"/>
          <c:showSerName val="0"/>
          <c:showPercent val="0"/>
          <c:showBubbleSize val="0"/>
        </c:dLbls>
        <c:marker val="1"/>
        <c:smooth val="0"/>
        <c:axId val="108047744"/>
        <c:axId val="108062208"/>
      </c:lineChart>
      <c:catAx>
        <c:axId val="10804774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8062208"/>
        <c:crosses val="autoZero"/>
        <c:auto val="1"/>
        <c:lblAlgn val="ctr"/>
        <c:lblOffset val="100"/>
        <c:tickLblSkip val="5"/>
        <c:noMultiLvlLbl val="0"/>
      </c:catAx>
      <c:valAx>
        <c:axId val="10806220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0804774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'Dumfries &amp; Galloway'!$B$20</c:f>
              <c:strCache>
                <c:ptCount val="1"/>
                <c:pt idx="0">
                  <c:v>Annandale &amp; Eskdale</c:v>
                </c:pt>
              </c:strCache>
            </c:strRef>
          </c:tx>
          <c:marker>
            <c:symbol val="none"/>
          </c:marker>
          <c:cat>
            <c:strRef>
              <c:f>'Dumfries &amp; Galloway'!$C$19:$AA$19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'Dumfries &amp; Galloway'!$C$20:$AA$20</c:f>
              <c:numCache>
                <c:formatCode>0.00</c:formatCode>
                <c:ptCount val="25"/>
                <c:pt idx="0">
                  <c:v>1.7958352565765381</c:v>
                </c:pt>
                <c:pt idx="1">
                  <c:v>1.8030669689178467</c:v>
                </c:pt>
                <c:pt idx="2">
                  <c:v>1.8140177726745605</c:v>
                </c:pt>
                <c:pt idx="3">
                  <c:v>1.8275811672210693</c:v>
                </c:pt>
                <c:pt idx="4">
                  <c:v>1.8385295867919922</c:v>
                </c:pt>
                <c:pt idx="5">
                  <c:v>1.8474152088165283</c:v>
                </c:pt>
                <c:pt idx="6">
                  <c:v>1.8536297082901001</c:v>
                </c:pt>
                <c:pt idx="7">
                  <c:v>1.8585132360458374</c:v>
                </c:pt>
                <c:pt idx="8">
                  <c:v>1.8636337518692017</c:v>
                </c:pt>
                <c:pt idx="9">
                  <c:v>1.8686759471893311</c:v>
                </c:pt>
                <c:pt idx="10">
                  <c:v>1.8747407197952271</c:v>
                </c:pt>
                <c:pt idx="11">
                  <c:v>1.882067084312439</c:v>
                </c:pt>
                <c:pt idx="12">
                  <c:v>1.8892976045608521</c:v>
                </c:pt>
                <c:pt idx="13">
                  <c:v>1.896565318107605</c:v>
                </c:pt>
                <c:pt idx="14">
                  <c:v>1.9022049903869629</c:v>
                </c:pt>
                <c:pt idx="15">
                  <c:v>1.9065400362014771</c:v>
                </c:pt>
                <c:pt idx="16">
                  <c:v>1.9110579490661621</c:v>
                </c:pt>
                <c:pt idx="17">
                  <c:v>1.9170087575912476</c:v>
                </c:pt>
                <c:pt idx="18">
                  <c:v>1.9215152263641357</c:v>
                </c:pt>
                <c:pt idx="19">
                  <c:v>1.9213025569915771</c:v>
                </c:pt>
                <c:pt idx="20">
                  <c:v>1.9209853410720825</c:v>
                </c:pt>
                <c:pt idx="21">
                  <c:v>1.9208616018295288</c:v>
                </c:pt>
                <c:pt idx="22">
                  <c:v>1.9209052324295044</c:v>
                </c:pt>
                <c:pt idx="23">
                  <c:v>1.921116828918457</c:v>
                </c:pt>
                <c:pt idx="24">
                  <c:v>1.9210430383682251</c:v>
                </c:pt>
              </c:numCache>
            </c:numRef>
          </c:val>
          <c:smooth val="0"/>
        </c:ser>
        <c:dLbls>
          <c:showLegendKey val="0"/>
          <c:showVal val="0"/>
          <c:showCatName val="0"/>
          <c:showSerName val="0"/>
          <c:showPercent val="0"/>
          <c:showBubbleSize val="0"/>
        </c:dLbls>
        <c:marker val="1"/>
        <c:smooth val="0"/>
        <c:axId val="107980672"/>
        <c:axId val="107982848"/>
      </c:lineChart>
      <c:catAx>
        <c:axId val="1079806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7982848"/>
        <c:crosses val="autoZero"/>
        <c:auto val="1"/>
        <c:lblAlgn val="ctr"/>
        <c:lblOffset val="100"/>
        <c:tickLblSkip val="4"/>
        <c:noMultiLvlLbl val="0"/>
      </c:catAx>
      <c:valAx>
        <c:axId val="107982848"/>
        <c:scaling>
          <c:orientation val="minMax"/>
          <c:max val="2.1"/>
          <c:min val="1.7"/>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0" sourceLinked="1"/>
        <c:majorTickMark val="out"/>
        <c:minorTickMark val="none"/>
        <c:tickLblPos val="nextTo"/>
        <c:crossAx val="1079806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'Dumfries &amp; Galloway'!$B$56</c:f>
              <c:strCache>
                <c:ptCount val="1"/>
                <c:pt idx="0">
                  <c:v>Annandale &amp; Eskdale</c:v>
                </c:pt>
              </c:strCache>
            </c:strRef>
          </c:tx>
          <c:marker>
            <c:symbol val="none"/>
          </c:marker>
          <c:cat>
            <c:strRef>
              <c:f>'Dumfries &amp; Galloway'!$C$55:$AA$55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'Dumfries &amp; Galloway'!$C$56:$AA$56</c:f>
              <c:numCache>
                <c:formatCode>0.00</c:formatCode>
                <c:ptCount val="25"/>
                <c:pt idx="0">
                  <c:v>91.268577575683594</c:v>
                </c:pt>
                <c:pt idx="1">
                  <c:v>84.807373046875</c:v>
                </c:pt>
                <c:pt idx="2">
                  <c:v>82.835159301757813</c:v>
                </c:pt>
                <c:pt idx="3">
                  <c:v>80.822784423828125</c:v>
                </c:pt>
                <c:pt idx="4">
                  <c:v>78.920387268066406</c:v>
                </c:pt>
                <c:pt idx="5">
                  <c:v>77.130783081054688</c:v>
                </c:pt>
                <c:pt idx="6">
                  <c:v>75.479644775390625</c:v>
                </c:pt>
                <c:pt idx="7">
                  <c:v>73.875373840332031</c:v>
                </c:pt>
                <c:pt idx="8">
                  <c:v>72.301704406738281</c:v>
                </c:pt>
                <c:pt idx="9">
                  <c:v>70.815605163574219</c:v>
                </c:pt>
                <c:pt idx="10">
                  <c:v>69.430717468261719</c:v>
                </c:pt>
                <c:pt idx="11">
                  <c:v>68.145988464355469</c:v>
                </c:pt>
                <c:pt idx="12">
                  <c:v>66.917465209960938</c:v>
                </c:pt>
                <c:pt idx="13">
                  <c:v>65.742988586425781</c:v>
                </c:pt>
                <c:pt idx="14">
                  <c:v>64.619384765625</c:v>
                </c:pt>
                <c:pt idx="15">
                  <c:v>63.560405731201172</c:v>
                </c:pt>
                <c:pt idx="16">
                  <c:v>62.576019287109375</c:v>
                </c:pt>
                <c:pt idx="17">
                  <c:v>61.643291473388672</c:v>
                </c:pt>
                <c:pt idx="18">
                  <c:v>60.74493408203125</c:v>
                </c:pt>
                <c:pt idx="19">
                  <c:v>59.90496826171875</c:v>
                </c:pt>
                <c:pt idx="20">
                  <c:v>59.081058502197266</c:v>
                </c:pt>
                <c:pt idx="21">
                  <c:v>58.280494689941406</c:v>
                </c:pt>
                <c:pt idx="22">
                  <c:v>57.543552398681641</c:v>
                </c:pt>
                <c:pt idx="23">
                  <c:v>56.851963043212891</c:v>
                </c:pt>
                <c:pt idx="24">
                  <c:v>56.215248107910156</c:v>
                </c:pt>
              </c:numCache>
            </c:numRef>
          </c:val>
          <c:smooth val="0"/>
        </c:ser>
        <c:dLbls>
          <c:showLegendKey val="0"/>
          <c:showVal val="0"/>
          <c:showCatName val="0"/>
          <c:showSerName val="0"/>
          <c:showPercent val="0"/>
          <c:showBubbleSize val="0"/>
        </c:dLbls>
        <c:marker val="1"/>
        <c:smooth val="0"/>
        <c:axId val="108147072"/>
        <c:axId val="108148992"/>
      </c:lineChart>
      <c:catAx>
        <c:axId val="1081470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8148992"/>
        <c:crosses val="autoZero"/>
        <c:auto val="1"/>
        <c:lblAlgn val="ctr"/>
        <c:lblOffset val="100"/>
        <c:tickLblSkip val="4"/>
        <c:noMultiLvlLbl val="0"/>
      </c:catAx>
      <c:valAx>
        <c:axId val="108148992"/>
        <c:scaling>
          <c:orientation val="minMax"/>
          <c:max val="12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081470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'Dumfries &amp; Galloway'!$B$92</c:f>
              <c:strCache>
                <c:ptCount val="1"/>
                <c:pt idx="0">
                  <c:v>Annandale &amp; Eskdale</c:v>
                </c:pt>
              </c:strCache>
            </c:strRef>
          </c:tx>
          <c:marker>
            <c:symbol val="none"/>
          </c:marker>
          <c:cat>
            <c:strRef>
              <c:f>'Dumfries &amp; Galloway'!$C$91:$AA$91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'Dumfries &amp; Galloway'!$C$92:$AA$92</c:f>
              <c:numCache>
                <c:formatCode>0.00</c:formatCode>
                <c:ptCount val="25"/>
                <c:pt idx="0">
                  <c:v>80.639671325683594</c:v>
                </c:pt>
                <c:pt idx="1">
                  <c:v>81.566261291503906</c:v>
                </c:pt>
                <c:pt idx="2">
                  <c:v>81.845359802246094</c:v>
                </c:pt>
                <c:pt idx="3">
                  <c:v>82.149345397949219</c:v>
                </c:pt>
                <c:pt idx="4">
                  <c:v>82.4395751953125</c:v>
                </c:pt>
                <c:pt idx="5">
                  <c:v>82.716758728027344</c:v>
                </c:pt>
                <c:pt idx="6">
                  <c:v>82.983146667480469</c:v>
                </c:pt>
                <c:pt idx="7">
                  <c:v>83.25634765625</c:v>
                </c:pt>
                <c:pt idx="8">
                  <c:v>83.52911376953125</c:v>
                </c:pt>
                <c:pt idx="9">
                  <c:v>83.799636840820313</c:v>
                </c:pt>
                <c:pt idx="10">
                  <c:v>84.053726196289062</c:v>
                </c:pt>
                <c:pt idx="11">
                  <c:v>84.294471740722656</c:v>
                </c:pt>
                <c:pt idx="12">
                  <c:v>84.533821105957031</c:v>
                </c:pt>
                <c:pt idx="13">
                  <c:v>84.765190124511719</c:v>
                </c:pt>
                <c:pt idx="14">
                  <c:v>84.988609313964844</c:v>
                </c:pt>
                <c:pt idx="15">
                  <c:v>85.201805114746094</c:v>
                </c:pt>
                <c:pt idx="16">
                  <c:v>85.399627685546875</c:v>
                </c:pt>
                <c:pt idx="17">
                  <c:v>85.594429016113281</c:v>
                </c:pt>
                <c:pt idx="18">
                  <c:v>85.783279418945313</c:v>
                </c:pt>
                <c:pt idx="19">
                  <c:v>85.966041564941406</c:v>
                </c:pt>
                <c:pt idx="20">
                  <c:v>86.154632568359375</c:v>
                </c:pt>
                <c:pt idx="21">
                  <c:v>86.336563110351563</c:v>
                </c:pt>
                <c:pt idx="22">
                  <c:v>86.50347900390625</c:v>
                </c:pt>
                <c:pt idx="23">
                  <c:v>86.661750793457031</c:v>
                </c:pt>
                <c:pt idx="24">
                  <c:v>86.809669494628906</c:v>
                </c:pt>
              </c:numCache>
            </c:numRef>
          </c:val>
          <c:smooth val="0"/>
        </c:ser>
        <c:dLbls>
          <c:showLegendKey val="0"/>
          <c:showVal val="0"/>
          <c:showCatName val="0"/>
          <c:showSerName val="0"/>
          <c:showPercent val="0"/>
          <c:showBubbleSize val="0"/>
        </c:dLbls>
        <c:marker val="1"/>
        <c:smooth val="0"/>
        <c:axId val="108157184"/>
        <c:axId val="108183936"/>
      </c:lineChart>
      <c:catAx>
        <c:axId val="10815718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8183936"/>
        <c:crosses val="autoZero"/>
        <c:auto val="1"/>
        <c:lblAlgn val="ctr"/>
        <c:lblOffset val="100"/>
        <c:tickLblSkip val="4"/>
        <c:noMultiLvlLbl val="0"/>
      </c:catAx>
      <c:valAx>
        <c:axId val="108183936"/>
        <c:scaling>
          <c:orientation val="minMax"/>
          <c:max val="87"/>
          <c:min val="77"/>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0815718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'Dumfries &amp; Galloway'!$B$130</c:f>
              <c:strCache>
                <c:ptCount val="1"/>
                <c:pt idx="0">
                  <c:v>Annandale &amp; Eskdale</c:v>
                </c:pt>
              </c:strCache>
            </c:strRef>
          </c:tx>
          <c:marker>
            <c:symbol val="none"/>
          </c:marker>
          <c:cat>
            <c:strRef>
              <c:f>'Dumfries &amp; Galloway'!$C$129:$AL$129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'Dumfries &amp; Galloway'!$C$130:$AL$130</c:f>
              <c:numCache>
                <c:formatCode>0</c:formatCode>
                <c:ptCount val="36"/>
                <c:pt idx="0">
                  <c:v>191</c:v>
                </c:pt>
                <c:pt idx="1">
                  <c:v>135</c:v>
                </c:pt>
                <c:pt idx="2">
                  <c:v>462</c:v>
                </c:pt>
                <c:pt idx="3">
                  <c:v>342</c:v>
                </c:pt>
                <c:pt idx="4">
                  <c:v>304</c:v>
                </c:pt>
                <c:pt idx="5">
                  <c:v>286</c:v>
                </c:pt>
                <c:pt idx="6">
                  <c:v>219</c:v>
                </c:pt>
                <c:pt idx="7">
                  <c:v>83</c:v>
                </c:pt>
                <c:pt idx="8">
                  <c:v>204</c:v>
                </c:pt>
                <c:pt idx="9">
                  <c:v>200</c:v>
                </c:pt>
                <c:pt idx="10">
                  <c:v>-103</c:v>
                </c:pt>
                <c:pt idx="11">
                  <c:v>53.563449859619141</c:v>
                </c:pt>
                <c:pt idx="12">
                  <c:v>53.118946075439453</c:v>
                </c:pt>
                <c:pt idx="13">
                  <c:v>50.172107696533203</c:v>
                </c:pt>
                <c:pt idx="14">
                  <c:v>50.979293823242188</c:v>
                </c:pt>
                <c:pt idx="15">
                  <c:v>64.841468811035156</c:v>
                </c:pt>
                <c:pt idx="16">
                  <c:v>62.573741912841797</c:v>
                </c:pt>
                <c:pt idx="17">
                  <c:v>62.220130920410156</c:v>
                </c:pt>
                <c:pt idx="18">
                  <c:v>61.107250213623047</c:v>
                </c:pt>
                <c:pt idx="19">
                  <c:v>59.077541351318359</c:v>
                </c:pt>
                <c:pt idx="20">
                  <c:v>59.909690856933594</c:v>
                </c:pt>
                <c:pt idx="21">
                  <c:v>59.290882110595703</c:v>
                </c:pt>
                <c:pt idx="22">
                  <c:v>59.694591522216797</c:v>
                </c:pt>
                <c:pt idx="23">
                  <c:v>59.695476531982422</c:v>
                </c:pt>
                <c:pt idx="24">
                  <c:v>57.142784118652344</c:v>
                </c:pt>
                <c:pt idx="25">
                  <c:v>54.557098388671875</c:v>
                </c:pt>
                <c:pt idx="26">
                  <c:v>54.536891937255859</c:v>
                </c:pt>
                <c:pt idx="27">
                  <c:v>54.328781127929688</c:v>
                </c:pt>
                <c:pt idx="28">
                  <c:v>53.106925964355469</c:v>
                </c:pt>
                <c:pt idx="29">
                  <c:v>50.56317138671875</c:v>
                </c:pt>
                <c:pt idx="30">
                  <c:v>48.965702056884766</c:v>
                </c:pt>
                <c:pt idx="31">
                  <c:v>48.406383514404297</c:v>
                </c:pt>
                <c:pt idx="32">
                  <c:v>47.462230682373047</c:v>
                </c:pt>
                <c:pt idx="33">
                  <c:v>47.227298736572266</c:v>
                </c:pt>
                <c:pt idx="34">
                  <c:v>43.184089660644531</c:v>
                </c:pt>
                <c:pt idx="35">
                  <c:v>41.814117431640625</c:v>
                </c:pt>
              </c:numCache>
            </c:numRef>
          </c:val>
          <c:smooth val="0"/>
        </c:ser>
        <c:dLbls>
          <c:showLegendKey val="0"/>
          <c:showVal val="0"/>
          <c:showCatName val="0"/>
          <c:showSerName val="0"/>
          <c:showPercent val="0"/>
          <c:showBubbleSize val="0"/>
        </c:dLbls>
        <c:marker val="1"/>
        <c:smooth val="0"/>
        <c:axId val="122360192"/>
        <c:axId val="122362112"/>
      </c:lineChart>
      <c:catAx>
        <c:axId val="12236019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362112"/>
        <c:crosses val="autoZero"/>
        <c:auto val="1"/>
        <c:lblAlgn val="ctr"/>
        <c:lblOffset val="100"/>
        <c:tickLblSkip val="5"/>
        <c:noMultiLvlLbl val="0"/>
      </c:catAx>
      <c:valAx>
        <c:axId val="12236211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2236019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'Dundee City'!$B$24</c:f>
              <c:strCache>
                <c:ptCount val="1"/>
                <c:pt idx="0">
                  <c:v>Coldside</c:v>
                </c:pt>
              </c:strCache>
            </c:strRef>
          </c:tx>
          <c:marker>
            <c:symbol val="none"/>
          </c:marker>
          <c:cat>
            <c:strRef>
              <c:f>'Dundee City'!$C$23:$AA$23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'Dundee City'!$C$24:$AA$24</c:f>
              <c:numCache>
                <c:formatCode>0.00</c:formatCode>
                <c:ptCount val="25"/>
                <c:pt idx="0">
                  <c:v>1.6031941175460815</c:v>
                </c:pt>
                <c:pt idx="1">
                  <c:v>1.6096500158309937</c:v>
                </c:pt>
                <c:pt idx="2">
                  <c:v>1.6194261312484741</c:v>
                </c:pt>
                <c:pt idx="3">
                  <c:v>1.6315345764160156</c:v>
                </c:pt>
                <c:pt idx="4">
                  <c:v>1.6413085460662842</c:v>
                </c:pt>
                <c:pt idx="5">
                  <c:v>1.6492409706115723</c:v>
                </c:pt>
                <c:pt idx="6">
                  <c:v>1.6547888517379761</c:v>
                </c:pt>
                <c:pt idx="7">
                  <c:v>1.6591485738754272</c:v>
                </c:pt>
                <c:pt idx="8">
                  <c:v>1.6637197732925415</c:v>
                </c:pt>
                <c:pt idx="9">
                  <c:v>1.668221116065979</c:v>
                </c:pt>
                <c:pt idx="10">
                  <c:v>1.6736352443695068</c:v>
                </c:pt>
                <c:pt idx="11">
                  <c:v>1.68017578125</c:v>
                </c:pt>
                <c:pt idx="12">
                  <c:v>1.6866306066513062</c:v>
                </c:pt>
                <c:pt idx="13">
                  <c:v>1.693118691444397</c:v>
                </c:pt>
                <c:pt idx="14">
                  <c:v>1.6981534957885742</c:v>
                </c:pt>
                <c:pt idx="15">
                  <c:v>1.7020235061645508</c:v>
                </c:pt>
                <c:pt idx="16">
                  <c:v>1.7060567140579224</c:v>
                </c:pt>
                <c:pt idx="17">
                  <c:v>1.7113691568374634</c:v>
                </c:pt>
                <c:pt idx="18">
                  <c:v>1.7153922319412231</c:v>
                </c:pt>
                <c:pt idx="19">
                  <c:v>1.7152023315429688</c:v>
                </c:pt>
                <c:pt idx="20">
                  <c:v>1.7149192094802856</c:v>
                </c:pt>
                <c:pt idx="21">
                  <c:v>1.7148088216781616</c:v>
                </c:pt>
                <c:pt idx="22">
                  <c:v>1.7148476839065552</c:v>
                </c:pt>
                <c:pt idx="23">
                  <c:v>1.7150366306304932</c:v>
                </c:pt>
                <c:pt idx="24">
                  <c:v>1.7149707078933716</c:v>
                </c:pt>
              </c:numCache>
            </c:numRef>
          </c:val>
          <c:smooth val="0"/>
        </c:ser>
        <c:dLbls>
          <c:showLegendKey val="0"/>
          <c:showVal val="0"/>
          <c:showCatName val="0"/>
          <c:showSerName val="0"/>
          <c:showPercent val="0"/>
          <c:showBubbleSize val="0"/>
        </c:dLbls>
        <c:marker val="1"/>
        <c:smooth val="0"/>
        <c:axId val="121989760"/>
        <c:axId val="122000128"/>
      </c:lineChart>
      <c:catAx>
        <c:axId val="12198976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000128"/>
        <c:crosses val="autoZero"/>
        <c:auto val="1"/>
        <c:lblAlgn val="ctr"/>
        <c:lblOffset val="100"/>
        <c:tickLblSkip val="4"/>
        <c:noMultiLvlLbl val="0"/>
      </c:catAx>
      <c:valAx>
        <c:axId val="122000128"/>
        <c:scaling>
          <c:orientation val="minMax"/>
          <c:max val="2.2999999999999998"/>
          <c:min val="1.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219897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'Dundee City'!$B$64</c:f>
              <c:strCache>
                <c:ptCount val="1"/>
                <c:pt idx="0">
                  <c:v>Coldside</c:v>
                </c:pt>
              </c:strCache>
            </c:strRef>
          </c:tx>
          <c:marker>
            <c:symbol val="none"/>
          </c:marker>
          <c:cat>
            <c:strRef>
              <c:f>'Dundee City'!$C$63:$AA$63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'Dundee City'!$C$64:$AA$64</c:f>
              <c:numCache>
                <c:formatCode>0.00</c:formatCode>
                <c:ptCount val="25"/>
                <c:pt idx="0">
                  <c:v>137.90260314941406</c:v>
                </c:pt>
                <c:pt idx="1">
                  <c:v>128</c:v>
                </c:pt>
                <c:pt idx="2">
                  <c:v>125.01763153076172</c:v>
                </c:pt>
                <c:pt idx="3">
                  <c:v>121.96790313720703</c:v>
                </c:pt>
                <c:pt idx="4">
                  <c:v>119.08943939208984</c:v>
                </c:pt>
                <c:pt idx="5">
                  <c:v>116.41281127929687</c:v>
                </c:pt>
                <c:pt idx="6">
                  <c:v>113.91217803955078</c:v>
                </c:pt>
                <c:pt idx="7">
                  <c:v>111.49767303466797</c:v>
                </c:pt>
                <c:pt idx="8">
                  <c:v>109.16316986083984</c:v>
                </c:pt>
                <c:pt idx="9">
                  <c:v>106.97291564941406</c:v>
                </c:pt>
                <c:pt idx="10">
                  <c:v>104.92385101318359</c:v>
                </c:pt>
                <c:pt idx="11">
                  <c:v>103.0400390625</c:v>
                </c:pt>
                <c:pt idx="12">
                  <c:v>101.23921203613281</c:v>
                </c:pt>
                <c:pt idx="13">
                  <c:v>99.508735656738281</c:v>
                </c:pt>
                <c:pt idx="14">
                  <c:v>97.844261169433594</c:v>
                </c:pt>
                <c:pt idx="15">
                  <c:v>96.272247314453125</c:v>
                </c:pt>
                <c:pt idx="16">
                  <c:v>94.799942016601563</c:v>
                </c:pt>
                <c:pt idx="17">
                  <c:v>93.390625</c:v>
                </c:pt>
                <c:pt idx="18">
                  <c:v>92.047889709472656</c:v>
                </c:pt>
                <c:pt idx="19">
                  <c:v>90.782669067382812</c:v>
                </c:pt>
                <c:pt idx="20">
                  <c:v>89.566116333007813</c:v>
                </c:pt>
                <c:pt idx="21">
                  <c:v>88.389976501464844</c:v>
                </c:pt>
                <c:pt idx="22">
                  <c:v>87.289459228515625</c:v>
                </c:pt>
                <c:pt idx="23">
                  <c:v>86.245994567871094</c:v>
                </c:pt>
                <c:pt idx="24">
                  <c:v>85.265853881835938</c:v>
                </c:pt>
              </c:numCache>
            </c:numRef>
          </c:val>
          <c:smooth val="0"/>
        </c:ser>
        <c:dLbls>
          <c:showLegendKey val="0"/>
          <c:showVal val="0"/>
          <c:showCatName val="0"/>
          <c:showSerName val="0"/>
          <c:showPercent val="0"/>
          <c:showBubbleSize val="0"/>
        </c:dLbls>
        <c:marker val="1"/>
        <c:smooth val="0"/>
        <c:axId val="122410112"/>
        <c:axId val="122412032"/>
      </c:lineChart>
      <c:catAx>
        <c:axId val="12241011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412032"/>
        <c:crosses val="autoZero"/>
        <c:auto val="1"/>
        <c:lblAlgn val="ctr"/>
        <c:lblOffset val="100"/>
        <c:tickLblSkip val="4"/>
        <c:noMultiLvlLbl val="0"/>
      </c:catAx>
      <c:valAx>
        <c:axId val="122412032"/>
        <c:scaling>
          <c:orientation val="minMax"/>
          <c:max val="140"/>
          <c:min val="6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2241011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'Dundee City'!$B$104</c:f>
              <c:strCache>
                <c:ptCount val="1"/>
                <c:pt idx="0">
                  <c:v>Coldside</c:v>
                </c:pt>
              </c:strCache>
            </c:strRef>
          </c:tx>
          <c:marker>
            <c:symbol val="none"/>
          </c:marker>
          <c:cat>
            <c:strRef>
              <c:f>'Dundee City'!$C$103:$AA$103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'Dundee City'!$C$104:$AA$104</c:f>
              <c:numCache>
                <c:formatCode>0.00</c:formatCode>
                <c:ptCount val="25"/>
                <c:pt idx="0">
                  <c:v>75.288787841796875</c:v>
                </c:pt>
                <c:pt idx="1">
                  <c:v>76.208839416503906</c:v>
                </c:pt>
                <c:pt idx="2">
                  <c:v>76.481201171875</c:v>
                </c:pt>
                <c:pt idx="3">
                  <c:v>76.774864196777344</c:v>
                </c:pt>
                <c:pt idx="4">
                  <c:v>77.052413940429687</c:v>
                </c:pt>
                <c:pt idx="5">
                  <c:v>77.317375183105469</c:v>
                </c:pt>
                <c:pt idx="6">
                  <c:v>77.568496704101563</c:v>
                </c:pt>
                <c:pt idx="7">
                  <c:v>77.820602416992188</c:v>
                </c:pt>
                <c:pt idx="8">
                  <c:v>78.07696533203125</c:v>
                </c:pt>
                <c:pt idx="9">
                  <c:v>78.324806213378906</c:v>
                </c:pt>
                <c:pt idx="10">
                  <c:v>78.566993713378906</c:v>
                </c:pt>
                <c:pt idx="11">
                  <c:v>78.794944763183594</c:v>
                </c:pt>
                <c:pt idx="12">
                  <c:v>79.0159912109375</c:v>
                </c:pt>
                <c:pt idx="13">
                  <c:v>79.224617004394531</c:v>
                </c:pt>
                <c:pt idx="14">
                  <c:v>79.429214477539063</c:v>
                </c:pt>
                <c:pt idx="15">
                  <c:v>79.625579833984375</c:v>
                </c:pt>
                <c:pt idx="16">
                  <c:v>79.814933776855469</c:v>
                </c:pt>
                <c:pt idx="17">
                  <c:v>79.99493408203125</c:v>
                </c:pt>
                <c:pt idx="18">
                  <c:v>80.171821594238281</c:v>
                </c:pt>
                <c:pt idx="19">
                  <c:v>80.342475891113281</c:v>
                </c:pt>
                <c:pt idx="20">
                  <c:v>80.509895324707031</c:v>
                </c:pt>
                <c:pt idx="21">
                  <c:v>80.673080444335938</c:v>
                </c:pt>
                <c:pt idx="22">
                  <c:v>80.829246520996094</c:v>
                </c:pt>
                <c:pt idx="23">
                  <c:v>80.978507995605469</c:v>
                </c:pt>
                <c:pt idx="24">
                  <c:v>81.121963500976563</c:v>
                </c:pt>
              </c:numCache>
            </c:numRef>
          </c:val>
          <c:smooth val="0"/>
        </c:ser>
        <c:dLbls>
          <c:showLegendKey val="0"/>
          <c:showVal val="0"/>
          <c:showCatName val="0"/>
          <c:showSerName val="0"/>
          <c:showPercent val="0"/>
          <c:showBubbleSize val="0"/>
        </c:dLbls>
        <c:marker val="1"/>
        <c:smooth val="0"/>
        <c:axId val="104807424"/>
        <c:axId val="104817792"/>
      </c:lineChart>
      <c:catAx>
        <c:axId val="10480742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04817792"/>
        <c:crosses val="autoZero"/>
        <c:auto val="1"/>
        <c:lblAlgn val="ctr"/>
        <c:lblOffset val="100"/>
        <c:tickLblSkip val="4"/>
        <c:noMultiLvlLbl val="0"/>
      </c:catAx>
      <c:valAx>
        <c:axId val="104817792"/>
        <c:scaling>
          <c:orientation val="minMax"/>
          <c:max val="87"/>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048074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'Dundee City'!$B$146</c:f>
              <c:strCache>
                <c:ptCount val="1"/>
                <c:pt idx="0">
                  <c:v>Coldside</c:v>
                </c:pt>
              </c:strCache>
            </c:strRef>
          </c:tx>
          <c:marker>
            <c:symbol val="none"/>
          </c:marker>
          <c:cat>
            <c:strRef>
              <c:f>'Dundee City'!$C$145:$AL$145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'Dundee City'!$C$146:$AL$146</c:f>
              <c:numCache>
                <c:formatCode>0</c:formatCode>
                <c:ptCount val="36"/>
                <c:pt idx="0">
                  <c:v>-248</c:v>
                </c:pt>
                <c:pt idx="1">
                  <c:v>-157</c:v>
                </c:pt>
                <c:pt idx="2">
                  <c:v>-87</c:v>
                </c:pt>
                <c:pt idx="3">
                  <c:v>-86</c:v>
                </c:pt>
                <c:pt idx="4">
                  <c:v>-64</c:v>
                </c:pt>
                <c:pt idx="5">
                  <c:v>-61</c:v>
                </c:pt>
                <c:pt idx="6">
                  <c:v>-19</c:v>
                </c:pt>
                <c:pt idx="7">
                  <c:v>30</c:v>
                </c:pt>
                <c:pt idx="8">
                  <c:v>-82</c:v>
                </c:pt>
                <c:pt idx="9">
                  <c:v>-24</c:v>
                </c:pt>
                <c:pt idx="10">
                  <c:v>148</c:v>
                </c:pt>
                <c:pt idx="11">
                  <c:v>146.8585205078125</c:v>
                </c:pt>
                <c:pt idx="12">
                  <c:v>38.727241516113281</c:v>
                </c:pt>
                <c:pt idx="13">
                  <c:v>37.6014404296875</c:v>
                </c:pt>
                <c:pt idx="14">
                  <c:v>45.055015563964844</c:v>
                </c:pt>
                <c:pt idx="15">
                  <c:v>48.769844055175781</c:v>
                </c:pt>
                <c:pt idx="16">
                  <c:v>42.20599365234375</c:v>
                </c:pt>
                <c:pt idx="17">
                  <c:v>44.186614990234375</c:v>
                </c:pt>
                <c:pt idx="18">
                  <c:v>40.864482879638672</c:v>
                </c:pt>
                <c:pt idx="19">
                  <c:v>34.38177490234375</c:v>
                </c:pt>
                <c:pt idx="20">
                  <c:v>36.399173736572266</c:v>
                </c:pt>
                <c:pt idx="21">
                  <c:v>32.088150024414063</c:v>
                </c:pt>
                <c:pt idx="22">
                  <c:v>32.779937744140625</c:v>
                </c:pt>
                <c:pt idx="23">
                  <c:v>36.819599151611328</c:v>
                </c:pt>
                <c:pt idx="24">
                  <c:v>35.422916412353516</c:v>
                </c:pt>
                <c:pt idx="25">
                  <c:v>35.677047729492188</c:v>
                </c:pt>
                <c:pt idx="26">
                  <c:v>37.973957061767578</c:v>
                </c:pt>
                <c:pt idx="27">
                  <c:v>36.320201873779297</c:v>
                </c:pt>
                <c:pt idx="28">
                  <c:v>37.349399566650391</c:v>
                </c:pt>
                <c:pt idx="29">
                  <c:v>40.439472198486328</c:v>
                </c:pt>
                <c:pt idx="30">
                  <c:v>40.187702178955078</c:v>
                </c:pt>
                <c:pt idx="31">
                  <c:v>38.744472503662109</c:v>
                </c:pt>
                <c:pt idx="32">
                  <c:v>41.500732421875</c:v>
                </c:pt>
                <c:pt idx="33">
                  <c:v>40.096721649169922</c:v>
                </c:pt>
                <c:pt idx="34">
                  <c:v>39.799911499023438</c:v>
                </c:pt>
                <c:pt idx="35">
                  <c:v>41.157791137695313</c:v>
                </c:pt>
              </c:numCache>
            </c:numRef>
          </c:val>
          <c:smooth val="0"/>
        </c:ser>
        <c:dLbls>
          <c:showLegendKey val="0"/>
          <c:showVal val="0"/>
          <c:showCatName val="0"/>
          <c:showSerName val="0"/>
          <c:showPercent val="0"/>
          <c:showBubbleSize val="0"/>
        </c:dLbls>
        <c:marker val="1"/>
        <c:smooth val="0"/>
        <c:axId val="122426496"/>
        <c:axId val="122428416"/>
      </c:lineChart>
      <c:catAx>
        <c:axId val="1224264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428416"/>
        <c:crosses val="autoZero"/>
        <c:auto val="1"/>
        <c:lblAlgn val="ctr"/>
        <c:lblOffset val="100"/>
        <c:tickLblSkip val="5"/>
        <c:noMultiLvlLbl val="0"/>
      </c:catAx>
      <c:valAx>
        <c:axId val="12242841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224264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Ayrshire'!$B$25</c:f>
              <c:strCache>
                <c:ptCount val="1"/>
                <c:pt idx="0">
                  <c:v>Annick</c:v>
                </c:pt>
              </c:strCache>
            </c:strRef>
          </c:tx>
          <c:marker>
            <c:symbol val="none"/>
          </c:marker>
          <c:cat>
            <c:strRef>
              <c:f>'East Ayrshire'!$C$24:$AA$24</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Ayrshire'!$C$25:$AA$25</c:f>
              <c:numCache>
                <c:formatCode>0.00</c:formatCode>
                <c:ptCount val="25"/>
                <c:pt idx="0">
                  <c:v>1.8014246225357056</c:v>
                </c:pt>
                <c:pt idx="1">
                  <c:v>1.8086787462234497</c:v>
                </c:pt>
                <c:pt idx="2">
                  <c:v>1.8196636438369751</c:v>
                </c:pt>
                <c:pt idx="3">
                  <c:v>1.8332692384719849</c:v>
                </c:pt>
                <c:pt idx="4">
                  <c:v>1.8442517518997192</c:v>
                </c:pt>
                <c:pt idx="5">
                  <c:v>1.8531650304794312</c:v>
                </c:pt>
                <c:pt idx="6">
                  <c:v>1.8593988418579102</c:v>
                </c:pt>
                <c:pt idx="7">
                  <c:v>1.86429762840271</c:v>
                </c:pt>
                <c:pt idx="8">
                  <c:v>1.8694339990615845</c:v>
                </c:pt>
                <c:pt idx="9">
                  <c:v>1.8744919300079346</c:v>
                </c:pt>
                <c:pt idx="10">
                  <c:v>1.8805755376815796</c:v>
                </c:pt>
                <c:pt idx="11">
                  <c:v>1.8879247903823853</c:v>
                </c:pt>
                <c:pt idx="12">
                  <c:v>1.8951777219772339</c:v>
                </c:pt>
                <c:pt idx="13">
                  <c:v>1.9024680852890015</c:v>
                </c:pt>
                <c:pt idx="14">
                  <c:v>1.9081254005432129</c:v>
                </c:pt>
                <c:pt idx="15">
                  <c:v>1.9124739170074463</c:v>
                </c:pt>
                <c:pt idx="16">
                  <c:v>1.9170058965682983</c:v>
                </c:pt>
                <c:pt idx="17">
                  <c:v>1.9229751825332642</c:v>
                </c:pt>
                <c:pt idx="18">
                  <c:v>1.9274957180023193</c:v>
                </c:pt>
                <c:pt idx="19">
                  <c:v>1.9272823333740234</c:v>
                </c:pt>
                <c:pt idx="20">
                  <c:v>1.9269640445709229</c:v>
                </c:pt>
                <c:pt idx="21">
                  <c:v>1.92684006690979</c:v>
                </c:pt>
                <c:pt idx="22">
                  <c:v>1.9268838167190552</c:v>
                </c:pt>
                <c:pt idx="23">
                  <c:v>1.9270961284637451</c:v>
                </c:pt>
                <c:pt idx="24">
                  <c:v>1.9270220994949341</c:v>
                </c:pt>
              </c:numCache>
            </c:numRef>
          </c:val>
          <c:smooth val="0"/>
        </c:ser>
        <c:dLbls>
          <c:showLegendKey val="0"/>
          <c:showVal val="0"/>
          <c:showCatName val="0"/>
          <c:showSerName val="0"/>
          <c:showPercent val="0"/>
          <c:showBubbleSize val="0"/>
        </c:dLbls>
        <c:marker val="1"/>
        <c:smooth val="0"/>
        <c:axId val="122436992"/>
        <c:axId val="122918400"/>
      </c:lineChart>
      <c:catAx>
        <c:axId val="12243699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918400"/>
        <c:crosses val="autoZero"/>
        <c:auto val="1"/>
        <c:lblAlgn val="ctr"/>
        <c:lblOffset val="100"/>
        <c:tickLblSkip val="4"/>
        <c:noMultiLvlLbl val="0"/>
      </c:catAx>
      <c:valAx>
        <c:axId val="122918400"/>
        <c:scaling>
          <c:orientation val="minMax"/>
          <c:max val="2.1"/>
          <c:min val="1.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2243699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'Aberdeen City'!$B$123</c:f>
              <c:strCache>
                <c:ptCount val="1"/>
                <c:pt idx="0">
                  <c:v>Airyhall / Broomhill / Garthdee</c:v>
                </c:pt>
              </c:strCache>
            </c:strRef>
          </c:tx>
          <c:marker>
            <c:symbol val="none"/>
          </c:marker>
          <c:cat>
            <c:strRef>
              <c:f>'Aberdeen City'!$C$122:$AA$122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 City'!$C$123:$AA$123</c:f>
              <c:numCache>
                <c:formatCode>0.00</c:formatCode>
                <c:ptCount val="25"/>
                <c:pt idx="0">
                  <c:v>80.282691955566406</c:v>
                </c:pt>
                <c:pt idx="1">
                  <c:v>81.198318481445312</c:v>
                </c:pt>
                <c:pt idx="2">
                  <c:v>81.49127197265625</c:v>
                </c:pt>
                <c:pt idx="3">
                  <c:v>81.779998779296875</c:v>
                </c:pt>
                <c:pt idx="4">
                  <c:v>82.00335693359375</c:v>
                </c:pt>
                <c:pt idx="5">
                  <c:v>82.307258605957031</c:v>
                </c:pt>
                <c:pt idx="6">
                  <c:v>82.578407287597656</c:v>
                </c:pt>
                <c:pt idx="7">
                  <c:v>82.834075927734375</c:v>
                </c:pt>
                <c:pt idx="8">
                  <c:v>83.097991943359375</c:v>
                </c:pt>
                <c:pt idx="9">
                  <c:v>83.364852905273438</c:v>
                </c:pt>
                <c:pt idx="10">
                  <c:v>83.62530517578125</c:v>
                </c:pt>
                <c:pt idx="11">
                  <c:v>83.848030090332031</c:v>
                </c:pt>
                <c:pt idx="12">
                  <c:v>84.065689086914063</c:v>
                </c:pt>
                <c:pt idx="13">
                  <c:v>84.345306396484375</c:v>
                </c:pt>
                <c:pt idx="14">
                  <c:v>84.549797058105469</c:v>
                </c:pt>
                <c:pt idx="15">
                  <c:v>84.760231018066406</c:v>
                </c:pt>
                <c:pt idx="16">
                  <c:v>84.954574584960937</c:v>
                </c:pt>
                <c:pt idx="17">
                  <c:v>85.149452209472656</c:v>
                </c:pt>
                <c:pt idx="18">
                  <c:v>85.332954406738281</c:v>
                </c:pt>
                <c:pt idx="19">
                  <c:v>85.508697509765625</c:v>
                </c:pt>
                <c:pt idx="20">
                  <c:v>85.690834045410156</c:v>
                </c:pt>
                <c:pt idx="21">
                  <c:v>85.870124816894531</c:v>
                </c:pt>
                <c:pt idx="22">
                  <c:v>86.033042907714844</c:v>
                </c:pt>
                <c:pt idx="23">
                  <c:v>86.18359375</c:v>
                </c:pt>
                <c:pt idx="24">
                  <c:v>86.323501586914063</c:v>
                </c:pt>
              </c:numCache>
            </c:numRef>
          </c:val>
          <c:smooth val="0"/>
        </c:ser>
        <c:dLbls>
          <c:showLegendKey val="0"/>
          <c:showVal val="0"/>
          <c:showCatName val="0"/>
          <c:showSerName val="0"/>
          <c:showPercent val="0"/>
          <c:showBubbleSize val="0"/>
        </c:dLbls>
        <c:marker val="1"/>
        <c:smooth val="0"/>
        <c:axId val="49490560"/>
        <c:axId val="49492736"/>
      </c:lineChart>
      <c:catAx>
        <c:axId val="49490560"/>
        <c:scaling>
          <c:orientation val="minMax"/>
        </c:scaling>
        <c:delete val="0"/>
        <c:axPos val="b"/>
        <c:title>
          <c:tx>
            <c:rich>
              <a:bodyPr/>
              <a:lstStyle/>
              <a:p>
                <a:pPr>
                  <a:defRPr sz="1100">
                    <a:latin typeface="Arial" pitchFamily="34" charset="0"/>
                    <a:cs typeface="Arial" pitchFamily="34" charset="0"/>
                  </a:defRPr>
                </a:pPr>
                <a:r>
                  <a:rPr lang="en-US" sz="1100">
                    <a:latin typeface="Arial" pitchFamily="34" charset="0"/>
                    <a:cs typeface="Arial" pitchFamily="34" charset="0"/>
                  </a:rPr>
                  <a:t>Year</a:t>
                </a:r>
              </a:p>
            </c:rich>
          </c:tx>
          <c:layout>
            <c:manualLayout>
              <c:xMode val="edge"/>
              <c:yMode val="edge"/>
              <c:x val="0.49887605461633799"/>
              <c:y val="0.91631128307996934"/>
            </c:manualLayout>
          </c:layout>
          <c:overlay val="0"/>
        </c:title>
        <c:majorTickMark val="out"/>
        <c:minorTickMark val="none"/>
        <c:tickLblPos val="low"/>
        <c:crossAx val="49492736"/>
        <c:crosses val="autoZero"/>
        <c:auto val="1"/>
        <c:lblAlgn val="ctr"/>
        <c:lblOffset val="100"/>
        <c:tickLblSkip val="4"/>
        <c:noMultiLvlLbl val="0"/>
      </c:catAx>
      <c:valAx>
        <c:axId val="49492736"/>
        <c:scaling>
          <c:orientation val="minMax"/>
          <c:max val="90"/>
          <c:min val="70"/>
        </c:scaling>
        <c:delete val="0"/>
        <c:axPos val="l"/>
        <c:majorGridlines>
          <c:spPr>
            <a:ln>
              <a:prstDash val="sysDot"/>
            </a:ln>
          </c:spPr>
        </c:majorGridlines>
        <c:title>
          <c:tx>
            <c:rich>
              <a:bodyPr rot="-5400000" vert="horz"/>
              <a:lstStyle/>
              <a:p>
                <a:pPr>
                  <a:defRPr sz="1100">
                    <a:latin typeface="Arial" pitchFamily="34" charset="0"/>
                    <a:cs typeface="Arial" pitchFamily="34" charset="0"/>
                  </a:defRPr>
                </a:pPr>
                <a:r>
                  <a:rPr lang="en-GB" sz="1100">
                    <a:latin typeface="Arial" pitchFamily="34" charset="0"/>
                    <a:cs typeface="Arial" pitchFamily="34" charset="0"/>
                  </a:rPr>
                  <a:t>Life Exp.</a:t>
                </a:r>
              </a:p>
            </c:rich>
          </c:tx>
          <c:overlay val="0"/>
        </c:title>
        <c:numFmt formatCode="0" sourceLinked="0"/>
        <c:majorTickMark val="out"/>
        <c:minorTickMark val="none"/>
        <c:tickLblPos val="nextTo"/>
        <c:crossAx val="494905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Ayrshire'!$B$66</c:f>
              <c:strCache>
                <c:ptCount val="1"/>
                <c:pt idx="0">
                  <c:v>Annick</c:v>
                </c:pt>
              </c:strCache>
            </c:strRef>
          </c:tx>
          <c:marker>
            <c:symbol val="none"/>
          </c:marker>
          <c:cat>
            <c:strRef>
              <c:f>'East Ayrshire'!$C$65:$AA$65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Ayrshire'!$C$66:$AA$66</c:f>
              <c:numCache>
                <c:formatCode>0.00</c:formatCode>
                <c:ptCount val="25"/>
                <c:pt idx="0">
                  <c:v>98.0517578125</c:v>
                </c:pt>
                <c:pt idx="1">
                  <c:v>91.11944580078125</c:v>
                </c:pt>
                <c:pt idx="2">
                  <c:v>89.002983093261719</c:v>
                </c:pt>
                <c:pt idx="3">
                  <c:v>86.860771179199219</c:v>
                </c:pt>
                <c:pt idx="4">
                  <c:v>84.823829650878906</c:v>
                </c:pt>
                <c:pt idx="5">
                  <c:v>82.912948608398438</c:v>
                </c:pt>
                <c:pt idx="6">
                  <c:v>81.161056518554688</c:v>
                </c:pt>
                <c:pt idx="7">
                  <c:v>79.422195434570312</c:v>
                </c:pt>
                <c:pt idx="8">
                  <c:v>77.756317138671875</c:v>
                </c:pt>
                <c:pt idx="9">
                  <c:v>76.183929443359375</c:v>
                </c:pt>
                <c:pt idx="10">
                  <c:v>74.720603942871094</c:v>
                </c:pt>
                <c:pt idx="11">
                  <c:v>73.343437194824219</c:v>
                </c:pt>
                <c:pt idx="12">
                  <c:v>72.024032592773438</c:v>
                </c:pt>
                <c:pt idx="13">
                  <c:v>70.770233154296875</c:v>
                </c:pt>
                <c:pt idx="14">
                  <c:v>69.564544677734375</c:v>
                </c:pt>
                <c:pt idx="15">
                  <c:v>68.411857604980469</c:v>
                </c:pt>
                <c:pt idx="16">
                  <c:v>67.348258972167969</c:v>
                </c:pt>
                <c:pt idx="17">
                  <c:v>66.341171264648438</c:v>
                </c:pt>
                <c:pt idx="18">
                  <c:v>65.374946594238281</c:v>
                </c:pt>
                <c:pt idx="19">
                  <c:v>64.471199035644531</c:v>
                </c:pt>
                <c:pt idx="20">
                  <c:v>63.589900970458984</c:v>
                </c:pt>
                <c:pt idx="21">
                  <c:v>62.731643676757813</c:v>
                </c:pt>
                <c:pt idx="22">
                  <c:v>61.935947418212891</c:v>
                </c:pt>
                <c:pt idx="23">
                  <c:v>61.196609497070313</c:v>
                </c:pt>
                <c:pt idx="24">
                  <c:v>60.512802124023438</c:v>
                </c:pt>
              </c:numCache>
            </c:numRef>
          </c:val>
          <c:smooth val="0"/>
        </c:ser>
        <c:dLbls>
          <c:showLegendKey val="0"/>
          <c:showVal val="0"/>
          <c:showCatName val="0"/>
          <c:showSerName val="0"/>
          <c:showPercent val="0"/>
          <c:showBubbleSize val="0"/>
        </c:dLbls>
        <c:marker val="1"/>
        <c:smooth val="0"/>
        <c:axId val="122505088"/>
        <c:axId val="122507264"/>
      </c:lineChart>
      <c:catAx>
        <c:axId val="12250508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507264"/>
        <c:crosses val="autoZero"/>
        <c:auto val="1"/>
        <c:lblAlgn val="ctr"/>
        <c:lblOffset val="100"/>
        <c:tickLblSkip val="4"/>
        <c:noMultiLvlLbl val="0"/>
      </c:catAx>
      <c:valAx>
        <c:axId val="122507264"/>
        <c:scaling>
          <c:orientation val="minMax"/>
          <c:max val="14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2250508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Ayrshire'!$B$107</c:f>
              <c:strCache>
                <c:ptCount val="1"/>
                <c:pt idx="0">
                  <c:v>Annick</c:v>
                </c:pt>
              </c:strCache>
            </c:strRef>
          </c:tx>
          <c:marker>
            <c:symbol val="none"/>
          </c:marker>
          <c:cat>
            <c:strRef>
              <c:f>'East Ayrshire'!$C$106:$AA$106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Ayrshire'!$C$107:$AA$107</c:f>
              <c:numCache>
                <c:formatCode>0.00</c:formatCode>
                <c:ptCount val="25"/>
                <c:pt idx="0">
                  <c:v>79.777259826660156</c:v>
                </c:pt>
                <c:pt idx="1">
                  <c:v>80.705718994140625</c:v>
                </c:pt>
                <c:pt idx="2">
                  <c:v>80.979377746582031</c:v>
                </c:pt>
                <c:pt idx="3">
                  <c:v>81.265678405761719</c:v>
                </c:pt>
                <c:pt idx="4">
                  <c:v>81.553665161132812</c:v>
                </c:pt>
                <c:pt idx="5">
                  <c:v>81.825653076171875</c:v>
                </c:pt>
                <c:pt idx="6">
                  <c:v>82.095314025878906</c:v>
                </c:pt>
                <c:pt idx="7">
                  <c:v>82.363731384277344</c:v>
                </c:pt>
                <c:pt idx="8">
                  <c:v>82.633987426757812</c:v>
                </c:pt>
                <c:pt idx="9">
                  <c:v>82.895370483398438</c:v>
                </c:pt>
                <c:pt idx="10">
                  <c:v>83.152359008789063</c:v>
                </c:pt>
                <c:pt idx="11">
                  <c:v>83.386970520019531</c:v>
                </c:pt>
                <c:pt idx="12">
                  <c:v>83.616874694824219</c:v>
                </c:pt>
                <c:pt idx="13">
                  <c:v>83.839103698730469</c:v>
                </c:pt>
                <c:pt idx="14">
                  <c:v>84.061294555664063</c:v>
                </c:pt>
                <c:pt idx="15">
                  <c:v>84.273460388183594</c:v>
                </c:pt>
                <c:pt idx="16">
                  <c:v>84.468887329101563</c:v>
                </c:pt>
                <c:pt idx="17">
                  <c:v>84.655181884765625</c:v>
                </c:pt>
                <c:pt idx="18">
                  <c:v>84.848655700683594</c:v>
                </c:pt>
                <c:pt idx="19">
                  <c:v>85.030921936035156</c:v>
                </c:pt>
                <c:pt idx="20">
                  <c:v>85.213623046875</c:v>
                </c:pt>
                <c:pt idx="21">
                  <c:v>85.389259338378906</c:v>
                </c:pt>
                <c:pt idx="22">
                  <c:v>85.554275512695313</c:v>
                </c:pt>
                <c:pt idx="23">
                  <c:v>85.708305358886719</c:v>
                </c:pt>
                <c:pt idx="24">
                  <c:v>85.854621887207031</c:v>
                </c:pt>
              </c:numCache>
            </c:numRef>
          </c:val>
          <c:smooth val="0"/>
        </c:ser>
        <c:dLbls>
          <c:showLegendKey val="0"/>
          <c:showVal val="0"/>
          <c:showCatName val="0"/>
          <c:showSerName val="0"/>
          <c:showPercent val="0"/>
          <c:showBubbleSize val="0"/>
        </c:dLbls>
        <c:marker val="1"/>
        <c:smooth val="0"/>
        <c:axId val="122544128"/>
        <c:axId val="122546048"/>
      </c:lineChart>
      <c:catAx>
        <c:axId val="12254412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546048"/>
        <c:crosses val="autoZero"/>
        <c:auto val="1"/>
        <c:lblAlgn val="ctr"/>
        <c:lblOffset val="100"/>
        <c:tickLblSkip val="4"/>
        <c:noMultiLvlLbl val="0"/>
      </c:catAx>
      <c:valAx>
        <c:axId val="122546048"/>
        <c:scaling>
          <c:orientation val="minMax"/>
          <c:max val="87"/>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2254412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'East Ayrshire'!$B$150</c:f>
              <c:strCache>
                <c:ptCount val="1"/>
                <c:pt idx="0">
                  <c:v>Annick</c:v>
                </c:pt>
              </c:strCache>
            </c:strRef>
          </c:tx>
          <c:marker>
            <c:symbol val="none"/>
          </c:marker>
          <c:cat>
            <c:strRef>
              <c:f>'East Ayrshire'!$C$149:$AL$149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'East Ayrshire'!$C$150:$AL$150</c:f>
              <c:numCache>
                <c:formatCode>0</c:formatCode>
                <c:ptCount val="36"/>
                <c:pt idx="0">
                  <c:v>-141</c:v>
                </c:pt>
                <c:pt idx="1">
                  <c:v>56</c:v>
                </c:pt>
                <c:pt idx="2">
                  <c:v>38</c:v>
                </c:pt>
                <c:pt idx="3">
                  <c:v>47</c:v>
                </c:pt>
                <c:pt idx="4">
                  <c:v>17</c:v>
                </c:pt>
                <c:pt idx="5">
                  <c:v>124</c:v>
                </c:pt>
                <c:pt idx="6">
                  <c:v>134</c:v>
                </c:pt>
                <c:pt idx="7">
                  <c:v>196</c:v>
                </c:pt>
                <c:pt idx="8">
                  <c:v>72</c:v>
                </c:pt>
                <c:pt idx="9">
                  <c:v>63</c:v>
                </c:pt>
                <c:pt idx="10">
                  <c:v>55</c:v>
                </c:pt>
                <c:pt idx="11">
                  <c:v>84.46722412109375</c:v>
                </c:pt>
                <c:pt idx="12">
                  <c:v>90.22357177734375</c:v>
                </c:pt>
                <c:pt idx="13">
                  <c:v>90.426101684570313</c:v>
                </c:pt>
                <c:pt idx="14">
                  <c:v>89.236503601074219</c:v>
                </c:pt>
                <c:pt idx="15">
                  <c:v>90.309051513671875</c:v>
                </c:pt>
                <c:pt idx="16">
                  <c:v>90.622138977050781</c:v>
                </c:pt>
                <c:pt idx="17">
                  <c:v>89.66497802734375</c:v>
                </c:pt>
                <c:pt idx="18">
                  <c:v>89.530296325683594</c:v>
                </c:pt>
                <c:pt idx="19">
                  <c:v>90.213180541992188</c:v>
                </c:pt>
                <c:pt idx="20">
                  <c:v>88.726974487304688</c:v>
                </c:pt>
                <c:pt idx="21">
                  <c:v>90.448661804199219</c:v>
                </c:pt>
                <c:pt idx="22">
                  <c:v>88.865943908691406</c:v>
                </c:pt>
                <c:pt idx="23">
                  <c:v>89.78948974609375</c:v>
                </c:pt>
                <c:pt idx="24">
                  <c:v>89.438499450683594</c:v>
                </c:pt>
                <c:pt idx="25">
                  <c:v>88.546661376953125</c:v>
                </c:pt>
                <c:pt idx="26">
                  <c:v>89.789253234863281</c:v>
                </c:pt>
                <c:pt idx="27">
                  <c:v>89.435111999511719</c:v>
                </c:pt>
                <c:pt idx="28">
                  <c:v>89.310691833496094</c:v>
                </c:pt>
                <c:pt idx="29">
                  <c:v>89.355842590332031</c:v>
                </c:pt>
                <c:pt idx="30">
                  <c:v>88.019889831542969</c:v>
                </c:pt>
                <c:pt idx="31">
                  <c:v>88.679924011230469</c:v>
                </c:pt>
                <c:pt idx="32">
                  <c:v>88.917526245117188</c:v>
                </c:pt>
                <c:pt idx="33">
                  <c:v>88.169998168945313</c:v>
                </c:pt>
                <c:pt idx="34">
                  <c:v>87.622726440429688</c:v>
                </c:pt>
                <c:pt idx="35">
                  <c:v>87.357536315917969</c:v>
                </c:pt>
              </c:numCache>
            </c:numRef>
          </c:val>
          <c:smooth val="0"/>
        </c:ser>
        <c:dLbls>
          <c:showLegendKey val="0"/>
          <c:showVal val="0"/>
          <c:showCatName val="0"/>
          <c:showSerName val="0"/>
          <c:showPercent val="0"/>
          <c:showBubbleSize val="0"/>
        </c:dLbls>
        <c:marker val="1"/>
        <c:smooth val="0"/>
        <c:axId val="122652544"/>
        <c:axId val="122654720"/>
      </c:lineChart>
      <c:catAx>
        <c:axId val="12265254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654720"/>
        <c:crosses val="autoZero"/>
        <c:auto val="1"/>
        <c:lblAlgn val="ctr"/>
        <c:lblOffset val="100"/>
        <c:tickLblSkip val="5"/>
        <c:noMultiLvlLbl val="0"/>
      </c:catAx>
      <c:valAx>
        <c:axId val="12265472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2265254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Dunbartonshire'!$B$24</c:f>
              <c:strCache>
                <c:ptCount val="1"/>
                <c:pt idx="0">
                  <c:v>Bearsden North</c:v>
                </c:pt>
              </c:strCache>
            </c:strRef>
          </c:tx>
          <c:marker>
            <c:symbol val="none"/>
          </c:marker>
          <c:cat>
            <c:strRef>
              <c:f>'East Dunbartonshire'!$C$23:$AA$23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Dunbartonshire'!$C$24:$AA$24</c:f>
              <c:numCache>
                <c:formatCode>0.00</c:formatCode>
                <c:ptCount val="25"/>
                <c:pt idx="0">
                  <c:v>1.7238297462463379</c:v>
                </c:pt>
                <c:pt idx="1">
                  <c:v>1.7307714223861694</c:v>
                </c:pt>
                <c:pt idx="2">
                  <c:v>1.7412831783294678</c:v>
                </c:pt>
                <c:pt idx="3">
                  <c:v>1.7543027400970459</c:v>
                </c:pt>
                <c:pt idx="4">
                  <c:v>1.7648122310638428</c:v>
                </c:pt>
                <c:pt idx="5">
                  <c:v>1.7733415365219116</c:v>
                </c:pt>
                <c:pt idx="6">
                  <c:v>1.7793068885803223</c:v>
                </c:pt>
                <c:pt idx="7">
                  <c:v>1.7839946746826172</c:v>
                </c:pt>
                <c:pt idx="8">
                  <c:v>1.7889097929000854</c:v>
                </c:pt>
                <c:pt idx="9">
                  <c:v>1.7937498092651367</c:v>
                </c:pt>
                <c:pt idx="10">
                  <c:v>1.7995713949203491</c:v>
                </c:pt>
                <c:pt idx="11">
                  <c:v>1.8066040277481079</c:v>
                </c:pt>
                <c:pt idx="12">
                  <c:v>1.8135446310043335</c:v>
                </c:pt>
                <c:pt idx="13">
                  <c:v>1.8205209970474243</c:v>
                </c:pt>
                <c:pt idx="14">
                  <c:v>1.8259345293045044</c:v>
                </c:pt>
                <c:pt idx="15">
                  <c:v>1.8300957679748535</c:v>
                </c:pt>
                <c:pt idx="16">
                  <c:v>1.8344324827194214</c:v>
                </c:pt>
                <c:pt idx="17">
                  <c:v>1.8401447534561157</c:v>
                </c:pt>
                <c:pt idx="18">
                  <c:v>1.8444705009460449</c:v>
                </c:pt>
                <c:pt idx="19">
                  <c:v>1.8442662954330444</c:v>
                </c:pt>
                <c:pt idx="20">
                  <c:v>1.8439618349075317</c:v>
                </c:pt>
                <c:pt idx="21">
                  <c:v>1.8438431024551392</c:v>
                </c:pt>
                <c:pt idx="22">
                  <c:v>1.843885064125061</c:v>
                </c:pt>
                <c:pt idx="23">
                  <c:v>1.8440881967544556</c:v>
                </c:pt>
                <c:pt idx="24">
                  <c:v>1.8440172672271729</c:v>
                </c:pt>
              </c:numCache>
            </c:numRef>
          </c:val>
          <c:smooth val="0"/>
        </c:ser>
        <c:dLbls>
          <c:showLegendKey val="0"/>
          <c:showVal val="0"/>
          <c:showCatName val="0"/>
          <c:showSerName val="0"/>
          <c:showPercent val="0"/>
          <c:showBubbleSize val="0"/>
        </c:dLbls>
        <c:marker val="1"/>
        <c:smooth val="0"/>
        <c:axId val="122720640"/>
        <c:axId val="122722560"/>
      </c:lineChart>
      <c:catAx>
        <c:axId val="12272064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722560"/>
        <c:crosses val="autoZero"/>
        <c:auto val="1"/>
        <c:lblAlgn val="ctr"/>
        <c:lblOffset val="100"/>
        <c:tickLblSkip val="4"/>
        <c:noMultiLvlLbl val="0"/>
      </c:catAx>
      <c:valAx>
        <c:axId val="122722560"/>
        <c:scaling>
          <c:orientation val="minMax"/>
          <c:max val="2.1"/>
          <c:min val="1.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2272064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Dunbartonshire'!$B$64</c:f>
              <c:strCache>
                <c:ptCount val="1"/>
                <c:pt idx="0">
                  <c:v>Bearsden North</c:v>
                </c:pt>
              </c:strCache>
            </c:strRef>
          </c:tx>
          <c:marker>
            <c:symbol val="none"/>
          </c:marker>
          <c:cat>
            <c:strRef>
              <c:f>'East Dunbartonshire'!$C$63:$AA$63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Dunbartonshire'!$C$64:$AA$64</c:f>
              <c:numCache>
                <c:formatCode>0.00</c:formatCode>
                <c:ptCount val="25"/>
                <c:pt idx="0">
                  <c:v>75.828598022460938</c:v>
                </c:pt>
                <c:pt idx="1">
                  <c:v>70.446998596191406</c:v>
                </c:pt>
                <c:pt idx="2">
                  <c:v>68.813278198242188</c:v>
                </c:pt>
                <c:pt idx="3">
                  <c:v>67.128440856933594</c:v>
                </c:pt>
                <c:pt idx="4">
                  <c:v>65.543113708496094</c:v>
                </c:pt>
                <c:pt idx="5">
                  <c:v>64.0531005859375</c:v>
                </c:pt>
                <c:pt idx="6">
                  <c:v>62.673675537109375</c:v>
                </c:pt>
                <c:pt idx="7">
                  <c:v>61.332584381103516</c:v>
                </c:pt>
                <c:pt idx="8">
                  <c:v>60.018497467041016</c:v>
                </c:pt>
                <c:pt idx="9">
                  <c:v>58.772045135498047</c:v>
                </c:pt>
                <c:pt idx="10">
                  <c:v>57.61846923828125</c:v>
                </c:pt>
                <c:pt idx="11">
                  <c:v>56.553215026855469</c:v>
                </c:pt>
                <c:pt idx="12">
                  <c:v>55.525524139404297</c:v>
                </c:pt>
                <c:pt idx="13">
                  <c:v>54.544010162353516</c:v>
                </c:pt>
                <c:pt idx="14">
                  <c:v>53.610698699951172</c:v>
                </c:pt>
                <c:pt idx="15">
                  <c:v>52.725128173828125</c:v>
                </c:pt>
                <c:pt idx="16">
                  <c:v>51.909023284912109</c:v>
                </c:pt>
                <c:pt idx="17">
                  <c:v>51.131053924560547</c:v>
                </c:pt>
                <c:pt idx="18">
                  <c:v>50.388507843017578</c:v>
                </c:pt>
                <c:pt idx="19">
                  <c:v>49.7017822265625</c:v>
                </c:pt>
                <c:pt idx="20">
                  <c:v>49.019153594970703</c:v>
                </c:pt>
                <c:pt idx="21">
                  <c:v>48.351139068603516</c:v>
                </c:pt>
                <c:pt idx="22">
                  <c:v>47.746425628662109</c:v>
                </c:pt>
                <c:pt idx="23">
                  <c:v>47.180473327636719</c:v>
                </c:pt>
                <c:pt idx="24">
                  <c:v>46.664222717285156</c:v>
                </c:pt>
              </c:numCache>
            </c:numRef>
          </c:val>
          <c:smooth val="0"/>
        </c:ser>
        <c:dLbls>
          <c:showLegendKey val="0"/>
          <c:showVal val="0"/>
          <c:showCatName val="0"/>
          <c:showSerName val="0"/>
          <c:showPercent val="0"/>
          <c:showBubbleSize val="0"/>
        </c:dLbls>
        <c:marker val="1"/>
        <c:smooth val="0"/>
        <c:axId val="122735232"/>
        <c:axId val="146367232"/>
      </c:lineChart>
      <c:catAx>
        <c:axId val="12273523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6367232"/>
        <c:crosses val="autoZero"/>
        <c:auto val="1"/>
        <c:lblAlgn val="ctr"/>
        <c:lblOffset val="100"/>
        <c:tickLblSkip val="4"/>
        <c:noMultiLvlLbl val="0"/>
      </c:catAx>
      <c:valAx>
        <c:axId val="146367232"/>
        <c:scaling>
          <c:orientation val="minMax"/>
          <c:max val="12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2273523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Dunbartonshire'!$B$104</c:f>
              <c:strCache>
                <c:ptCount val="1"/>
                <c:pt idx="0">
                  <c:v>Bearsden North</c:v>
                </c:pt>
              </c:strCache>
            </c:strRef>
          </c:tx>
          <c:marker>
            <c:symbol val="none"/>
          </c:marker>
          <c:cat>
            <c:strRef>
              <c:f>'East Dunbartonshire'!$C$103:$AA$103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Dunbartonshire'!$C$104:$AA$104</c:f>
              <c:numCache>
                <c:formatCode>0.00</c:formatCode>
                <c:ptCount val="25"/>
                <c:pt idx="0">
                  <c:v>83.069290161132813</c:v>
                </c:pt>
                <c:pt idx="1">
                  <c:v>83.98822021484375</c:v>
                </c:pt>
                <c:pt idx="2">
                  <c:v>84.262649536132813</c:v>
                </c:pt>
                <c:pt idx="3">
                  <c:v>84.563270568847656</c:v>
                </c:pt>
                <c:pt idx="4">
                  <c:v>84.856452941894531</c:v>
                </c:pt>
                <c:pt idx="5">
                  <c:v>85.136909484863281</c:v>
                </c:pt>
                <c:pt idx="6">
                  <c:v>85.404998779296875</c:v>
                </c:pt>
                <c:pt idx="7">
                  <c:v>85.682273864746094</c:v>
                </c:pt>
                <c:pt idx="8">
                  <c:v>85.962455749511719</c:v>
                </c:pt>
                <c:pt idx="9">
                  <c:v>86.237274169921875</c:v>
                </c:pt>
                <c:pt idx="10">
                  <c:v>86.498733520507813</c:v>
                </c:pt>
                <c:pt idx="11">
                  <c:v>86.740028381347656</c:v>
                </c:pt>
                <c:pt idx="12">
                  <c:v>86.987060546875</c:v>
                </c:pt>
                <c:pt idx="13">
                  <c:v>87.221397399902344</c:v>
                </c:pt>
                <c:pt idx="14">
                  <c:v>87.449928283691406</c:v>
                </c:pt>
                <c:pt idx="15">
                  <c:v>87.67279052734375</c:v>
                </c:pt>
                <c:pt idx="16">
                  <c:v>87.877182006835937</c:v>
                </c:pt>
                <c:pt idx="17">
                  <c:v>88.08514404296875</c:v>
                </c:pt>
                <c:pt idx="18">
                  <c:v>88.285354614257812</c:v>
                </c:pt>
                <c:pt idx="19">
                  <c:v>88.469337463378906</c:v>
                </c:pt>
                <c:pt idx="20">
                  <c:v>88.659706115722656</c:v>
                </c:pt>
                <c:pt idx="21">
                  <c:v>88.84686279296875</c:v>
                </c:pt>
                <c:pt idx="22">
                  <c:v>89.01751708984375</c:v>
                </c:pt>
                <c:pt idx="23">
                  <c:v>89.180427551269531</c:v>
                </c:pt>
                <c:pt idx="24">
                  <c:v>89.331924438476562</c:v>
                </c:pt>
              </c:numCache>
            </c:numRef>
          </c:val>
          <c:smooth val="0"/>
        </c:ser>
        <c:dLbls>
          <c:showLegendKey val="0"/>
          <c:showVal val="0"/>
          <c:showCatName val="0"/>
          <c:showSerName val="0"/>
          <c:showPercent val="0"/>
          <c:showBubbleSize val="0"/>
        </c:dLbls>
        <c:marker val="1"/>
        <c:smooth val="0"/>
        <c:axId val="146400000"/>
        <c:axId val="146401920"/>
      </c:lineChart>
      <c:catAx>
        <c:axId val="14640000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6401920"/>
        <c:crosses val="autoZero"/>
        <c:auto val="1"/>
        <c:lblAlgn val="ctr"/>
        <c:lblOffset val="100"/>
        <c:tickLblSkip val="4"/>
        <c:noMultiLvlLbl val="0"/>
      </c:catAx>
      <c:valAx>
        <c:axId val="146401920"/>
        <c:scaling>
          <c:orientation val="minMax"/>
          <c:max val="90"/>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4640000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'East Dunbartonshire'!$B$146</c:f>
              <c:strCache>
                <c:ptCount val="1"/>
                <c:pt idx="0">
                  <c:v>Bearsden North</c:v>
                </c:pt>
              </c:strCache>
            </c:strRef>
          </c:tx>
          <c:marker>
            <c:symbol val="none"/>
          </c:marker>
          <c:cat>
            <c:strRef>
              <c:f>'East Dunbartonshire'!$C$145:$AL$145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'East Dunbartonshire'!$C$146:$AL$146</c:f>
              <c:numCache>
                <c:formatCode>0</c:formatCode>
                <c:ptCount val="36"/>
                <c:pt idx="0">
                  <c:v>-50</c:v>
                </c:pt>
                <c:pt idx="1">
                  <c:v>-77</c:v>
                </c:pt>
                <c:pt idx="2">
                  <c:v>-134</c:v>
                </c:pt>
                <c:pt idx="3">
                  <c:v>-194</c:v>
                </c:pt>
                <c:pt idx="4">
                  <c:v>-192</c:v>
                </c:pt>
                <c:pt idx="5">
                  <c:v>-62</c:v>
                </c:pt>
                <c:pt idx="6">
                  <c:v>-23</c:v>
                </c:pt>
                <c:pt idx="7">
                  <c:v>37</c:v>
                </c:pt>
                <c:pt idx="8">
                  <c:v>-10</c:v>
                </c:pt>
                <c:pt idx="9">
                  <c:v>-37</c:v>
                </c:pt>
                <c:pt idx="10">
                  <c:v>13</c:v>
                </c:pt>
                <c:pt idx="11">
                  <c:v>-5.2902374267578125</c:v>
                </c:pt>
                <c:pt idx="12">
                  <c:v>-5.1236782073974609</c:v>
                </c:pt>
                <c:pt idx="13">
                  <c:v>-5.1454863548278809</c:v>
                </c:pt>
                <c:pt idx="14">
                  <c:v>-6.8205232620239258</c:v>
                </c:pt>
                <c:pt idx="15">
                  <c:v>-5.4624137878417969</c:v>
                </c:pt>
                <c:pt idx="16">
                  <c:v>-7.4113121032714844</c:v>
                </c:pt>
                <c:pt idx="17">
                  <c:v>-6.4787254333496094</c:v>
                </c:pt>
                <c:pt idx="18">
                  <c:v>-6.3860416412353516</c:v>
                </c:pt>
                <c:pt idx="19">
                  <c:v>-6.5722141265869141</c:v>
                </c:pt>
                <c:pt idx="20">
                  <c:v>-6.6941466331481934</c:v>
                </c:pt>
                <c:pt idx="21">
                  <c:v>-7.5809264183044434</c:v>
                </c:pt>
                <c:pt idx="22">
                  <c:v>-6.5607972145080566</c:v>
                </c:pt>
                <c:pt idx="23">
                  <c:v>-7.7911438941955566</c:v>
                </c:pt>
                <c:pt idx="24">
                  <c:v>-7.7104511260986328</c:v>
                </c:pt>
                <c:pt idx="25">
                  <c:v>-7.8481435775756836</c:v>
                </c:pt>
                <c:pt idx="26">
                  <c:v>-7.9090785980224609</c:v>
                </c:pt>
                <c:pt idx="27">
                  <c:v>-8.6389284133911133</c:v>
                </c:pt>
                <c:pt idx="28">
                  <c:v>-8.8725557327270508</c:v>
                </c:pt>
                <c:pt idx="29">
                  <c:v>-8.6968021392822266</c:v>
                </c:pt>
                <c:pt idx="30">
                  <c:v>-9.7511577606201172</c:v>
                </c:pt>
                <c:pt idx="31">
                  <c:v>-10.016617774963379</c:v>
                </c:pt>
                <c:pt idx="32">
                  <c:v>-9.8858375549316406</c:v>
                </c:pt>
                <c:pt idx="33">
                  <c:v>-12.017721176147461</c:v>
                </c:pt>
                <c:pt idx="34">
                  <c:v>-10.370288848876953</c:v>
                </c:pt>
                <c:pt idx="35">
                  <c:v>-10.592926979064941</c:v>
                </c:pt>
              </c:numCache>
            </c:numRef>
          </c:val>
          <c:smooth val="0"/>
        </c:ser>
        <c:dLbls>
          <c:showLegendKey val="0"/>
          <c:showVal val="0"/>
          <c:showCatName val="0"/>
          <c:showSerName val="0"/>
          <c:showPercent val="0"/>
          <c:showBubbleSize val="0"/>
        </c:dLbls>
        <c:marker val="1"/>
        <c:smooth val="0"/>
        <c:axId val="122956416"/>
        <c:axId val="122966784"/>
      </c:lineChart>
      <c:catAx>
        <c:axId val="12295641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966784"/>
        <c:crosses val="autoZero"/>
        <c:auto val="1"/>
        <c:lblAlgn val="ctr"/>
        <c:lblOffset val="100"/>
        <c:tickLblSkip val="5"/>
        <c:noMultiLvlLbl val="0"/>
      </c:catAx>
      <c:valAx>
        <c:axId val="12296678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2295641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Lothian'!$B$23</c:f>
              <c:strCache>
                <c:ptCount val="1"/>
                <c:pt idx="0">
                  <c:v>Dunbar and East Linton</c:v>
                </c:pt>
              </c:strCache>
            </c:strRef>
          </c:tx>
          <c:marker>
            <c:symbol val="none"/>
          </c:marker>
          <c:cat>
            <c:strRef>
              <c:f>'East Lothian'!$C$22:$AA$22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Lothian'!$C$23:$AA$23</c:f>
              <c:numCache>
                <c:formatCode>0.00</c:formatCode>
                <c:ptCount val="25"/>
                <c:pt idx="0">
                  <c:v>2.0939679145812988</c:v>
                </c:pt>
                <c:pt idx="1">
                  <c:v>2.1024000644683838</c:v>
                </c:pt>
                <c:pt idx="2">
                  <c:v>2.1151688098907471</c:v>
                </c:pt>
                <c:pt idx="3">
                  <c:v>2.130983829498291</c:v>
                </c:pt>
                <c:pt idx="4">
                  <c:v>2.1437499523162842</c:v>
                </c:pt>
                <c:pt idx="5">
                  <c:v>2.1541106700897217</c:v>
                </c:pt>
                <c:pt idx="6">
                  <c:v>2.1613569259643555</c:v>
                </c:pt>
                <c:pt idx="7">
                  <c:v>2.1670510768890381</c:v>
                </c:pt>
                <c:pt idx="8">
                  <c:v>2.1730217933654785</c:v>
                </c:pt>
                <c:pt idx="9">
                  <c:v>2.1789009571075439</c:v>
                </c:pt>
                <c:pt idx="10">
                  <c:v>2.1859726905822754</c:v>
                </c:pt>
                <c:pt idx="11">
                  <c:v>2.1945152282714844</c:v>
                </c:pt>
                <c:pt idx="12">
                  <c:v>2.2029461860656738</c:v>
                </c:pt>
                <c:pt idx="13">
                  <c:v>2.2114202976226807</c:v>
                </c:pt>
                <c:pt idx="14">
                  <c:v>2.21799635887146</c:v>
                </c:pt>
                <c:pt idx="15">
                  <c:v>2.2230510711669922</c:v>
                </c:pt>
                <c:pt idx="16">
                  <c:v>2.2283189296722412</c:v>
                </c:pt>
                <c:pt idx="17">
                  <c:v>2.235257625579834</c:v>
                </c:pt>
                <c:pt idx="18">
                  <c:v>2.2405123710632324</c:v>
                </c:pt>
                <c:pt idx="19">
                  <c:v>2.2402641773223877</c:v>
                </c:pt>
                <c:pt idx="20">
                  <c:v>2.2398943901062012</c:v>
                </c:pt>
                <c:pt idx="21">
                  <c:v>2.2397501468658447</c:v>
                </c:pt>
                <c:pt idx="22">
                  <c:v>2.2398011684417725</c:v>
                </c:pt>
                <c:pt idx="23">
                  <c:v>2.2400479316711426</c:v>
                </c:pt>
                <c:pt idx="24">
                  <c:v>2.2399618625640869</c:v>
                </c:pt>
              </c:numCache>
            </c:numRef>
          </c:val>
          <c:smooth val="0"/>
        </c:ser>
        <c:dLbls>
          <c:showLegendKey val="0"/>
          <c:showVal val="0"/>
          <c:showCatName val="0"/>
          <c:showSerName val="0"/>
          <c:showPercent val="0"/>
          <c:showBubbleSize val="0"/>
        </c:dLbls>
        <c:marker val="1"/>
        <c:smooth val="0"/>
        <c:axId val="146326656"/>
        <c:axId val="146328576"/>
      </c:lineChart>
      <c:catAx>
        <c:axId val="14632665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6328576"/>
        <c:crosses val="autoZero"/>
        <c:auto val="1"/>
        <c:lblAlgn val="ctr"/>
        <c:lblOffset val="100"/>
        <c:tickLblSkip val="4"/>
        <c:noMultiLvlLbl val="0"/>
      </c:catAx>
      <c:valAx>
        <c:axId val="146328576"/>
        <c:scaling>
          <c:orientation val="minMax"/>
          <c:max val="2.4"/>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4632665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Lothian'!$B$62</c:f>
              <c:strCache>
                <c:ptCount val="1"/>
                <c:pt idx="0">
                  <c:v>Dunbar and East Linton</c:v>
                </c:pt>
              </c:strCache>
            </c:strRef>
          </c:tx>
          <c:marker>
            <c:symbol val="none"/>
          </c:marker>
          <c:cat>
            <c:strRef>
              <c:f>'East Lothian'!$C$61:$AA$61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Lothian'!$C$62:$AA$62</c:f>
              <c:numCache>
                <c:formatCode>0.00</c:formatCode>
                <c:ptCount val="25"/>
                <c:pt idx="0">
                  <c:v>96.849555969238281</c:v>
                </c:pt>
                <c:pt idx="1">
                  <c:v>90</c:v>
                </c:pt>
                <c:pt idx="2">
                  <c:v>87.943008422851562</c:v>
                </c:pt>
                <c:pt idx="3">
                  <c:v>85.801834106445313</c:v>
                </c:pt>
                <c:pt idx="4">
                  <c:v>83.787307739257813</c:v>
                </c:pt>
                <c:pt idx="5">
                  <c:v>81.912101745605469</c:v>
                </c:pt>
                <c:pt idx="6">
                  <c:v>80.163169860839844</c:v>
                </c:pt>
                <c:pt idx="7">
                  <c:v>78.484092712402344</c:v>
                </c:pt>
                <c:pt idx="8">
                  <c:v>76.806236267089844</c:v>
                </c:pt>
                <c:pt idx="9">
                  <c:v>75.2244873046875</c:v>
                </c:pt>
                <c:pt idx="10">
                  <c:v>73.7362060546875</c:v>
                </c:pt>
                <c:pt idx="11">
                  <c:v>72.381416320800781</c:v>
                </c:pt>
                <c:pt idx="12">
                  <c:v>71.067520141601563</c:v>
                </c:pt>
                <c:pt idx="13">
                  <c:v>69.825225830078125</c:v>
                </c:pt>
                <c:pt idx="14">
                  <c:v>68.636116027832031</c:v>
                </c:pt>
                <c:pt idx="15">
                  <c:v>67.512847900390625</c:v>
                </c:pt>
                <c:pt idx="16">
                  <c:v>66.461616516113281</c:v>
                </c:pt>
                <c:pt idx="17">
                  <c:v>65.484077453613281</c:v>
                </c:pt>
                <c:pt idx="18">
                  <c:v>64.527587890625</c:v>
                </c:pt>
                <c:pt idx="19">
                  <c:v>63.642635345458984</c:v>
                </c:pt>
                <c:pt idx="20">
                  <c:v>62.768375396728516</c:v>
                </c:pt>
                <c:pt idx="21">
                  <c:v>61.926856994628906</c:v>
                </c:pt>
                <c:pt idx="22">
                  <c:v>61.147983551025391</c:v>
                </c:pt>
                <c:pt idx="23">
                  <c:v>60.419845581054688</c:v>
                </c:pt>
                <c:pt idx="24">
                  <c:v>59.747768402099609</c:v>
                </c:pt>
              </c:numCache>
            </c:numRef>
          </c:val>
          <c:smooth val="0"/>
        </c:ser>
        <c:dLbls>
          <c:showLegendKey val="0"/>
          <c:showVal val="0"/>
          <c:showCatName val="0"/>
          <c:showSerName val="0"/>
          <c:showPercent val="0"/>
          <c:showBubbleSize val="0"/>
        </c:dLbls>
        <c:marker val="1"/>
        <c:smooth val="0"/>
        <c:axId val="146222464"/>
        <c:axId val="146241024"/>
      </c:lineChart>
      <c:catAx>
        <c:axId val="14622246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6241024"/>
        <c:crosses val="autoZero"/>
        <c:auto val="1"/>
        <c:lblAlgn val="ctr"/>
        <c:lblOffset val="100"/>
        <c:tickLblSkip val="4"/>
        <c:noMultiLvlLbl val="0"/>
      </c:catAx>
      <c:valAx>
        <c:axId val="146241024"/>
        <c:scaling>
          <c:orientation val="minMax"/>
          <c:max val="130"/>
          <c:min val="5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4622246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Lothian'!$B$101</c:f>
              <c:strCache>
                <c:ptCount val="1"/>
                <c:pt idx="0">
                  <c:v>Dunbar and East Linton</c:v>
                </c:pt>
              </c:strCache>
            </c:strRef>
          </c:tx>
          <c:marker>
            <c:symbol val="none"/>
          </c:marker>
          <c:cat>
            <c:strRef>
              <c:f>'East Lothian'!$C$100:$AA$100</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Lothian'!$C$101:$AA$101</c:f>
              <c:numCache>
                <c:formatCode>0.00</c:formatCode>
                <c:ptCount val="25"/>
                <c:pt idx="0">
                  <c:v>79.895027160644531</c:v>
                </c:pt>
                <c:pt idx="1">
                  <c:v>80.82440185546875</c:v>
                </c:pt>
                <c:pt idx="2">
                  <c:v>81.09783935546875</c:v>
                </c:pt>
                <c:pt idx="3">
                  <c:v>81.395126342773438</c:v>
                </c:pt>
                <c:pt idx="4">
                  <c:v>81.680068969726563</c:v>
                </c:pt>
                <c:pt idx="5">
                  <c:v>81.952850341796875</c:v>
                </c:pt>
                <c:pt idx="6">
                  <c:v>82.21466064453125</c:v>
                </c:pt>
                <c:pt idx="7">
                  <c:v>82.487419128417969</c:v>
                </c:pt>
                <c:pt idx="8">
                  <c:v>82.756988525390625</c:v>
                </c:pt>
                <c:pt idx="9">
                  <c:v>83.018394470214844</c:v>
                </c:pt>
                <c:pt idx="10">
                  <c:v>83.274871826171875</c:v>
                </c:pt>
                <c:pt idx="11">
                  <c:v>83.513542175292969</c:v>
                </c:pt>
                <c:pt idx="12">
                  <c:v>83.749099731445313</c:v>
                </c:pt>
                <c:pt idx="13">
                  <c:v>83.974441528320313</c:v>
                </c:pt>
                <c:pt idx="14">
                  <c:v>84.193580627441406</c:v>
                </c:pt>
                <c:pt idx="15">
                  <c:v>84.399284362792969</c:v>
                </c:pt>
                <c:pt idx="16">
                  <c:v>84.594810485839844</c:v>
                </c:pt>
                <c:pt idx="17">
                  <c:v>84.785575866699219</c:v>
                </c:pt>
                <c:pt idx="18">
                  <c:v>84.972587585449219</c:v>
                </c:pt>
                <c:pt idx="19">
                  <c:v>85.15191650390625</c:v>
                </c:pt>
                <c:pt idx="20">
                  <c:v>85.330642700195313</c:v>
                </c:pt>
                <c:pt idx="21">
                  <c:v>85.507743835449219</c:v>
                </c:pt>
                <c:pt idx="22">
                  <c:v>85.673454284667969</c:v>
                </c:pt>
                <c:pt idx="23">
                  <c:v>85.825828552246094</c:v>
                </c:pt>
                <c:pt idx="24">
                  <c:v>85.970024108886719</c:v>
                </c:pt>
              </c:numCache>
            </c:numRef>
          </c:val>
          <c:smooth val="0"/>
        </c:ser>
        <c:dLbls>
          <c:showLegendKey val="0"/>
          <c:showVal val="0"/>
          <c:showCatName val="0"/>
          <c:showSerName val="0"/>
          <c:showPercent val="0"/>
          <c:showBubbleSize val="0"/>
        </c:dLbls>
        <c:marker val="1"/>
        <c:smooth val="0"/>
        <c:axId val="148710912"/>
        <c:axId val="148712832"/>
      </c:lineChart>
      <c:catAx>
        <c:axId val="14871091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8712832"/>
        <c:crosses val="autoZero"/>
        <c:auto val="1"/>
        <c:lblAlgn val="ctr"/>
        <c:lblOffset val="100"/>
        <c:tickLblSkip val="4"/>
        <c:noMultiLvlLbl val="0"/>
      </c:catAx>
      <c:valAx>
        <c:axId val="148712832"/>
        <c:scaling>
          <c:orientation val="minMax"/>
          <c:max val="88"/>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4871091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'Aberdeen City'!$B$170</c:f>
              <c:strCache>
                <c:ptCount val="1"/>
                <c:pt idx="0">
                  <c:v>Airyhall / Broomhill / Garthdee</c:v>
                </c:pt>
              </c:strCache>
            </c:strRef>
          </c:tx>
          <c:marker>
            <c:symbol val="none"/>
          </c:marker>
          <c:cat>
            <c:strRef>
              <c:f>'Aberdeen City'!$C$169:$AL$169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'Aberdeen City'!$C$170:$AL$170</c:f>
              <c:numCache>
                <c:formatCode>0</c:formatCode>
                <c:ptCount val="36"/>
                <c:pt idx="0">
                  <c:v>133.98880004882813</c:v>
                </c:pt>
                <c:pt idx="1">
                  <c:v>-134.46817016601562</c:v>
                </c:pt>
                <c:pt idx="2">
                  <c:v>-50.455253601074219</c:v>
                </c:pt>
                <c:pt idx="3">
                  <c:v>85.534408569335937</c:v>
                </c:pt>
                <c:pt idx="4">
                  <c:v>-0.60179281234741211</c:v>
                </c:pt>
                <c:pt idx="5">
                  <c:v>27.159765243530273</c:v>
                </c:pt>
                <c:pt idx="6">
                  <c:v>2.2795896530151367</c:v>
                </c:pt>
                <c:pt idx="7">
                  <c:v>187.2957763671875</c:v>
                </c:pt>
                <c:pt idx="8">
                  <c:v>-73.143363952636719</c:v>
                </c:pt>
                <c:pt idx="9">
                  <c:v>79.665016174316406</c:v>
                </c:pt>
                <c:pt idx="10">
                  <c:v>296.84097290039062</c:v>
                </c:pt>
                <c:pt idx="11">
                  <c:v>188.961181640625</c:v>
                </c:pt>
                <c:pt idx="12">
                  <c:v>120.04220581054687</c:v>
                </c:pt>
                <c:pt idx="13">
                  <c:v>121.71824645996094</c:v>
                </c:pt>
                <c:pt idx="14">
                  <c:v>115.96919250488281</c:v>
                </c:pt>
                <c:pt idx="15">
                  <c:v>121.05207824707031</c:v>
                </c:pt>
                <c:pt idx="16">
                  <c:v>123.24127960205078</c:v>
                </c:pt>
                <c:pt idx="17">
                  <c:v>123.63364410400391</c:v>
                </c:pt>
                <c:pt idx="18">
                  <c:v>122.56389617919922</c:v>
                </c:pt>
                <c:pt idx="19">
                  <c:v>134.22825622558594</c:v>
                </c:pt>
                <c:pt idx="20">
                  <c:v>128.07331848144531</c:v>
                </c:pt>
                <c:pt idx="21">
                  <c:v>121.38261413574219</c:v>
                </c:pt>
                <c:pt idx="22">
                  <c:v>120.72966766357422</c:v>
                </c:pt>
                <c:pt idx="23">
                  <c:v>121.46627807617187</c:v>
                </c:pt>
                <c:pt idx="24">
                  <c:v>115.12801361083984</c:v>
                </c:pt>
                <c:pt idx="25">
                  <c:v>117.03974151611328</c:v>
                </c:pt>
                <c:pt idx="26">
                  <c:v>117.36679840087891</c:v>
                </c:pt>
                <c:pt idx="27">
                  <c:v>118.12274932861328</c:v>
                </c:pt>
                <c:pt idx="28">
                  <c:v>116.42627716064453</c:v>
                </c:pt>
                <c:pt idx="29">
                  <c:v>115.17654418945312</c:v>
                </c:pt>
                <c:pt idx="30">
                  <c:v>116.82554626464844</c:v>
                </c:pt>
                <c:pt idx="31">
                  <c:v>114.97041320800781</c:v>
                </c:pt>
                <c:pt idx="32">
                  <c:v>113.80195617675781</c:v>
                </c:pt>
                <c:pt idx="33">
                  <c:v>113.24246978759766</c:v>
                </c:pt>
                <c:pt idx="34">
                  <c:v>112.52417755126953</c:v>
                </c:pt>
                <c:pt idx="35">
                  <c:v>112.96744537353516</c:v>
                </c:pt>
              </c:numCache>
            </c:numRef>
          </c:val>
          <c:smooth val="0"/>
        </c:ser>
        <c:dLbls>
          <c:showLegendKey val="0"/>
          <c:showVal val="0"/>
          <c:showCatName val="0"/>
          <c:showSerName val="0"/>
          <c:showPercent val="0"/>
          <c:showBubbleSize val="0"/>
        </c:dLbls>
        <c:marker val="1"/>
        <c:smooth val="0"/>
        <c:axId val="49525504"/>
        <c:axId val="49527424"/>
      </c:lineChart>
      <c:catAx>
        <c:axId val="49525504"/>
        <c:scaling>
          <c:orientation val="minMax"/>
        </c:scaling>
        <c:delete val="0"/>
        <c:axPos val="b"/>
        <c:title>
          <c:tx>
            <c:rich>
              <a:bodyPr/>
              <a:lstStyle/>
              <a:p>
                <a:pPr>
                  <a:defRPr sz="1100">
                    <a:latin typeface="Arial" pitchFamily="34" charset="0"/>
                    <a:cs typeface="Arial" pitchFamily="34" charset="0"/>
                  </a:defRPr>
                </a:pPr>
                <a:r>
                  <a:rPr lang="en-US" sz="1100">
                    <a:latin typeface="Arial" pitchFamily="34" charset="0"/>
                    <a:cs typeface="Arial" pitchFamily="34" charset="0"/>
                  </a:rPr>
                  <a:t>Year</a:t>
                </a:r>
              </a:p>
            </c:rich>
          </c:tx>
          <c:layout>
            <c:manualLayout>
              <c:xMode val="edge"/>
              <c:yMode val="edge"/>
              <c:x val="0.49887605461633799"/>
              <c:y val="0.91631128307996934"/>
            </c:manualLayout>
          </c:layout>
          <c:overlay val="0"/>
        </c:title>
        <c:majorTickMark val="out"/>
        <c:minorTickMark val="none"/>
        <c:tickLblPos val="low"/>
        <c:crossAx val="49527424"/>
        <c:crosses val="autoZero"/>
        <c:auto val="1"/>
        <c:lblAlgn val="ctr"/>
        <c:lblOffset val="100"/>
        <c:tickLblSkip val="5"/>
        <c:noMultiLvlLbl val="0"/>
      </c:catAx>
      <c:valAx>
        <c:axId val="49527424"/>
        <c:scaling>
          <c:orientation val="minMax"/>
        </c:scaling>
        <c:delete val="0"/>
        <c:axPos val="l"/>
        <c:majorGridlines/>
        <c:title>
          <c:tx>
            <c:rich>
              <a:bodyPr rot="-5400000" vert="horz"/>
              <a:lstStyle/>
              <a:p>
                <a:pPr>
                  <a:defRPr sz="1100">
                    <a:latin typeface="Arial" pitchFamily="34" charset="0"/>
                    <a:cs typeface="Arial" pitchFamily="34" charset="0"/>
                  </a:defRPr>
                </a:pPr>
                <a:r>
                  <a:rPr lang="en-GB" sz="1100">
                    <a:latin typeface="Arial" pitchFamily="34" charset="0"/>
                    <a:cs typeface="Arial" pitchFamily="34" charset="0"/>
                  </a:rPr>
                  <a:t>Net</a:t>
                </a:r>
                <a:r>
                  <a:rPr lang="en-GB" sz="1100" baseline="0">
                    <a:latin typeface="Arial" pitchFamily="34" charset="0"/>
                    <a:cs typeface="Arial" pitchFamily="34" charset="0"/>
                  </a:rPr>
                  <a:t> Migration</a:t>
                </a:r>
                <a:endParaRPr lang="en-GB" sz="1100">
                  <a:latin typeface="Arial" pitchFamily="34" charset="0"/>
                  <a:cs typeface="Arial" pitchFamily="34" charset="0"/>
                </a:endParaRPr>
              </a:p>
            </c:rich>
          </c:tx>
          <c:overlay val="0"/>
        </c:title>
        <c:numFmt formatCode="0" sourceLinked="0"/>
        <c:majorTickMark val="out"/>
        <c:minorTickMark val="none"/>
        <c:tickLblPos val="nextTo"/>
        <c:crossAx val="49525504"/>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'East Lothian'!$B$142</c:f>
              <c:strCache>
                <c:ptCount val="1"/>
                <c:pt idx="0">
                  <c:v>Dunbar and East Linton</c:v>
                </c:pt>
              </c:strCache>
            </c:strRef>
          </c:tx>
          <c:marker>
            <c:symbol val="none"/>
          </c:marker>
          <c:cat>
            <c:strRef>
              <c:f>'East Lothian'!$C$141:$AL$141</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'East Lothian'!$C$142:$AL$142</c:f>
              <c:numCache>
                <c:formatCode>0</c:formatCode>
                <c:ptCount val="36"/>
                <c:pt idx="0">
                  <c:v>399</c:v>
                </c:pt>
                <c:pt idx="1">
                  <c:v>414</c:v>
                </c:pt>
                <c:pt idx="2">
                  <c:v>304</c:v>
                </c:pt>
                <c:pt idx="3">
                  <c:v>172</c:v>
                </c:pt>
                <c:pt idx="4">
                  <c:v>100</c:v>
                </c:pt>
                <c:pt idx="5">
                  <c:v>286</c:v>
                </c:pt>
                <c:pt idx="6">
                  <c:v>16</c:v>
                </c:pt>
                <c:pt idx="7">
                  <c:v>27</c:v>
                </c:pt>
                <c:pt idx="8">
                  <c:v>105</c:v>
                </c:pt>
                <c:pt idx="9">
                  <c:v>217</c:v>
                </c:pt>
                <c:pt idx="10">
                  <c:v>80</c:v>
                </c:pt>
                <c:pt idx="11">
                  <c:v>85.303047180175781</c:v>
                </c:pt>
                <c:pt idx="12">
                  <c:v>75.000442504882813</c:v>
                </c:pt>
                <c:pt idx="13">
                  <c:v>76.544471740722656</c:v>
                </c:pt>
                <c:pt idx="14">
                  <c:v>73.408859252929688</c:v>
                </c:pt>
                <c:pt idx="15">
                  <c:v>74.848075866699219</c:v>
                </c:pt>
                <c:pt idx="16">
                  <c:v>72.779426574707031</c:v>
                </c:pt>
                <c:pt idx="17">
                  <c:v>74.314979553222656</c:v>
                </c:pt>
                <c:pt idx="18">
                  <c:v>73.496971130371094</c:v>
                </c:pt>
                <c:pt idx="19">
                  <c:v>73.832206726074219</c:v>
                </c:pt>
                <c:pt idx="20">
                  <c:v>74.242652893066406</c:v>
                </c:pt>
                <c:pt idx="21">
                  <c:v>73.807235717773438</c:v>
                </c:pt>
                <c:pt idx="22">
                  <c:v>72.678779602050781</c:v>
                </c:pt>
                <c:pt idx="23">
                  <c:v>72.193870544433594</c:v>
                </c:pt>
                <c:pt idx="24">
                  <c:v>71.538764953613281</c:v>
                </c:pt>
                <c:pt idx="25">
                  <c:v>71.763420104980469</c:v>
                </c:pt>
                <c:pt idx="26">
                  <c:v>70.203712463378906</c:v>
                </c:pt>
                <c:pt idx="27">
                  <c:v>70.645645141601562</c:v>
                </c:pt>
                <c:pt idx="28">
                  <c:v>70.036705017089844</c:v>
                </c:pt>
                <c:pt idx="29">
                  <c:v>68.199455261230469</c:v>
                </c:pt>
                <c:pt idx="30">
                  <c:v>68.243980407714844</c:v>
                </c:pt>
                <c:pt idx="31">
                  <c:v>68.614883422851562</c:v>
                </c:pt>
                <c:pt idx="32">
                  <c:v>68.095916748046875</c:v>
                </c:pt>
                <c:pt idx="33">
                  <c:v>67.299003601074219</c:v>
                </c:pt>
                <c:pt idx="34">
                  <c:v>67.739341735839844</c:v>
                </c:pt>
                <c:pt idx="35">
                  <c:v>67.630363464355469</c:v>
                </c:pt>
              </c:numCache>
            </c:numRef>
          </c:val>
          <c:smooth val="0"/>
        </c:ser>
        <c:dLbls>
          <c:showLegendKey val="0"/>
          <c:showVal val="0"/>
          <c:showCatName val="0"/>
          <c:showSerName val="0"/>
          <c:showPercent val="0"/>
          <c:showBubbleSize val="0"/>
        </c:dLbls>
        <c:marker val="1"/>
        <c:smooth val="0"/>
        <c:axId val="148725120"/>
        <c:axId val="148735488"/>
      </c:lineChart>
      <c:catAx>
        <c:axId val="14872512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8735488"/>
        <c:crosses val="autoZero"/>
        <c:auto val="1"/>
        <c:lblAlgn val="ctr"/>
        <c:lblOffset val="100"/>
        <c:tickLblSkip val="5"/>
        <c:noMultiLvlLbl val="0"/>
      </c:catAx>
      <c:valAx>
        <c:axId val="14873548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4872512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Renfrewshire'!$B$19</c:f>
              <c:strCache>
                <c:ptCount val="1"/>
                <c:pt idx="0">
                  <c:v>Eastwood 1</c:v>
                </c:pt>
              </c:strCache>
            </c:strRef>
          </c:tx>
          <c:marker>
            <c:symbol val="none"/>
          </c:marker>
          <c:cat>
            <c:strRef>
              <c:f>'East Renfrewshire'!$C$18:$AA$18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Renfrewshire'!$C$19:$AA$19</c:f>
              <c:numCache>
                <c:formatCode>0.00</c:formatCode>
                <c:ptCount val="25"/>
                <c:pt idx="0">
                  <c:v>1.9303765296936035</c:v>
                </c:pt>
                <c:pt idx="1">
                  <c:v>1.9381500482559204</c:v>
                </c:pt>
                <c:pt idx="2">
                  <c:v>1.9499212503433228</c:v>
                </c:pt>
                <c:pt idx="3">
                  <c:v>1.9645007848739624</c:v>
                </c:pt>
                <c:pt idx="4">
                  <c:v>1.9762694835662842</c:v>
                </c:pt>
                <c:pt idx="5">
                  <c:v>1.9858207702636719</c:v>
                </c:pt>
                <c:pt idx="6">
                  <c:v>1.992500901222229</c:v>
                </c:pt>
                <c:pt idx="7">
                  <c:v>1.9977502822875977</c:v>
                </c:pt>
                <c:pt idx="8">
                  <c:v>2.0032544136047363</c:v>
                </c:pt>
                <c:pt idx="9">
                  <c:v>2.0086743831634521</c:v>
                </c:pt>
                <c:pt idx="10">
                  <c:v>2.0151934623718262</c:v>
                </c:pt>
                <c:pt idx="11">
                  <c:v>2.0230686664581299</c:v>
                </c:pt>
                <c:pt idx="12">
                  <c:v>2.0308408737182617</c:v>
                </c:pt>
                <c:pt idx="13">
                  <c:v>2.0386531352996826</c:v>
                </c:pt>
                <c:pt idx="14">
                  <c:v>2.044715404510498</c:v>
                </c:pt>
                <c:pt idx="15">
                  <c:v>2.0493752956390381</c:v>
                </c:pt>
                <c:pt idx="16">
                  <c:v>2.0542316436767578</c:v>
                </c:pt>
                <c:pt idx="17">
                  <c:v>2.0606281757354736</c:v>
                </c:pt>
                <c:pt idx="18">
                  <c:v>2.0654723644256592</c:v>
                </c:pt>
                <c:pt idx="19">
                  <c:v>2.0652437210083008</c:v>
                </c:pt>
                <c:pt idx="20">
                  <c:v>2.0649025440216064</c:v>
                </c:pt>
                <c:pt idx="21">
                  <c:v>2.0647697448730469</c:v>
                </c:pt>
                <c:pt idx="22">
                  <c:v>2.0648167133331299</c:v>
                </c:pt>
                <c:pt idx="23">
                  <c:v>2.0650441646575928</c:v>
                </c:pt>
                <c:pt idx="24">
                  <c:v>2.064964771270752</c:v>
                </c:pt>
              </c:numCache>
            </c:numRef>
          </c:val>
          <c:smooth val="0"/>
        </c:ser>
        <c:dLbls>
          <c:showLegendKey val="0"/>
          <c:showVal val="0"/>
          <c:showCatName val="0"/>
          <c:showSerName val="0"/>
          <c:showPercent val="0"/>
          <c:showBubbleSize val="0"/>
        </c:dLbls>
        <c:marker val="1"/>
        <c:smooth val="0"/>
        <c:axId val="148768640"/>
        <c:axId val="148770816"/>
      </c:lineChart>
      <c:catAx>
        <c:axId val="14876864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8770816"/>
        <c:crosses val="autoZero"/>
        <c:auto val="1"/>
        <c:lblAlgn val="ctr"/>
        <c:lblOffset val="100"/>
        <c:tickLblSkip val="4"/>
        <c:noMultiLvlLbl val="0"/>
      </c:catAx>
      <c:valAx>
        <c:axId val="148770816"/>
        <c:scaling>
          <c:orientation val="minMax"/>
          <c:max val="2.1"/>
          <c:min val="1.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4876864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Renfrewshire'!$B$54</c:f>
              <c:strCache>
                <c:ptCount val="1"/>
                <c:pt idx="0">
                  <c:v>Eastwood 1</c:v>
                </c:pt>
              </c:strCache>
            </c:strRef>
          </c:tx>
          <c:marker>
            <c:symbol val="none"/>
          </c:marker>
          <c:cat>
            <c:strRef>
              <c:f>'East Renfrewshire'!$C$53:$AA$53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Renfrewshire'!$C$54:$AA$54</c:f>
              <c:numCache>
                <c:formatCode>0.00</c:formatCode>
                <c:ptCount val="25"/>
                <c:pt idx="0">
                  <c:v>79.712577819824219</c:v>
                </c:pt>
                <c:pt idx="1">
                  <c:v>74</c:v>
                </c:pt>
                <c:pt idx="2">
                  <c:v>72.296653747558594</c:v>
                </c:pt>
                <c:pt idx="3">
                  <c:v>70.537399291992188</c:v>
                </c:pt>
                <c:pt idx="4">
                  <c:v>68.877517700195312</c:v>
                </c:pt>
                <c:pt idx="5">
                  <c:v>67.32696533203125</c:v>
                </c:pt>
                <c:pt idx="6">
                  <c:v>65.865158081054687</c:v>
                </c:pt>
                <c:pt idx="7">
                  <c:v>64.464241027832031</c:v>
                </c:pt>
                <c:pt idx="8">
                  <c:v>63.110355377197266</c:v>
                </c:pt>
                <c:pt idx="9">
                  <c:v>61.807628631591797</c:v>
                </c:pt>
                <c:pt idx="10">
                  <c:v>60.603538513183594</c:v>
                </c:pt>
                <c:pt idx="11">
                  <c:v>59.488365173339844</c:v>
                </c:pt>
                <c:pt idx="12">
                  <c:v>58.406414031982422</c:v>
                </c:pt>
                <c:pt idx="13">
                  <c:v>57.378910064697266</c:v>
                </c:pt>
                <c:pt idx="14">
                  <c:v>56.398799896240234</c:v>
                </c:pt>
                <c:pt idx="15">
                  <c:v>55.473537445068359</c:v>
                </c:pt>
                <c:pt idx="16">
                  <c:v>54.615818023681641</c:v>
                </c:pt>
                <c:pt idx="17">
                  <c:v>53.805038452148438</c:v>
                </c:pt>
                <c:pt idx="18">
                  <c:v>53.034038543701172</c:v>
                </c:pt>
                <c:pt idx="19">
                  <c:v>52.309185028076172</c:v>
                </c:pt>
                <c:pt idx="20">
                  <c:v>51.596729278564453</c:v>
                </c:pt>
                <c:pt idx="21">
                  <c:v>50.904750823974609</c:v>
                </c:pt>
                <c:pt idx="22">
                  <c:v>50.258762359619141</c:v>
                </c:pt>
                <c:pt idx="23">
                  <c:v>49.659603118896484</c:v>
                </c:pt>
                <c:pt idx="24">
                  <c:v>49.099075317382813</c:v>
                </c:pt>
              </c:numCache>
            </c:numRef>
          </c:val>
          <c:smooth val="0"/>
        </c:ser>
        <c:dLbls>
          <c:showLegendKey val="0"/>
          <c:showVal val="0"/>
          <c:showCatName val="0"/>
          <c:showSerName val="0"/>
          <c:showPercent val="0"/>
          <c:showBubbleSize val="0"/>
        </c:dLbls>
        <c:marker val="1"/>
        <c:smooth val="0"/>
        <c:axId val="148799872"/>
        <c:axId val="148801792"/>
      </c:lineChart>
      <c:catAx>
        <c:axId val="1487998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8801792"/>
        <c:crosses val="autoZero"/>
        <c:auto val="1"/>
        <c:lblAlgn val="ctr"/>
        <c:lblOffset val="100"/>
        <c:tickLblSkip val="4"/>
        <c:noMultiLvlLbl val="0"/>
      </c:catAx>
      <c:valAx>
        <c:axId val="148801792"/>
        <c:scaling>
          <c:orientation val="minMax"/>
          <c:max val="13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487998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'East Renfrewshire'!$B$89</c:f>
              <c:strCache>
                <c:ptCount val="1"/>
                <c:pt idx="0">
                  <c:v>Eastwood 1</c:v>
                </c:pt>
              </c:strCache>
            </c:strRef>
          </c:tx>
          <c:marker>
            <c:symbol val="none"/>
          </c:marker>
          <c:cat>
            <c:strRef>
              <c:f>'East Renfrewshire'!$C$88:$AA$88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'East Renfrewshire'!$C$89:$AA$89</c:f>
              <c:numCache>
                <c:formatCode>0.00</c:formatCode>
                <c:ptCount val="25"/>
                <c:pt idx="0">
                  <c:v>82.462570190429688</c:v>
                </c:pt>
                <c:pt idx="1">
                  <c:v>83.385810852050781</c:v>
                </c:pt>
                <c:pt idx="2">
                  <c:v>83.648147583007812</c:v>
                </c:pt>
                <c:pt idx="3">
                  <c:v>83.943992614746094</c:v>
                </c:pt>
                <c:pt idx="4">
                  <c:v>84.229133605957031</c:v>
                </c:pt>
                <c:pt idx="5">
                  <c:v>84.513404846191406</c:v>
                </c:pt>
                <c:pt idx="6">
                  <c:v>84.782958984375</c:v>
                </c:pt>
                <c:pt idx="7">
                  <c:v>85.057945251464844</c:v>
                </c:pt>
                <c:pt idx="8">
                  <c:v>85.338333129882813</c:v>
                </c:pt>
                <c:pt idx="9">
                  <c:v>85.613510131835938</c:v>
                </c:pt>
                <c:pt idx="10">
                  <c:v>85.872657775878906</c:v>
                </c:pt>
                <c:pt idx="11">
                  <c:v>86.113243103027344</c:v>
                </c:pt>
                <c:pt idx="12">
                  <c:v>86.352973937988281</c:v>
                </c:pt>
                <c:pt idx="13">
                  <c:v>86.586090087890625</c:v>
                </c:pt>
                <c:pt idx="14">
                  <c:v>86.810356140136719</c:v>
                </c:pt>
                <c:pt idx="15">
                  <c:v>87.0284423828125</c:v>
                </c:pt>
                <c:pt idx="16">
                  <c:v>87.230209350585937</c:v>
                </c:pt>
                <c:pt idx="17">
                  <c:v>87.426460266113281</c:v>
                </c:pt>
                <c:pt idx="18">
                  <c:v>87.621757507324219</c:v>
                </c:pt>
                <c:pt idx="19">
                  <c:v>87.806724548339844</c:v>
                </c:pt>
                <c:pt idx="20">
                  <c:v>87.993026733398438</c:v>
                </c:pt>
                <c:pt idx="21">
                  <c:v>88.181625366210937</c:v>
                </c:pt>
                <c:pt idx="22">
                  <c:v>88.35321044921875</c:v>
                </c:pt>
                <c:pt idx="23">
                  <c:v>88.512641906738281</c:v>
                </c:pt>
                <c:pt idx="24">
                  <c:v>88.661460876464844</c:v>
                </c:pt>
              </c:numCache>
            </c:numRef>
          </c:val>
          <c:smooth val="0"/>
        </c:ser>
        <c:dLbls>
          <c:showLegendKey val="0"/>
          <c:showVal val="0"/>
          <c:showCatName val="0"/>
          <c:showSerName val="0"/>
          <c:showPercent val="0"/>
          <c:showBubbleSize val="0"/>
        </c:dLbls>
        <c:marker val="1"/>
        <c:smooth val="0"/>
        <c:axId val="148818176"/>
        <c:axId val="148828544"/>
      </c:lineChart>
      <c:catAx>
        <c:axId val="14881817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48828544"/>
        <c:crosses val="autoZero"/>
        <c:auto val="1"/>
        <c:lblAlgn val="ctr"/>
        <c:lblOffset val="100"/>
        <c:tickLblSkip val="4"/>
        <c:noMultiLvlLbl val="0"/>
      </c:catAx>
      <c:valAx>
        <c:axId val="148828544"/>
        <c:scaling>
          <c:orientation val="minMax"/>
          <c:max val="90"/>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4881817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'East Renfrewshire'!$B$126</c:f>
              <c:strCache>
                <c:ptCount val="1"/>
                <c:pt idx="0">
                  <c:v>Eastwood 1</c:v>
                </c:pt>
              </c:strCache>
            </c:strRef>
          </c:tx>
          <c:marker>
            <c:symbol val="none"/>
          </c:marker>
          <c:cat>
            <c:strRef>
              <c:f>'East Renfrewshire'!$C$125:$AL$125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'East Renfrewshire'!$C$126:$AL$126</c:f>
              <c:numCache>
                <c:formatCode>General</c:formatCode>
                <c:ptCount val="36"/>
                <c:pt idx="0">
                  <c:v>-101</c:v>
                </c:pt>
                <c:pt idx="1">
                  <c:v>-178</c:v>
                </c:pt>
                <c:pt idx="2">
                  <c:v>-91</c:v>
                </c:pt>
                <c:pt idx="3">
                  <c:v>-67</c:v>
                </c:pt>
                <c:pt idx="4">
                  <c:v>44</c:v>
                </c:pt>
                <c:pt idx="5">
                  <c:v>-182</c:v>
                </c:pt>
                <c:pt idx="6">
                  <c:v>-1</c:v>
                </c:pt>
                <c:pt idx="7">
                  <c:v>34</c:v>
                </c:pt>
                <c:pt idx="8">
                  <c:v>128</c:v>
                </c:pt>
                <c:pt idx="9" formatCode="0">
                  <c:v>169</c:v>
                </c:pt>
                <c:pt idx="10">
                  <c:v>-23</c:v>
                </c:pt>
                <c:pt idx="11" formatCode="0">
                  <c:v>48.591487884521484</c:v>
                </c:pt>
                <c:pt idx="12" formatCode="0">
                  <c:v>49.471473693847656</c:v>
                </c:pt>
                <c:pt idx="13" formatCode="0">
                  <c:v>44.702121734619141</c:v>
                </c:pt>
                <c:pt idx="14" formatCode="0">
                  <c:v>52.197895050048828</c:v>
                </c:pt>
                <c:pt idx="15" formatCode="0">
                  <c:v>49.244098663330078</c:v>
                </c:pt>
                <c:pt idx="16" formatCode="0">
                  <c:v>52.087215423583984</c:v>
                </c:pt>
                <c:pt idx="17" formatCode="0">
                  <c:v>49.957931518554688</c:v>
                </c:pt>
                <c:pt idx="18" formatCode="0">
                  <c:v>52.971534729003906</c:v>
                </c:pt>
                <c:pt idx="19" formatCode="0">
                  <c:v>47.348300933837891</c:v>
                </c:pt>
                <c:pt idx="20" formatCode="0">
                  <c:v>46.860984802246094</c:v>
                </c:pt>
                <c:pt idx="21" formatCode="0">
                  <c:v>48.24981689453125</c:v>
                </c:pt>
                <c:pt idx="22" formatCode="0">
                  <c:v>53.583000183105469</c:v>
                </c:pt>
                <c:pt idx="23" formatCode="0">
                  <c:v>49.519744873046875</c:v>
                </c:pt>
                <c:pt idx="24" formatCode="0">
                  <c:v>49.438667297363281</c:v>
                </c:pt>
                <c:pt idx="25" formatCode="0">
                  <c:v>49.973255157470703</c:v>
                </c:pt>
                <c:pt idx="26" formatCode="0">
                  <c:v>47.305889129638672</c:v>
                </c:pt>
                <c:pt idx="27" formatCode="0">
                  <c:v>45.149894714355469</c:v>
                </c:pt>
                <c:pt idx="28" formatCode="0">
                  <c:v>45.957149505615234</c:v>
                </c:pt>
                <c:pt idx="29" formatCode="0">
                  <c:v>46.054893493652344</c:v>
                </c:pt>
                <c:pt idx="30" formatCode="0">
                  <c:v>42.37738037109375</c:v>
                </c:pt>
                <c:pt idx="31" formatCode="0">
                  <c:v>43.087959289550781</c:v>
                </c:pt>
                <c:pt idx="32" formatCode="0">
                  <c:v>45.267196655273438</c:v>
                </c:pt>
                <c:pt idx="33" formatCode="0">
                  <c:v>42.451572418212891</c:v>
                </c:pt>
                <c:pt idx="34" formatCode="0">
                  <c:v>43.968883514404297</c:v>
                </c:pt>
                <c:pt idx="35" formatCode="0">
                  <c:v>39.452423095703125</c:v>
                </c:pt>
              </c:numCache>
            </c:numRef>
          </c:val>
          <c:smooth val="0"/>
        </c:ser>
        <c:dLbls>
          <c:showLegendKey val="0"/>
          <c:showVal val="0"/>
          <c:showCatName val="0"/>
          <c:showSerName val="0"/>
          <c:showPercent val="0"/>
          <c:showBubbleSize val="0"/>
        </c:dLbls>
        <c:marker val="1"/>
        <c:smooth val="0"/>
        <c:axId val="151343488"/>
        <c:axId val="151345408"/>
      </c:lineChart>
      <c:catAx>
        <c:axId val="15134348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1345408"/>
        <c:crosses val="autoZero"/>
        <c:auto val="1"/>
        <c:lblAlgn val="ctr"/>
        <c:lblOffset val="100"/>
        <c:tickLblSkip val="5"/>
        <c:noMultiLvlLbl val="0"/>
      </c:catAx>
      <c:valAx>
        <c:axId val="15134540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134348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'Edinburgh, City of'!$B$33</c:f>
              <c:strCache>
                <c:ptCount val="1"/>
                <c:pt idx="0">
                  <c:v>Almond</c:v>
                </c:pt>
              </c:strCache>
            </c:strRef>
          </c:tx>
          <c:marker>
            <c:symbol val="none"/>
          </c:marker>
          <c:cat>
            <c:strRef>
              <c:f>'Edinburgh, City of'!$C$32:$AA$32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'Edinburgh, City of'!$C$33:$AA$33</c:f>
              <c:numCache>
                <c:formatCode>0.00</c:formatCode>
                <c:ptCount val="25"/>
                <c:pt idx="0">
                  <c:v>1.9805594682693481</c:v>
                </c:pt>
                <c:pt idx="1">
                  <c:v>1.9885350465774536</c:v>
                </c:pt>
                <c:pt idx="2">
                  <c:v>2.0006122589111328</c:v>
                </c:pt>
                <c:pt idx="3">
                  <c:v>2.0155708789825439</c:v>
                </c:pt>
                <c:pt idx="4">
                  <c:v>2.0276455879211426</c:v>
                </c:pt>
                <c:pt idx="5">
                  <c:v>2.037445068359375</c:v>
                </c:pt>
                <c:pt idx="6">
                  <c:v>2.0442988872528076</c:v>
                </c:pt>
                <c:pt idx="7">
                  <c:v>2.0496847629547119</c:v>
                </c:pt>
                <c:pt idx="8">
                  <c:v>2.0553319454193115</c:v>
                </c:pt>
                <c:pt idx="9">
                  <c:v>2.0608928203582764</c:v>
                </c:pt>
                <c:pt idx="10">
                  <c:v>2.0675814151763916</c:v>
                </c:pt>
                <c:pt idx="11">
                  <c:v>2.0756614208221436</c:v>
                </c:pt>
                <c:pt idx="12">
                  <c:v>2.0836355686187744</c:v>
                </c:pt>
                <c:pt idx="13">
                  <c:v>2.0916509628295898</c:v>
                </c:pt>
                <c:pt idx="14">
                  <c:v>2.0978708267211914</c:v>
                </c:pt>
                <c:pt idx="15">
                  <c:v>2.1026515960693359</c:v>
                </c:pt>
                <c:pt idx="16">
                  <c:v>2.1076343059539795</c:v>
                </c:pt>
                <c:pt idx="17">
                  <c:v>2.1141972541809082</c:v>
                </c:pt>
                <c:pt idx="18">
                  <c:v>2.1191673278808594</c:v>
                </c:pt>
                <c:pt idx="19">
                  <c:v>2.1189327239990234</c:v>
                </c:pt>
                <c:pt idx="20">
                  <c:v>2.1185827255249023</c:v>
                </c:pt>
                <c:pt idx="21">
                  <c:v>2.1184463500976562</c:v>
                </c:pt>
                <c:pt idx="22">
                  <c:v>2.1184945106506348</c:v>
                </c:pt>
                <c:pt idx="23">
                  <c:v>2.1187279224395752</c:v>
                </c:pt>
                <c:pt idx="24">
                  <c:v>2.1186466217041016</c:v>
                </c:pt>
              </c:numCache>
            </c:numRef>
          </c:val>
          <c:smooth val="0"/>
        </c:ser>
        <c:dLbls>
          <c:showLegendKey val="0"/>
          <c:showVal val="0"/>
          <c:showCatName val="0"/>
          <c:showSerName val="0"/>
          <c:showPercent val="0"/>
          <c:showBubbleSize val="0"/>
        </c:dLbls>
        <c:marker val="1"/>
        <c:smooth val="0"/>
        <c:axId val="151366272"/>
        <c:axId val="153895680"/>
      </c:lineChart>
      <c:catAx>
        <c:axId val="1513662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3895680"/>
        <c:crosses val="autoZero"/>
        <c:auto val="1"/>
        <c:lblAlgn val="ctr"/>
        <c:lblOffset val="100"/>
        <c:tickLblSkip val="4"/>
        <c:noMultiLvlLbl val="0"/>
      </c:catAx>
      <c:valAx>
        <c:axId val="153895680"/>
        <c:scaling>
          <c:orientation val="minMax"/>
          <c:max val="2.2999999999999998"/>
          <c:min val="0.9"/>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513662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'Edinburgh, City of'!$B$82</c:f>
              <c:strCache>
                <c:ptCount val="1"/>
                <c:pt idx="0">
                  <c:v>Almond</c:v>
                </c:pt>
              </c:strCache>
            </c:strRef>
          </c:tx>
          <c:marker>
            <c:symbol val="none"/>
          </c:marker>
          <c:cat>
            <c:strRef>
              <c:f>'Edinburgh, City of'!$C$81:$AA$81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'Edinburgh, City of'!$C$82:$AA$82</c:f>
              <c:numCache>
                <c:formatCode>0.00</c:formatCode>
                <c:ptCount val="25"/>
                <c:pt idx="0">
                  <c:v>85.057777404785156</c:v>
                </c:pt>
                <c:pt idx="1">
                  <c:v>79.008804321289063</c:v>
                </c:pt>
                <c:pt idx="2">
                  <c:v>77.182731628417969</c:v>
                </c:pt>
                <c:pt idx="3">
                  <c:v>75.311256408691406</c:v>
                </c:pt>
                <c:pt idx="4">
                  <c:v>73.54986572265625</c:v>
                </c:pt>
                <c:pt idx="5">
                  <c:v>71.909027099609375</c:v>
                </c:pt>
                <c:pt idx="6">
                  <c:v>70.378982543945312</c:v>
                </c:pt>
                <c:pt idx="7">
                  <c:v>68.873878479003906</c:v>
                </c:pt>
                <c:pt idx="8">
                  <c:v>67.418769836425781</c:v>
                </c:pt>
                <c:pt idx="9">
                  <c:v>66.033134460449219</c:v>
                </c:pt>
                <c:pt idx="10">
                  <c:v>64.74468994140625</c:v>
                </c:pt>
                <c:pt idx="11">
                  <c:v>63.565555572509766</c:v>
                </c:pt>
                <c:pt idx="12">
                  <c:v>62.423210144042969</c:v>
                </c:pt>
                <c:pt idx="13">
                  <c:v>61.323501586914063</c:v>
                </c:pt>
                <c:pt idx="14">
                  <c:v>60.281158447265625</c:v>
                </c:pt>
                <c:pt idx="15">
                  <c:v>59.289562225341797</c:v>
                </c:pt>
                <c:pt idx="16">
                  <c:v>58.368106842041016</c:v>
                </c:pt>
                <c:pt idx="17">
                  <c:v>57.498249053955078</c:v>
                </c:pt>
                <c:pt idx="18">
                  <c:v>56.672828674316406</c:v>
                </c:pt>
                <c:pt idx="19">
                  <c:v>55.896278381347656</c:v>
                </c:pt>
                <c:pt idx="20">
                  <c:v>55.141136169433594</c:v>
                </c:pt>
                <c:pt idx="21">
                  <c:v>54.402679443359375</c:v>
                </c:pt>
                <c:pt idx="22">
                  <c:v>53.710132598876953</c:v>
                </c:pt>
                <c:pt idx="23">
                  <c:v>53.072147369384766</c:v>
                </c:pt>
                <c:pt idx="24">
                  <c:v>52.475162506103516</c:v>
                </c:pt>
              </c:numCache>
            </c:numRef>
          </c:val>
          <c:smooth val="0"/>
        </c:ser>
        <c:dLbls>
          <c:showLegendKey val="0"/>
          <c:showVal val="0"/>
          <c:showCatName val="0"/>
          <c:showSerName val="0"/>
          <c:showPercent val="0"/>
          <c:showBubbleSize val="0"/>
        </c:dLbls>
        <c:marker val="1"/>
        <c:smooth val="0"/>
        <c:axId val="153928832"/>
        <c:axId val="153930752"/>
      </c:lineChart>
      <c:catAx>
        <c:axId val="15392883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3930752"/>
        <c:crosses val="autoZero"/>
        <c:auto val="1"/>
        <c:lblAlgn val="ctr"/>
        <c:lblOffset val="100"/>
        <c:tickLblSkip val="4"/>
        <c:noMultiLvlLbl val="0"/>
      </c:catAx>
      <c:valAx>
        <c:axId val="153930752"/>
        <c:scaling>
          <c:orientation val="minMax"/>
          <c:max val="14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5392883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'Edinburgh, City of'!$B$131</c:f>
              <c:strCache>
                <c:ptCount val="1"/>
                <c:pt idx="0">
                  <c:v>Almond</c:v>
                </c:pt>
              </c:strCache>
            </c:strRef>
          </c:tx>
          <c:marker>
            <c:symbol val="none"/>
          </c:marker>
          <c:cat>
            <c:strRef>
              <c:f>'Edinburgh, City of'!$C$130:$AA$130</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'Edinburgh, City of'!$C$131:$AA$131</c:f>
              <c:numCache>
                <c:formatCode>0.00</c:formatCode>
                <c:ptCount val="25"/>
                <c:pt idx="0">
                  <c:v>81.60076904296875</c:v>
                </c:pt>
                <c:pt idx="1">
                  <c:v>82.524993896484375</c:v>
                </c:pt>
                <c:pt idx="2">
                  <c:v>82.795387268066406</c:v>
                </c:pt>
                <c:pt idx="3">
                  <c:v>83.096595764160156</c:v>
                </c:pt>
                <c:pt idx="4">
                  <c:v>83.387496948242188</c:v>
                </c:pt>
                <c:pt idx="5">
                  <c:v>83.669937133789063</c:v>
                </c:pt>
                <c:pt idx="6">
                  <c:v>83.937370300292969</c:v>
                </c:pt>
                <c:pt idx="7">
                  <c:v>84.211151123046875</c:v>
                </c:pt>
                <c:pt idx="8">
                  <c:v>84.494270324707031</c:v>
                </c:pt>
                <c:pt idx="9">
                  <c:v>84.764564514160156</c:v>
                </c:pt>
                <c:pt idx="10">
                  <c:v>85.023101806640625</c:v>
                </c:pt>
                <c:pt idx="11">
                  <c:v>85.267494201660156</c:v>
                </c:pt>
                <c:pt idx="12">
                  <c:v>85.508834838867187</c:v>
                </c:pt>
                <c:pt idx="13">
                  <c:v>85.737297058105469</c:v>
                </c:pt>
                <c:pt idx="14">
                  <c:v>85.959922790527344</c:v>
                </c:pt>
                <c:pt idx="15">
                  <c:v>86.179222106933594</c:v>
                </c:pt>
                <c:pt idx="16">
                  <c:v>86.390007019042969</c:v>
                </c:pt>
                <c:pt idx="17">
                  <c:v>86.587921142578125</c:v>
                </c:pt>
                <c:pt idx="18">
                  <c:v>86.775459289550781</c:v>
                </c:pt>
                <c:pt idx="19">
                  <c:v>86.957534790039063</c:v>
                </c:pt>
                <c:pt idx="20">
                  <c:v>87.145401000976563</c:v>
                </c:pt>
                <c:pt idx="21">
                  <c:v>87.327476501464844</c:v>
                </c:pt>
                <c:pt idx="22">
                  <c:v>87.49932861328125</c:v>
                </c:pt>
                <c:pt idx="23">
                  <c:v>87.658683776855469</c:v>
                </c:pt>
                <c:pt idx="24">
                  <c:v>87.804679870605469</c:v>
                </c:pt>
              </c:numCache>
            </c:numRef>
          </c:val>
          <c:smooth val="0"/>
        </c:ser>
        <c:dLbls>
          <c:showLegendKey val="0"/>
          <c:showVal val="0"/>
          <c:showCatName val="0"/>
          <c:showSerName val="0"/>
          <c:showPercent val="0"/>
          <c:showBubbleSize val="0"/>
        </c:dLbls>
        <c:marker val="1"/>
        <c:smooth val="0"/>
        <c:axId val="153758720"/>
        <c:axId val="153764992"/>
      </c:lineChart>
      <c:catAx>
        <c:axId val="15375872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3764992"/>
        <c:crosses val="autoZero"/>
        <c:auto val="1"/>
        <c:lblAlgn val="ctr"/>
        <c:lblOffset val="100"/>
        <c:tickLblSkip val="4"/>
        <c:noMultiLvlLbl val="0"/>
      </c:catAx>
      <c:valAx>
        <c:axId val="153764992"/>
        <c:scaling>
          <c:orientation val="minMax"/>
          <c:max val="90"/>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5375872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'Edinburgh, City of'!$B$182</c:f>
              <c:strCache>
                <c:ptCount val="1"/>
                <c:pt idx="0">
                  <c:v>Almond</c:v>
                </c:pt>
              </c:strCache>
            </c:strRef>
          </c:tx>
          <c:marker>
            <c:symbol val="none"/>
          </c:marker>
          <c:cat>
            <c:strRef>
              <c:f>'Edinburgh, City of'!$C$181:$AL$181</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'Edinburgh, City of'!$C$182:$AL$182</c:f>
              <c:numCache>
                <c:formatCode>0</c:formatCode>
                <c:ptCount val="36"/>
                <c:pt idx="0">
                  <c:v>-424</c:v>
                </c:pt>
                <c:pt idx="1">
                  <c:v>-89</c:v>
                </c:pt>
                <c:pt idx="2">
                  <c:v>-204</c:v>
                </c:pt>
                <c:pt idx="3">
                  <c:v>-81</c:v>
                </c:pt>
                <c:pt idx="4">
                  <c:v>47</c:v>
                </c:pt>
                <c:pt idx="5">
                  <c:v>106</c:v>
                </c:pt>
                <c:pt idx="6">
                  <c:v>5</c:v>
                </c:pt>
                <c:pt idx="7">
                  <c:v>-17</c:v>
                </c:pt>
                <c:pt idx="8">
                  <c:v>168</c:v>
                </c:pt>
                <c:pt idx="9">
                  <c:v>155</c:v>
                </c:pt>
                <c:pt idx="10">
                  <c:v>433</c:v>
                </c:pt>
                <c:pt idx="11">
                  <c:v>370.91302490234375</c:v>
                </c:pt>
                <c:pt idx="12">
                  <c:v>153.86790466308594</c:v>
                </c:pt>
                <c:pt idx="13">
                  <c:v>157.06817626953125</c:v>
                </c:pt>
                <c:pt idx="14">
                  <c:v>159.49324035644531</c:v>
                </c:pt>
                <c:pt idx="15">
                  <c:v>163.50006103515625</c:v>
                </c:pt>
                <c:pt idx="16">
                  <c:v>164.86805725097656</c:v>
                </c:pt>
                <c:pt idx="17">
                  <c:v>167.36065673828125</c:v>
                </c:pt>
                <c:pt idx="18">
                  <c:v>164.68006896972656</c:v>
                </c:pt>
                <c:pt idx="19">
                  <c:v>165.11479187011719</c:v>
                </c:pt>
                <c:pt idx="20">
                  <c:v>166.26248168945312</c:v>
                </c:pt>
                <c:pt idx="21">
                  <c:v>162.34368896484375</c:v>
                </c:pt>
                <c:pt idx="22">
                  <c:v>166.61090087890625</c:v>
                </c:pt>
                <c:pt idx="23">
                  <c:v>159.41279602050781</c:v>
                </c:pt>
                <c:pt idx="24">
                  <c:v>168.31271362304687</c:v>
                </c:pt>
                <c:pt idx="25">
                  <c:v>166.01556396484375</c:v>
                </c:pt>
                <c:pt idx="26">
                  <c:v>162.83183288574219</c:v>
                </c:pt>
                <c:pt idx="27">
                  <c:v>162.93167114257812</c:v>
                </c:pt>
                <c:pt idx="28">
                  <c:v>163.66845703125</c:v>
                </c:pt>
                <c:pt idx="29">
                  <c:v>161.83917236328125</c:v>
                </c:pt>
                <c:pt idx="30">
                  <c:v>161.79547119140625</c:v>
                </c:pt>
                <c:pt idx="31">
                  <c:v>161.737060546875</c:v>
                </c:pt>
                <c:pt idx="32">
                  <c:v>162.14794921875</c:v>
                </c:pt>
                <c:pt idx="33">
                  <c:v>160.87454223632812</c:v>
                </c:pt>
                <c:pt idx="34">
                  <c:v>160.92012023925781</c:v>
                </c:pt>
                <c:pt idx="35">
                  <c:v>160.19268798828125</c:v>
                </c:pt>
              </c:numCache>
            </c:numRef>
          </c:val>
          <c:smooth val="0"/>
        </c:ser>
        <c:dLbls>
          <c:showLegendKey val="0"/>
          <c:showVal val="0"/>
          <c:showCatName val="0"/>
          <c:showSerName val="0"/>
          <c:showPercent val="0"/>
          <c:showBubbleSize val="0"/>
        </c:dLbls>
        <c:marker val="1"/>
        <c:smooth val="0"/>
        <c:axId val="153805952"/>
        <c:axId val="153807872"/>
      </c:lineChart>
      <c:catAx>
        <c:axId val="15380595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numFmt formatCode="General" sourceLinked="1"/>
        <c:majorTickMark val="out"/>
        <c:minorTickMark val="none"/>
        <c:tickLblPos val="low"/>
        <c:crossAx val="153807872"/>
        <c:crosses val="autoZero"/>
        <c:auto val="1"/>
        <c:lblAlgn val="ctr"/>
        <c:lblOffset val="100"/>
        <c:tickLblSkip val="4"/>
        <c:noMultiLvlLbl val="0"/>
      </c:catAx>
      <c:valAx>
        <c:axId val="15380787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380595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'Eilean Siar'!$B$19</c:f>
              <c:strCache>
                <c:ptCount val="1"/>
                <c:pt idx="0">
                  <c:v>Rural Lewis and Harris</c:v>
                </c:pt>
              </c:strCache>
            </c:strRef>
          </c:tx>
          <c:marker>
            <c:symbol val="none"/>
          </c:marker>
          <c:cat>
            <c:strRef>
              <c:f>'Eilean Siar'!$C$18:$AA$18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'Eilean Siar'!$C$19:$AA$19</c:f>
              <c:numCache>
                <c:formatCode>0.00</c:formatCode>
                <c:ptCount val="25"/>
                <c:pt idx="0">
                  <c:v>1.6388916969299316</c:v>
                </c:pt>
                <c:pt idx="1">
                  <c:v>1.645491361618042</c:v>
                </c:pt>
                <c:pt idx="2">
                  <c:v>1.6554851531982422</c:v>
                </c:pt>
                <c:pt idx="3">
                  <c:v>1.6678632497787476</c:v>
                </c:pt>
                <c:pt idx="4">
                  <c:v>1.6778548955917358</c:v>
                </c:pt>
                <c:pt idx="5">
                  <c:v>1.6859638690948486</c:v>
                </c:pt>
                <c:pt idx="6">
                  <c:v>1.6916353702545166</c:v>
                </c:pt>
                <c:pt idx="7">
                  <c:v>1.6960920095443726</c:v>
                </c:pt>
                <c:pt idx="8">
                  <c:v>1.7007650136947632</c:v>
                </c:pt>
                <c:pt idx="9">
                  <c:v>1.7053666114807129</c:v>
                </c:pt>
                <c:pt idx="10">
                  <c:v>1.7109013795852661</c:v>
                </c:pt>
                <c:pt idx="11">
                  <c:v>1.7175874710083008</c:v>
                </c:pt>
                <c:pt idx="12">
                  <c:v>1.7241860628128052</c:v>
                </c:pt>
                <c:pt idx="13">
                  <c:v>1.7308186292648315</c:v>
                </c:pt>
                <c:pt idx="14">
                  <c:v>1.7359654903411865</c:v>
                </c:pt>
                <c:pt idx="15">
                  <c:v>1.7399216890335083</c:v>
                </c:pt>
                <c:pt idx="16">
                  <c:v>1.7440446615219116</c:v>
                </c:pt>
                <c:pt idx="17">
                  <c:v>1.7494754791259766</c:v>
                </c:pt>
                <c:pt idx="18">
                  <c:v>1.753588080406189</c:v>
                </c:pt>
                <c:pt idx="19">
                  <c:v>1.7533940076828003</c:v>
                </c:pt>
                <c:pt idx="20">
                  <c:v>1.7531044483184814</c:v>
                </c:pt>
                <c:pt idx="21">
                  <c:v>1.7529916763305664</c:v>
                </c:pt>
                <c:pt idx="22">
                  <c:v>1.7530314922332764</c:v>
                </c:pt>
                <c:pt idx="23">
                  <c:v>1.7532246112823486</c:v>
                </c:pt>
                <c:pt idx="24">
                  <c:v>1.7531572580337524</c:v>
                </c:pt>
              </c:numCache>
            </c:numRef>
          </c:val>
          <c:smooth val="0"/>
        </c:ser>
        <c:dLbls>
          <c:showLegendKey val="0"/>
          <c:showVal val="0"/>
          <c:showCatName val="0"/>
          <c:showSerName val="0"/>
          <c:showPercent val="0"/>
          <c:showBubbleSize val="0"/>
        </c:dLbls>
        <c:marker val="1"/>
        <c:smooth val="0"/>
        <c:axId val="156377088"/>
        <c:axId val="156379008"/>
      </c:lineChart>
      <c:catAx>
        <c:axId val="15637708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6379008"/>
        <c:crosses val="autoZero"/>
        <c:auto val="1"/>
        <c:lblAlgn val="ctr"/>
        <c:lblOffset val="100"/>
        <c:tickLblSkip val="4"/>
        <c:noMultiLvlLbl val="0"/>
      </c:catAx>
      <c:valAx>
        <c:axId val="156379008"/>
        <c:scaling>
          <c:orientation val="minMax"/>
          <c:max val="1.9000000000000001"/>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0" sourceLinked="1"/>
        <c:majorTickMark val="out"/>
        <c:minorTickMark val="none"/>
        <c:tickLblPos val="nextTo"/>
        <c:crossAx val="15637708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Aberdeenshire!$B$35</c:f>
              <c:strCache>
                <c:ptCount val="1"/>
                <c:pt idx="0">
                  <c:v>Aboyne, Upper Deeside and Donside</c:v>
                </c:pt>
              </c:strCache>
            </c:strRef>
          </c:tx>
          <c:marker>
            <c:symbol val="none"/>
          </c:marker>
          <c:cat>
            <c:strRef>
              <c:f>Aberdeenshire!$C$34:$AA$34</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Aberdeenshire!$C$35:$AA$35</c:f>
              <c:numCache>
                <c:formatCode>0.00</c:formatCode>
                <c:ptCount val="25"/>
                <c:pt idx="0">
                  <c:v>1.8322394144488052</c:v>
                </c:pt>
                <c:pt idx="1">
                  <c:v>1.839617648362869</c:v>
                </c:pt>
                <c:pt idx="2">
                  <c:v>1.8507904669676258</c:v>
                </c:pt>
                <c:pt idx="3">
                  <c:v>1.8646288070469579</c:v>
                </c:pt>
                <c:pt idx="4">
                  <c:v>1.8757992239445371</c:v>
                </c:pt>
                <c:pt idx="5">
                  <c:v>1.8848649213002804</c:v>
                </c:pt>
                <c:pt idx="6">
                  <c:v>1.8912054337137096</c:v>
                </c:pt>
                <c:pt idx="7">
                  <c:v>1.8961879328797333</c:v>
                </c:pt>
                <c:pt idx="8">
                  <c:v>1.9014122582398369</c:v>
                </c:pt>
                <c:pt idx="9">
                  <c:v>1.906556667130004</c:v>
                </c:pt>
                <c:pt idx="10">
                  <c:v>1.9127443527111456</c:v>
                </c:pt>
                <c:pt idx="11">
                  <c:v>1.9202192511596956</c:v>
                </c:pt>
                <c:pt idx="12">
                  <c:v>1.9275963127196902</c:v>
                </c:pt>
                <c:pt idx="13">
                  <c:v>1.9350113576640438</c:v>
                </c:pt>
                <c:pt idx="14">
                  <c:v>1.9407654495742135</c:v>
                </c:pt>
                <c:pt idx="15">
                  <c:v>1.9451883506634806</c:v>
                </c:pt>
                <c:pt idx="16">
                  <c:v>1.9497978205902351</c:v>
                </c:pt>
                <c:pt idx="17">
                  <c:v>1.9558692734832783</c:v>
                </c:pt>
                <c:pt idx="18">
                  <c:v>1.9604670578630936</c:v>
                </c:pt>
                <c:pt idx="19">
                  <c:v>1.9602500541908625</c:v>
                </c:pt>
                <c:pt idx="20">
                  <c:v>1.959926405530128</c:v>
                </c:pt>
                <c:pt idx="21">
                  <c:v>1.9598002552201739</c:v>
                </c:pt>
                <c:pt idx="22">
                  <c:v>1.9598447650318114</c:v>
                </c:pt>
                <c:pt idx="23">
                  <c:v>1.9600606602897022</c:v>
                </c:pt>
                <c:pt idx="24">
                  <c:v>1.9599853560256983</c:v>
                </c:pt>
              </c:numCache>
            </c:numRef>
          </c:val>
          <c:smooth val="0"/>
        </c:ser>
        <c:dLbls>
          <c:showLegendKey val="0"/>
          <c:showVal val="0"/>
          <c:showCatName val="0"/>
          <c:showSerName val="0"/>
          <c:showPercent val="0"/>
          <c:showBubbleSize val="0"/>
        </c:dLbls>
        <c:marker val="1"/>
        <c:smooth val="0"/>
        <c:axId val="49042560"/>
        <c:axId val="49044480"/>
      </c:lineChart>
      <c:catAx>
        <c:axId val="4904256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49044480"/>
        <c:crosses val="autoZero"/>
        <c:auto val="1"/>
        <c:lblAlgn val="ctr"/>
        <c:lblOffset val="100"/>
        <c:tickLblSkip val="4"/>
        <c:noMultiLvlLbl val="0"/>
      </c:catAx>
      <c:valAx>
        <c:axId val="49044480"/>
        <c:scaling>
          <c:orientation val="minMax"/>
          <c:max val="2.4"/>
          <c:min val="1.4"/>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490425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'Eilean Siar'!$B$54</c:f>
              <c:strCache>
                <c:ptCount val="1"/>
                <c:pt idx="0">
                  <c:v>Rural Lewis and Harris</c:v>
                </c:pt>
              </c:strCache>
            </c:strRef>
          </c:tx>
          <c:marker>
            <c:symbol val="none"/>
          </c:marker>
          <c:cat>
            <c:strRef>
              <c:f>'Eilean Siar'!$C$53:$AA$53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'Eilean Siar'!$C$54:$AA$54</c:f>
              <c:numCache>
                <c:formatCode>0.00</c:formatCode>
                <c:ptCount val="25"/>
                <c:pt idx="0">
                  <c:v>110.67848205566406</c:v>
                </c:pt>
                <c:pt idx="1">
                  <c:v>102.83245849609375</c:v>
                </c:pt>
                <c:pt idx="2">
                  <c:v>100.47309112548828</c:v>
                </c:pt>
                <c:pt idx="3">
                  <c:v>98.013938903808594</c:v>
                </c:pt>
                <c:pt idx="4">
                  <c:v>95.709342956542969</c:v>
                </c:pt>
                <c:pt idx="5">
                  <c:v>93.537506103515625</c:v>
                </c:pt>
                <c:pt idx="6">
                  <c:v>91.527511596679688</c:v>
                </c:pt>
                <c:pt idx="7">
                  <c:v>89.570335388183594</c:v>
                </c:pt>
                <c:pt idx="8">
                  <c:v>87.612785339355469</c:v>
                </c:pt>
                <c:pt idx="9">
                  <c:v>85.784416198730469</c:v>
                </c:pt>
                <c:pt idx="10">
                  <c:v>84.113418579101563</c:v>
                </c:pt>
                <c:pt idx="11">
                  <c:v>82.54754638671875</c:v>
                </c:pt>
                <c:pt idx="12">
                  <c:v>81.0462646484375</c:v>
                </c:pt>
                <c:pt idx="13">
                  <c:v>79.609245300292969</c:v>
                </c:pt>
                <c:pt idx="14">
                  <c:v>78.23583984375</c:v>
                </c:pt>
                <c:pt idx="15">
                  <c:v>76.93896484375</c:v>
                </c:pt>
                <c:pt idx="16">
                  <c:v>75.748214721679688</c:v>
                </c:pt>
                <c:pt idx="17">
                  <c:v>74.618537902832031</c:v>
                </c:pt>
                <c:pt idx="18">
                  <c:v>73.515090942382813</c:v>
                </c:pt>
                <c:pt idx="19">
                  <c:v>72.507675170898437</c:v>
                </c:pt>
                <c:pt idx="20">
                  <c:v>71.507499694824219</c:v>
                </c:pt>
                <c:pt idx="21">
                  <c:v>70.539741516113281</c:v>
                </c:pt>
                <c:pt idx="22">
                  <c:v>69.650856018066406</c:v>
                </c:pt>
                <c:pt idx="23">
                  <c:v>68.816757202148438</c:v>
                </c:pt>
                <c:pt idx="24">
                  <c:v>68.047286987304688</c:v>
                </c:pt>
              </c:numCache>
            </c:numRef>
          </c:val>
          <c:smooth val="0"/>
        </c:ser>
        <c:dLbls>
          <c:showLegendKey val="0"/>
          <c:showVal val="0"/>
          <c:showCatName val="0"/>
          <c:showSerName val="0"/>
          <c:showPercent val="0"/>
          <c:showBubbleSize val="0"/>
        </c:dLbls>
        <c:marker val="1"/>
        <c:smooth val="0"/>
        <c:axId val="156408064"/>
        <c:axId val="156410240"/>
      </c:lineChart>
      <c:catAx>
        <c:axId val="15640806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6410240"/>
        <c:crosses val="autoZero"/>
        <c:auto val="1"/>
        <c:lblAlgn val="ctr"/>
        <c:lblOffset val="100"/>
        <c:tickLblSkip val="4"/>
        <c:noMultiLvlLbl val="0"/>
      </c:catAx>
      <c:valAx>
        <c:axId val="156410240"/>
        <c:scaling>
          <c:orientation val="minMax"/>
          <c:max val="130"/>
          <c:min val="6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5640806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'Eilean Siar'!$B$89</c:f>
              <c:strCache>
                <c:ptCount val="1"/>
                <c:pt idx="0">
                  <c:v>Rural Lewis and Harris</c:v>
                </c:pt>
              </c:strCache>
            </c:strRef>
          </c:tx>
          <c:marker>
            <c:symbol val="none"/>
          </c:marker>
          <c:cat>
            <c:strRef>
              <c:f>'Eilean Siar'!$C$88:$AA$88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'Eilean Siar'!$C$89:$AA$89</c:f>
              <c:numCache>
                <c:formatCode>0.00</c:formatCode>
                <c:ptCount val="25"/>
                <c:pt idx="0">
                  <c:v>78.084060668945313</c:v>
                </c:pt>
                <c:pt idx="1">
                  <c:v>79.007499694824219</c:v>
                </c:pt>
                <c:pt idx="2">
                  <c:v>79.285636901855469</c:v>
                </c:pt>
                <c:pt idx="3">
                  <c:v>79.575050354003906</c:v>
                </c:pt>
                <c:pt idx="4">
                  <c:v>79.861953735351563</c:v>
                </c:pt>
                <c:pt idx="5">
                  <c:v>80.132148742675781</c:v>
                </c:pt>
                <c:pt idx="6">
                  <c:v>80.399627685546875</c:v>
                </c:pt>
                <c:pt idx="7">
                  <c:v>80.668411254882813</c:v>
                </c:pt>
                <c:pt idx="8">
                  <c:v>80.939865112304688</c:v>
                </c:pt>
                <c:pt idx="9">
                  <c:v>81.201255798339844</c:v>
                </c:pt>
                <c:pt idx="10">
                  <c:v>81.450653076171875</c:v>
                </c:pt>
                <c:pt idx="11">
                  <c:v>81.685958862304688</c:v>
                </c:pt>
                <c:pt idx="12">
                  <c:v>81.910858154296875</c:v>
                </c:pt>
                <c:pt idx="13">
                  <c:v>82.131599426269531</c:v>
                </c:pt>
                <c:pt idx="14">
                  <c:v>82.350555419921875</c:v>
                </c:pt>
                <c:pt idx="15">
                  <c:v>82.561996459960937</c:v>
                </c:pt>
                <c:pt idx="16">
                  <c:v>82.7611083984375</c:v>
                </c:pt>
                <c:pt idx="17">
                  <c:v>82.943122863769531</c:v>
                </c:pt>
                <c:pt idx="18">
                  <c:v>83.125534057617188</c:v>
                </c:pt>
                <c:pt idx="19">
                  <c:v>83.29962158203125</c:v>
                </c:pt>
                <c:pt idx="20">
                  <c:v>83.473480224609375</c:v>
                </c:pt>
                <c:pt idx="21">
                  <c:v>83.6502685546875</c:v>
                </c:pt>
                <c:pt idx="22">
                  <c:v>83.807373046875</c:v>
                </c:pt>
                <c:pt idx="23">
                  <c:v>83.955886840820313</c:v>
                </c:pt>
                <c:pt idx="24">
                  <c:v>84.096900939941406</c:v>
                </c:pt>
              </c:numCache>
            </c:numRef>
          </c:val>
          <c:smooth val="0"/>
        </c:ser>
        <c:dLbls>
          <c:showLegendKey val="0"/>
          <c:showVal val="0"/>
          <c:showCatName val="0"/>
          <c:showSerName val="0"/>
          <c:showPercent val="0"/>
          <c:showBubbleSize val="0"/>
        </c:dLbls>
        <c:marker val="1"/>
        <c:smooth val="0"/>
        <c:axId val="156250496"/>
        <c:axId val="156252416"/>
      </c:lineChart>
      <c:catAx>
        <c:axId val="1562504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6252416"/>
        <c:crosses val="autoZero"/>
        <c:auto val="1"/>
        <c:lblAlgn val="ctr"/>
        <c:lblOffset val="100"/>
        <c:tickLblSkip val="4"/>
        <c:noMultiLvlLbl val="0"/>
      </c:catAx>
      <c:valAx>
        <c:axId val="156252416"/>
        <c:scaling>
          <c:orientation val="minMax"/>
          <c:max val="86"/>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562504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'Eilean Siar'!$B$126</c:f>
              <c:strCache>
                <c:ptCount val="1"/>
                <c:pt idx="0">
                  <c:v>Rural Lewis and Harris</c:v>
                </c:pt>
              </c:strCache>
            </c:strRef>
          </c:tx>
          <c:marker>
            <c:symbol val="none"/>
          </c:marker>
          <c:cat>
            <c:strRef>
              <c:f>'Eilean Siar'!$C$125:$AL$125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'Eilean Siar'!$C$126:$AL$126</c:f>
              <c:numCache>
                <c:formatCode>General</c:formatCode>
                <c:ptCount val="36"/>
                <c:pt idx="0">
                  <c:v>-3</c:v>
                </c:pt>
                <c:pt idx="1">
                  <c:v>106</c:v>
                </c:pt>
                <c:pt idx="2">
                  <c:v>157</c:v>
                </c:pt>
                <c:pt idx="3">
                  <c:v>145</c:v>
                </c:pt>
                <c:pt idx="4">
                  <c:v>-14</c:v>
                </c:pt>
                <c:pt idx="5">
                  <c:v>132</c:v>
                </c:pt>
                <c:pt idx="6">
                  <c:v>99</c:v>
                </c:pt>
                <c:pt idx="7">
                  <c:v>-6</c:v>
                </c:pt>
                <c:pt idx="8">
                  <c:v>166</c:v>
                </c:pt>
                <c:pt idx="9" formatCode="0">
                  <c:v>30</c:v>
                </c:pt>
                <c:pt idx="10">
                  <c:v>-43</c:v>
                </c:pt>
                <c:pt idx="11" formatCode="0">
                  <c:v>-1.0035451650619507</c:v>
                </c:pt>
                <c:pt idx="12" formatCode="0">
                  <c:v>-4.0219244956970215</c:v>
                </c:pt>
                <c:pt idx="13" formatCode="0">
                  <c:v>-5.7900490760803223</c:v>
                </c:pt>
                <c:pt idx="14" formatCode="0">
                  <c:v>-3.4678950309753418</c:v>
                </c:pt>
                <c:pt idx="15" formatCode="0">
                  <c:v>-2.5096504688262939</c:v>
                </c:pt>
                <c:pt idx="16" formatCode="0">
                  <c:v>-3.6628792285919189</c:v>
                </c:pt>
                <c:pt idx="17" formatCode="0">
                  <c:v>12.125663757324219</c:v>
                </c:pt>
                <c:pt idx="18" formatCode="0">
                  <c:v>11.10952091217041</c:v>
                </c:pt>
                <c:pt idx="19" formatCode="0">
                  <c:v>7.0502414703369141</c:v>
                </c:pt>
                <c:pt idx="20" formatCode="0">
                  <c:v>10.413222312927246</c:v>
                </c:pt>
                <c:pt idx="21" formatCode="0">
                  <c:v>12.857357025146484</c:v>
                </c:pt>
                <c:pt idx="22" formatCode="0">
                  <c:v>13.009255409240723</c:v>
                </c:pt>
                <c:pt idx="23" formatCode="0">
                  <c:v>16.140716552734375</c:v>
                </c:pt>
                <c:pt idx="24" formatCode="0">
                  <c:v>11.776487350463867</c:v>
                </c:pt>
                <c:pt idx="25" formatCode="0">
                  <c:v>12.631598472595215</c:v>
                </c:pt>
                <c:pt idx="26" formatCode="0">
                  <c:v>10.155979156494141</c:v>
                </c:pt>
                <c:pt idx="27" formatCode="0">
                  <c:v>12.931258201599121</c:v>
                </c:pt>
                <c:pt idx="28" formatCode="0">
                  <c:v>14.69883918762207</c:v>
                </c:pt>
                <c:pt idx="29" formatCode="0">
                  <c:v>12.600374221801758</c:v>
                </c:pt>
                <c:pt idx="30" formatCode="0">
                  <c:v>14.008322715759277</c:v>
                </c:pt>
                <c:pt idx="31" formatCode="0">
                  <c:v>11.563225746154785</c:v>
                </c:pt>
                <c:pt idx="32" formatCode="0">
                  <c:v>9.7186117172241211</c:v>
                </c:pt>
                <c:pt idx="33" formatCode="0">
                  <c:v>9.4042959213256836</c:v>
                </c:pt>
                <c:pt idx="34" formatCode="0">
                  <c:v>8.5168285369873047</c:v>
                </c:pt>
                <c:pt idx="35" formatCode="0">
                  <c:v>12.343984603881836</c:v>
                </c:pt>
              </c:numCache>
            </c:numRef>
          </c:val>
          <c:smooth val="0"/>
        </c:ser>
        <c:dLbls>
          <c:showLegendKey val="0"/>
          <c:showVal val="0"/>
          <c:showCatName val="0"/>
          <c:showSerName val="0"/>
          <c:showPercent val="0"/>
          <c:showBubbleSize val="0"/>
        </c:dLbls>
        <c:marker val="1"/>
        <c:smooth val="0"/>
        <c:axId val="156293376"/>
        <c:axId val="156295552"/>
      </c:lineChart>
      <c:catAx>
        <c:axId val="15629337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6295552"/>
        <c:crosses val="autoZero"/>
        <c:auto val="1"/>
        <c:lblAlgn val="ctr"/>
        <c:lblOffset val="100"/>
        <c:tickLblSkip val="5"/>
        <c:noMultiLvlLbl val="0"/>
      </c:catAx>
      <c:valAx>
        <c:axId val="15629555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629337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Falkirk!$B$22</c:f>
              <c:strCache>
                <c:ptCount val="1"/>
                <c:pt idx="0">
                  <c:v>Bo'ness</c:v>
                </c:pt>
              </c:strCache>
            </c:strRef>
          </c:tx>
          <c:marker>
            <c:symbol val="none"/>
          </c:marker>
          <c:cat>
            <c:strRef>
              <c:f>Falkirk!$C$21:$AA$21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Falkirk!$C$22:$AA$22</c:f>
              <c:numCache>
                <c:formatCode>0.00</c:formatCode>
                <c:ptCount val="25"/>
                <c:pt idx="0">
                  <c:v>1.756251335144043</c:v>
                </c:pt>
                <c:pt idx="1">
                  <c:v>1.7633235454559326</c:v>
                </c:pt>
                <c:pt idx="2">
                  <c:v>1.7740330696105957</c:v>
                </c:pt>
                <c:pt idx="3">
                  <c:v>1.7872974872589111</c:v>
                </c:pt>
                <c:pt idx="4">
                  <c:v>1.7980046272277832</c:v>
                </c:pt>
                <c:pt idx="5">
                  <c:v>1.8066943883895874</c:v>
                </c:pt>
                <c:pt idx="6">
                  <c:v>1.8127719163894653</c:v>
                </c:pt>
                <c:pt idx="7">
                  <c:v>1.8175477981567383</c:v>
                </c:pt>
                <c:pt idx="8">
                  <c:v>1.8225554227828979</c:v>
                </c:pt>
                <c:pt idx="9">
                  <c:v>1.827486515045166</c:v>
                </c:pt>
                <c:pt idx="10">
                  <c:v>1.833417534828186</c:v>
                </c:pt>
                <c:pt idx="11">
                  <c:v>1.8405823707580566</c:v>
                </c:pt>
                <c:pt idx="12">
                  <c:v>1.8476535081863403</c:v>
                </c:pt>
                <c:pt idx="13">
                  <c:v>1.854761004447937</c:v>
                </c:pt>
                <c:pt idx="14">
                  <c:v>1.860276460647583</c:v>
                </c:pt>
                <c:pt idx="15">
                  <c:v>1.864516019821167</c:v>
                </c:pt>
                <c:pt idx="16">
                  <c:v>1.8689342737197876</c:v>
                </c:pt>
                <c:pt idx="17">
                  <c:v>1.8747539520263672</c:v>
                </c:pt>
                <c:pt idx="18">
                  <c:v>1.87916100025177</c:v>
                </c:pt>
                <c:pt idx="19">
                  <c:v>1.8789529800415039</c:v>
                </c:pt>
                <c:pt idx="20">
                  <c:v>1.8786427974700928</c:v>
                </c:pt>
                <c:pt idx="21">
                  <c:v>1.8785219192504883</c:v>
                </c:pt>
                <c:pt idx="22">
                  <c:v>1.8785645961761475</c:v>
                </c:pt>
                <c:pt idx="23">
                  <c:v>1.8787715435028076</c:v>
                </c:pt>
                <c:pt idx="24">
                  <c:v>1.8786993026733398</c:v>
                </c:pt>
              </c:numCache>
            </c:numRef>
          </c:val>
          <c:smooth val="0"/>
        </c:ser>
        <c:dLbls>
          <c:showLegendKey val="0"/>
          <c:showVal val="0"/>
          <c:showCatName val="0"/>
          <c:showSerName val="0"/>
          <c:showPercent val="0"/>
          <c:showBubbleSize val="0"/>
        </c:dLbls>
        <c:marker val="1"/>
        <c:smooth val="0"/>
        <c:axId val="161243904"/>
        <c:axId val="161245824"/>
      </c:lineChart>
      <c:catAx>
        <c:axId val="16124390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1245824"/>
        <c:crosses val="autoZero"/>
        <c:auto val="1"/>
        <c:lblAlgn val="ctr"/>
        <c:lblOffset val="100"/>
        <c:tickLblSkip val="4"/>
        <c:noMultiLvlLbl val="0"/>
      </c:catAx>
      <c:valAx>
        <c:axId val="161245824"/>
        <c:scaling>
          <c:orientation val="minMax"/>
          <c:max val="2"/>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0" sourceLinked="1"/>
        <c:majorTickMark val="out"/>
        <c:minorTickMark val="none"/>
        <c:tickLblPos val="nextTo"/>
        <c:crossAx val="16124390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Falkirk!$B$60</c:f>
              <c:strCache>
                <c:ptCount val="1"/>
                <c:pt idx="0">
                  <c:v>Bo'ness</c:v>
                </c:pt>
              </c:strCache>
            </c:strRef>
          </c:tx>
          <c:marker>
            <c:symbol val="none"/>
          </c:marker>
          <c:cat>
            <c:strRef>
              <c:f>Falkirk!$C$59:$AA$59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Falkirk!$C$60:$AA$60</c:f>
              <c:numCache>
                <c:formatCode>0.00</c:formatCode>
                <c:ptCount val="25"/>
                <c:pt idx="0">
                  <c:v>109.2021484375</c:v>
                </c:pt>
                <c:pt idx="1">
                  <c:v>101.62117767333984</c:v>
                </c:pt>
                <c:pt idx="2">
                  <c:v>99.284080505371094</c:v>
                </c:pt>
                <c:pt idx="3">
                  <c:v>96.904884338378906</c:v>
                </c:pt>
                <c:pt idx="4">
                  <c:v>94.650962829589844</c:v>
                </c:pt>
                <c:pt idx="5">
                  <c:v>92.5108642578125</c:v>
                </c:pt>
                <c:pt idx="6">
                  <c:v>90.527542114257813</c:v>
                </c:pt>
                <c:pt idx="7">
                  <c:v>88.605941772460938</c:v>
                </c:pt>
                <c:pt idx="8">
                  <c:v>86.755455017089844</c:v>
                </c:pt>
                <c:pt idx="9">
                  <c:v>85.031288146972656</c:v>
                </c:pt>
                <c:pt idx="10">
                  <c:v>83.428062438964844</c:v>
                </c:pt>
                <c:pt idx="11">
                  <c:v>81.899581909179688</c:v>
                </c:pt>
                <c:pt idx="12">
                  <c:v>80.448928833007812</c:v>
                </c:pt>
                <c:pt idx="13">
                  <c:v>79.049484252929688</c:v>
                </c:pt>
                <c:pt idx="14">
                  <c:v>77.706321716308594</c:v>
                </c:pt>
                <c:pt idx="15">
                  <c:v>76.424972534179688</c:v>
                </c:pt>
                <c:pt idx="16">
                  <c:v>75.224479675292969</c:v>
                </c:pt>
                <c:pt idx="17">
                  <c:v>74.094161987304688</c:v>
                </c:pt>
                <c:pt idx="18">
                  <c:v>73.00604248046875</c:v>
                </c:pt>
                <c:pt idx="19">
                  <c:v>71.976020812988281</c:v>
                </c:pt>
                <c:pt idx="20">
                  <c:v>70.992324829101563</c:v>
                </c:pt>
                <c:pt idx="21">
                  <c:v>70.031578063964844</c:v>
                </c:pt>
                <c:pt idx="22">
                  <c:v>69.151275634765625</c:v>
                </c:pt>
                <c:pt idx="23">
                  <c:v>68.326995849609375</c:v>
                </c:pt>
                <c:pt idx="24">
                  <c:v>67.552940368652344</c:v>
                </c:pt>
              </c:numCache>
            </c:numRef>
          </c:val>
          <c:smooth val="0"/>
        </c:ser>
        <c:dLbls>
          <c:showLegendKey val="0"/>
          <c:showVal val="0"/>
          <c:showCatName val="0"/>
          <c:showSerName val="0"/>
          <c:showPercent val="0"/>
          <c:showBubbleSize val="0"/>
        </c:dLbls>
        <c:marker val="1"/>
        <c:smooth val="0"/>
        <c:axId val="161278976"/>
        <c:axId val="158868608"/>
      </c:lineChart>
      <c:catAx>
        <c:axId val="16127897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8868608"/>
        <c:crosses val="autoZero"/>
        <c:auto val="1"/>
        <c:lblAlgn val="ctr"/>
        <c:lblOffset val="100"/>
        <c:tickLblSkip val="4"/>
        <c:noMultiLvlLbl val="0"/>
      </c:catAx>
      <c:valAx>
        <c:axId val="158868608"/>
        <c:scaling>
          <c:orientation val="minMax"/>
          <c:max val="130"/>
          <c:min val="6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6127897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Falkirk!$B$98</c:f>
              <c:strCache>
                <c:ptCount val="1"/>
                <c:pt idx="0">
                  <c:v>Bo'ness</c:v>
                </c:pt>
              </c:strCache>
            </c:strRef>
          </c:tx>
          <c:marker>
            <c:symbol val="none"/>
          </c:marker>
          <c:cat>
            <c:strRef>
              <c:f>Falkirk!$C$97:$AA$97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Falkirk!$C$98:$AA$98</c:f>
              <c:numCache>
                <c:formatCode>0.00</c:formatCode>
                <c:ptCount val="25"/>
                <c:pt idx="0">
                  <c:v>78.320388793945313</c:v>
                </c:pt>
                <c:pt idx="1">
                  <c:v>79.2213134765625</c:v>
                </c:pt>
                <c:pt idx="2">
                  <c:v>79.503959655761719</c:v>
                </c:pt>
                <c:pt idx="3">
                  <c:v>79.806060791015625</c:v>
                </c:pt>
                <c:pt idx="4">
                  <c:v>80.099128723144531</c:v>
                </c:pt>
                <c:pt idx="5">
                  <c:v>80.374618530273438</c:v>
                </c:pt>
                <c:pt idx="6">
                  <c:v>80.646575927734375</c:v>
                </c:pt>
                <c:pt idx="7">
                  <c:v>80.919677734375</c:v>
                </c:pt>
                <c:pt idx="8">
                  <c:v>81.190986633300781</c:v>
                </c:pt>
                <c:pt idx="9">
                  <c:v>81.4556884765625</c:v>
                </c:pt>
                <c:pt idx="10">
                  <c:v>81.706108093261719</c:v>
                </c:pt>
                <c:pt idx="11">
                  <c:v>81.939727783203125</c:v>
                </c:pt>
                <c:pt idx="12">
                  <c:v>82.171676635742188</c:v>
                </c:pt>
                <c:pt idx="13">
                  <c:v>82.399795532226563</c:v>
                </c:pt>
                <c:pt idx="14">
                  <c:v>82.623222351074219</c:v>
                </c:pt>
                <c:pt idx="15">
                  <c:v>82.827865600585937</c:v>
                </c:pt>
                <c:pt idx="16">
                  <c:v>83.02197265625</c:v>
                </c:pt>
                <c:pt idx="17">
                  <c:v>83.214836120605469</c:v>
                </c:pt>
                <c:pt idx="18">
                  <c:v>83.401351928710938</c:v>
                </c:pt>
                <c:pt idx="19">
                  <c:v>83.580764770507813</c:v>
                </c:pt>
                <c:pt idx="20">
                  <c:v>83.754867553710938</c:v>
                </c:pt>
                <c:pt idx="21">
                  <c:v>83.930564880371094</c:v>
                </c:pt>
                <c:pt idx="22">
                  <c:v>84.094863891601563</c:v>
                </c:pt>
                <c:pt idx="23">
                  <c:v>84.248359680175781</c:v>
                </c:pt>
                <c:pt idx="24">
                  <c:v>84.390495300292969</c:v>
                </c:pt>
              </c:numCache>
            </c:numRef>
          </c:val>
          <c:smooth val="0"/>
        </c:ser>
        <c:dLbls>
          <c:showLegendKey val="0"/>
          <c:showVal val="0"/>
          <c:showCatName val="0"/>
          <c:showSerName val="0"/>
          <c:showPercent val="0"/>
          <c:showBubbleSize val="0"/>
        </c:dLbls>
        <c:marker val="1"/>
        <c:smooth val="0"/>
        <c:axId val="158884992"/>
        <c:axId val="158886912"/>
      </c:lineChart>
      <c:catAx>
        <c:axId val="15888499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8886912"/>
        <c:crosses val="autoZero"/>
        <c:auto val="1"/>
        <c:lblAlgn val="ctr"/>
        <c:lblOffset val="100"/>
        <c:tickLblSkip val="4"/>
        <c:noMultiLvlLbl val="0"/>
      </c:catAx>
      <c:valAx>
        <c:axId val="158886912"/>
        <c:scaling>
          <c:orientation val="minMax"/>
          <c:max val="85"/>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5888499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Falkirk!$B$138</c:f>
              <c:strCache>
                <c:ptCount val="1"/>
                <c:pt idx="0">
                  <c:v>Bo'ness</c:v>
                </c:pt>
              </c:strCache>
            </c:strRef>
          </c:tx>
          <c:marker>
            <c:symbol val="none"/>
          </c:marker>
          <c:cat>
            <c:strRef>
              <c:f>Falkirk!$C$137:$AL$137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Falkirk!$C$138:$AL$138</c:f>
              <c:numCache>
                <c:formatCode>General</c:formatCode>
                <c:ptCount val="36"/>
                <c:pt idx="0">
                  <c:v>46</c:v>
                </c:pt>
                <c:pt idx="1">
                  <c:v>164</c:v>
                </c:pt>
                <c:pt idx="2">
                  <c:v>148</c:v>
                </c:pt>
                <c:pt idx="3">
                  <c:v>106</c:v>
                </c:pt>
                <c:pt idx="4">
                  <c:v>-4</c:v>
                </c:pt>
                <c:pt idx="5">
                  <c:v>134</c:v>
                </c:pt>
                <c:pt idx="6">
                  <c:v>118</c:v>
                </c:pt>
                <c:pt idx="7">
                  <c:v>-96</c:v>
                </c:pt>
                <c:pt idx="8">
                  <c:v>24</c:v>
                </c:pt>
                <c:pt idx="9">
                  <c:v>1</c:v>
                </c:pt>
                <c:pt idx="10">
                  <c:v>-139</c:v>
                </c:pt>
                <c:pt idx="11" formatCode="0">
                  <c:v>-20.657384872436523</c:v>
                </c:pt>
                <c:pt idx="12" formatCode="0">
                  <c:v>-14.97960090637207</c:v>
                </c:pt>
                <c:pt idx="13" formatCode="0">
                  <c:v>-16.121303558349609</c:v>
                </c:pt>
                <c:pt idx="14" formatCode="0">
                  <c:v>-15.564083099365234</c:v>
                </c:pt>
                <c:pt idx="15" formatCode="0">
                  <c:v>-17.202606201171875</c:v>
                </c:pt>
                <c:pt idx="16" formatCode="0">
                  <c:v>-16.556442260742188</c:v>
                </c:pt>
                <c:pt idx="17" formatCode="0">
                  <c:v>-16.198762893676758</c:v>
                </c:pt>
                <c:pt idx="18" formatCode="0">
                  <c:v>-16.861326217651367</c:v>
                </c:pt>
                <c:pt idx="19" formatCode="0">
                  <c:v>-15.919102668762207</c:v>
                </c:pt>
                <c:pt idx="20" formatCode="0">
                  <c:v>-15.764965057373047</c:v>
                </c:pt>
                <c:pt idx="21" formatCode="0">
                  <c:v>-14.023716926574707</c:v>
                </c:pt>
                <c:pt idx="22" formatCode="0">
                  <c:v>-15.963983535766602</c:v>
                </c:pt>
                <c:pt idx="23" formatCode="0">
                  <c:v>-16.833934783935547</c:v>
                </c:pt>
                <c:pt idx="24" formatCode="0">
                  <c:v>-16.862583160400391</c:v>
                </c:pt>
                <c:pt idx="25" formatCode="0">
                  <c:v>-16.4759521484375</c:v>
                </c:pt>
                <c:pt idx="26" formatCode="0">
                  <c:v>-14.435060501098633</c:v>
                </c:pt>
                <c:pt idx="27" formatCode="0">
                  <c:v>-17.643718719482422</c:v>
                </c:pt>
                <c:pt idx="28" formatCode="0">
                  <c:v>-16.984626770019531</c:v>
                </c:pt>
                <c:pt idx="29" formatCode="0">
                  <c:v>-18.69651985168457</c:v>
                </c:pt>
                <c:pt idx="30" formatCode="0">
                  <c:v>-17.630474090576172</c:v>
                </c:pt>
                <c:pt idx="31" formatCode="0">
                  <c:v>-19.435325622558594</c:v>
                </c:pt>
                <c:pt idx="32" formatCode="0">
                  <c:v>-18.896293640136719</c:v>
                </c:pt>
                <c:pt idx="33" formatCode="0">
                  <c:v>-18.915283203125</c:v>
                </c:pt>
                <c:pt idx="34" formatCode="0">
                  <c:v>-19.699440002441406</c:v>
                </c:pt>
                <c:pt idx="35" formatCode="0">
                  <c:v>-18.858308792114258</c:v>
                </c:pt>
              </c:numCache>
            </c:numRef>
          </c:val>
          <c:smooth val="0"/>
        </c:ser>
        <c:dLbls>
          <c:showLegendKey val="0"/>
          <c:showVal val="0"/>
          <c:showCatName val="0"/>
          <c:showSerName val="0"/>
          <c:showPercent val="0"/>
          <c:showBubbleSize val="0"/>
        </c:dLbls>
        <c:marker val="1"/>
        <c:smooth val="0"/>
        <c:axId val="158915584"/>
        <c:axId val="158921856"/>
      </c:lineChart>
      <c:catAx>
        <c:axId val="15891558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8921856"/>
        <c:crosses val="autoZero"/>
        <c:auto val="1"/>
        <c:lblAlgn val="ctr"/>
        <c:lblOffset val="100"/>
        <c:tickLblSkip val="5"/>
        <c:noMultiLvlLbl val="0"/>
      </c:catAx>
      <c:valAx>
        <c:axId val="15892185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891558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Fife!$B$39</c:f>
              <c:strCache>
                <c:ptCount val="1"/>
                <c:pt idx="0">
                  <c:v>Buckhaven, Methil and Wemyss Villages</c:v>
                </c:pt>
              </c:strCache>
            </c:strRef>
          </c:tx>
          <c:marker>
            <c:symbol val="none"/>
          </c:marker>
          <c:cat>
            <c:strRef>
              <c:f>Fife!$C$38:$AA$38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Fife!$C$39:$AA$39</c:f>
              <c:numCache>
                <c:formatCode>0.00</c:formatCode>
                <c:ptCount val="25"/>
                <c:pt idx="0">
                  <c:v>2.1161305904388428</c:v>
                </c:pt>
                <c:pt idx="1">
                  <c:v>2.1246519088745117</c:v>
                </c:pt>
                <c:pt idx="2">
                  <c:v>2.1375558376312256</c:v>
                </c:pt>
                <c:pt idx="3">
                  <c:v>2.1535384654998779</c:v>
                </c:pt>
                <c:pt idx="4">
                  <c:v>2.1664395332336426</c:v>
                </c:pt>
                <c:pt idx="5">
                  <c:v>2.1769099235534668</c:v>
                </c:pt>
                <c:pt idx="6">
                  <c:v>2.1842329502105713</c:v>
                </c:pt>
                <c:pt idx="7">
                  <c:v>2.1899874210357666</c:v>
                </c:pt>
                <c:pt idx="8">
                  <c:v>2.1960210800170898</c:v>
                </c:pt>
                <c:pt idx="9">
                  <c:v>2.2019627094268799</c:v>
                </c:pt>
                <c:pt idx="10">
                  <c:v>2.2091090679168701</c:v>
                </c:pt>
                <c:pt idx="11">
                  <c:v>2.2177422046661377</c:v>
                </c:pt>
                <c:pt idx="12">
                  <c:v>2.226262092590332</c:v>
                </c:pt>
                <c:pt idx="13">
                  <c:v>2.2348260879516602</c:v>
                </c:pt>
                <c:pt idx="14">
                  <c:v>2.2414717674255371</c:v>
                </c:pt>
                <c:pt idx="15">
                  <c:v>2.2465798854827881</c:v>
                </c:pt>
                <c:pt idx="16">
                  <c:v>2.2519035339355469</c:v>
                </c:pt>
                <c:pt idx="17">
                  <c:v>2.258915901184082</c:v>
                </c:pt>
                <c:pt idx="18">
                  <c:v>2.264225959777832</c:v>
                </c:pt>
                <c:pt idx="19">
                  <c:v>2.2639753818511963</c:v>
                </c:pt>
                <c:pt idx="20">
                  <c:v>2.263601541519165</c:v>
                </c:pt>
                <c:pt idx="21">
                  <c:v>2.263455867767334</c:v>
                </c:pt>
                <c:pt idx="22">
                  <c:v>2.2635073661804199</c:v>
                </c:pt>
                <c:pt idx="23">
                  <c:v>2.2637567520141602</c:v>
                </c:pt>
                <c:pt idx="24">
                  <c:v>2.2636697292327881</c:v>
                </c:pt>
              </c:numCache>
            </c:numRef>
          </c:val>
          <c:smooth val="0"/>
        </c:ser>
        <c:dLbls>
          <c:showLegendKey val="0"/>
          <c:showVal val="0"/>
          <c:showCatName val="0"/>
          <c:showSerName val="0"/>
          <c:showPercent val="0"/>
          <c:showBubbleSize val="0"/>
        </c:dLbls>
        <c:marker val="1"/>
        <c:smooth val="0"/>
        <c:axId val="163788288"/>
        <c:axId val="163790208"/>
      </c:lineChart>
      <c:catAx>
        <c:axId val="16378828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3790208"/>
        <c:crosses val="autoZero"/>
        <c:auto val="1"/>
        <c:lblAlgn val="ctr"/>
        <c:lblOffset val="100"/>
        <c:tickLblSkip val="4"/>
        <c:noMultiLvlLbl val="0"/>
      </c:catAx>
      <c:valAx>
        <c:axId val="163790208"/>
        <c:scaling>
          <c:orientation val="minMax"/>
          <c:max val="2.5"/>
          <c:min val="1.3"/>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0" sourceLinked="1"/>
        <c:majorTickMark val="out"/>
        <c:minorTickMark val="none"/>
        <c:tickLblPos val="nextTo"/>
        <c:crossAx val="16378828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Fife!$B$94</c:f>
              <c:strCache>
                <c:ptCount val="1"/>
                <c:pt idx="0">
                  <c:v>Buckhaven, Methil and Wemyss Villages</c:v>
                </c:pt>
              </c:strCache>
            </c:strRef>
          </c:tx>
          <c:marker>
            <c:symbol val="none"/>
          </c:marker>
          <c:cat>
            <c:strRef>
              <c:f>Fife!$C$93:$AA$93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Fife!$C$94:$AA$94</c:f>
              <c:numCache>
                <c:formatCode>0.00</c:formatCode>
                <c:ptCount val="25"/>
                <c:pt idx="0">
                  <c:v>129.3072509765625</c:v>
                </c:pt>
                <c:pt idx="1">
                  <c:v>120.15529632568359</c:v>
                </c:pt>
                <c:pt idx="2">
                  <c:v>117.3634033203125</c:v>
                </c:pt>
                <c:pt idx="3">
                  <c:v>114.49622344970703</c:v>
                </c:pt>
                <c:pt idx="4">
                  <c:v>111.81912231445312</c:v>
                </c:pt>
                <c:pt idx="5">
                  <c:v>109.31447601318359</c:v>
                </c:pt>
                <c:pt idx="6">
                  <c:v>106.97838592529297</c:v>
                </c:pt>
                <c:pt idx="7">
                  <c:v>104.7244873046875</c:v>
                </c:pt>
                <c:pt idx="8">
                  <c:v>102.55428314208984</c:v>
                </c:pt>
                <c:pt idx="9">
                  <c:v>100.49017333984375</c:v>
                </c:pt>
                <c:pt idx="10">
                  <c:v>98.569801330566406</c:v>
                </c:pt>
                <c:pt idx="11">
                  <c:v>96.778732299804688</c:v>
                </c:pt>
                <c:pt idx="12">
                  <c:v>95.050857543945313</c:v>
                </c:pt>
                <c:pt idx="13">
                  <c:v>93.404380798339844</c:v>
                </c:pt>
                <c:pt idx="14">
                  <c:v>91.82843017578125</c:v>
                </c:pt>
                <c:pt idx="15">
                  <c:v>90.342491149902344</c:v>
                </c:pt>
                <c:pt idx="16">
                  <c:v>88.968582153320312</c:v>
                </c:pt>
                <c:pt idx="17">
                  <c:v>87.636932373046875</c:v>
                </c:pt>
                <c:pt idx="18">
                  <c:v>86.359016418457031</c:v>
                </c:pt>
                <c:pt idx="19">
                  <c:v>85.174224853515625</c:v>
                </c:pt>
                <c:pt idx="20">
                  <c:v>84.003089904785156</c:v>
                </c:pt>
                <c:pt idx="21">
                  <c:v>82.881332397460938</c:v>
                </c:pt>
                <c:pt idx="22">
                  <c:v>81.829200744628906</c:v>
                </c:pt>
                <c:pt idx="23">
                  <c:v>80.844985961914062</c:v>
                </c:pt>
                <c:pt idx="24">
                  <c:v>79.921157836914062</c:v>
                </c:pt>
              </c:numCache>
            </c:numRef>
          </c:val>
          <c:smooth val="0"/>
        </c:ser>
        <c:dLbls>
          <c:showLegendKey val="0"/>
          <c:showVal val="0"/>
          <c:showCatName val="0"/>
          <c:showSerName val="0"/>
          <c:showPercent val="0"/>
          <c:showBubbleSize val="0"/>
        </c:dLbls>
        <c:marker val="1"/>
        <c:smooth val="0"/>
        <c:axId val="122159104"/>
        <c:axId val="122161024"/>
      </c:lineChart>
      <c:catAx>
        <c:axId val="12215910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161024"/>
        <c:crosses val="autoZero"/>
        <c:auto val="1"/>
        <c:lblAlgn val="ctr"/>
        <c:lblOffset val="100"/>
        <c:tickLblSkip val="4"/>
        <c:noMultiLvlLbl val="0"/>
      </c:catAx>
      <c:valAx>
        <c:axId val="122161024"/>
        <c:scaling>
          <c:orientation val="minMax"/>
          <c:max val="140"/>
          <c:min val="5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2215910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Fife!$B$149</c:f>
              <c:strCache>
                <c:ptCount val="1"/>
                <c:pt idx="0">
                  <c:v>Buckhaven, Methil and Wemyss Villages</c:v>
                </c:pt>
              </c:strCache>
            </c:strRef>
          </c:tx>
          <c:marker>
            <c:symbol val="none"/>
          </c:marker>
          <c:cat>
            <c:strRef>
              <c:f>Fife!$C$148:$AA$148</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Fife!$C$149:$AA$149</c:f>
              <c:numCache>
                <c:formatCode>0.00</c:formatCode>
                <c:ptCount val="25"/>
                <c:pt idx="0">
                  <c:v>76.18402099609375</c:v>
                </c:pt>
                <c:pt idx="1">
                  <c:v>77.104080200195313</c:v>
                </c:pt>
                <c:pt idx="2">
                  <c:v>77.390693664550781</c:v>
                </c:pt>
                <c:pt idx="3">
                  <c:v>77.688407897949219</c:v>
                </c:pt>
                <c:pt idx="4">
                  <c:v>77.977333068847656</c:v>
                </c:pt>
                <c:pt idx="5">
                  <c:v>78.257415771484375</c:v>
                </c:pt>
                <c:pt idx="6">
                  <c:v>78.526741027832031</c:v>
                </c:pt>
                <c:pt idx="7">
                  <c:v>78.793495178222656</c:v>
                </c:pt>
                <c:pt idx="8">
                  <c:v>79.054573059082031</c:v>
                </c:pt>
                <c:pt idx="9">
                  <c:v>79.311286926269531</c:v>
                </c:pt>
                <c:pt idx="10">
                  <c:v>79.554389953613281</c:v>
                </c:pt>
                <c:pt idx="11">
                  <c:v>79.785331726074219</c:v>
                </c:pt>
                <c:pt idx="12">
                  <c:v>80.012603759765625</c:v>
                </c:pt>
                <c:pt idx="13">
                  <c:v>80.236587524414063</c:v>
                </c:pt>
                <c:pt idx="14">
                  <c:v>80.456085205078125</c:v>
                </c:pt>
                <c:pt idx="15">
                  <c:v>80.663612365722656</c:v>
                </c:pt>
                <c:pt idx="16">
                  <c:v>80.859016418457031</c:v>
                </c:pt>
                <c:pt idx="17">
                  <c:v>81.04876708984375</c:v>
                </c:pt>
                <c:pt idx="18">
                  <c:v>81.234474182128906</c:v>
                </c:pt>
                <c:pt idx="19">
                  <c:v>81.410125732421875</c:v>
                </c:pt>
                <c:pt idx="20">
                  <c:v>81.585716247558594</c:v>
                </c:pt>
                <c:pt idx="21">
                  <c:v>81.757713317871094</c:v>
                </c:pt>
                <c:pt idx="22">
                  <c:v>81.918220520019531</c:v>
                </c:pt>
                <c:pt idx="23">
                  <c:v>82.066940307617188</c:v>
                </c:pt>
                <c:pt idx="24">
                  <c:v>82.20782470703125</c:v>
                </c:pt>
              </c:numCache>
            </c:numRef>
          </c:val>
          <c:smooth val="0"/>
        </c:ser>
        <c:dLbls>
          <c:showLegendKey val="0"/>
          <c:showVal val="0"/>
          <c:showCatName val="0"/>
          <c:showSerName val="0"/>
          <c:showPercent val="0"/>
          <c:showBubbleSize val="0"/>
        </c:dLbls>
        <c:marker val="1"/>
        <c:smooth val="0"/>
        <c:axId val="122177408"/>
        <c:axId val="122200064"/>
      </c:lineChart>
      <c:catAx>
        <c:axId val="12217740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22200064"/>
        <c:crosses val="autoZero"/>
        <c:auto val="1"/>
        <c:lblAlgn val="ctr"/>
        <c:lblOffset val="100"/>
        <c:tickLblSkip val="4"/>
        <c:noMultiLvlLbl val="0"/>
      </c:catAx>
      <c:valAx>
        <c:axId val="122200064"/>
        <c:scaling>
          <c:orientation val="minMax"/>
          <c:max val="87"/>
          <c:min val="75"/>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2217740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Aberdeenshire!$B$86</c:f>
              <c:strCache>
                <c:ptCount val="1"/>
                <c:pt idx="0">
                  <c:v>Aboyne, Upper Deeside and Donside</c:v>
                </c:pt>
              </c:strCache>
            </c:strRef>
          </c:tx>
          <c:marker>
            <c:symbol val="none"/>
          </c:marker>
          <c:cat>
            <c:strRef>
              <c:f>Aberdeenshire!$C$85:$AA$85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Aberdeenshire!$C$86:$AA$86</c:f>
              <c:numCache>
                <c:formatCode>0.00</c:formatCode>
                <c:ptCount val="25"/>
                <c:pt idx="0">
                  <c:v>96.706695556640625</c:v>
                </c:pt>
                <c:pt idx="1">
                  <c:v>89.895835876464844</c:v>
                </c:pt>
                <c:pt idx="2">
                  <c:v>87.852653503417969</c:v>
                </c:pt>
                <c:pt idx="3">
                  <c:v>85.7137451171875</c:v>
                </c:pt>
                <c:pt idx="4">
                  <c:v>83.693695068359375</c:v>
                </c:pt>
                <c:pt idx="5">
                  <c:v>81.818580627441406</c:v>
                </c:pt>
                <c:pt idx="6">
                  <c:v>80.035270690917969</c:v>
                </c:pt>
                <c:pt idx="7">
                  <c:v>78.317726135253906</c:v>
                </c:pt>
                <c:pt idx="8">
                  <c:v>76.647308349609375</c:v>
                </c:pt>
                <c:pt idx="9">
                  <c:v>75.047119140625</c:v>
                </c:pt>
                <c:pt idx="10">
                  <c:v>73.573112487792969</c:v>
                </c:pt>
                <c:pt idx="11">
                  <c:v>72.212059020996094</c:v>
                </c:pt>
                <c:pt idx="12">
                  <c:v>70.901298522949219</c:v>
                </c:pt>
                <c:pt idx="13">
                  <c:v>69.646087646484375</c:v>
                </c:pt>
                <c:pt idx="14">
                  <c:v>68.458038330078125</c:v>
                </c:pt>
                <c:pt idx="15">
                  <c:v>67.336807250976563</c:v>
                </c:pt>
                <c:pt idx="16">
                  <c:v>66.295364379882813</c:v>
                </c:pt>
                <c:pt idx="17">
                  <c:v>65.310951232910156</c:v>
                </c:pt>
                <c:pt idx="18">
                  <c:v>64.376083374023437</c:v>
                </c:pt>
                <c:pt idx="19">
                  <c:v>63.492938995361328</c:v>
                </c:pt>
                <c:pt idx="20">
                  <c:v>62.632843017578125</c:v>
                </c:pt>
                <c:pt idx="21">
                  <c:v>61.793533325195312</c:v>
                </c:pt>
                <c:pt idx="22">
                  <c:v>61.012283325195312</c:v>
                </c:pt>
                <c:pt idx="23">
                  <c:v>60.292915344238281</c:v>
                </c:pt>
                <c:pt idx="24">
                  <c:v>59.620719909667969</c:v>
                </c:pt>
              </c:numCache>
            </c:numRef>
          </c:val>
          <c:smooth val="0"/>
        </c:ser>
        <c:dLbls>
          <c:showLegendKey val="0"/>
          <c:showVal val="0"/>
          <c:showCatName val="0"/>
          <c:showSerName val="0"/>
          <c:showPercent val="0"/>
          <c:showBubbleSize val="0"/>
        </c:dLbls>
        <c:marker val="1"/>
        <c:smooth val="0"/>
        <c:axId val="70395776"/>
        <c:axId val="70397952"/>
      </c:lineChart>
      <c:catAx>
        <c:axId val="7039577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70397952"/>
        <c:crosses val="autoZero"/>
        <c:auto val="1"/>
        <c:lblAlgn val="ctr"/>
        <c:lblOffset val="100"/>
        <c:tickLblSkip val="4"/>
        <c:noMultiLvlLbl val="0"/>
      </c:catAx>
      <c:valAx>
        <c:axId val="70397952"/>
        <c:scaling>
          <c:orientation val="minMax"/>
          <c:max val="140"/>
          <c:min val="4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7039577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Fife!$B$206</c:f>
              <c:strCache>
                <c:ptCount val="1"/>
                <c:pt idx="0">
                  <c:v>Buckhaven, Methil and Wemyss Villages</c:v>
                </c:pt>
              </c:strCache>
            </c:strRef>
          </c:tx>
          <c:marker>
            <c:symbol val="none"/>
          </c:marker>
          <c:cat>
            <c:strRef>
              <c:f>Fife!$C$205:$AL$205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Fife!$C$206:$AL$206</c:f>
              <c:numCache>
                <c:formatCode>0</c:formatCode>
                <c:ptCount val="36"/>
                <c:pt idx="0">
                  <c:v>-146</c:v>
                </c:pt>
                <c:pt idx="1">
                  <c:v>-153</c:v>
                </c:pt>
                <c:pt idx="2">
                  <c:v>18</c:v>
                </c:pt>
                <c:pt idx="3">
                  <c:v>45</c:v>
                </c:pt>
                <c:pt idx="4">
                  <c:v>44</c:v>
                </c:pt>
                <c:pt idx="5">
                  <c:v>-88</c:v>
                </c:pt>
                <c:pt idx="6">
                  <c:v>-227</c:v>
                </c:pt>
                <c:pt idx="7">
                  <c:v>-159</c:v>
                </c:pt>
                <c:pt idx="8">
                  <c:v>-26</c:v>
                </c:pt>
                <c:pt idx="9">
                  <c:v>-1</c:v>
                </c:pt>
                <c:pt idx="10">
                  <c:v>27</c:v>
                </c:pt>
                <c:pt idx="11">
                  <c:v>14.131695747375488</c:v>
                </c:pt>
                <c:pt idx="12">
                  <c:v>-52.142658233642578</c:v>
                </c:pt>
                <c:pt idx="13">
                  <c:v>-49.145675659179688</c:v>
                </c:pt>
                <c:pt idx="14">
                  <c:v>-51.444686889648438</c:v>
                </c:pt>
                <c:pt idx="15">
                  <c:v>-49.380764007568359</c:v>
                </c:pt>
                <c:pt idx="16">
                  <c:v>-48.909812927246094</c:v>
                </c:pt>
                <c:pt idx="17">
                  <c:v>-46.023601531982422</c:v>
                </c:pt>
                <c:pt idx="18">
                  <c:v>-46.250598907470703</c:v>
                </c:pt>
                <c:pt idx="19">
                  <c:v>-46.959640502929687</c:v>
                </c:pt>
                <c:pt idx="20">
                  <c:v>-46.634136199951172</c:v>
                </c:pt>
                <c:pt idx="21">
                  <c:v>-47.165939331054688</c:v>
                </c:pt>
                <c:pt idx="22">
                  <c:v>-48.207195281982422</c:v>
                </c:pt>
                <c:pt idx="23">
                  <c:v>-47.765293121337891</c:v>
                </c:pt>
                <c:pt idx="24">
                  <c:v>-48.848537445068359</c:v>
                </c:pt>
                <c:pt idx="25">
                  <c:v>-49.570091247558594</c:v>
                </c:pt>
                <c:pt idx="26">
                  <c:v>-49.462486267089844</c:v>
                </c:pt>
                <c:pt idx="27">
                  <c:v>-50.388751983642578</c:v>
                </c:pt>
                <c:pt idx="28">
                  <c:v>-51.226749420166016</c:v>
                </c:pt>
                <c:pt idx="29">
                  <c:v>-51.036540985107422</c:v>
                </c:pt>
                <c:pt idx="30">
                  <c:v>-51.861114501953125</c:v>
                </c:pt>
                <c:pt idx="31">
                  <c:v>-52.286151885986328</c:v>
                </c:pt>
                <c:pt idx="32">
                  <c:v>-52.309452056884766</c:v>
                </c:pt>
                <c:pt idx="33">
                  <c:v>-52.718692779541016</c:v>
                </c:pt>
                <c:pt idx="34">
                  <c:v>-53.525962829589844</c:v>
                </c:pt>
                <c:pt idx="35">
                  <c:v>-54.483795166015625</c:v>
                </c:pt>
              </c:numCache>
            </c:numRef>
          </c:val>
          <c:smooth val="0"/>
        </c:ser>
        <c:dLbls>
          <c:showLegendKey val="0"/>
          <c:showVal val="0"/>
          <c:showCatName val="0"/>
          <c:showSerName val="0"/>
          <c:showPercent val="0"/>
          <c:showBubbleSize val="0"/>
        </c:dLbls>
        <c:marker val="1"/>
        <c:smooth val="0"/>
        <c:axId val="151257088"/>
        <c:axId val="151259008"/>
      </c:lineChart>
      <c:catAx>
        <c:axId val="151257088"/>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1259008"/>
        <c:crosses val="autoZero"/>
        <c:auto val="1"/>
        <c:lblAlgn val="ctr"/>
        <c:lblOffset val="100"/>
        <c:tickLblSkip val="5"/>
        <c:noMultiLvlLbl val="0"/>
      </c:catAx>
      <c:valAx>
        <c:axId val="15125900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1257088"/>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'Glasgow City'!$B$37</c:f>
              <c:strCache>
                <c:ptCount val="1"/>
                <c:pt idx="0">
                  <c:v>Anderston / City</c:v>
                </c:pt>
              </c:strCache>
            </c:strRef>
          </c:tx>
          <c:marker>
            <c:symbol val="none"/>
          </c:marker>
          <c:cat>
            <c:strRef>
              <c:f>'Glasgow City'!$C$36:$AA$36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'Glasgow City'!$C$37:$AA$37</c:f>
              <c:numCache>
                <c:formatCode>0.00</c:formatCode>
                <c:ptCount val="25"/>
                <c:pt idx="0">
                  <c:v>1.149412989616394</c:v>
                </c:pt>
                <c:pt idx="1">
                  <c:v>1.1540416479110718</c:v>
                </c:pt>
                <c:pt idx="2">
                  <c:v>1.16105055809021</c:v>
                </c:pt>
                <c:pt idx="3">
                  <c:v>1.1697317361831665</c:v>
                </c:pt>
                <c:pt idx="4">
                  <c:v>1.1767392158508301</c:v>
                </c:pt>
                <c:pt idx="5">
                  <c:v>1.1824264526367187</c:v>
                </c:pt>
                <c:pt idx="6">
                  <c:v>1.1864039897918701</c:v>
                </c:pt>
                <c:pt idx="7">
                  <c:v>1.1895296573638916</c:v>
                </c:pt>
                <c:pt idx="8">
                  <c:v>1.1928069591522217</c:v>
                </c:pt>
                <c:pt idx="9">
                  <c:v>1.1960341930389404</c:v>
                </c:pt>
                <c:pt idx="10">
                  <c:v>1.199915885925293</c:v>
                </c:pt>
                <c:pt idx="11">
                  <c:v>1.2046051025390625</c:v>
                </c:pt>
                <c:pt idx="12">
                  <c:v>1.2092329263687134</c:v>
                </c:pt>
                <c:pt idx="13">
                  <c:v>1.2138845920562744</c:v>
                </c:pt>
                <c:pt idx="14">
                  <c:v>1.2174943685531616</c:v>
                </c:pt>
                <c:pt idx="15">
                  <c:v>1.2202689647674561</c:v>
                </c:pt>
                <c:pt idx="16">
                  <c:v>1.2231606245040894</c:v>
                </c:pt>
                <c:pt idx="17">
                  <c:v>1.2269693613052368</c:v>
                </c:pt>
                <c:pt idx="18">
                  <c:v>1.229853630065918</c:v>
                </c:pt>
                <c:pt idx="19">
                  <c:v>1.229717493057251</c:v>
                </c:pt>
                <c:pt idx="20">
                  <c:v>1.229514479637146</c:v>
                </c:pt>
                <c:pt idx="21">
                  <c:v>1.2294353246688843</c:v>
                </c:pt>
                <c:pt idx="22">
                  <c:v>1.2294633388519287</c:v>
                </c:pt>
                <c:pt idx="23">
                  <c:v>1.2295987606048584</c:v>
                </c:pt>
                <c:pt idx="24">
                  <c:v>1.2295514345169067</c:v>
                </c:pt>
              </c:numCache>
            </c:numRef>
          </c:val>
          <c:smooth val="0"/>
        </c:ser>
        <c:dLbls>
          <c:showLegendKey val="0"/>
          <c:showVal val="0"/>
          <c:showCatName val="0"/>
          <c:showSerName val="0"/>
          <c:showPercent val="0"/>
          <c:showBubbleSize val="0"/>
        </c:dLbls>
        <c:marker val="1"/>
        <c:smooth val="0"/>
        <c:axId val="161532160"/>
        <c:axId val="161534336"/>
      </c:lineChart>
      <c:catAx>
        <c:axId val="16153216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1534336"/>
        <c:crosses val="autoZero"/>
        <c:auto val="1"/>
        <c:lblAlgn val="ctr"/>
        <c:lblOffset val="100"/>
        <c:tickLblSkip val="4"/>
        <c:noMultiLvlLbl val="0"/>
      </c:catAx>
      <c:valAx>
        <c:axId val="161534336"/>
        <c:scaling>
          <c:orientation val="minMax"/>
          <c:max val="2.2999999999999998"/>
          <c:min val="1.1000000000000001"/>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615321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'Glasgow City'!$B$90</c:f>
              <c:strCache>
                <c:ptCount val="1"/>
                <c:pt idx="0">
                  <c:v>Anderston / City</c:v>
                </c:pt>
              </c:strCache>
            </c:strRef>
          </c:tx>
          <c:marker>
            <c:symbol val="none"/>
          </c:marker>
          <c:cat>
            <c:strRef>
              <c:f>'Glasgow City'!$C$89:$AA$89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'Glasgow City'!$C$90:$AA$90</c:f>
              <c:numCache>
                <c:formatCode>0.00</c:formatCode>
                <c:ptCount val="25"/>
                <c:pt idx="0">
                  <c:v>154.69607543945312</c:v>
                </c:pt>
                <c:pt idx="1">
                  <c:v>143.99000549316406</c:v>
                </c:pt>
                <c:pt idx="2">
                  <c:v>140.72543334960937</c:v>
                </c:pt>
                <c:pt idx="3">
                  <c:v>137.48600769042969</c:v>
                </c:pt>
                <c:pt idx="4">
                  <c:v>134.44146728515625</c:v>
                </c:pt>
                <c:pt idx="5">
                  <c:v>131.62106323242187</c:v>
                </c:pt>
                <c:pt idx="6">
                  <c:v>129.0167236328125</c:v>
                </c:pt>
                <c:pt idx="7">
                  <c:v>126.51621246337891</c:v>
                </c:pt>
                <c:pt idx="8">
                  <c:v>124.16557312011719</c:v>
                </c:pt>
                <c:pt idx="9">
                  <c:v>121.92269897460937</c:v>
                </c:pt>
                <c:pt idx="10">
                  <c:v>119.82000732421875</c:v>
                </c:pt>
                <c:pt idx="11">
                  <c:v>117.88039398193359</c:v>
                </c:pt>
                <c:pt idx="12">
                  <c:v>116.00303649902344</c:v>
                </c:pt>
                <c:pt idx="13">
                  <c:v>114.1334228515625</c:v>
                </c:pt>
                <c:pt idx="14">
                  <c:v>112.33828735351562</c:v>
                </c:pt>
                <c:pt idx="15">
                  <c:v>110.61530303955078</c:v>
                </c:pt>
                <c:pt idx="16">
                  <c:v>108.97555541992187</c:v>
                </c:pt>
                <c:pt idx="17">
                  <c:v>107.36299896240234</c:v>
                </c:pt>
                <c:pt idx="18">
                  <c:v>105.79676818847656</c:v>
                </c:pt>
                <c:pt idx="19">
                  <c:v>104.28498077392578</c:v>
                </c:pt>
                <c:pt idx="20">
                  <c:v>102.79237365722656</c:v>
                </c:pt>
                <c:pt idx="21">
                  <c:v>101.33688354492187</c:v>
                </c:pt>
                <c:pt idx="22">
                  <c:v>99.914947509765625</c:v>
                </c:pt>
                <c:pt idx="23">
                  <c:v>98.57427978515625</c:v>
                </c:pt>
                <c:pt idx="24">
                  <c:v>97.275703430175781</c:v>
                </c:pt>
              </c:numCache>
            </c:numRef>
          </c:val>
          <c:smooth val="0"/>
        </c:ser>
        <c:dLbls>
          <c:showLegendKey val="0"/>
          <c:showVal val="0"/>
          <c:showCatName val="0"/>
          <c:showSerName val="0"/>
          <c:showPercent val="0"/>
          <c:showBubbleSize val="0"/>
        </c:dLbls>
        <c:marker val="1"/>
        <c:smooth val="0"/>
        <c:axId val="164000896"/>
        <c:axId val="164002816"/>
      </c:lineChart>
      <c:catAx>
        <c:axId val="1640008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4002816"/>
        <c:crosses val="autoZero"/>
        <c:auto val="1"/>
        <c:lblAlgn val="ctr"/>
        <c:lblOffset val="100"/>
        <c:tickLblSkip val="4"/>
        <c:noMultiLvlLbl val="0"/>
      </c:catAx>
      <c:valAx>
        <c:axId val="164002816"/>
        <c:scaling>
          <c:orientation val="minMax"/>
          <c:max val="180"/>
          <c:min val="60"/>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640008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'Glasgow City'!$B$143</c:f>
              <c:strCache>
                <c:ptCount val="1"/>
                <c:pt idx="0">
                  <c:v>Anderston / City</c:v>
                </c:pt>
              </c:strCache>
            </c:strRef>
          </c:tx>
          <c:marker>
            <c:symbol val="none"/>
          </c:marker>
          <c:cat>
            <c:strRef>
              <c:f>'Glasgow City'!$C$142:$AA$142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'Glasgow City'!$C$143:$AA$143</c:f>
              <c:numCache>
                <c:formatCode>0.00</c:formatCode>
                <c:ptCount val="25"/>
                <c:pt idx="0">
                  <c:v>73.557113647460938</c:v>
                </c:pt>
                <c:pt idx="1">
                  <c:v>74.473884582519531</c:v>
                </c:pt>
                <c:pt idx="2">
                  <c:v>74.764259338378906</c:v>
                </c:pt>
                <c:pt idx="3">
                  <c:v>75.048843383789063</c:v>
                </c:pt>
                <c:pt idx="4">
                  <c:v>75.344200134277344</c:v>
                </c:pt>
                <c:pt idx="5">
                  <c:v>75.623069763183594</c:v>
                </c:pt>
                <c:pt idx="6">
                  <c:v>75.882736206054687</c:v>
                </c:pt>
                <c:pt idx="7">
                  <c:v>76.144569396972656</c:v>
                </c:pt>
                <c:pt idx="8">
                  <c:v>76.408729553222656</c:v>
                </c:pt>
                <c:pt idx="9">
                  <c:v>76.661163330078125</c:v>
                </c:pt>
                <c:pt idx="10">
                  <c:v>76.905189514160156</c:v>
                </c:pt>
                <c:pt idx="11">
                  <c:v>77.126922607421875</c:v>
                </c:pt>
                <c:pt idx="12">
                  <c:v>77.352432250976562</c:v>
                </c:pt>
                <c:pt idx="13">
                  <c:v>77.574600219726563</c:v>
                </c:pt>
                <c:pt idx="14">
                  <c:v>77.778968811035156</c:v>
                </c:pt>
                <c:pt idx="15">
                  <c:v>77.974433898925781</c:v>
                </c:pt>
                <c:pt idx="16">
                  <c:v>78.168922424316406</c:v>
                </c:pt>
                <c:pt idx="17">
                  <c:v>78.350563049316406</c:v>
                </c:pt>
                <c:pt idx="18">
                  <c:v>78.5364990234375</c:v>
                </c:pt>
                <c:pt idx="19">
                  <c:v>78.708969116210937</c:v>
                </c:pt>
                <c:pt idx="20">
                  <c:v>78.872535705566406</c:v>
                </c:pt>
                <c:pt idx="21">
                  <c:v>79.078376770019531</c:v>
                </c:pt>
                <c:pt idx="22">
                  <c:v>79.201271057128906</c:v>
                </c:pt>
                <c:pt idx="23">
                  <c:v>79.33416748046875</c:v>
                </c:pt>
                <c:pt idx="24">
                  <c:v>79.470909118652344</c:v>
                </c:pt>
              </c:numCache>
            </c:numRef>
          </c:val>
          <c:smooth val="0"/>
        </c:ser>
        <c:dLbls>
          <c:showLegendKey val="0"/>
          <c:showVal val="0"/>
          <c:showCatName val="0"/>
          <c:showSerName val="0"/>
          <c:showPercent val="0"/>
          <c:showBubbleSize val="0"/>
        </c:dLbls>
        <c:marker val="1"/>
        <c:smooth val="0"/>
        <c:axId val="164019200"/>
        <c:axId val="164029568"/>
      </c:lineChart>
      <c:catAx>
        <c:axId val="16401920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4029568"/>
        <c:crosses val="autoZero"/>
        <c:auto val="1"/>
        <c:lblAlgn val="ctr"/>
        <c:lblOffset val="100"/>
        <c:tickLblSkip val="4"/>
        <c:noMultiLvlLbl val="0"/>
      </c:catAx>
      <c:valAx>
        <c:axId val="164029568"/>
        <c:scaling>
          <c:orientation val="minMax"/>
          <c:max val="85"/>
          <c:min val="72"/>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6401920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'Glasgow City'!$B$198</c:f>
              <c:strCache>
                <c:ptCount val="1"/>
                <c:pt idx="0">
                  <c:v>Anderston / City</c:v>
                </c:pt>
              </c:strCache>
            </c:strRef>
          </c:tx>
          <c:marker>
            <c:symbol val="none"/>
          </c:marker>
          <c:cat>
            <c:strRef>
              <c:f>'Glasgow City'!$C$197:$AL$197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'Glasgow City'!$C$198:$AL$198</c:f>
              <c:numCache>
                <c:formatCode>0</c:formatCode>
                <c:ptCount val="36"/>
                <c:pt idx="0">
                  <c:v>437.85897827148437</c:v>
                </c:pt>
                <c:pt idx="1">
                  <c:v>543.33990478515625</c:v>
                </c:pt>
                <c:pt idx="2">
                  <c:v>392.57797241210937</c:v>
                </c:pt>
                <c:pt idx="3">
                  <c:v>648.07989501953125</c:v>
                </c:pt>
                <c:pt idx="4">
                  <c:v>346.76840209960937</c:v>
                </c:pt>
                <c:pt idx="5">
                  <c:v>481.52883911132812</c:v>
                </c:pt>
                <c:pt idx="6">
                  <c:v>-73.922340393066406</c:v>
                </c:pt>
                <c:pt idx="7">
                  <c:v>324.5885009765625</c:v>
                </c:pt>
                <c:pt idx="8">
                  <c:v>380.40081787109375</c:v>
                </c:pt>
                <c:pt idx="9">
                  <c:v>346.97164916992187</c:v>
                </c:pt>
                <c:pt idx="10">
                  <c:v>296.0335693359375</c:v>
                </c:pt>
                <c:pt idx="11">
                  <c:v>271.78564453125</c:v>
                </c:pt>
                <c:pt idx="12">
                  <c:v>86.827827453613281</c:v>
                </c:pt>
                <c:pt idx="13">
                  <c:v>91.603782653808594</c:v>
                </c:pt>
                <c:pt idx="14">
                  <c:v>93.680091857910156</c:v>
                </c:pt>
                <c:pt idx="15">
                  <c:v>97.114540100097656</c:v>
                </c:pt>
                <c:pt idx="16">
                  <c:v>100.66056823730469</c:v>
                </c:pt>
                <c:pt idx="17">
                  <c:v>105.01432800292969</c:v>
                </c:pt>
                <c:pt idx="18">
                  <c:v>103.90717315673828</c:v>
                </c:pt>
                <c:pt idx="19">
                  <c:v>101.49882507324219</c:v>
                </c:pt>
                <c:pt idx="20">
                  <c:v>100.70590209960937</c:v>
                </c:pt>
                <c:pt idx="21">
                  <c:v>98.005645751953125</c:v>
                </c:pt>
                <c:pt idx="22">
                  <c:v>99.316444396972656</c:v>
                </c:pt>
                <c:pt idx="23">
                  <c:v>99.7069091796875</c:v>
                </c:pt>
                <c:pt idx="24">
                  <c:v>98.557701110839844</c:v>
                </c:pt>
                <c:pt idx="25">
                  <c:v>97.500244140625</c:v>
                </c:pt>
                <c:pt idx="26">
                  <c:v>98.184501647949219</c:v>
                </c:pt>
                <c:pt idx="27">
                  <c:v>99.312728881835938</c:v>
                </c:pt>
                <c:pt idx="28">
                  <c:v>99.725318908691406</c:v>
                </c:pt>
                <c:pt idx="29">
                  <c:v>98.996467590332031</c:v>
                </c:pt>
                <c:pt idx="30">
                  <c:v>97.0091552734375</c:v>
                </c:pt>
                <c:pt idx="31">
                  <c:v>95.559547424316406</c:v>
                </c:pt>
                <c:pt idx="32">
                  <c:v>93.248214721679688</c:v>
                </c:pt>
                <c:pt idx="33">
                  <c:v>93.461288452148438</c:v>
                </c:pt>
                <c:pt idx="34">
                  <c:v>92.93658447265625</c:v>
                </c:pt>
                <c:pt idx="35">
                  <c:v>91.615180969238281</c:v>
                </c:pt>
              </c:numCache>
            </c:numRef>
          </c:val>
          <c:smooth val="0"/>
        </c:ser>
        <c:dLbls>
          <c:showLegendKey val="0"/>
          <c:showVal val="0"/>
          <c:showCatName val="0"/>
          <c:showSerName val="0"/>
          <c:showPercent val="0"/>
          <c:showBubbleSize val="0"/>
        </c:dLbls>
        <c:marker val="1"/>
        <c:smooth val="0"/>
        <c:axId val="163869824"/>
        <c:axId val="163871744"/>
      </c:lineChart>
      <c:catAx>
        <c:axId val="16386982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3871744"/>
        <c:crosses val="autoZero"/>
        <c:auto val="1"/>
        <c:lblAlgn val="ctr"/>
        <c:lblOffset val="100"/>
        <c:tickLblSkip val="5"/>
        <c:noMultiLvlLbl val="0"/>
      </c:catAx>
      <c:valAx>
        <c:axId val="16387174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638698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Highland!$B$26</c:f>
              <c:strCache>
                <c:ptCount val="1"/>
                <c:pt idx="0">
                  <c:v>Badenoch and Strathspey</c:v>
                </c:pt>
              </c:strCache>
            </c:strRef>
          </c:tx>
          <c:marker>
            <c:symbol val="none"/>
          </c:marker>
          <c:cat>
            <c:strRef>
              <c:f>Highland!$C$25:$AA$25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Highland!$C$26:$AA$26</c:f>
              <c:numCache>
                <c:formatCode>0.00</c:formatCode>
                <c:ptCount val="25"/>
                <c:pt idx="0">
                  <c:v>1.6294423341751099</c:v>
                </c:pt>
                <c:pt idx="1">
                  <c:v>1.6360039710998535</c:v>
                </c:pt>
                <c:pt idx="2">
                  <c:v>1.6459400653839111</c:v>
                </c:pt>
                <c:pt idx="3">
                  <c:v>1.6582467555999756</c:v>
                </c:pt>
                <c:pt idx="4">
                  <c:v>1.6681808233261108</c:v>
                </c:pt>
                <c:pt idx="5">
                  <c:v>1.6762430667877197</c:v>
                </c:pt>
                <c:pt idx="6">
                  <c:v>1.6818817853927612</c:v>
                </c:pt>
                <c:pt idx="7">
                  <c:v>1.6863129138946533</c:v>
                </c:pt>
                <c:pt idx="8">
                  <c:v>1.6909589767456055</c:v>
                </c:pt>
                <c:pt idx="9">
                  <c:v>1.6955339908599854</c:v>
                </c:pt>
                <c:pt idx="10">
                  <c:v>1.701036810874939</c:v>
                </c:pt>
                <c:pt idx="11">
                  <c:v>1.7076842784881592</c:v>
                </c:pt>
                <c:pt idx="12">
                  <c:v>1.7142448425292969</c:v>
                </c:pt>
                <c:pt idx="13">
                  <c:v>1.720839262008667</c:v>
                </c:pt>
                <c:pt idx="14">
                  <c:v>1.7259564399719238</c:v>
                </c:pt>
                <c:pt idx="15">
                  <c:v>1.7298897504806519</c:v>
                </c:pt>
                <c:pt idx="16">
                  <c:v>1.7339891195297241</c:v>
                </c:pt>
                <c:pt idx="17">
                  <c:v>1.7393884658813477</c:v>
                </c:pt>
                <c:pt idx="18">
                  <c:v>1.743477463722229</c:v>
                </c:pt>
                <c:pt idx="19">
                  <c:v>1.7432844638824463</c:v>
                </c:pt>
                <c:pt idx="20">
                  <c:v>1.7429965734481812</c:v>
                </c:pt>
                <c:pt idx="21">
                  <c:v>1.7428843975067139</c:v>
                </c:pt>
                <c:pt idx="22">
                  <c:v>1.7429239749908447</c:v>
                </c:pt>
                <c:pt idx="23">
                  <c:v>1.743116021156311</c:v>
                </c:pt>
                <c:pt idx="24">
                  <c:v>1.7430490255355835</c:v>
                </c:pt>
              </c:numCache>
            </c:numRef>
          </c:val>
          <c:smooth val="0"/>
        </c:ser>
        <c:dLbls>
          <c:showLegendKey val="0"/>
          <c:showVal val="0"/>
          <c:showCatName val="0"/>
          <c:showSerName val="0"/>
          <c:showPercent val="0"/>
          <c:showBubbleSize val="0"/>
        </c:dLbls>
        <c:marker val="1"/>
        <c:smooth val="0"/>
        <c:axId val="163880320"/>
        <c:axId val="161510912"/>
      </c:lineChart>
      <c:catAx>
        <c:axId val="16388032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1510912"/>
        <c:crosses val="autoZero"/>
        <c:auto val="1"/>
        <c:lblAlgn val="ctr"/>
        <c:lblOffset val="100"/>
        <c:tickLblSkip val="4"/>
        <c:noMultiLvlLbl val="0"/>
      </c:catAx>
      <c:valAx>
        <c:axId val="161510912"/>
        <c:scaling>
          <c:orientation val="minMax"/>
          <c:max val="2.2000000000000002"/>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 sourceLinked="0"/>
        <c:majorTickMark val="out"/>
        <c:minorTickMark val="none"/>
        <c:tickLblPos val="nextTo"/>
        <c:crossAx val="16388032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Highland!$B$68</c:f>
              <c:strCache>
                <c:ptCount val="1"/>
                <c:pt idx="0">
                  <c:v>Badenoch and Strathspey</c:v>
                </c:pt>
              </c:strCache>
            </c:strRef>
          </c:tx>
          <c:marker>
            <c:symbol val="none"/>
          </c:marker>
          <c:cat>
            <c:strRef>
              <c:f>Highland!$C$67:$AA$67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Highland!$C$68:$AA$68</c:f>
              <c:numCache>
                <c:formatCode>0.00</c:formatCode>
                <c:ptCount val="25"/>
                <c:pt idx="0">
                  <c:v>96.25244140625</c:v>
                </c:pt>
                <c:pt idx="1">
                  <c:v>89.490585327148438</c:v>
                </c:pt>
                <c:pt idx="2">
                  <c:v>87.435356140136719</c:v>
                </c:pt>
                <c:pt idx="3">
                  <c:v>85.3287353515625</c:v>
                </c:pt>
                <c:pt idx="4">
                  <c:v>83.33282470703125</c:v>
                </c:pt>
                <c:pt idx="5">
                  <c:v>81.468238830566406</c:v>
                </c:pt>
                <c:pt idx="6">
                  <c:v>79.73516845703125</c:v>
                </c:pt>
                <c:pt idx="7">
                  <c:v>78.041542053222656</c:v>
                </c:pt>
                <c:pt idx="8">
                  <c:v>76.380142211914063</c:v>
                </c:pt>
                <c:pt idx="9">
                  <c:v>74.81787109375</c:v>
                </c:pt>
                <c:pt idx="10">
                  <c:v>73.367607116699219</c:v>
                </c:pt>
                <c:pt idx="11">
                  <c:v>72.014106750488281</c:v>
                </c:pt>
                <c:pt idx="12">
                  <c:v>70.703605651855469</c:v>
                </c:pt>
                <c:pt idx="13">
                  <c:v>69.468223571777344</c:v>
                </c:pt>
                <c:pt idx="14">
                  <c:v>68.292686462402344</c:v>
                </c:pt>
                <c:pt idx="15">
                  <c:v>67.174087524414063</c:v>
                </c:pt>
                <c:pt idx="16">
                  <c:v>66.1275634765625</c:v>
                </c:pt>
                <c:pt idx="17">
                  <c:v>65.135887145996094</c:v>
                </c:pt>
                <c:pt idx="18">
                  <c:v>64.186363220214844</c:v>
                </c:pt>
                <c:pt idx="19">
                  <c:v>63.291282653808594</c:v>
                </c:pt>
                <c:pt idx="20">
                  <c:v>62.426868438720703</c:v>
                </c:pt>
                <c:pt idx="21">
                  <c:v>61.575588226318359</c:v>
                </c:pt>
                <c:pt idx="22">
                  <c:v>60.784629821777344</c:v>
                </c:pt>
                <c:pt idx="23">
                  <c:v>60.063514709472656</c:v>
                </c:pt>
                <c:pt idx="24">
                  <c:v>59.39068603515625</c:v>
                </c:pt>
              </c:numCache>
            </c:numRef>
          </c:val>
          <c:smooth val="0"/>
        </c:ser>
        <c:dLbls>
          <c:showLegendKey val="0"/>
          <c:showVal val="0"/>
          <c:showCatName val="0"/>
          <c:showSerName val="0"/>
          <c:showPercent val="0"/>
          <c:showBubbleSize val="0"/>
        </c:dLbls>
        <c:marker val="1"/>
        <c:smooth val="0"/>
        <c:axId val="164046720"/>
        <c:axId val="164061184"/>
      </c:lineChart>
      <c:catAx>
        <c:axId val="16404672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4061184"/>
        <c:crosses val="autoZero"/>
        <c:auto val="1"/>
        <c:lblAlgn val="ctr"/>
        <c:lblOffset val="100"/>
        <c:tickLblSkip val="4"/>
        <c:noMultiLvlLbl val="0"/>
      </c:catAx>
      <c:valAx>
        <c:axId val="16406118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SMR</a:t>
                </a:r>
              </a:p>
            </c:rich>
          </c:tx>
          <c:overlay val="0"/>
        </c:title>
        <c:numFmt formatCode="0" sourceLinked="0"/>
        <c:majorTickMark val="out"/>
        <c:minorTickMark val="none"/>
        <c:tickLblPos val="nextTo"/>
        <c:crossAx val="16404672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Highland!$B$110</c:f>
              <c:strCache>
                <c:ptCount val="1"/>
                <c:pt idx="0">
                  <c:v>Badenoch and Strathspey</c:v>
                </c:pt>
              </c:strCache>
            </c:strRef>
          </c:tx>
          <c:marker>
            <c:symbol val="none"/>
          </c:marker>
          <c:cat>
            <c:strRef>
              <c:f>Highland!$C$109:$AA$109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Highland!$C$110:$AA$110</c:f>
              <c:numCache>
                <c:formatCode>0.00</c:formatCode>
                <c:ptCount val="25"/>
                <c:pt idx="0">
                  <c:v>79.93560791015625</c:v>
                </c:pt>
                <c:pt idx="1">
                  <c:v>80.847297668457031</c:v>
                </c:pt>
                <c:pt idx="2">
                  <c:v>81.116386413574219</c:v>
                </c:pt>
                <c:pt idx="3">
                  <c:v>81.412551879882813</c:v>
                </c:pt>
                <c:pt idx="4">
                  <c:v>81.702369689941406</c:v>
                </c:pt>
                <c:pt idx="5">
                  <c:v>81.980949401855469</c:v>
                </c:pt>
                <c:pt idx="6">
                  <c:v>82.240997314453125</c:v>
                </c:pt>
                <c:pt idx="7">
                  <c:v>82.501869201660156</c:v>
                </c:pt>
                <c:pt idx="8">
                  <c:v>82.766532897949219</c:v>
                </c:pt>
                <c:pt idx="9">
                  <c:v>83.026519775390625</c:v>
                </c:pt>
                <c:pt idx="10">
                  <c:v>83.28204345703125</c:v>
                </c:pt>
                <c:pt idx="11">
                  <c:v>83.517784118652344</c:v>
                </c:pt>
                <c:pt idx="12">
                  <c:v>83.749580383300781</c:v>
                </c:pt>
                <c:pt idx="13">
                  <c:v>83.975227355957031</c:v>
                </c:pt>
                <c:pt idx="14">
                  <c:v>84.193122863769531</c:v>
                </c:pt>
                <c:pt idx="15">
                  <c:v>84.4027099609375</c:v>
                </c:pt>
                <c:pt idx="16">
                  <c:v>84.597679138183594</c:v>
                </c:pt>
                <c:pt idx="17">
                  <c:v>84.7889404296875</c:v>
                </c:pt>
                <c:pt idx="18">
                  <c:v>84.978233337402344</c:v>
                </c:pt>
                <c:pt idx="19">
                  <c:v>85.156005859375</c:v>
                </c:pt>
                <c:pt idx="20">
                  <c:v>85.331024169921875</c:v>
                </c:pt>
                <c:pt idx="21">
                  <c:v>85.505928039550781</c:v>
                </c:pt>
                <c:pt idx="22">
                  <c:v>85.668304443359375</c:v>
                </c:pt>
                <c:pt idx="23">
                  <c:v>85.822410583496094</c:v>
                </c:pt>
                <c:pt idx="24">
                  <c:v>85.963890075683594</c:v>
                </c:pt>
              </c:numCache>
            </c:numRef>
          </c:val>
          <c:smooth val="0"/>
        </c:ser>
        <c:dLbls>
          <c:showLegendKey val="0"/>
          <c:showVal val="0"/>
          <c:showCatName val="0"/>
          <c:showSerName val="0"/>
          <c:showPercent val="0"/>
          <c:showBubbleSize val="0"/>
        </c:dLbls>
        <c:marker val="1"/>
        <c:smooth val="0"/>
        <c:axId val="164085760"/>
        <c:axId val="164087680"/>
      </c:lineChart>
      <c:catAx>
        <c:axId val="16408576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4087680"/>
        <c:crosses val="autoZero"/>
        <c:auto val="1"/>
        <c:lblAlgn val="ctr"/>
        <c:lblOffset val="100"/>
        <c:tickLblSkip val="4"/>
        <c:noMultiLvlLbl val="0"/>
      </c:catAx>
      <c:valAx>
        <c:axId val="16408768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1640857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Highland!$B$154</c:f>
              <c:strCache>
                <c:ptCount val="1"/>
                <c:pt idx="0">
                  <c:v>Badenoch and Strathspey</c:v>
                </c:pt>
              </c:strCache>
            </c:strRef>
          </c:tx>
          <c:marker>
            <c:symbol val="none"/>
          </c:marker>
          <c:cat>
            <c:strRef>
              <c:f>Highland!$C$153:$AL$153</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Highland!$C$154:$AL$154</c:f>
              <c:numCache>
                <c:formatCode>0</c:formatCode>
                <c:ptCount val="36"/>
                <c:pt idx="0">
                  <c:v>181</c:v>
                </c:pt>
                <c:pt idx="1">
                  <c:v>244</c:v>
                </c:pt>
                <c:pt idx="2">
                  <c:v>300</c:v>
                </c:pt>
                <c:pt idx="3">
                  <c:v>288</c:v>
                </c:pt>
                <c:pt idx="4">
                  <c:v>219</c:v>
                </c:pt>
                <c:pt idx="5">
                  <c:v>288</c:v>
                </c:pt>
                <c:pt idx="6">
                  <c:v>180</c:v>
                </c:pt>
                <c:pt idx="7">
                  <c:v>74</c:v>
                </c:pt>
                <c:pt idx="8">
                  <c:v>278</c:v>
                </c:pt>
                <c:pt idx="9">
                  <c:v>164</c:v>
                </c:pt>
                <c:pt idx="10">
                  <c:v>25</c:v>
                </c:pt>
                <c:pt idx="11">
                  <c:v>74.10784912109375</c:v>
                </c:pt>
                <c:pt idx="12">
                  <c:v>61.992813110351563</c:v>
                </c:pt>
                <c:pt idx="13">
                  <c:v>62.846523284912109</c:v>
                </c:pt>
                <c:pt idx="14">
                  <c:v>63.540431976318359</c:v>
                </c:pt>
                <c:pt idx="15">
                  <c:v>63.835914611816406</c:v>
                </c:pt>
                <c:pt idx="16">
                  <c:v>66.997261047363281</c:v>
                </c:pt>
                <c:pt idx="17">
                  <c:v>69.073287963867188</c:v>
                </c:pt>
                <c:pt idx="18">
                  <c:v>67.478897094726563</c:v>
                </c:pt>
                <c:pt idx="19">
                  <c:v>65.670181274414063</c:v>
                </c:pt>
                <c:pt idx="20">
                  <c:v>67.701576232910156</c:v>
                </c:pt>
                <c:pt idx="21">
                  <c:v>65.336822509765625</c:v>
                </c:pt>
                <c:pt idx="22">
                  <c:v>66.01361083984375</c:v>
                </c:pt>
                <c:pt idx="23">
                  <c:v>67.059547424316406</c:v>
                </c:pt>
                <c:pt idx="24">
                  <c:v>67.200645446777344</c:v>
                </c:pt>
                <c:pt idx="25">
                  <c:v>65.770172119140625</c:v>
                </c:pt>
                <c:pt idx="26">
                  <c:v>66.638725280761719</c:v>
                </c:pt>
                <c:pt idx="27">
                  <c:v>67.115455627441406</c:v>
                </c:pt>
                <c:pt idx="28">
                  <c:v>64.482292175292969</c:v>
                </c:pt>
                <c:pt idx="29">
                  <c:v>64.366668701171875</c:v>
                </c:pt>
                <c:pt idx="30">
                  <c:v>64.737106323242188</c:v>
                </c:pt>
                <c:pt idx="31">
                  <c:v>63.616291046142578</c:v>
                </c:pt>
                <c:pt idx="32">
                  <c:v>63.575107574462891</c:v>
                </c:pt>
                <c:pt idx="33">
                  <c:v>63.139369964599609</c:v>
                </c:pt>
                <c:pt idx="34">
                  <c:v>62.744808197021484</c:v>
                </c:pt>
                <c:pt idx="35">
                  <c:v>62.917125701904297</c:v>
                </c:pt>
              </c:numCache>
            </c:numRef>
          </c:val>
          <c:smooth val="0"/>
        </c:ser>
        <c:dLbls>
          <c:showLegendKey val="0"/>
          <c:showVal val="0"/>
          <c:showCatName val="0"/>
          <c:showSerName val="0"/>
          <c:showPercent val="0"/>
          <c:showBubbleSize val="0"/>
        </c:dLbls>
        <c:marker val="1"/>
        <c:smooth val="0"/>
        <c:axId val="169162624"/>
        <c:axId val="169164800"/>
      </c:lineChart>
      <c:catAx>
        <c:axId val="16916262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69164800"/>
        <c:crosses val="autoZero"/>
        <c:auto val="1"/>
        <c:lblAlgn val="ctr"/>
        <c:lblOffset val="100"/>
        <c:tickLblSkip val="5"/>
        <c:noMultiLvlLbl val="0"/>
      </c:catAx>
      <c:valAx>
        <c:axId val="16916480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691626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Inverclyde!$B$22</c:f>
              <c:strCache>
                <c:ptCount val="1"/>
                <c:pt idx="0">
                  <c:v>Inverclyde East</c:v>
                </c:pt>
              </c:strCache>
            </c:strRef>
          </c:tx>
          <c:marker>
            <c:symbol val="none"/>
          </c:marker>
          <c:cat>
            <c:strRef>
              <c:f>Inverclyde!$C$21:$AA$21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Inverclyde!$C$22:$AA$22</c:f>
              <c:numCache>
                <c:formatCode>0.00</c:formatCode>
                <c:ptCount val="25"/>
                <c:pt idx="0">
                  <c:v>1.7047829627990723</c:v>
                </c:pt>
                <c:pt idx="1">
                  <c:v>1.7116479873657227</c:v>
                </c:pt>
                <c:pt idx="2">
                  <c:v>1.722043514251709</c:v>
                </c:pt>
                <c:pt idx="3">
                  <c:v>1.7349193096160889</c:v>
                </c:pt>
                <c:pt idx="4">
                  <c:v>1.7453126907348633</c:v>
                </c:pt>
                <c:pt idx="5">
                  <c:v>1.7537477016448975</c:v>
                </c:pt>
                <c:pt idx="6">
                  <c:v>1.7596471309661865</c:v>
                </c:pt>
                <c:pt idx="7">
                  <c:v>1.7642830610275269</c:v>
                </c:pt>
                <c:pt idx="8">
                  <c:v>1.7691439390182495</c:v>
                </c:pt>
                <c:pt idx="9">
                  <c:v>1.773930549621582</c:v>
                </c:pt>
                <c:pt idx="10">
                  <c:v>1.779687762260437</c:v>
                </c:pt>
                <c:pt idx="11">
                  <c:v>1.7866426706314087</c:v>
                </c:pt>
                <c:pt idx="12">
                  <c:v>1.7935065031051636</c:v>
                </c:pt>
                <c:pt idx="13">
                  <c:v>1.800405740737915</c:v>
                </c:pt>
                <c:pt idx="14">
                  <c:v>1.8057595491409302</c:v>
                </c:pt>
                <c:pt idx="15">
                  <c:v>1.8098748922348022</c:v>
                </c:pt>
                <c:pt idx="16">
                  <c:v>1.8141636848449707</c:v>
                </c:pt>
                <c:pt idx="17">
                  <c:v>1.8198127746582031</c:v>
                </c:pt>
                <c:pt idx="18">
                  <c:v>1.8240907192230225</c:v>
                </c:pt>
                <c:pt idx="19">
                  <c:v>1.8238887786865234</c:v>
                </c:pt>
                <c:pt idx="20">
                  <c:v>1.8235876560211182</c:v>
                </c:pt>
                <c:pt idx="21">
                  <c:v>1.8234702348709106</c:v>
                </c:pt>
                <c:pt idx="22">
                  <c:v>1.8235117197036743</c:v>
                </c:pt>
                <c:pt idx="23">
                  <c:v>1.8237125873565674</c:v>
                </c:pt>
                <c:pt idx="24">
                  <c:v>1.8236424922943115</c:v>
                </c:pt>
              </c:numCache>
            </c:numRef>
          </c:val>
          <c:smooth val="0"/>
        </c:ser>
        <c:dLbls>
          <c:showLegendKey val="0"/>
          <c:showVal val="0"/>
          <c:showCatName val="0"/>
          <c:showSerName val="0"/>
          <c:showPercent val="0"/>
          <c:showBubbleSize val="0"/>
        </c:dLbls>
        <c:marker val="1"/>
        <c:smooth val="0"/>
        <c:axId val="169210240"/>
        <c:axId val="169212160"/>
      </c:lineChart>
      <c:catAx>
        <c:axId val="169210240"/>
        <c:scaling>
          <c:orientation val="minMax"/>
        </c:scaling>
        <c:delete val="0"/>
        <c:axPos val="b"/>
        <c:title>
          <c:tx>
            <c:rich>
              <a:bodyPr/>
              <a:lstStyle/>
              <a:p>
                <a:pPr>
                  <a:defRPr/>
                </a:pPr>
                <a:r>
                  <a:rPr lang="en-GB"/>
                  <a:t>Year</a:t>
                </a:r>
              </a:p>
            </c:rich>
          </c:tx>
          <c:overlay val="0"/>
        </c:title>
        <c:majorTickMark val="out"/>
        <c:minorTickMark val="none"/>
        <c:tickLblPos val="low"/>
        <c:crossAx val="169212160"/>
        <c:crosses val="autoZero"/>
        <c:auto val="1"/>
        <c:lblAlgn val="ctr"/>
        <c:lblOffset val="100"/>
        <c:tickLblSkip val="4"/>
        <c:noMultiLvlLbl val="0"/>
      </c:catAx>
      <c:valAx>
        <c:axId val="169212160"/>
        <c:scaling>
          <c:orientation val="minMax"/>
          <c:max val="2"/>
          <c:min val="1.4"/>
        </c:scaling>
        <c:delete val="0"/>
        <c:axPos val="l"/>
        <c:majorGridlines>
          <c:spPr>
            <a:ln>
              <a:prstDash val="sysDot"/>
            </a:ln>
          </c:spPr>
        </c:majorGridlines>
        <c:title>
          <c:tx>
            <c:rich>
              <a:bodyPr rot="-5400000" vert="horz"/>
              <a:lstStyle/>
              <a:p>
                <a:pPr>
                  <a:defRPr/>
                </a:pPr>
                <a:r>
                  <a:rPr lang="en-GB"/>
                  <a:t>TFR</a:t>
                </a:r>
              </a:p>
            </c:rich>
          </c:tx>
          <c:overlay val="0"/>
        </c:title>
        <c:numFmt formatCode="0.00" sourceLinked="1"/>
        <c:majorTickMark val="out"/>
        <c:minorTickMark val="none"/>
        <c:tickLblPos val="nextTo"/>
        <c:crossAx val="16921024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Aberdeenshire!$B$137</c:f>
              <c:strCache>
                <c:ptCount val="1"/>
                <c:pt idx="0">
                  <c:v>Aboyne, Upper Deeside and Donside</c:v>
                </c:pt>
              </c:strCache>
            </c:strRef>
          </c:tx>
          <c:marker>
            <c:symbol val="none"/>
          </c:marker>
          <c:cat>
            <c:strRef>
              <c:f>Aberdeenshire!$C$136:$AA$136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Aberdeenshire!$C$137:$AA$137</c:f>
              <c:numCache>
                <c:formatCode>0.00</c:formatCode>
                <c:ptCount val="25"/>
                <c:pt idx="0">
                  <c:v>79.879722595214844</c:v>
                </c:pt>
                <c:pt idx="1">
                  <c:v>80.79840087890625</c:v>
                </c:pt>
                <c:pt idx="2">
                  <c:v>81.063095092773437</c:v>
                </c:pt>
                <c:pt idx="3">
                  <c:v>81.357902526855469</c:v>
                </c:pt>
                <c:pt idx="4">
                  <c:v>81.637016296386719</c:v>
                </c:pt>
                <c:pt idx="5">
                  <c:v>81.913200378417969</c:v>
                </c:pt>
                <c:pt idx="6">
                  <c:v>82.17706298828125</c:v>
                </c:pt>
                <c:pt idx="7">
                  <c:v>82.443443298339844</c:v>
                </c:pt>
                <c:pt idx="8">
                  <c:v>82.713737487792969</c:v>
                </c:pt>
                <c:pt idx="9">
                  <c:v>82.978202819824219</c:v>
                </c:pt>
                <c:pt idx="10">
                  <c:v>83.232315063476562</c:v>
                </c:pt>
                <c:pt idx="11">
                  <c:v>83.4676513671875</c:v>
                </c:pt>
                <c:pt idx="12">
                  <c:v>83.69769287109375</c:v>
                </c:pt>
                <c:pt idx="13">
                  <c:v>83.919898986816406</c:v>
                </c:pt>
                <c:pt idx="14">
                  <c:v>84.13323974609375</c:v>
                </c:pt>
                <c:pt idx="15">
                  <c:v>84.347259521484375</c:v>
                </c:pt>
                <c:pt idx="16">
                  <c:v>84.539260864257813</c:v>
                </c:pt>
                <c:pt idx="17">
                  <c:v>84.732559204101563</c:v>
                </c:pt>
                <c:pt idx="18">
                  <c:v>84.916618347167969</c:v>
                </c:pt>
                <c:pt idx="19">
                  <c:v>85.095947265625</c:v>
                </c:pt>
                <c:pt idx="20">
                  <c:v>85.274673461914063</c:v>
                </c:pt>
                <c:pt idx="21">
                  <c:v>85.452491760253906</c:v>
                </c:pt>
                <c:pt idx="22">
                  <c:v>85.617027282714844</c:v>
                </c:pt>
                <c:pt idx="23">
                  <c:v>85.77777099609375</c:v>
                </c:pt>
                <c:pt idx="24">
                  <c:v>85.927070617675781</c:v>
                </c:pt>
              </c:numCache>
            </c:numRef>
          </c:val>
          <c:smooth val="0"/>
        </c:ser>
        <c:dLbls>
          <c:showLegendKey val="0"/>
          <c:showVal val="0"/>
          <c:showCatName val="0"/>
          <c:showSerName val="0"/>
          <c:showPercent val="0"/>
          <c:showBubbleSize val="0"/>
        </c:dLbls>
        <c:marker val="1"/>
        <c:smooth val="0"/>
        <c:axId val="70414336"/>
        <c:axId val="70416256"/>
      </c:lineChart>
      <c:catAx>
        <c:axId val="7041433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70416256"/>
        <c:crosses val="autoZero"/>
        <c:auto val="1"/>
        <c:lblAlgn val="ctr"/>
        <c:lblOffset val="100"/>
        <c:tickLblSkip val="4"/>
        <c:noMultiLvlLbl val="0"/>
      </c:catAx>
      <c:valAx>
        <c:axId val="70416256"/>
        <c:scaling>
          <c:orientation val="minMax"/>
          <c:max val="90"/>
          <c:min val="7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Life Exp</a:t>
                </a:r>
              </a:p>
            </c:rich>
          </c:tx>
          <c:overlay val="0"/>
        </c:title>
        <c:numFmt formatCode="0" sourceLinked="0"/>
        <c:majorTickMark val="out"/>
        <c:minorTickMark val="none"/>
        <c:tickLblPos val="nextTo"/>
        <c:crossAx val="7041433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Inverclyde!$B$60</c:f>
              <c:strCache>
                <c:ptCount val="1"/>
                <c:pt idx="0">
                  <c:v>Inverclyde East</c:v>
                </c:pt>
              </c:strCache>
            </c:strRef>
          </c:tx>
          <c:marker>
            <c:symbol val="none"/>
          </c:marker>
          <c:cat>
            <c:strRef>
              <c:f>Inverclyde!$C$59:$AA$59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Inverclyde!$C$60:$AA$60</c:f>
              <c:numCache>
                <c:formatCode>0.00</c:formatCode>
                <c:ptCount val="25"/>
                <c:pt idx="0">
                  <c:v>119.64588928222656</c:v>
                </c:pt>
                <c:pt idx="1">
                  <c:v>111.08534240722656</c:v>
                </c:pt>
                <c:pt idx="2">
                  <c:v>108.52114105224609</c:v>
                </c:pt>
                <c:pt idx="3">
                  <c:v>105.87957763671875</c:v>
                </c:pt>
                <c:pt idx="4">
                  <c:v>103.38484954833984</c:v>
                </c:pt>
                <c:pt idx="5">
                  <c:v>101.08916473388672</c:v>
                </c:pt>
                <c:pt idx="6">
                  <c:v>98.907806396484375</c:v>
                </c:pt>
                <c:pt idx="7">
                  <c:v>96.797454833984375</c:v>
                </c:pt>
                <c:pt idx="8">
                  <c:v>94.749191284179688</c:v>
                </c:pt>
                <c:pt idx="9">
                  <c:v>92.816398620605469</c:v>
                </c:pt>
                <c:pt idx="10">
                  <c:v>91.016342163085938</c:v>
                </c:pt>
                <c:pt idx="11">
                  <c:v>89.356498718261719</c:v>
                </c:pt>
                <c:pt idx="12">
                  <c:v>87.736061096191406</c:v>
                </c:pt>
                <c:pt idx="13">
                  <c:v>86.188934326171875</c:v>
                </c:pt>
                <c:pt idx="14">
                  <c:v>84.704940795898438</c:v>
                </c:pt>
                <c:pt idx="15">
                  <c:v>83.308746337890625</c:v>
                </c:pt>
                <c:pt idx="16">
                  <c:v>82.006721496582031</c:v>
                </c:pt>
                <c:pt idx="17">
                  <c:v>80.768104553222656</c:v>
                </c:pt>
                <c:pt idx="18">
                  <c:v>79.579902648925781</c:v>
                </c:pt>
                <c:pt idx="19">
                  <c:v>78.449203491210937</c:v>
                </c:pt>
                <c:pt idx="20">
                  <c:v>77.367584228515625</c:v>
                </c:pt>
                <c:pt idx="21">
                  <c:v>76.327415466308594</c:v>
                </c:pt>
                <c:pt idx="22">
                  <c:v>75.3555908203125</c:v>
                </c:pt>
                <c:pt idx="23">
                  <c:v>74.456764221191406</c:v>
                </c:pt>
                <c:pt idx="24">
                  <c:v>73.622634887695312</c:v>
                </c:pt>
              </c:numCache>
            </c:numRef>
          </c:val>
          <c:smooth val="0"/>
        </c:ser>
        <c:dLbls>
          <c:showLegendKey val="0"/>
          <c:showVal val="0"/>
          <c:showCatName val="0"/>
          <c:showSerName val="0"/>
          <c:showPercent val="0"/>
          <c:showBubbleSize val="0"/>
        </c:dLbls>
        <c:marker val="1"/>
        <c:smooth val="0"/>
        <c:axId val="166541952"/>
        <c:axId val="166572800"/>
      </c:lineChart>
      <c:catAx>
        <c:axId val="166541952"/>
        <c:scaling>
          <c:orientation val="minMax"/>
        </c:scaling>
        <c:delete val="0"/>
        <c:axPos val="b"/>
        <c:title>
          <c:tx>
            <c:rich>
              <a:bodyPr/>
              <a:lstStyle/>
              <a:p>
                <a:pPr>
                  <a:defRPr/>
                </a:pPr>
                <a:r>
                  <a:rPr lang="en-GB"/>
                  <a:t>Year</a:t>
                </a:r>
              </a:p>
            </c:rich>
          </c:tx>
          <c:overlay val="0"/>
        </c:title>
        <c:majorTickMark val="out"/>
        <c:minorTickMark val="none"/>
        <c:tickLblPos val="low"/>
        <c:crossAx val="166572800"/>
        <c:crosses val="autoZero"/>
        <c:auto val="1"/>
        <c:lblAlgn val="ctr"/>
        <c:lblOffset val="100"/>
        <c:tickLblSkip val="4"/>
        <c:noMultiLvlLbl val="0"/>
      </c:catAx>
      <c:valAx>
        <c:axId val="166572800"/>
        <c:scaling>
          <c:orientation val="minMax"/>
          <c:max val="160"/>
          <c:min val="40"/>
        </c:scaling>
        <c:delete val="0"/>
        <c:axPos val="l"/>
        <c:majorGridlines>
          <c:spPr>
            <a:ln>
              <a:prstDash val="sysDot"/>
            </a:ln>
          </c:spPr>
        </c:majorGridlines>
        <c:title>
          <c:tx>
            <c:rich>
              <a:bodyPr rot="-5400000" vert="horz"/>
              <a:lstStyle/>
              <a:p>
                <a:pPr>
                  <a:defRPr/>
                </a:pPr>
                <a:r>
                  <a:rPr lang="en-GB"/>
                  <a:t>SMR</a:t>
                </a:r>
              </a:p>
            </c:rich>
          </c:tx>
          <c:overlay val="0"/>
        </c:title>
        <c:numFmt formatCode="0" sourceLinked="0"/>
        <c:majorTickMark val="out"/>
        <c:minorTickMark val="none"/>
        <c:tickLblPos val="nextTo"/>
        <c:crossAx val="16654195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Inverclyde!$B$98</c:f>
              <c:strCache>
                <c:ptCount val="1"/>
                <c:pt idx="0">
                  <c:v>Inverclyde East</c:v>
                </c:pt>
              </c:strCache>
            </c:strRef>
          </c:tx>
          <c:marker>
            <c:symbol val="none"/>
          </c:marker>
          <c:cat>
            <c:strRef>
              <c:f>Inverclyde!$C$97:$AA$97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Inverclyde!$C$98:$AA$98</c:f>
              <c:numCache>
                <c:formatCode>0.00</c:formatCode>
                <c:ptCount val="25"/>
                <c:pt idx="0">
                  <c:v>77.243515014648438</c:v>
                </c:pt>
                <c:pt idx="1">
                  <c:v>78.183174133300781</c:v>
                </c:pt>
                <c:pt idx="2">
                  <c:v>78.454971313476563</c:v>
                </c:pt>
                <c:pt idx="3">
                  <c:v>78.7542724609375</c:v>
                </c:pt>
                <c:pt idx="4">
                  <c:v>79.044471740722656</c:v>
                </c:pt>
                <c:pt idx="5">
                  <c:v>79.320106506347656</c:v>
                </c:pt>
                <c:pt idx="6">
                  <c:v>79.582206726074219</c:v>
                </c:pt>
                <c:pt idx="7">
                  <c:v>79.849319458007813</c:v>
                </c:pt>
                <c:pt idx="8">
                  <c:v>80.119880676269531</c:v>
                </c:pt>
                <c:pt idx="9">
                  <c:v>80.378929138183594</c:v>
                </c:pt>
                <c:pt idx="10">
                  <c:v>80.626960754394531</c:v>
                </c:pt>
                <c:pt idx="11">
                  <c:v>80.857139587402344</c:v>
                </c:pt>
                <c:pt idx="12">
                  <c:v>81.081146240234375</c:v>
                </c:pt>
                <c:pt idx="13">
                  <c:v>81.300224304199219</c:v>
                </c:pt>
                <c:pt idx="14">
                  <c:v>81.51904296875</c:v>
                </c:pt>
                <c:pt idx="15">
                  <c:v>81.729743957519531</c:v>
                </c:pt>
                <c:pt idx="16">
                  <c:v>81.926681518554688</c:v>
                </c:pt>
                <c:pt idx="17">
                  <c:v>82.118431091308594</c:v>
                </c:pt>
                <c:pt idx="18">
                  <c:v>82.301315307617188</c:v>
                </c:pt>
                <c:pt idx="19">
                  <c:v>82.476898193359375</c:v>
                </c:pt>
                <c:pt idx="20">
                  <c:v>82.650230407714844</c:v>
                </c:pt>
                <c:pt idx="21">
                  <c:v>82.825752258300781</c:v>
                </c:pt>
                <c:pt idx="22">
                  <c:v>82.988746643066406</c:v>
                </c:pt>
                <c:pt idx="23">
                  <c:v>83.140899658203125</c:v>
                </c:pt>
                <c:pt idx="24">
                  <c:v>83.284019470214844</c:v>
                </c:pt>
              </c:numCache>
            </c:numRef>
          </c:val>
          <c:smooth val="0"/>
        </c:ser>
        <c:dLbls>
          <c:showLegendKey val="0"/>
          <c:showVal val="0"/>
          <c:showCatName val="0"/>
          <c:showSerName val="0"/>
          <c:showPercent val="0"/>
          <c:showBubbleSize val="0"/>
        </c:dLbls>
        <c:marker val="1"/>
        <c:smooth val="0"/>
        <c:axId val="171586304"/>
        <c:axId val="171588224"/>
      </c:lineChart>
      <c:catAx>
        <c:axId val="171586304"/>
        <c:scaling>
          <c:orientation val="minMax"/>
        </c:scaling>
        <c:delete val="0"/>
        <c:axPos val="b"/>
        <c:title>
          <c:tx>
            <c:rich>
              <a:bodyPr/>
              <a:lstStyle/>
              <a:p>
                <a:pPr>
                  <a:defRPr/>
                </a:pPr>
                <a:r>
                  <a:rPr lang="en-GB"/>
                  <a:t>Year</a:t>
                </a:r>
              </a:p>
            </c:rich>
          </c:tx>
          <c:overlay val="0"/>
        </c:title>
        <c:majorTickMark val="out"/>
        <c:minorTickMark val="none"/>
        <c:tickLblPos val="low"/>
        <c:crossAx val="171588224"/>
        <c:crosses val="autoZero"/>
        <c:auto val="1"/>
        <c:lblAlgn val="ctr"/>
        <c:lblOffset val="100"/>
        <c:tickLblSkip val="4"/>
        <c:noMultiLvlLbl val="0"/>
      </c:catAx>
      <c:valAx>
        <c:axId val="171588224"/>
        <c:scaling>
          <c:orientation val="minMax"/>
          <c:max val="87"/>
          <c:min val="73"/>
        </c:scaling>
        <c:delete val="0"/>
        <c:axPos val="l"/>
        <c:majorGridlines>
          <c:spPr>
            <a:ln>
              <a:prstDash val="sysDot"/>
            </a:ln>
          </c:spPr>
        </c:majorGridlines>
        <c:title>
          <c:tx>
            <c:rich>
              <a:bodyPr rot="-5400000" vert="horz"/>
              <a:lstStyle/>
              <a:p>
                <a:pPr>
                  <a:defRPr/>
                </a:pPr>
                <a:r>
                  <a:rPr lang="en-GB"/>
                  <a:t>Life Exp</a:t>
                </a:r>
              </a:p>
            </c:rich>
          </c:tx>
          <c:overlay val="0"/>
        </c:title>
        <c:numFmt formatCode="0" sourceLinked="0"/>
        <c:majorTickMark val="out"/>
        <c:minorTickMark val="none"/>
        <c:tickLblPos val="nextTo"/>
        <c:crossAx val="17158630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Inverclyde!$B$138</c:f>
              <c:strCache>
                <c:ptCount val="1"/>
                <c:pt idx="0">
                  <c:v>Inverclyde East</c:v>
                </c:pt>
              </c:strCache>
            </c:strRef>
          </c:tx>
          <c:marker>
            <c:symbol val="none"/>
          </c:marker>
          <c:cat>
            <c:strRef>
              <c:f>Inverclyde!$C$137:$AL$137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Inverclyde!$C$138:$AL$138</c:f>
              <c:numCache>
                <c:formatCode>General</c:formatCode>
                <c:ptCount val="36"/>
                <c:pt idx="0">
                  <c:v>-346</c:v>
                </c:pt>
                <c:pt idx="1">
                  <c:v>-72</c:v>
                </c:pt>
                <c:pt idx="2">
                  <c:v>-165</c:v>
                </c:pt>
                <c:pt idx="3">
                  <c:v>-50</c:v>
                </c:pt>
                <c:pt idx="4">
                  <c:v>124</c:v>
                </c:pt>
                <c:pt idx="5">
                  <c:v>-124</c:v>
                </c:pt>
                <c:pt idx="6">
                  <c:v>-49</c:v>
                </c:pt>
                <c:pt idx="7">
                  <c:v>-283</c:v>
                </c:pt>
                <c:pt idx="8">
                  <c:v>-123</c:v>
                </c:pt>
                <c:pt idx="9">
                  <c:v>26</c:v>
                </c:pt>
                <c:pt idx="10">
                  <c:v>-199</c:v>
                </c:pt>
                <c:pt idx="11" formatCode="0">
                  <c:v>-165.0494384765625</c:v>
                </c:pt>
                <c:pt idx="12" formatCode="0">
                  <c:v>-163.15130615234375</c:v>
                </c:pt>
                <c:pt idx="13" formatCode="0">
                  <c:v>-164.58204650878906</c:v>
                </c:pt>
                <c:pt idx="14" formatCode="0">
                  <c:v>-166.88911437988281</c:v>
                </c:pt>
                <c:pt idx="15" formatCode="0">
                  <c:v>-167.47822570800781</c:v>
                </c:pt>
                <c:pt idx="16" formatCode="0">
                  <c:v>-168.02815246582031</c:v>
                </c:pt>
                <c:pt idx="17" formatCode="0">
                  <c:v>-159.10649108886719</c:v>
                </c:pt>
                <c:pt idx="18" formatCode="0">
                  <c:v>-157.58096313476562</c:v>
                </c:pt>
                <c:pt idx="19" formatCode="0">
                  <c:v>-159.64472961425781</c:v>
                </c:pt>
                <c:pt idx="20" formatCode="0">
                  <c:v>-157.39814758300781</c:v>
                </c:pt>
                <c:pt idx="21" formatCode="0">
                  <c:v>-158.15278625488281</c:v>
                </c:pt>
                <c:pt idx="22" formatCode="0">
                  <c:v>-157.56198120117187</c:v>
                </c:pt>
                <c:pt idx="23" formatCode="0">
                  <c:v>-157.72604370117187</c:v>
                </c:pt>
                <c:pt idx="24" formatCode="0">
                  <c:v>-158.33584594726562</c:v>
                </c:pt>
                <c:pt idx="25" formatCode="0">
                  <c:v>-158.93194580078125</c:v>
                </c:pt>
                <c:pt idx="26" formatCode="0">
                  <c:v>-157.94917297363281</c:v>
                </c:pt>
                <c:pt idx="27" formatCode="0">
                  <c:v>-157.50691223144531</c:v>
                </c:pt>
                <c:pt idx="28" formatCode="0">
                  <c:v>-159.52398681640625</c:v>
                </c:pt>
                <c:pt idx="29" formatCode="0">
                  <c:v>-157.68827819824219</c:v>
                </c:pt>
                <c:pt idx="30" formatCode="0">
                  <c:v>-157.79586791992187</c:v>
                </c:pt>
                <c:pt idx="31" formatCode="0">
                  <c:v>-160.70210266113281</c:v>
                </c:pt>
                <c:pt idx="32" formatCode="0">
                  <c:v>-159.93522644042969</c:v>
                </c:pt>
                <c:pt idx="33" formatCode="0">
                  <c:v>-159.54930114746094</c:v>
                </c:pt>
                <c:pt idx="34" formatCode="0">
                  <c:v>-158.97970581054687</c:v>
                </c:pt>
                <c:pt idx="35" formatCode="0">
                  <c:v>-158.94731140136719</c:v>
                </c:pt>
              </c:numCache>
            </c:numRef>
          </c:val>
          <c:smooth val="0"/>
        </c:ser>
        <c:dLbls>
          <c:showLegendKey val="0"/>
          <c:showVal val="0"/>
          <c:showCatName val="0"/>
          <c:showSerName val="0"/>
          <c:showPercent val="0"/>
          <c:showBubbleSize val="0"/>
        </c:dLbls>
        <c:marker val="1"/>
        <c:smooth val="0"/>
        <c:axId val="171616896"/>
        <c:axId val="171623168"/>
      </c:lineChart>
      <c:catAx>
        <c:axId val="17161689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71623168"/>
        <c:crosses val="autoZero"/>
        <c:auto val="1"/>
        <c:lblAlgn val="ctr"/>
        <c:lblOffset val="100"/>
        <c:tickLblSkip val="5"/>
        <c:noMultiLvlLbl val="0"/>
      </c:catAx>
      <c:valAx>
        <c:axId val="171623168"/>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716168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Midlothian!$B$22</c:f>
              <c:strCache>
                <c:ptCount val="1"/>
                <c:pt idx="0">
                  <c:v>Bonnyrigg</c:v>
                </c:pt>
              </c:strCache>
            </c:strRef>
          </c:tx>
          <c:marker>
            <c:symbol val="none"/>
          </c:marker>
          <c:cat>
            <c:strRef>
              <c:f>Midlothian!$C$21:$AA$21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Midlothian!$C$22:$AA$22</c:f>
              <c:numCache>
                <c:formatCode>0.00</c:formatCode>
                <c:ptCount val="25"/>
                <c:pt idx="0">
                  <c:v>1.750426173210144</c:v>
                </c:pt>
                <c:pt idx="1">
                  <c:v>1.7574750185012817</c:v>
                </c:pt>
                <c:pt idx="2">
                  <c:v>1.7681488990783691</c:v>
                </c:pt>
                <c:pt idx="3">
                  <c:v>1.7813693284988403</c:v>
                </c:pt>
                <c:pt idx="4">
                  <c:v>1.7920409440994263</c:v>
                </c:pt>
                <c:pt idx="5">
                  <c:v>1.8007018566131592</c:v>
                </c:pt>
                <c:pt idx="6">
                  <c:v>1.806759238243103</c:v>
                </c:pt>
                <c:pt idx="7">
                  <c:v>1.8115192651748657</c:v>
                </c:pt>
                <c:pt idx="8">
                  <c:v>1.8165103197097778</c:v>
                </c:pt>
                <c:pt idx="9">
                  <c:v>1.8214250802993774</c:v>
                </c:pt>
                <c:pt idx="10">
                  <c:v>1.8273364305496216</c:v>
                </c:pt>
                <c:pt idx="11">
                  <c:v>1.8344775438308716</c:v>
                </c:pt>
                <c:pt idx="12">
                  <c:v>1.8415251970291138</c:v>
                </c:pt>
                <c:pt idx="13">
                  <c:v>1.8486092090606689</c:v>
                </c:pt>
                <c:pt idx="14">
                  <c:v>1.8541063070297241</c:v>
                </c:pt>
                <c:pt idx="15">
                  <c:v>1.8583317995071411</c:v>
                </c:pt>
                <c:pt idx="16">
                  <c:v>1.862735390663147</c:v>
                </c:pt>
                <c:pt idx="17">
                  <c:v>1.8685357570648193</c:v>
                </c:pt>
                <c:pt idx="18">
                  <c:v>1.872928261756897</c:v>
                </c:pt>
                <c:pt idx="19">
                  <c:v>1.8727209568023682</c:v>
                </c:pt>
                <c:pt idx="20">
                  <c:v>1.8724117279052734</c:v>
                </c:pt>
                <c:pt idx="21">
                  <c:v>1.8722912073135376</c:v>
                </c:pt>
                <c:pt idx="22">
                  <c:v>1.8723337650299072</c:v>
                </c:pt>
                <c:pt idx="23">
                  <c:v>1.8725399971008301</c:v>
                </c:pt>
                <c:pt idx="24">
                  <c:v>1.8724679946899414</c:v>
                </c:pt>
              </c:numCache>
            </c:numRef>
          </c:val>
          <c:smooth val="0"/>
        </c:ser>
        <c:dLbls>
          <c:showLegendKey val="0"/>
          <c:showVal val="0"/>
          <c:showCatName val="0"/>
          <c:showSerName val="0"/>
          <c:showPercent val="0"/>
          <c:showBubbleSize val="0"/>
        </c:dLbls>
        <c:marker val="1"/>
        <c:smooth val="0"/>
        <c:axId val="171329024"/>
        <c:axId val="171330944"/>
      </c:lineChart>
      <c:catAx>
        <c:axId val="171329024"/>
        <c:scaling>
          <c:orientation val="minMax"/>
        </c:scaling>
        <c:delete val="0"/>
        <c:axPos val="b"/>
        <c:title>
          <c:tx>
            <c:rich>
              <a:bodyPr/>
              <a:lstStyle/>
              <a:p>
                <a:pPr>
                  <a:defRPr/>
                </a:pPr>
                <a:r>
                  <a:rPr lang="en-US"/>
                  <a:t>Year</a:t>
                </a:r>
              </a:p>
            </c:rich>
          </c:tx>
          <c:overlay val="0"/>
        </c:title>
        <c:majorTickMark val="out"/>
        <c:minorTickMark val="none"/>
        <c:tickLblPos val="low"/>
        <c:crossAx val="171330944"/>
        <c:crosses val="autoZero"/>
        <c:auto val="1"/>
        <c:lblAlgn val="ctr"/>
        <c:lblOffset val="100"/>
        <c:tickLblSkip val="4"/>
        <c:noMultiLvlLbl val="0"/>
      </c:catAx>
      <c:valAx>
        <c:axId val="171330944"/>
        <c:scaling>
          <c:orientation val="minMax"/>
          <c:max val="2.2999999999999998"/>
          <c:min val="1.7"/>
        </c:scaling>
        <c:delete val="0"/>
        <c:axPos val="l"/>
        <c:majorGridlines>
          <c:spPr>
            <a:ln>
              <a:prstDash val="sysDot"/>
            </a:ln>
          </c:spPr>
        </c:majorGridlines>
        <c:title>
          <c:tx>
            <c:rich>
              <a:bodyPr rot="-5400000" vert="horz"/>
              <a:lstStyle/>
              <a:p>
                <a:pPr>
                  <a:defRPr/>
                </a:pPr>
                <a:r>
                  <a:rPr lang="en-US"/>
                  <a:t>TFR</a:t>
                </a:r>
              </a:p>
            </c:rich>
          </c:tx>
          <c:overlay val="0"/>
        </c:title>
        <c:numFmt formatCode="0.0" sourceLinked="0"/>
        <c:majorTickMark val="out"/>
        <c:minorTickMark val="none"/>
        <c:tickLblPos val="nextTo"/>
        <c:crossAx val="17132902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Midlothian!$B$60</c:f>
              <c:strCache>
                <c:ptCount val="1"/>
                <c:pt idx="0">
                  <c:v>Bonnyrigg</c:v>
                </c:pt>
              </c:strCache>
            </c:strRef>
          </c:tx>
          <c:marker>
            <c:symbol val="none"/>
          </c:marker>
          <c:cat>
            <c:strRef>
              <c:f>Midlothian!$C$59:$AA$59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Midlothian!$C$60:$AA$60</c:f>
              <c:numCache>
                <c:formatCode>0.00</c:formatCode>
                <c:ptCount val="25"/>
                <c:pt idx="0">
                  <c:v>123.74747467041016</c:v>
                </c:pt>
                <c:pt idx="1">
                  <c:v>115</c:v>
                </c:pt>
                <c:pt idx="2">
                  <c:v>112.37161254882812</c:v>
                </c:pt>
                <c:pt idx="3">
                  <c:v>109.65569305419922</c:v>
                </c:pt>
                <c:pt idx="4">
                  <c:v>107.09666442871094</c:v>
                </c:pt>
                <c:pt idx="5">
                  <c:v>104.70655059814453</c:v>
                </c:pt>
                <c:pt idx="6">
                  <c:v>102.46370697021484</c:v>
                </c:pt>
                <c:pt idx="7">
                  <c:v>100.30622100830078</c:v>
                </c:pt>
                <c:pt idx="8">
                  <c:v>98.228561401367188</c:v>
                </c:pt>
                <c:pt idx="9">
                  <c:v>96.244590759277344</c:v>
                </c:pt>
                <c:pt idx="10">
                  <c:v>94.392776489257813</c:v>
                </c:pt>
                <c:pt idx="11">
                  <c:v>92.69244384765625</c:v>
                </c:pt>
                <c:pt idx="12">
                  <c:v>91.036033630371094</c:v>
                </c:pt>
                <c:pt idx="13">
                  <c:v>89.460319519042969</c:v>
                </c:pt>
                <c:pt idx="14">
                  <c:v>87.952674865722656</c:v>
                </c:pt>
                <c:pt idx="15">
                  <c:v>86.52325439453125</c:v>
                </c:pt>
                <c:pt idx="16">
                  <c:v>85.199623107910156</c:v>
                </c:pt>
                <c:pt idx="17">
                  <c:v>83.943344116210938</c:v>
                </c:pt>
                <c:pt idx="18">
                  <c:v>82.73223876953125</c:v>
                </c:pt>
                <c:pt idx="19">
                  <c:v>81.593841552734375</c:v>
                </c:pt>
                <c:pt idx="20">
                  <c:v>80.489028930664063</c:v>
                </c:pt>
                <c:pt idx="21">
                  <c:v>79.423492431640625</c:v>
                </c:pt>
                <c:pt idx="22">
                  <c:v>78.415985107421875</c:v>
                </c:pt>
                <c:pt idx="23">
                  <c:v>77.489784240722656</c:v>
                </c:pt>
                <c:pt idx="24">
                  <c:v>76.616058349609375</c:v>
                </c:pt>
              </c:numCache>
            </c:numRef>
          </c:val>
          <c:smooth val="0"/>
        </c:ser>
        <c:dLbls>
          <c:showLegendKey val="0"/>
          <c:showVal val="0"/>
          <c:showCatName val="0"/>
          <c:showSerName val="0"/>
          <c:showPercent val="0"/>
          <c:showBubbleSize val="0"/>
        </c:dLbls>
        <c:marker val="1"/>
        <c:smooth val="0"/>
        <c:axId val="173858816"/>
        <c:axId val="173860736"/>
      </c:lineChart>
      <c:catAx>
        <c:axId val="173858816"/>
        <c:scaling>
          <c:orientation val="minMax"/>
        </c:scaling>
        <c:delete val="0"/>
        <c:axPos val="b"/>
        <c:title>
          <c:tx>
            <c:rich>
              <a:bodyPr/>
              <a:lstStyle/>
              <a:p>
                <a:pPr>
                  <a:defRPr/>
                </a:pPr>
                <a:r>
                  <a:rPr lang="en-US"/>
                  <a:t>Year</a:t>
                </a:r>
              </a:p>
            </c:rich>
          </c:tx>
          <c:overlay val="0"/>
        </c:title>
        <c:majorTickMark val="out"/>
        <c:minorTickMark val="none"/>
        <c:tickLblPos val="low"/>
        <c:crossAx val="173860736"/>
        <c:crosses val="autoZero"/>
        <c:auto val="1"/>
        <c:lblAlgn val="ctr"/>
        <c:lblOffset val="100"/>
        <c:tickLblSkip val="4"/>
        <c:noMultiLvlLbl val="0"/>
      </c:catAx>
      <c:valAx>
        <c:axId val="173860736"/>
        <c:scaling>
          <c:orientation val="minMax"/>
          <c:max val="130"/>
          <c:min val="50"/>
        </c:scaling>
        <c:delete val="0"/>
        <c:axPos val="l"/>
        <c:majorGridlines>
          <c:spPr>
            <a:ln>
              <a:prstDash val="sysDot"/>
            </a:ln>
          </c:spPr>
        </c:majorGridlines>
        <c:title>
          <c:tx>
            <c:rich>
              <a:bodyPr rot="-5400000" vert="horz"/>
              <a:lstStyle/>
              <a:p>
                <a:pPr>
                  <a:defRPr/>
                </a:pPr>
                <a:r>
                  <a:rPr lang="en-US"/>
                  <a:t>SMR</a:t>
                </a:r>
              </a:p>
            </c:rich>
          </c:tx>
          <c:overlay val="0"/>
        </c:title>
        <c:numFmt formatCode="0" sourceLinked="0"/>
        <c:majorTickMark val="out"/>
        <c:minorTickMark val="none"/>
        <c:tickLblPos val="nextTo"/>
        <c:crossAx val="17385881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Midlothian!$B$98</c:f>
              <c:strCache>
                <c:ptCount val="1"/>
                <c:pt idx="0">
                  <c:v>Bonnyrigg</c:v>
                </c:pt>
              </c:strCache>
            </c:strRef>
          </c:tx>
          <c:marker>
            <c:symbol val="none"/>
          </c:marker>
          <c:cat>
            <c:strRef>
              <c:f>Midlothian!$C$97:$AA$97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Midlothian!$C$98:$AA$98</c:f>
              <c:numCache>
                <c:formatCode>0.00</c:formatCode>
                <c:ptCount val="25"/>
                <c:pt idx="0">
                  <c:v>76.762138366699219</c:v>
                </c:pt>
                <c:pt idx="1">
                  <c:v>77.681427001953125</c:v>
                </c:pt>
                <c:pt idx="2">
                  <c:v>77.958480834960938</c:v>
                </c:pt>
                <c:pt idx="3">
                  <c:v>78.254783630371094</c:v>
                </c:pt>
                <c:pt idx="4">
                  <c:v>78.537834167480469</c:v>
                </c:pt>
                <c:pt idx="5">
                  <c:v>78.805076599121094</c:v>
                </c:pt>
                <c:pt idx="6">
                  <c:v>79.065132141113281</c:v>
                </c:pt>
                <c:pt idx="7">
                  <c:v>79.330390930175781</c:v>
                </c:pt>
                <c:pt idx="8">
                  <c:v>79.595291137695312</c:v>
                </c:pt>
                <c:pt idx="9">
                  <c:v>79.853416442871094</c:v>
                </c:pt>
                <c:pt idx="10">
                  <c:v>80.10028076171875</c:v>
                </c:pt>
                <c:pt idx="11">
                  <c:v>80.332283020019531</c:v>
                </c:pt>
                <c:pt idx="12">
                  <c:v>80.559028625488281</c:v>
                </c:pt>
                <c:pt idx="13">
                  <c:v>80.781021118164062</c:v>
                </c:pt>
                <c:pt idx="14">
                  <c:v>80.995124816894531</c:v>
                </c:pt>
                <c:pt idx="15">
                  <c:v>81.200241088867187</c:v>
                </c:pt>
                <c:pt idx="16">
                  <c:v>81.393287658691406</c:v>
                </c:pt>
                <c:pt idx="17">
                  <c:v>81.58319091796875</c:v>
                </c:pt>
                <c:pt idx="18">
                  <c:v>81.76776123046875</c:v>
                </c:pt>
                <c:pt idx="19">
                  <c:v>81.946266174316406</c:v>
                </c:pt>
                <c:pt idx="20">
                  <c:v>82.123497009277344</c:v>
                </c:pt>
                <c:pt idx="21">
                  <c:v>82.295455932617188</c:v>
                </c:pt>
                <c:pt idx="22">
                  <c:v>82.459030151367188</c:v>
                </c:pt>
                <c:pt idx="23">
                  <c:v>82.608924865722656</c:v>
                </c:pt>
                <c:pt idx="24">
                  <c:v>82.755683898925781</c:v>
                </c:pt>
              </c:numCache>
            </c:numRef>
          </c:val>
          <c:smooth val="0"/>
        </c:ser>
        <c:dLbls>
          <c:showLegendKey val="0"/>
          <c:showVal val="0"/>
          <c:showCatName val="0"/>
          <c:showSerName val="0"/>
          <c:showPercent val="0"/>
          <c:showBubbleSize val="0"/>
        </c:dLbls>
        <c:marker val="1"/>
        <c:smooth val="0"/>
        <c:axId val="151205760"/>
        <c:axId val="151212032"/>
      </c:lineChart>
      <c:catAx>
        <c:axId val="151205760"/>
        <c:scaling>
          <c:orientation val="minMax"/>
        </c:scaling>
        <c:delete val="0"/>
        <c:axPos val="b"/>
        <c:title>
          <c:tx>
            <c:rich>
              <a:bodyPr/>
              <a:lstStyle/>
              <a:p>
                <a:pPr>
                  <a:defRPr/>
                </a:pPr>
                <a:r>
                  <a:rPr lang="en-US"/>
                  <a:t>Year</a:t>
                </a:r>
              </a:p>
            </c:rich>
          </c:tx>
          <c:overlay val="0"/>
        </c:title>
        <c:majorTickMark val="out"/>
        <c:minorTickMark val="none"/>
        <c:tickLblPos val="low"/>
        <c:crossAx val="151212032"/>
        <c:crosses val="autoZero"/>
        <c:auto val="1"/>
        <c:lblAlgn val="ctr"/>
        <c:lblOffset val="100"/>
        <c:tickLblSkip val="4"/>
        <c:noMultiLvlLbl val="0"/>
      </c:catAx>
      <c:valAx>
        <c:axId val="151212032"/>
        <c:scaling>
          <c:orientation val="minMax"/>
          <c:max val="88"/>
          <c:min val="76"/>
        </c:scaling>
        <c:delete val="0"/>
        <c:axPos val="l"/>
        <c:majorGridlines>
          <c:spPr>
            <a:ln>
              <a:prstDash val="sysDot"/>
            </a:ln>
          </c:spPr>
        </c:majorGridlines>
        <c:title>
          <c:tx>
            <c:rich>
              <a:bodyPr rot="-5400000" vert="horz"/>
              <a:lstStyle/>
              <a:p>
                <a:pPr>
                  <a:defRPr/>
                </a:pPr>
                <a:r>
                  <a:rPr lang="en-US"/>
                  <a:t>Life Exp</a:t>
                </a:r>
              </a:p>
            </c:rich>
          </c:tx>
          <c:overlay val="0"/>
        </c:title>
        <c:numFmt formatCode="0" sourceLinked="0"/>
        <c:majorTickMark val="out"/>
        <c:minorTickMark val="none"/>
        <c:tickLblPos val="nextTo"/>
        <c:crossAx val="1512057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Midlothian!$B$138</c:f>
              <c:strCache>
                <c:ptCount val="1"/>
                <c:pt idx="0">
                  <c:v>Bonnyrigg</c:v>
                </c:pt>
              </c:strCache>
            </c:strRef>
          </c:tx>
          <c:marker>
            <c:symbol val="none"/>
          </c:marker>
          <c:cat>
            <c:strRef>
              <c:f>Midlothian!$C$137:$AL$137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Midlothian!$C$138:$AL$138</c:f>
              <c:numCache>
                <c:formatCode>General</c:formatCode>
                <c:ptCount val="36"/>
                <c:pt idx="0">
                  <c:v>194</c:v>
                </c:pt>
                <c:pt idx="1">
                  <c:v>-69</c:v>
                </c:pt>
                <c:pt idx="2">
                  <c:v>24</c:v>
                </c:pt>
                <c:pt idx="3">
                  <c:v>82</c:v>
                </c:pt>
                <c:pt idx="4">
                  <c:v>79</c:v>
                </c:pt>
                <c:pt idx="5">
                  <c:v>270</c:v>
                </c:pt>
                <c:pt idx="6">
                  <c:v>210</c:v>
                </c:pt>
                <c:pt idx="7">
                  <c:v>343</c:v>
                </c:pt>
                <c:pt idx="8">
                  <c:v>270</c:v>
                </c:pt>
                <c:pt idx="9">
                  <c:v>410</c:v>
                </c:pt>
                <c:pt idx="10">
                  <c:v>252</c:v>
                </c:pt>
                <c:pt idx="11" formatCode="0">
                  <c:v>308.87368774414062</c:v>
                </c:pt>
                <c:pt idx="12" formatCode="0">
                  <c:v>273.68878173828125</c:v>
                </c:pt>
                <c:pt idx="13" formatCode="0">
                  <c:v>272.5753173828125</c:v>
                </c:pt>
                <c:pt idx="14" formatCode="0">
                  <c:v>281.46084594726562</c:v>
                </c:pt>
                <c:pt idx="15" formatCode="0">
                  <c:v>281.96951293945313</c:v>
                </c:pt>
                <c:pt idx="16" formatCode="0">
                  <c:v>280.32766723632812</c:v>
                </c:pt>
                <c:pt idx="17" formatCode="0">
                  <c:v>281.419189453125</c:v>
                </c:pt>
                <c:pt idx="18" formatCode="0">
                  <c:v>280.1885986328125</c:v>
                </c:pt>
                <c:pt idx="19" formatCode="0">
                  <c:v>280.4312744140625</c:v>
                </c:pt>
                <c:pt idx="20" formatCode="0">
                  <c:v>279.32821655273437</c:v>
                </c:pt>
                <c:pt idx="21" formatCode="0">
                  <c:v>278.22616577148437</c:v>
                </c:pt>
                <c:pt idx="22" formatCode="0">
                  <c:v>280.15585327148437</c:v>
                </c:pt>
                <c:pt idx="23" formatCode="0">
                  <c:v>278.43646240234375</c:v>
                </c:pt>
                <c:pt idx="24" formatCode="0">
                  <c:v>278.16409301757813</c:v>
                </c:pt>
                <c:pt idx="25" formatCode="0">
                  <c:v>276.74520874023437</c:v>
                </c:pt>
                <c:pt idx="26" formatCode="0">
                  <c:v>276.75445556640625</c:v>
                </c:pt>
                <c:pt idx="27" formatCode="0">
                  <c:v>276.42974853515625</c:v>
                </c:pt>
                <c:pt idx="28" formatCode="0">
                  <c:v>275.56539916992187</c:v>
                </c:pt>
                <c:pt idx="29" formatCode="0">
                  <c:v>276.214111328125</c:v>
                </c:pt>
                <c:pt idx="30" formatCode="0">
                  <c:v>275.9197998046875</c:v>
                </c:pt>
                <c:pt idx="31" formatCode="0">
                  <c:v>277.48544311523437</c:v>
                </c:pt>
                <c:pt idx="32" formatCode="0">
                  <c:v>275.10003662109375</c:v>
                </c:pt>
                <c:pt idx="33" formatCode="0">
                  <c:v>275.39743041992187</c:v>
                </c:pt>
                <c:pt idx="34" formatCode="0">
                  <c:v>275.48959350585937</c:v>
                </c:pt>
                <c:pt idx="35" formatCode="0">
                  <c:v>275.51522827148437</c:v>
                </c:pt>
              </c:numCache>
            </c:numRef>
          </c:val>
          <c:smooth val="0"/>
        </c:ser>
        <c:dLbls>
          <c:showLegendKey val="0"/>
          <c:showVal val="0"/>
          <c:showCatName val="0"/>
          <c:showSerName val="0"/>
          <c:showPercent val="0"/>
          <c:showBubbleSize val="0"/>
        </c:dLbls>
        <c:marker val="1"/>
        <c:smooth val="0"/>
        <c:axId val="156323840"/>
        <c:axId val="156325760"/>
      </c:lineChart>
      <c:catAx>
        <c:axId val="15632384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56325760"/>
        <c:crosses val="autoZero"/>
        <c:auto val="1"/>
        <c:lblAlgn val="ctr"/>
        <c:lblOffset val="100"/>
        <c:tickLblSkip val="5"/>
        <c:noMultiLvlLbl val="0"/>
      </c:catAx>
      <c:valAx>
        <c:axId val="156325760"/>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5632384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Moray!$B$24</c:f>
              <c:strCache>
                <c:ptCount val="1"/>
                <c:pt idx="0">
                  <c:v>Buckie</c:v>
                </c:pt>
              </c:strCache>
            </c:strRef>
          </c:tx>
          <c:marker>
            <c:symbol val="none"/>
          </c:marker>
          <c:cat>
            <c:strRef>
              <c:f>Moray!$C$23:$AA$23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Moray!$C$24:$AA$24</c:f>
              <c:numCache>
                <c:formatCode>0.00</c:formatCode>
                <c:ptCount val="25"/>
                <c:pt idx="0">
                  <c:v>1.6895796060562134</c:v>
                </c:pt>
                <c:pt idx="1">
                  <c:v>1.6963833570480347</c:v>
                </c:pt>
                <c:pt idx="2">
                  <c:v>1.70668625831604</c:v>
                </c:pt>
                <c:pt idx="3">
                  <c:v>1.719447135925293</c:v>
                </c:pt>
                <c:pt idx="4">
                  <c:v>1.7297478914260864</c:v>
                </c:pt>
                <c:pt idx="5">
                  <c:v>1.7381076812744141</c:v>
                </c:pt>
                <c:pt idx="6">
                  <c:v>1.7439545392990112</c:v>
                </c:pt>
                <c:pt idx="7">
                  <c:v>1.7485491037368774</c:v>
                </c:pt>
                <c:pt idx="8">
                  <c:v>1.7533665895462036</c:v>
                </c:pt>
                <c:pt idx="9">
                  <c:v>1.758110523223877</c:v>
                </c:pt>
                <c:pt idx="10">
                  <c:v>1.7638163566589355</c:v>
                </c:pt>
                <c:pt idx="11">
                  <c:v>1.7707092761993408</c:v>
                </c:pt>
                <c:pt idx="12">
                  <c:v>1.7775119543075562</c:v>
                </c:pt>
                <c:pt idx="13">
                  <c:v>1.7843496799468994</c:v>
                </c:pt>
                <c:pt idx="14">
                  <c:v>1.7896558046340942</c:v>
                </c:pt>
                <c:pt idx="15">
                  <c:v>1.7937343120574951</c:v>
                </c:pt>
                <c:pt idx="16">
                  <c:v>1.7979848384857178</c:v>
                </c:pt>
                <c:pt idx="17">
                  <c:v>1.8035836219787598</c:v>
                </c:pt>
                <c:pt idx="18">
                  <c:v>1.8078234195709229</c:v>
                </c:pt>
                <c:pt idx="19">
                  <c:v>1.8076232671737671</c:v>
                </c:pt>
                <c:pt idx="20">
                  <c:v>1.8073247671127319</c:v>
                </c:pt>
                <c:pt idx="21">
                  <c:v>1.8072085380554199</c:v>
                </c:pt>
                <c:pt idx="22">
                  <c:v>1.8072495460510254</c:v>
                </c:pt>
                <c:pt idx="23">
                  <c:v>1.8074486255645752</c:v>
                </c:pt>
                <c:pt idx="24">
                  <c:v>1.8073791265487671</c:v>
                </c:pt>
              </c:numCache>
            </c:numRef>
          </c:val>
          <c:smooth val="0"/>
        </c:ser>
        <c:dLbls>
          <c:showLegendKey val="0"/>
          <c:showVal val="0"/>
          <c:showCatName val="0"/>
          <c:showSerName val="0"/>
          <c:showPercent val="0"/>
          <c:showBubbleSize val="0"/>
        </c:dLbls>
        <c:marker val="1"/>
        <c:smooth val="0"/>
        <c:axId val="169105664"/>
        <c:axId val="169107840"/>
      </c:lineChart>
      <c:catAx>
        <c:axId val="169105664"/>
        <c:scaling>
          <c:orientation val="minMax"/>
        </c:scaling>
        <c:delete val="0"/>
        <c:axPos val="b"/>
        <c:title>
          <c:tx>
            <c:rich>
              <a:bodyPr/>
              <a:lstStyle/>
              <a:p>
                <a:pPr>
                  <a:defRPr/>
                </a:pPr>
                <a:r>
                  <a:rPr lang="en-US"/>
                  <a:t>Year</a:t>
                </a:r>
              </a:p>
            </c:rich>
          </c:tx>
          <c:overlay val="0"/>
        </c:title>
        <c:majorTickMark val="out"/>
        <c:minorTickMark val="none"/>
        <c:tickLblPos val="low"/>
        <c:crossAx val="169107840"/>
        <c:crosses val="autoZero"/>
        <c:auto val="1"/>
        <c:lblAlgn val="ctr"/>
        <c:lblOffset val="100"/>
        <c:tickLblSkip val="4"/>
        <c:noMultiLvlLbl val="0"/>
      </c:catAx>
      <c:valAx>
        <c:axId val="169107840"/>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6910566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Moray!$B$64</c:f>
              <c:strCache>
                <c:ptCount val="1"/>
                <c:pt idx="0">
                  <c:v>Buckie</c:v>
                </c:pt>
              </c:strCache>
            </c:strRef>
          </c:tx>
          <c:marker>
            <c:symbol val="none"/>
          </c:marker>
          <c:cat>
            <c:strRef>
              <c:f>Moray!$C$63:$AA$63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Moray!$C$64:$AA$64</c:f>
              <c:numCache>
                <c:formatCode>0.00</c:formatCode>
                <c:ptCount val="25"/>
                <c:pt idx="0">
                  <c:v>115.45572662353516</c:v>
                </c:pt>
                <c:pt idx="1">
                  <c:v>107.1114501953125</c:v>
                </c:pt>
                <c:pt idx="2">
                  <c:v>104.62114715576172</c:v>
                </c:pt>
                <c:pt idx="3">
                  <c:v>102.05609893798828</c:v>
                </c:pt>
                <c:pt idx="4">
                  <c:v>99.663314819335938</c:v>
                </c:pt>
                <c:pt idx="5">
                  <c:v>97.432441711425781</c:v>
                </c:pt>
                <c:pt idx="6">
                  <c:v>95.342048645019531</c:v>
                </c:pt>
                <c:pt idx="7">
                  <c:v>93.310798645019531</c:v>
                </c:pt>
                <c:pt idx="8">
                  <c:v>91.325355529785156</c:v>
                </c:pt>
                <c:pt idx="9">
                  <c:v>89.410293579101563</c:v>
                </c:pt>
                <c:pt idx="10">
                  <c:v>87.630950927734375</c:v>
                </c:pt>
                <c:pt idx="11">
                  <c:v>86.001411437988281</c:v>
                </c:pt>
                <c:pt idx="12">
                  <c:v>84.426673889160156</c:v>
                </c:pt>
                <c:pt idx="13">
                  <c:v>82.947761535644531</c:v>
                </c:pt>
                <c:pt idx="14">
                  <c:v>81.524421691894531</c:v>
                </c:pt>
                <c:pt idx="15">
                  <c:v>80.185218811035156</c:v>
                </c:pt>
                <c:pt idx="16">
                  <c:v>78.950416564941406</c:v>
                </c:pt>
                <c:pt idx="17">
                  <c:v>77.774253845214844</c:v>
                </c:pt>
                <c:pt idx="18">
                  <c:v>76.650283813476562</c:v>
                </c:pt>
                <c:pt idx="19">
                  <c:v>75.608856201171875</c:v>
                </c:pt>
                <c:pt idx="20">
                  <c:v>74.578887939453125</c:v>
                </c:pt>
                <c:pt idx="21">
                  <c:v>73.572044372558594</c:v>
                </c:pt>
                <c:pt idx="22">
                  <c:v>72.650115966796875</c:v>
                </c:pt>
                <c:pt idx="23">
                  <c:v>71.809211730957031</c:v>
                </c:pt>
                <c:pt idx="24">
                  <c:v>71.013763427734375</c:v>
                </c:pt>
              </c:numCache>
            </c:numRef>
          </c:val>
          <c:smooth val="0"/>
        </c:ser>
        <c:dLbls>
          <c:showLegendKey val="0"/>
          <c:showVal val="0"/>
          <c:showCatName val="0"/>
          <c:showSerName val="0"/>
          <c:showPercent val="0"/>
          <c:showBubbleSize val="0"/>
        </c:dLbls>
        <c:marker val="1"/>
        <c:smooth val="0"/>
        <c:axId val="169132800"/>
        <c:axId val="169134720"/>
      </c:lineChart>
      <c:catAx>
        <c:axId val="169132800"/>
        <c:scaling>
          <c:orientation val="minMax"/>
        </c:scaling>
        <c:delete val="0"/>
        <c:axPos val="b"/>
        <c:title>
          <c:tx>
            <c:rich>
              <a:bodyPr/>
              <a:lstStyle/>
              <a:p>
                <a:pPr>
                  <a:defRPr/>
                </a:pPr>
                <a:r>
                  <a:rPr lang="en-US"/>
                  <a:t>Year</a:t>
                </a:r>
              </a:p>
            </c:rich>
          </c:tx>
          <c:overlay val="0"/>
        </c:title>
        <c:majorTickMark val="out"/>
        <c:minorTickMark val="none"/>
        <c:tickLblPos val="nextTo"/>
        <c:crossAx val="169134720"/>
        <c:crosses val="autoZero"/>
        <c:auto val="1"/>
        <c:lblAlgn val="ctr"/>
        <c:lblOffset val="100"/>
        <c:tickLblSkip val="4"/>
        <c:noMultiLvlLbl val="0"/>
      </c:catAx>
      <c:valAx>
        <c:axId val="169134720"/>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6913280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Moray!$B$104</c:f>
              <c:strCache>
                <c:ptCount val="1"/>
                <c:pt idx="0">
                  <c:v>Buckie</c:v>
                </c:pt>
              </c:strCache>
            </c:strRef>
          </c:tx>
          <c:marker>
            <c:symbol val="none"/>
          </c:marker>
          <c:cat>
            <c:strRef>
              <c:f>Moray!$C$103:$AA$103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Moray!$C$104:$AA$104</c:f>
              <c:numCache>
                <c:formatCode>0.00</c:formatCode>
                <c:ptCount val="25"/>
                <c:pt idx="0">
                  <c:v>77.687225341796875</c:v>
                </c:pt>
                <c:pt idx="1">
                  <c:v>78.635452270507813</c:v>
                </c:pt>
                <c:pt idx="2">
                  <c:v>78.907760620117188</c:v>
                </c:pt>
                <c:pt idx="3">
                  <c:v>79.200546264648438</c:v>
                </c:pt>
                <c:pt idx="4">
                  <c:v>79.483383178710938</c:v>
                </c:pt>
                <c:pt idx="5">
                  <c:v>79.756278991699219</c:v>
                </c:pt>
                <c:pt idx="6">
                  <c:v>80.012619018554687</c:v>
                </c:pt>
                <c:pt idx="7">
                  <c:v>80.270370483398438</c:v>
                </c:pt>
                <c:pt idx="8">
                  <c:v>80.526695251464844</c:v>
                </c:pt>
                <c:pt idx="9">
                  <c:v>80.788055419921875</c:v>
                </c:pt>
                <c:pt idx="10">
                  <c:v>81.033157348632812</c:v>
                </c:pt>
                <c:pt idx="11">
                  <c:v>81.258773803710938</c:v>
                </c:pt>
                <c:pt idx="12">
                  <c:v>81.482620239257813</c:v>
                </c:pt>
                <c:pt idx="13">
                  <c:v>81.702812194824219</c:v>
                </c:pt>
                <c:pt idx="14">
                  <c:v>81.916030883789063</c:v>
                </c:pt>
                <c:pt idx="15">
                  <c:v>82.117568969726562</c:v>
                </c:pt>
                <c:pt idx="16">
                  <c:v>82.309257507324219</c:v>
                </c:pt>
                <c:pt idx="17">
                  <c:v>82.489753723144531</c:v>
                </c:pt>
                <c:pt idx="18">
                  <c:v>82.665008544921875</c:v>
                </c:pt>
                <c:pt idx="19">
                  <c:v>82.8319091796875</c:v>
                </c:pt>
                <c:pt idx="20">
                  <c:v>82.999946594238281</c:v>
                </c:pt>
                <c:pt idx="21">
                  <c:v>83.171234130859375</c:v>
                </c:pt>
                <c:pt idx="22">
                  <c:v>83.328170776367188</c:v>
                </c:pt>
                <c:pt idx="23">
                  <c:v>83.475944519042969</c:v>
                </c:pt>
                <c:pt idx="24">
                  <c:v>83.615653991699219</c:v>
                </c:pt>
              </c:numCache>
            </c:numRef>
          </c:val>
          <c:smooth val="0"/>
        </c:ser>
        <c:dLbls>
          <c:showLegendKey val="0"/>
          <c:showVal val="0"/>
          <c:showCatName val="0"/>
          <c:showSerName val="0"/>
          <c:showPercent val="0"/>
          <c:showBubbleSize val="0"/>
        </c:dLbls>
        <c:marker val="1"/>
        <c:smooth val="0"/>
        <c:axId val="171346560"/>
        <c:axId val="173892352"/>
      </c:lineChart>
      <c:catAx>
        <c:axId val="171346560"/>
        <c:scaling>
          <c:orientation val="minMax"/>
        </c:scaling>
        <c:delete val="0"/>
        <c:axPos val="b"/>
        <c:title>
          <c:tx>
            <c:rich>
              <a:bodyPr/>
              <a:lstStyle/>
              <a:p>
                <a:pPr>
                  <a:defRPr/>
                </a:pPr>
                <a:r>
                  <a:rPr lang="en-US"/>
                  <a:t>Year</a:t>
                </a:r>
              </a:p>
            </c:rich>
          </c:tx>
          <c:overlay val="0"/>
        </c:title>
        <c:majorTickMark val="out"/>
        <c:minorTickMark val="none"/>
        <c:tickLblPos val="low"/>
        <c:crossAx val="173892352"/>
        <c:crosses val="autoZero"/>
        <c:auto val="1"/>
        <c:lblAlgn val="ctr"/>
        <c:lblOffset val="100"/>
        <c:tickLblSkip val="4"/>
        <c:noMultiLvlLbl val="0"/>
      </c:catAx>
      <c:valAx>
        <c:axId val="173892352"/>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7134656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Aberdeenshire!$B$190</c:f>
              <c:strCache>
                <c:ptCount val="1"/>
                <c:pt idx="0">
                  <c:v>Aboyne, Upper Deeside and Donside</c:v>
                </c:pt>
              </c:strCache>
            </c:strRef>
          </c:tx>
          <c:marker>
            <c:symbol val="none"/>
          </c:marker>
          <c:cat>
            <c:strRef>
              <c:f>Aberdeenshire!$C$189:$AL$189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Aberdeenshire!$C$190:$AL$190</c:f>
              <c:numCache>
                <c:formatCode>General</c:formatCode>
                <c:ptCount val="36"/>
                <c:pt idx="0">
                  <c:v>147</c:v>
                </c:pt>
                <c:pt idx="1">
                  <c:v>176</c:v>
                </c:pt>
                <c:pt idx="2">
                  <c:v>56</c:v>
                </c:pt>
                <c:pt idx="3">
                  <c:v>185</c:v>
                </c:pt>
                <c:pt idx="4">
                  <c:v>176</c:v>
                </c:pt>
                <c:pt idx="5">
                  <c:v>71</c:v>
                </c:pt>
                <c:pt idx="6">
                  <c:v>142</c:v>
                </c:pt>
                <c:pt idx="7">
                  <c:v>-41</c:v>
                </c:pt>
                <c:pt idx="8">
                  <c:v>212</c:v>
                </c:pt>
                <c:pt idx="9">
                  <c:v>31</c:v>
                </c:pt>
                <c:pt idx="10">
                  <c:v>137</c:v>
                </c:pt>
                <c:pt idx="11" formatCode="0">
                  <c:v>74.791595458984375</c:v>
                </c:pt>
                <c:pt idx="12" formatCode="0">
                  <c:v>75.0924072265625</c:v>
                </c:pt>
                <c:pt idx="13" formatCode="0">
                  <c:v>74.700592041015625</c:v>
                </c:pt>
                <c:pt idx="14" formatCode="0">
                  <c:v>73.875564575195313</c:v>
                </c:pt>
                <c:pt idx="15" formatCode="0">
                  <c:v>76.209495544433594</c:v>
                </c:pt>
                <c:pt idx="16" formatCode="0">
                  <c:v>76.311508178710937</c:v>
                </c:pt>
                <c:pt idx="17" formatCode="0">
                  <c:v>76.091506958007812</c:v>
                </c:pt>
                <c:pt idx="18" formatCode="0">
                  <c:v>74.986419677734375</c:v>
                </c:pt>
                <c:pt idx="19" formatCode="0">
                  <c:v>74.627685546875</c:v>
                </c:pt>
                <c:pt idx="20" formatCode="0">
                  <c:v>74.352279663085937</c:v>
                </c:pt>
                <c:pt idx="21" formatCode="0">
                  <c:v>74.851104736328125</c:v>
                </c:pt>
                <c:pt idx="22" formatCode="0">
                  <c:v>74.043281555175781</c:v>
                </c:pt>
                <c:pt idx="23" formatCode="0">
                  <c:v>73.840744018554688</c:v>
                </c:pt>
                <c:pt idx="24" formatCode="0">
                  <c:v>73.349685668945313</c:v>
                </c:pt>
                <c:pt idx="25" formatCode="0">
                  <c:v>72.581123352050781</c:v>
                </c:pt>
                <c:pt idx="26" formatCode="0">
                  <c:v>71.985801696777344</c:v>
                </c:pt>
                <c:pt idx="27" formatCode="0">
                  <c:v>71.156990051269531</c:v>
                </c:pt>
                <c:pt idx="28" formatCode="0">
                  <c:v>70.724639892578125</c:v>
                </c:pt>
                <c:pt idx="29" formatCode="0">
                  <c:v>69.193962097167969</c:v>
                </c:pt>
                <c:pt idx="30" formatCode="0">
                  <c:v>68.342857360839844</c:v>
                </c:pt>
                <c:pt idx="31" formatCode="0">
                  <c:v>68.171875</c:v>
                </c:pt>
                <c:pt idx="32" formatCode="0">
                  <c:v>68.069358825683594</c:v>
                </c:pt>
                <c:pt idx="33" formatCode="0">
                  <c:v>67.079605102539063</c:v>
                </c:pt>
                <c:pt idx="34" formatCode="0">
                  <c:v>66.951148986816406</c:v>
                </c:pt>
                <c:pt idx="35" formatCode="0">
                  <c:v>66.260498046875</c:v>
                </c:pt>
              </c:numCache>
            </c:numRef>
          </c:val>
          <c:smooth val="0"/>
        </c:ser>
        <c:dLbls>
          <c:showLegendKey val="0"/>
          <c:showVal val="0"/>
          <c:showCatName val="0"/>
          <c:showSerName val="0"/>
          <c:showPercent val="0"/>
          <c:showBubbleSize val="0"/>
        </c:dLbls>
        <c:marker val="1"/>
        <c:smooth val="0"/>
        <c:axId val="52102272"/>
        <c:axId val="52104192"/>
      </c:lineChart>
      <c:catAx>
        <c:axId val="521022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52104192"/>
        <c:crosses val="autoZero"/>
        <c:auto val="1"/>
        <c:lblAlgn val="ctr"/>
        <c:lblOffset val="100"/>
        <c:tickLblSkip val="5"/>
        <c:noMultiLvlLbl val="0"/>
      </c:catAx>
      <c:valAx>
        <c:axId val="52104192"/>
        <c:scaling>
          <c:orientation val="minMax"/>
        </c:scaling>
        <c:delete val="0"/>
        <c:axPos val="l"/>
        <c:majorGridlines>
          <c:spPr>
            <a:ln>
              <a:solidFill>
                <a:schemeClr val="tx1">
                  <a:tint val="75000"/>
                  <a:shade val="95000"/>
                  <a:satMod val="105000"/>
                </a:schemeClr>
              </a:solidFill>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521022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Moray!$B$146</c:f>
              <c:strCache>
                <c:ptCount val="1"/>
                <c:pt idx="0">
                  <c:v>Buckie</c:v>
                </c:pt>
              </c:strCache>
            </c:strRef>
          </c:tx>
          <c:marker>
            <c:symbol val="none"/>
          </c:marker>
          <c:cat>
            <c:strRef>
              <c:f>Moray!$C$145:$AL$145</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Moray!$C$146:$AL$146</c:f>
              <c:numCache>
                <c:formatCode>0</c:formatCode>
                <c:ptCount val="36"/>
                <c:pt idx="0">
                  <c:v>-5</c:v>
                </c:pt>
                <c:pt idx="1">
                  <c:v>33</c:v>
                </c:pt>
                <c:pt idx="2">
                  <c:v>189</c:v>
                </c:pt>
                <c:pt idx="3">
                  <c:v>112</c:v>
                </c:pt>
                <c:pt idx="4">
                  <c:v>29</c:v>
                </c:pt>
                <c:pt idx="5">
                  <c:v>-43</c:v>
                </c:pt>
                <c:pt idx="6">
                  <c:v>-2</c:v>
                </c:pt>
                <c:pt idx="7">
                  <c:v>64</c:v>
                </c:pt>
                <c:pt idx="8">
                  <c:v>42</c:v>
                </c:pt>
                <c:pt idx="9">
                  <c:v>-53</c:v>
                </c:pt>
                <c:pt idx="10">
                  <c:v>-110</c:v>
                </c:pt>
                <c:pt idx="11">
                  <c:v>-149.18156433105469</c:v>
                </c:pt>
                <c:pt idx="12">
                  <c:v>-46.765140533447266</c:v>
                </c:pt>
                <c:pt idx="13">
                  <c:v>-47.828746795654297</c:v>
                </c:pt>
                <c:pt idx="14">
                  <c:v>-49.020957946777344</c:v>
                </c:pt>
                <c:pt idx="15">
                  <c:v>-48.9586181640625</c:v>
                </c:pt>
                <c:pt idx="16">
                  <c:v>-50.056724548339844</c:v>
                </c:pt>
                <c:pt idx="17">
                  <c:v>-47.790878295898437</c:v>
                </c:pt>
                <c:pt idx="18">
                  <c:v>-49.499649047851563</c:v>
                </c:pt>
                <c:pt idx="19">
                  <c:v>-48.239383697509766</c:v>
                </c:pt>
                <c:pt idx="20">
                  <c:v>-49.520534515380859</c:v>
                </c:pt>
                <c:pt idx="21">
                  <c:v>-48.128993988037109</c:v>
                </c:pt>
                <c:pt idx="22">
                  <c:v>-51.796394348144531</c:v>
                </c:pt>
                <c:pt idx="23">
                  <c:v>-48.502918243408203</c:v>
                </c:pt>
                <c:pt idx="24">
                  <c:v>-48.409000396728516</c:v>
                </c:pt>
                <c:pt idx="25">
                  <c:v>-49.621635437011719</c:v>
                </c:pt>
                <c:pt idx="26">
                  <c:v>-51.487739562988281</c:v>
                </c:pt>
                <c:pt idx="27">
                  <c:v>-49.816532135009766</c:v>
                </c:pt>
                <c:pt idx="28">
                  <c:v>-50.913032531738281</c:v>
                </c:pt>
                <c:pt idx="29">
                  <c:v>-52.001644134521484</c:v>
                </c:pt>
                <c:pt idx="30">
                  <c:v>-51.734848022460937</c:v>
                </c:pt>
                <c:pt idx="31">
                  <c:v>-52.882678985595703</c:v>
                </c:pt>
                <c:pt idx="32">
                  <c:v>-53.007236480712891</c:v>
                </c:pt>
                <c:pt idx="33">
                  <c:v>-52.164150238037109</c:v>
                </c:pt>
                <c:pt idx="34">
                  <c:v>-52.206157684326172</c:v>
                </c:pt>
                <c:pt idx="35">
                  <c:v>-52.143592834472656</c:v>
                </c:pt>
              </c:numCache>
            </c:numRef>
          </c:val>
          <c:smooth val="0"/>
        </c:ser>
        <c:dLbls>
          <c:showLegendKey val="0"/>
          <c:showVal val="0"/>
          <c:showCatName val="0"/>
          <c:showSerName val="0"/>
          <c:showPercent val="0"/>
          <c:showBubbleSize val="0"/>
        </c:dLbls>
        <c:marker val="1"/>
        <c:smooth val="0"/>
        <c:axId val="173912832"/>
        <c:axId val="173914752"/>
      </c:lineChart>
      <c:catAx>
        <c:axId val="17391283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73914752"/>
        <c:crosses val="autoZero"/>
        <c:auto val="1"/>
        <c:lblAlgn val="ctr"/>
        <c:lblOffset val="100"/>
        <c:tickLblSkip val="5"/>
        <c:noMultiLvlLbl val="0"/>
      </c:catAx>
      <c:valAx>
        <c:axId val="173914752"/>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7391283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Ayrshire'!$B$22</c:f>
              <c:strCache>
                <c:ptCount val="1"/>
                <c:pt idx="0">
                  <c:v>Arran</c:v>
                </c:pt>
              </c:strCache>
            </c:strRef>
          </c:tx>
          <c:marker>
            <c:symbol val="none"/>
          </c:marker>
          <c:cat>
            <c:strRef>
              <c:f>'North Ayrshire'!$C$21:$AA$21</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Ayrshire'!$C$22:$AA$22</c:f>
              <c:numCache>
                <c:formatCode>0.00</c:formatCode>
                <c:ptCount val="25"/>
                <c:pt idx="0">
                  <c:v>1.5040878057479858</c:v>
                </c:pt>
                <c:pt idx="1">
                  <c:v>1.5101447105407715</c:v>
                </c:pt>
                <c:pt idx="2">
                  <c:v>1.5193164348602295</c:v>
                </c:pt>
                <c:pt idx="3">
                  <c:v>1.5306763648986816</c:v>
                </c:pt>
                <c:pt idx="4">
                  <c:v>1.5398461818695068</c:v>
                </c:pt>
                <c:pt idx="5">
                  <c:v>1.547288179397583</c:v>
                </c:pt>
                <c:pt idx="6">
                  <c:v>1.5524930953979492</c:v>
                </c:pt>
                <c:pt idx="7">
                  <c:v>1.5565832853317261</c:v>
                </c:pt>
                <c:pt idx="8">
                  <c:v>1.560871958732605</c:v>
                </c:pt>
                <c:pt idx="9">
                  <c:v>1.5650949478149414</c:v>
                </c:pt>
                <c:pt idx="10">
                  <c:v>1.5701744556427002</c:v>
                </c:pt>
                <c:pt idx="11">
                  <c:v>1.5763106346130371</c:v>
                </c:pt>
                <c:pt idx="12">
                  <c:v>1.5823664665222168</c:v>
                </c:pt>
                <c:pt idx="13">
                  <c:v>1.5884535312652588</c:v>
                </c:pt>
                <c:pt idx="14">
                  <c:v>1.5931770801544189</c:v>
                </c:pt>
                <c:pt idx="15">
                  <c:v>1.5968078374862671</c:v>
                </c:pt>
                <c:pt idx="16">
                  <c:v>1.6005916595458984</c:v>
                </c:pt>
                <c:pt idx="17">
                  <c:v>1.6055757999420166</c:v>
                </c:pt>
                <c:pt idx="18">
                  <c:v>1.6093500852584839</c:v>
                </c:pt>
                <c:pt idx="19">
                  <c:v>1.609171986579895</c:v>
                </c:pt>
                <c:pt idx="20">
                  <c:v>1.6089062690734863</c:v>
                </c:pt>
                <c:pt idx="21">
                  <c:v>1.6088026762008667</c:v>
                </c:pt>
                <c:pt idx="22">
                  <c:v>1.6088392734527588</c:v>
                </c:pt>
                <c:pt idx="23">
                  <c:v>1.6090165376663208</c:v>
                </c:pt>
                <c:pt idx="24">
                  <c:v>1.6089546680450439</c:v>
                </c:pt>
              </c:numCache>
            </c:numRef>
          </c:val>
          <c:smooth val="0"/>
        </c:ser>
        <c:dLbls>
          <c:showLegendKey val="0"/>
          <c:showVal val="0"/>
          <c:showCatName val="0"/>
          <c:showSerName val="0"/>
          <c:showPercent val="0"/>
          <c:showBubbleSize val="0"/>
        </c:dLbls>
        <c:marker val="1"/>
        <c:smooth val="0"/>
        <c:axId val="174070784"/>
        <c:axId val="178852992"/>
      </c:lineChart>
      <c:catAx>
        <c:axId val="174070784"/>
        <c:scaling>
          <c:orientation val="minMax"/>
        </c:scaling>
        <c:delete val="0"/>
        <c:axPos val="b"/>
        <c:title>
          <c:tx>
            <c:rich>
              <a:bodyPr/>
              <a:lstStyle/>
              <a:p>
                <a:pPr>
                  <a:defRPr/>
                </a:pPr>
                <a:r>
                  <a:rPr lang="en-US"/>
                  <a:t>Year</a:t>
                </a:r>
              </a:p>
            </c:rich>
          </c:tx>
          <c:overlay val="0"/>
        </c:title>
        <c:majorTickMark val="out"/>
        <c:minorTickMark val="none"/>
        <c:tickLblPos val="low"/>
        <c:crossAx val="178852992"/>
        <c:crosses val="autoZero"/>
        <c:auto val="1"/>
        <c:lblAlgn val="ctr"/>
        <c:lblOffset val="100"/>
        <c:tickLblSkip val="4"/>
        <c:noMultiLvlLbl val="0"/>
      </c:catAx>
      <c:valAx>
        <c:axId val="178852992"/>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7407078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Ayrshire'!$B$60</c:f>
              <c:strCache>
                <c:ptCount val="1"/>
                <c:pt idx="0">
                  <c:v>Arran</c:v>
                </c:pt>
              </c:strCache>
            </c:strRef>
          </c:tx>
          <c:marker>
            <c:symbol val="none"/>
          </c:marker>
          <c:cat>
            <c:strRef>
              <c:f>'North Ayrshire'!$C$59:$AA$59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Ayrshire'!$C$60:$AA$60</c:f>
              <c:numCache>
                <c:formatCode>0.00</c:formatCode>
                <c:ptCount val="25"/>
                <c:pt idx="0">
                  <c:v>87.032928466796875</c:v>
                </c:pt>
                <c:pt idx="1">
                  <c:v>80.762039184570313</c:v>
                </c:pt>
                <c:pt idx="2">
                  <c:v>78.889305114746094</c:v>
                </c:pt>
                <c:pt idx="3">
                  <c:v>76.949501037597656</c:v>
                </c:pt>
                <c:pt idx="4">
                  <c:v>75.117691040039062</c:v>
                </c:pt>
                <c:pt idx="5">
                  <c:v>73.39727783203125</c:v>
                </c:pt>
                <c:pt idx="6">
                  <c:v>71.815437316894531</c:v>
                </c:pt>
                <c:pt idx="7">
                  <c:v>70.279312133789063</c:v>
                </c:pt>
                <c:pt idx="8">
                  <c:v>68.752433776855469</c:v>
                </c:pt>
                <c:pt idx="9">
                  <c:v>67.313499450683594</c:v>
                </c:pt>
                <c:pt idx="10">
                  <c:v>65.980636596679687</c:v>
                </c:pt>
                <c:pt idx="11">
                  <c:v>64.735610961914062</c:v>
                </c:pt>
                <c:pt idx="12">
                  <c:v>63.531181335449219</c:v>
                </c:pt>
                <c:pt idx="13">
                  <c:v>62.381233215332031</c:v>
                </c:pt>
                <c:pt idx="14">
                  <c:v>61.292186737060547</c:v>
                </c:pt>
                <c:pt idx="15">
                  <c:v>60.256126403808594</c:v>
                </c:pt>
                <c:pt idx="16">
                  <c:v>59.317287445068359</c:v>
                </c:pt>
                <c:pt idx="17">
                  <c:v>58.427932739257813</c:v>
                </c:pt>
                <c:pt idx="18">
                  <c:v>57.580493927001953</c:v>
                </c:pt>
                <c:pt idx="19">
                  <c:v>56.78338623046875</c:v>
                </c:pt>
                <c:pt idx="20">
                  <c:v>56.002899169921875</c:v>
                </c:pt>
                <c:pt idx="21">
                  <c:v>55.237480163574219</c:v>
                </c:pt>
                <c:pt idx="22">
                  <c:v>54.537082672119141</c:v>
                </c:pt>
                <c:pt idx="23">
                  <c:v>53.896877288818359</c:v>
                </c:pt>
                <c:pt idx="24">
                  <c:v>53.307933807373047</c:v>
                </c:pt>
              </c:numCache>
            </c:numRef>
          </c:val>
          <c:smooth val="0"/>
        </c:ser>
        <c:dLbls>
          <c:showLegendKey val="0"/>
          <c:showVal val="0"/>
          <c:showCatName val="0"/>
          <c:showSerName val="0"/>
          <c:showPercent val="0"/>
          <c:showBubbleSize val="0"/>
        </c:dLbls>
        <c:marker val="1"/>
        <c:smooth val="0"/>
        <c:axId val="176493696"/>
        <c:axId val="176495616"/>
      </c:lineChart>
      <c:catAx>
        <c:axId val="176493696"/>
        <c:scaling>
          <c:orientation val="minMax"/>
        </c:scaling>
        <c:delete val="0"/>
        <c:axPos val="b"/>
        <c:title>
          <c:tx>
            <c:rich>
              <a:bodyPr/>
              <a:lstStyle/>
              <a:p>
                <a:pPr>
                  <a:defRPr/>
                </a:pPr>
                <a:r>
                  <a:rPr lang="en-US"/>
                  <a:t>Year</a:t>
                </a:r>
              </a:p>
            </c:rich>
          </c:tx>
          <c:overlay val="0"/>
        </c:title>
        <c:majorTickMark val="out"/>
        <c:minorTickMark val="none"/>
        <c:tickLblPos val="low"/>
        <c:crossAx val="176495616"/>
        <c:crosses val="autoZero"/>
        <c:auto val="1"/>
        <c:lblAlgn val="ctr"/>
        <c:lblOffset val="100"/>
        <c:tickLblSkip val="4"/>
        <c:noMultiLvlLbl val="0"/>
      </c:catAx>
      <c:valAx>
        <c:axId val="176495616"/>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7649369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Ayrshire'!$B$98</c:f>
              <c:strCache>
                <c:ptCount val="1"/>
                <c:pt idx="0">
                  <c:v>Arran</c:v>
                </c:pt>
              </c:strCache>
            </c:strRef>
          </c:tx>
          <c:marker>
            <c:symbol val="none"/>
          </c:marker>
          <c:cat>
            <c:strRef>
              <c:f>'North Ayrshire'!$C$97:$AA$97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Ayrshire'!$C$98:$AA$98</c:f>
              <c:numCache>
                <c:formatCode>0.00</c:formatCode>
                <c:ptCount val="25"/>
                <c:pt idx="0">
                  <c:v>81.309158325195313</c:v>
                </c:pt>
                <c:pt idx="1">
                  <c:v>82.260223388671875</c:v>
                </c:pt>
                <c:pt idx="2">
                  <c:v>82.528579711914063</c:v>
                </c:pt>
                <c:pt idx="3">
                  <c:v>82.827606201171875</c:v>
                </c:pt>
                <c:pt idx="4">
                  <c:v>83.119743347167969</c:v>
                </c:pt>
                <c:pt idx="5">
                  <c:v>83.4073486328125</c:v>
                </c:pt>
                <c:pt idx="6">
                  <c:v>83.680999755859375</c:v>
                </c:pt>
                <c:pt idx="7">
                  <c:v>83.961738586425781</c:v>
                </c:pt>
                <c:pt idx="8">
                  <c:v>84.253273010253906</c:v>
                </c:pt>
                <c:pt idx="9">
                  <c:v>84.526573181152344</c:v>
                </c:pt>
                <c:pt idx="10">
                  <c:v>84.784637451171875</c:v>
                </c:pt>
                <c:pt idx="11">
                  <c:v>85.0316162109375</c:v>
                </c:pt>
                <c:pt idx="12">
                  <c:v>85.275146484375</c:v>
                </c:pt>
                <c:pt idx="13">
                  <c:v>85.511581420898438</c:v>
                </c:pt>
                <c:pt idx="14">
                  <c:v>85.745513916015625</c:v>
                </c:pt>
                <c:pt idx="15">
                  <c:v>85.964591979980469</c:v>
                </c:pt>
                <c:pt idx="16">
                  <c:v>86.160018920898437</c:v>
                </c:pt>
                <c:pt idx="17">
                  <c:v>86.358306884765625</c:v>
                </c:pt>
                <c:pt idx="18">
                  <c:v>86.541603088378906</c:v>
                </c:pt>
                <c:pt idx="19">
                  <c:v>86.712272644042969</c:v>
                </c:pt>
                <c:pt idx="20">
                  <c:v>86.901573181152344</c:v>
                </c:pt>
                <c:pt idx="21">
                  <c:v>87.079872131347656</c:v>
                </c:pt>
                <c:pt idx="22">
                  <c:v>87.247261047363281</c:v>
                </c:pt>
                <c:pt idx="23">
                  <c:v>87.405006408691406</c:v>
                </c:pt>
                <c:pt idx="24">
                  <c:v>87.552886962890625</c:v>
                </c:pt>
              </c:numCache>
            </c:numRef>
          </c:val>
          <c:smooth val="0"/>
        </c:ser>
        <c:dLbls>
          <c:showLegendKey val="0"/>
          <c:showVal val="0"/>
          <c:showCatName val="0"/>
          <c:showSerName val="0"/>
          <c:showPercent val="0"/>
          <c:showBubbleSize val="0"/>
        </c:dLbls>
        <c:marker val="1"/>
        <c:smooth val="0"/>
        <c:axId val="169085952"/>
        <c:axId val="174081152"/>
      </c:lineChart>
      <c:catAx>
        <c:axId val="169085952"/>
        <c:scaling>
          <c:orientation val="minMax"/>
        </c:scaling>
        <c:delete val="0"/>
        <c:axPos val="b"/>
        <c:title>
          <c:tx>
            <c:rich>
              <a:bodyPr/>
              <a:lstStyle/>
              <a:p>
                <a:pPr>
                  <a:defRPr/>
                </a:pPr>
                <a:r>
                  <a:rPr lang="en-US"/>
                  <a:t>Year</a:t>
                </a:r>
              </a:p>
            </c:rich>
          </c:tx>
          <c:overlay val="0"/>
        </c:title>
        <c:majorTickMark val="out"/>
        <c:minorTickMark val="none"/>
        <c:tickLblPos val="low"/>
        <c:crossAx val="174081152"/>
        <c:crosses val="autoZero"/>
        <c:auto val="1"/>
        <c:lblAlgn val="ctr"/>
        <c:lblOffset val="100"/>
        <c:tickLblSkip val="4"/>
        <c:noMultiLvlLbl val="0"/>
      </c:catAx>
      <c:valAx>
        <c:axId val="174081152"/>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69085952"/>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Ayrshire'!$B$138</c:f>
              <c:strCache>
                <c:ptCount val="1"/>
                <c:pt idx="0">
                  <c:v>Arran</c:v>
                </c:pt>
              </c:strCache>
            </c:strRef>
          </c:tx>
          <c:marker>
            <c:symbol val="none"/>
          </c:marker>
          <c:cat>
            <c:strRef>
              <c:f>'North Ayrshire'!$C$137:$AL$137</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'North Ayrshire'!$C$138:$AL$138</c:f>
              <c:numCache>
                <c:formatCode>General</c:formatCode>
                <c:ptCount val="36"/>
                <c:pt idx="0">
                  <c:v>32</c:v>
                </c:pt>
                <c:pt idx="1">
                  <c:v>25</c:v>
                </c:pt>
                <c:pt idx="2">
                  <c:v>14</c:v>
                </c:pt>
                <c:pt idx="3">
                  <c:v>-36</c:v>
                </c:pt>
                <c:pt idx="4">
                  <c:v>51</c:v>
                </c:pt>
                <c:pt idx="5">
                  <c:v>-27</c:v>
                </c:pt>
                <c:pt idx="6">
                  <c:v>25</c:v>
                </c:pt>
                <c:pt idx="7">
                  <c:v>-63</c:v>
                </c:pt>
                <c:pt idx="8">
                  <c:v>-49</c:v>
                </c:pt>
                <c:pt idx="9">
                  <c:v>27</c:v>
                </c:pt>
                <c:pt idx="10">
                  <c:v>-42</c:v>
                </c:pt>
                <c:pt idx="11" formatCode="0">
                  <c:v>-38.081722259521484</c:v>
                </c:pt>
                <c:pt idx="12" formatCode="0">
                  <c:v>-37.417942047119141</c:v>
                </c:pt>
                <c:pt idx="13" formatCode="0">
                  <c:v>-33.046272277832031</c:v>
                </c:pt>
                <c:pt idx="14" formatCode="0">
                  <c:v>-34.549678802490234</c:v>
                </c:pt>
                <c:pt idx="15" formatCode="0">
                  <c:v>-33.121086120605469</c:v>
                </c:pt>
                <c:pt idx="16" formatCode="0">
                  <c:v>-33.678993225097656</c:v>
                </c:pt>
                <c:pt idx="17" formatCode="0">
                  <c:v>-34.752403259277344</c:v>
                </c:pt>
                <c:pt idx="18" formatCode="0">
                  <c:v>-35.817070007324219</c:v>
                </c:pt>
                <c:pt idx="19" formatCode="0">
                  <c:v>-33.637508392333984</c:v>
                </c:pt>
                <c:pt idx="20" formatCode="0">
                  <c:v>-34.262237548828125</c:v>
                </c:pt>
                <c:pt idx="21" formatCode="0">
                  <c:v>-33.785873413085937</c:v>
                </c:pt>
                <c:pt idx="22" formatCode="0">
                  <c:v>-33.524185180664062</c:v>
                </c:pt>
                <c:pt idx="23" formatCode="0">
                  <c:v>-33.455390930175781</c:v>
                </c:pt>
                <c:pt idx="24" formatCode="0">
                  <c:v>-33.944698333740234</c:v>
                </c:pt>
                <c:pt idx="25" formatCode="0">
                  <c:v>-34.203105926513672</c:v>
                </c:pt>
                <c:pt idx="26" formatCode="0">
                  <c:v>-33.657375335693359</c:v>
                </c:pt>
                <c:pt idx="27" formatCode="0">
                  <c:v>-35.017227172851563</c:v>
                </c:pt>
                <c:pt idx="28" formatCode="0">
                  <c:v>-34.146743774414062</c:v>
                </c:pt>
                <c:pt idx="29" formatCode="0">
                  <c:v>-34.0322265625</c:v>
                </c:pt>
                <c:pt idx="30" formatCode="0">
                  <c:v>-34.60528564453125</c:v>
                </c:pt>
                <c:pt idx="31" formatCode="0">
                  <c:v>-35.416305541992188</c:v>
                </c:pt>
                <c:pt idx="32" formatCode="0">
                  <c:v>-35.678661346435547</c:v>
                </c:pt>
                <c:pt idx="33" formatCode="0">
                  <c:v>-35.643104553222656</c:v>
                </c:pt>
                <c:pt idx="34" formatCode="0">
                  <c:v>-34.713993072509766</c:v>
                </c:pt>
                <c:pt idx="35" formatCode="0">
                  <c:v>-33.465507507324219</c:v>
                </c:pt>
              </c:numCache>
            </c:numRef>
          </c:val>
          <c:smooth val="0"/>
        </c:ser>
        <c:dLbls>
          <c:showLegendKey val="0"/>
          <c:showVal val="0"/>
          <c:showCatName val="0"/>
          <c:showSerName val="0"/>
          <c:showPercent val="0"/>
          <c:showBubbleSize val="0"/>
        </c:dLbls>
        <c:marker val="1"/>
        <c:smooth val="0"/>
        <c:axId val="176546944"/>
        <c:axId val="176548864"/>
      </c:lineChart>
      <c:catAx>
        <c:axId val="17654694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numFmt formatCode="General" sourceLinked="1"/>
        <c:majorTickMark val="out"/>
        <c:minorTickMark val="none"/>
        <c:tickLblPos val="low"/>
        <c:crossAx val="176548864"/>
        <c:crosses val="autoZero"/>
        <c:auto val="1"/>
        <c:lblAlgn val="ctr"/>
        <c:lblOffset val="100"/>
        <c:tickLblSkip val="5"/>
        <c:noMultiLvlLbl val="0"/>
      </c:catAx>
      <c:valAx>
        <c:axId val="17654886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7654694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Lanarkshire'!$B$36</c:f>
              <c:strCache>
                <c:ptCount val="1"/>
                <c:pt idx="0">
                  <c:v>Abronhill, Kildrum and the Village</c:v>
                </c:pt>
              </c:strCache>
            </c:strRef>
          </c:tx>
          <c:marker>
            <c:symbol val="none"/>
          </c:marker>
          <c:cat>
            <c:strRef>
              <c:f>'North Lanarkshire'!$C$35:$AA$35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Lanarkshire'!$C$36:$AA$36</c:f>
              <c:numCache>
                <c:formatCode>0.00</c:formatCode>
                <c:ptCount val="25"/>
                <c:pt idx="0">
                  <c:v>1.635912299156189</c:v>
                </c:pt>
                <c:pt idx="1">
                  <c:v>1.6425000429153442</c:v>
                </c:pt>
                <c:pt idx="2">
                  <c:v>1.6524755954742432</c:v>
                </c:pt>
                <c:pt idx="3">
                  <c:v>1.6648311614990234</c:v>
                </c:pt>
                <c:pt idx="4">
                  <c:v>1.6748046875</c:v>
                </c:pt>
                <c:pt idx="5">
                  <c:v>1.682898998260498</c:v>
                </c:pt>
                <c:pt idx="6">
                  <c:v>1.6885601282119751</c:v>
                </c:pt>
                <c:pt idx="7">
                  <c:v>1.6930086612701416</c:v>
                </c:pt>
                <c:pt idx="8">
                  <c:v>1.6976732015609741</c:v>
                </c:pt>
                <c:pt idx="9">
                  <c:v>1.7022664546966553</c:v>
                </c:pt>
                <c:pt idx="10">
                  <c:v>1.7077910900115967</c:v>
                </c:pt>
                <c:pt idx="11">
                  <c:v>1.7144650220870972</c:v>
                </c:pt>
                <c:pt idx="12">
                  <c:v>1.7210515737533569</c:v>
                </c:pt>
                <c:pt idx="13">
                  <c:v>1.7276721000671387</c:v>
                </c:pt>
                <c:pt idx="14">
                  <c:v>1.7328096628189087</c:v>
                </c:pt>
                <c:pt idx="15">
                  <c:v>1.7367587089538574</c:v>
                </c:pt>
                <c:pt idx="16">
                  <c:v>1.740874171257019</c:v>
                </c:pt>
                <c:pt idx="17">
                  <c:v>1.7462950944900513</c:v>
                </c:pt>
                <c:pt idx="18">
                  <c:v>1.750400185585022</c:v>
                </c:pt>
                <c:pt idx="19">
                  <c:v>1.750206470489502</c:v>
                </c:pt>
                <c:pt idx="20">
                  <c:v>1.7499175071716309</c:v>
                </c:pt>
                <c:pt idx="21">
                  <c:v>1.7498048543930054</c:v>
                </c:pt>
                <c:pt idx="22">
                  <c:v>1.7498445510864258</c:v>
                </c:pt>
                <c:pt idx="23">
                  <c:v>1.7500373125076294</c:v>
                </c:pt>
                <c:pt idx="24">
                  <c:v>1.7499700784683228</c:v>
                </c:pt>
              </c:numCache>
            </c:numRef>
          </c:val>
          <c:smooth val="0"/>
        </c:ser>
        <c:dLbls>
          <c:showLegendKey val="0"/>
          <c:showVal val="0"/>
          <c:showCatName val="0"/>
          <c:showSerName val="0"/>
          <c:showPercent val="0"/>
          <c:showBubbleSize val="0"/>
        </c:dLbls>
        <c:marker val="1"/>
        <c:smooth val="0"/>
        <c:axId val="174095360"/>
        <c:axId val="178877568"/>
      </c:lineChart>
      <c:catAx>
        <c:axId val="174095360"/>
        <c:scaling>
          <c:orientation val="minMax"/>
        </c:scaling>
        <c:delete val="0"/>
        <c:axPos val="b"/>
        <c:title>
          <c:tx>
            <c:rich>
              <a:bodyPr/>
              <a:lstStyle/>
              <a:p>
                <a:pPr>
                  <a:defRPr/>
                </a:pPr>
                <a:r>
                  <a:rPr lang="en-US"/>
                  <a:t>Year</a:t>
                </a:r>
              </a:p>
            </c:rich>
          </c:tx>
          <c:overlay val="0"/>
        </c:title>
        <c:majorTickMark val="out"/>
        <c:minorTickMark val="none"/>
        <c:tickLblPos val="low"/>
        <c:crossAx val="178877568"/>
        <c:crosses val="autoZero"/>
        <c:auto val="1"/>
        <c:lblAlgn val="ctr"/>
        <c:lblOffset val="100"/>
        <c:tickLblSkip val="4"/>
        <c:noMultiLvlLbl val="0"/>
      </c:catAx>
      <c:valAx>
        <c:axId val="178877568"/>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7409536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Lanarkshire'!$B$88</c:f>
              <c:strCache>
                <c:ptCount val="1"/>
                <c:pt idx="0">
                  <c:v>Abronhill, Kildrum and the Village</c:v>
                </c:pt>
              </c:strCache>
            </c:strRef>
          </c:tx>
          <c:marker>
            <c:symbol val="none"/>
          </c:marker>
          <c:cat>
            <c:strRef>
              <c:f>'North Lanarkshire'!$C$87:$AA$87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Lanarkshire'!$C$88:$AA$88</c:f>
              <c:numCache>
                <c:formatCode>0.00</c:formatCode>
                <c:ptCount val="25"/>
                <c:pt idx="0">
                  <c:v>111.89095306396484</c:v>
                </c:pt>
                <c:pt idx="1">
                  <c:v>104</c:v>
                </c:pt>
                <c:pt idx="2">
                  <c:v>101.57386779785156</c:v>
                </c:pt>
                <c:pt idx="3">
                  <c:v>99.150787353515625</c:v>
                </c:pt>
                <c:pt idx="4">
                  <c:v>96.861869812011719</c:v>
                </c:pt>
                <c:pt idx="5">
                  <c:v>94.695732116699219</c:v>
                </c:pt>
                <c:pt idx="6">
                  <c:v>92.687728881835938</c:v>
                </c:pt>
                <c:pt idx="7">
                  <c:v>90.74609375</c:v>
                </c:pt>
                <c:pt idx="8">
                  <c:v>88.861564636230469</c:v>
                </c:pt>
                <c:pt idx="9">
                  <c:v>87.05517578125</c:v>
                </c:pt>
                <c:pt idx="10">
                  <c:v>85.383270263671875</c:v>
                </c:pt>
                <c:pt idx="11">
                  <c:v>83.80853271484375</c:v>
                </c:pt>
                <c:pt idx="12">
                  <c:v>82.295677185058594</c:v>
                </c:pt>
                <c:pt idx="13">
                  <c:v>80.84869384765625</c:v>
                </c:pt>
                <c:pt idx="14">
                  <c:v>79.454246520996094</c:v>
                </c:pt>
                <c:pt idx="15">
                  <c:v>78.143569946289063</c:v>
                </c:pt>
                <c:pt idx="16">
                  <c:v>76.930397033691406</c:v>
                </c:pt>
                <c:pt idx="17">
                  <c:v>75.767822265625</c:v>
                </c:pt>
                <c:pt idx="18">
                  <c:v>74.658538818359375</c:v>
                </c:pt>
                <c:pt idx="19">
                  <c:v>73.60394287109375</c:v>
                </c:pt>
                <c:pt idx="20">
                  <c:v>72.58050537109375</c:v>
                </c:pt>
                <c:pt idx="21">
                  <c:v>71.586601257324219</c:v>
                </c:pt>
                <c:pt idx="22">
                  <c:v>70.659400939941406</c:v>
                </c:pt>
                <c:pt idx="23">
                  <c:v>69.809677124023438</c:v>
                </c:pt>
                <c:pt idx="24">
                  <c:v>69.009208679199219</c:v>
                </c:pt>
              </c:numCache>
            </c:numRef>
          </c:val>
          <c:smooth val="0"/>
        </c:ser>
        <c:dLbls>
          <c:showLegendKey val="0"/>
          <c:showVal val="0"/>
          <c:showCatName val="0"/>
          <c:showSerName val="0"/>
          <c:showPercent val="0"/>
          <c:showBubbleSize val="0"/>
        </c:dLbls>
        <c:marker val="1"/>
        <c:smooth val="0"/>
        <c:axId val="181462528"/>
        <c:axId val="181464448"/>
      </c:lineChart>
      <c:catAx>
        <c:axId val="181462528"/>
        <c:scaling>
          <c:orientation val="minMax"/>
        </c:scaling>
        <c:delete val="0"/>
        <c:axPos val="b"/>
        <c:title>
          <c:tx>
            <c:rich>
              <a:bodyPr/>
              <a:lstStyle/>
              <a:p>
                <a:pPr>
                  <a:defRPr/>
                </a:pPr>
                <a:r>
                  <a:rPr lang="en-US"/>
                  <a:t>Year</a:t>
                </a:r>
              </a:p>
            </c:rich>
          </c:tx>
          <c:overlay val="0"/>
        </c:title>
        <c:majorTickMark val="out"/>
        <c:minorTickMark val="none"/>
        <c:tickLblPos val="low"/>
        <c:crossAx val="181464448"/>
        <c:crosses val="autoZero"/>
        <c:auto val="1"/>
        <c:lblAlgn val="ctr"/>
        <c:lblOffset val="100"/>
        <c:tickLblSkip val="4"/>
        <c:noMultiLvlLbl val="0"/>
      </c:catAx>
      <c:valAx>
        <c:axId val="181464448"/>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8146252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'North Lanarkshire'!$B$140</c:f>
              <c:strCache>
                <c:ptCount val="1"/>
                <c:pt idx="0">
                  <c:v>Abronhill, Kildrum and the Village</c:v>
                </c:pt>
              </c:strCache>
            </c:strRef>
          </c:tx>
          <c:marker>
            <c:symbol val="none"/>
          </c:marker>
          <c:cat>
            <c:strRef>
              <c:f>'North Lanarkshire'!$C$139:$AA$139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'North Lanarkshire'!$C$140:$AA$140</c:f>
              <c:numCache>
                <c:formatCode>0.00</c:formatCode>
                <c:ptCount val="25"/>
                <c:pt idx="0">
                  <c:v>78.077537536621094</c:v>
                </c:pt>
                <c:pt idx="1">
                  <c:v>78.9957275390625</c:v>
                </c:pt>
                <c:pt idx="2">
                  <c:v>79.284561157226563</c:v>
                </c:pt>
                <c:pt idx="3">
                  <c:v>79.57293701171875</c:v>
                </c:pt>
                <c:pt idx="4">
                  <c:v>79.842872619628906</c:v>
                </c:pt>
                <c:pt idx="5">
                  <c:v>80.119926452636719</c:v>
                </c:pt>
                <c:pt idx="6">
                  <c:v>80.379386901855469</c:v>
                </c:pt>
                <c:pt idx="7">
                  <c:v>80.644889831542969</c:v>
                </c:pt>
                <c:pt idx="8">
                  <c:v>80.911003112792969</c:v>
                </c:pt>
                <c:pt idx="9">
                  <c:v>81.168777465820313</c:v>
                </c:pt>
                <c:pt idx="10">
                  <c:v>81.416946411132813</c:v>
                </c:pt>
                <c:pt idx="11">
                  <c:v>81.646965026855469</c:v>
                </c:pt>
                <c:pt idx="12">
                  <c:v>81.873603820800781</c:v>
                </c:pt>
                <c:pt idx="13">
                  <c:v>82.100479125976563</c:v>
                </c:pt>
                <c:pt idx="14">
                  <c:v>82.312225341796875</c:v>
                </c:pt>
                <c:pt idx="15">
                  <c:v>82.527984619140625</c:v>
                </c:pt>
                <c:pt idx="16">
                  <c:v>82.730300903320312</c:v>
                </c:pt>
                <c:pt idx="17">
                  <c:v>82.919548034667969</c:v>
                </c:pt>
                <c:pt idx="18">
                  <c:v>83.108795166015625</c:v>
                </c:pt>
                <c:pt idx="19">
                  <c:v>83.282630920410156</c:v>
                </c:pt>
                <c:pt idx="20">
                  <c:v>83.461174011230469</c:v>
                </c:pt>
                <c:pt idx="21">
                  <c:v>83.640518188476562</c:v>
                </c:pt>
                <c:pt idx="22">
                  <c:v>83.801750183105469</c:v>
                </c:pt>
                <c:pt idx="23">
                  <c:v>83.955978393554687</c:v>
                </c:pt>
                <c:pt idx="24">
                  <c:v>84.098403930664063</c:v>
                </c:pt>
              </c:numCache>
            </c:numRef>
          </c:val>
          <c:smooth val="0"/>
        </c:ser>
        <c:dLbls>
          <c:showLegendKey val="0"/>
          <c:showVal val="0"/>
          <c:showCatName val="0"/>
          <c:showSerName val="0"/>
          <c:showPercent val="0"/>
          <c:showBubbleSize val="0"/>
        </c:dLbls>
        <c:marker val="1"/>
        <c:smooth val="0"/>
        <c:axId val="179056000"/>
        <c:axId val="179078656"/>
      </c:lineChart>
      <c:catAx>
        <c:axId val="179056000"/>
        <c:scaling>
          <c:orientation val="minMax"/>
        </c:scaling>
        <c:delete val="0"/>
        <c:axPos val="b"/>
        <c:title>
          <c:tx>
            <c:rich>
              <a:bodyPr/>
              <a:lstStyle/>
              <a:p>
                <a:pPr>
                  <a:defRPr/>
                </a:pPr>
                <a:r>
                  <a:rPr lang="en-US"/>
                  <a:t>Year</a:t>
                </a:r>
              </a:p>
            </c:rich>
          </c:tx>
          <c:overlay val="0"/>
        </c:title>
        <c:majorTickMark val="out"/>
        <c:minorTickMark val="none"/>
        <c:tickLblPos val="low"/>
        <c:crossAx val="179078656"/>
        <c:crosses val="autoZero"/>
        <c:auto val="1"/>
        <c:lblAlgn val="ctr"/>
        <c:lblOffset val="100"/>
        <c:tickLblSkip val="4"/>
        <c:noMultiLvlLbl val="0"/>
      </c:catAx>
      <c:valAx>
        <c:axId val="179078656"/>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7905600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'North Lanarkshire'!$B$194</c:f>
              <c:strCache>
                <c:ptCount val="1"/>
                <c:pt idx="0">
                  <c:v>Abronhill, Kildrum and the Village</c:v>
                </c:pt>
              </c:strCache>
            </c:strRef>
          </c:tx>
          <c:marker>
            <c:symbol val="none"/>
          </c:marker>
          <c:cat>
            <c:strRef>
              <c:f>'North Lanarkshire'!$C$193:$AL$193</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'North Lanarkshire'!$C$194:$AL$194</c:f>
              <c:numCache>
                <c:formatCode>General</c:formatCode>
                <c:ptCount val="36"/>
                <c:pt idx="0">
                  <c:v>437.85897827148437</c:v>
                </c:pt>
                <c:pt idx="1">
                  <c:v>543.33990478515625</c:v>
                </c:pt>
                <c:pt idx="2">
                  <c:v>392.57797241210937</c:v>
                </c:pt>
                <c:pt idx="3">
                  <c:v>648.07989501953125</c:v>
                </c:pt>
                <c:pt idx="4">
                  <c:v>346.76840209960937</c:v>
                </c:pt>
                <c:pt idx="5">
                  <c:v>481.52883911132812</c:v>
                </c:pt>
                <c:pt idx="6">
                  <c:v>-73.922340393066406</c:v>
                </c:pt>
                <c:pt idx="7">
                  <c:v>324.5885009765625</c:v>
                </c:pt>
                <c:pt idx="8">
                  <c:v>380.40081787109375</c:v>
                </c:pt>
                <c:pt idx="9">
                  <c:v>346.97164916992187</c:v>
                </c:pt>
                <c:pt idx="10">
                  <c:v>296.0335693359375</c:v>
                </c:pt>
                <c:pt idx="11">
                  <c:v>271.78564453125</c:v>
                </c:pt>
                <c:pt idx="12">
                  <c:v>86.827827453613281</c:v>
                </c:pt>
                <c:pt idx="13">
                  <c:v>91.603782653808594</c:v>
                </c:pt>
                <c:pt idx="14">
                  <c:v>93.680091857910156</c:v>
                </c:pt>
                <c:pt idx="15">
                  <c:v>97.114540100097656</c:v>
                </c:pt>
                <c:pt idx="16">
                  <c:v>100.66056823730469</c:v>
                </c:pt>
                <c:pt idx="17">
                  <c:v>105.01432800292969</c:v>
                </c:pt>
                <c:pt idx="18">
                  <c:v>103.90717315673828</c:v>
                </c:pt>
                <c:pt idx="19">
                  <c:v>101.49882507324219</c:v>
                </c:pt>
                <c:pt idx="20">
                  <c:v>100.70590209960937</c:v>
                </c:pt>
                <c:pt idx="21">
                  <c:v>98.005645751953125</c:v>
                </c:pt>
                <c:pt idx="22">
                  <c:v>99.316444396972656</c:v>
                </c:pt>
                <c:pt idx="23">
                  <c:v>99.7069091796875</c:v>
                </c:pt>
                <c:pt idx="24">
                  <c:v>98.557701110839844</c:v>
                </c:pt>
                <c:pt idx="25">
                  <c:v>97.500244140625</c:v>
                </c:pt>
                <c:pt idx="26">
                  <c:v>98.184501647949219</c:v>
                </c:pt>
                <c:pt idx="27">
                  <c:v>99.312728881835938</c:v>
                </c:pt>
                <c:pt idx="28">
                  <c:v>99.725318908691406</c:v>
                </c:pt>
                <c:pt idx="29">
                  <c:v>98.996467590332031</c:v>
                </c:pt>
                <c:pt idx="30">
                  <c:v>97.0091552734375</c:v>
                </c:pt>
                <c:pt idx="31">
                  <c:v>95.559547424316406</c:v>
                </c:pt>
                <c:pt idx="32">
                  <c:v>93.248214721679688</c:v>
                </c:pt>
                <c:pt idx="33">
                  <c:v>93.461288452148438</c:v>
                </c:pt>
                <c:pt idx="34">
                  <c:v>92.93658447265625</c:v>
                </c:pt>
                <c:pt idx="35">
                  <c:v>91.615180969238281</c:v>
                </c:pt>
              </c:numCache>
            </c:numRef>
          </c:val>
          <c:smooth val="0"/>
        </c:ser>
        <c:dLbls>
          <c:showLegendKey val="0"/>
          <c:showVal val="0"/>
          <c:showCatName val="0"/>
          <c:showSerName val="0"/>
          <c:showPercent val="0"/>
          <c:showBubbleSize val="0"/>
        </c:dLbls>
        <c:marker val="1"/>
        <c:smooth val="0"/>
        <c:axId val="178914816"/>
        <c:axId val="178916736"/>
      </c:lineChart>
      <c:catAx>
        <c:axId val="178914816"/>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78916736"/>
        <c:crosses val="autoZero"/>
        <c:auto val="1"/>
        <c:lblAlgn val="ctr"/>
        <c:lblOffset val="100"/>
        <c:tickLblSkip val="5"/>
        <c:noMultiLvlLbl val="0"/>
      </c:catAx>
      <c:valAx>
        <c:axId val="178916736"/>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7891481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'Orkney Islands'!$B$21</c:f>
              <c:strCache>
                <c:ptCount val="1"/>
                <c:pt idx="0">
                  <c:v>East Mainland</c:v>
                </c:pt>
              </c:strCache>
            </c:strRef>
          </c:tx>
          <c:marker>
            <c:symbol val="none"/>
          </c:marker>
          <c:cat>
            <c:strRef>
              <c:f>'Orkney Islands'!$C$20:$AA$20</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'Orkney Islands'!$C$21:$AA$21</c:f>
              <c:numCache>
                <c:formatCode>0.00</c:formatCode>
                <c:ptCount val="25"/>
                <c:pt idx="0">
                  <c:v>1.9734439849853516</c:v>
                </c:pt>
                <c:pt idx="1">
                  <c:v>1.9813908338546753</c:v>
                </c:pt>
                <c:pt idx="2">
                  <c:v>1.993424654006958</c:v>
                </c:pt>
                <c:pt idx="3">
                  <c:v>2.0083293914794922</c:v>
                </c:pt>
                <c:pt idx="4">
                  <c:v>2.0203607082366943</c:v>
                </c:pt>
                <c:pt idx="5">
                  <c:v>2.0301251411437988</c:v>
                </c:pt>
                <c:pt idx="6">
                  <c:v>2.0369541645050049</c:v>
                </c:pt>
                <c:pt idx="7">
                  <c:v>2.042320728302002</c:v>
                </c:pt>
                <c:pt idx="8">
                  <c:v>2.0479476451873779</c:v>
                </c:pt>
                <c:pt idx="9">
                  <c:v>2.0534884929656982</c:v>
                </c:pt>
                <c:pt idx="10">
                  <c:v>2.0601530075073242</c:v>
                </c:pt>
                <c:pt idx="11">
                  <c:v>2.0682041645050049</c:v>
                </c:pt>
                <c:pt idx="12">
                  <c:v>2.0761497020721436</c:v>
                </c:pt>
                <c:pt idx="13">
                  <c:v>2.0841362476348877</c:v>
                </c:pt>
                <c:pt idx="14">
                  <c:v>2.0903337001800537</c:v>
                </c:pt>
                <c:pt idx="15">
                  <c:v>2.095097541809082</c:v>
                </c:pt>
                <c:pt idx="16">
                  <c:v>2.1000621318817139</c:v>
                </c:pt>
                <c:pt idx="17">
                  <c:v>2.1066014766693115</c:v>
                </c:pt>
                <c:pt idx="18">
                  <c:v>2.1115536689758301</c:v>
                </c:pt>
                <c:pt idx="19">
                  <c:v>2.1113200187683105</c:v>
                </c:pt>
                <c:pt idx="20">
                  <c:v>2.110971212387085</c:v>
                </c:pt>
                <c:pt idx="21">
                  <c:v>2.1108355522155762</c:v>
                </c:pt>
                <c:pt idx="22">
                  <c:v>2.1108834743499756</c:v>
                </c:pt>
                <c:pt idx="23">
                  <c:v>2.1111159324645996</c:v>
                </c:pt>
                <c:pt idx="24">
                  <c:v>2.1110348701477051</c:v>
                </c:pt>
              </c:numCache>
            </c:numRef>
          </c:val>
          <c:smooth val="0"/>
        </c:ser>
        <c:dLbls>
          <c:showLegendKey val="0"/>
          <c:showVal val="0"/>
          <c:showCatName val="0"/>
          <c:showSerName val="0"/>
          <c:showPercent val="0"/>
          <c:showBubbleSize val="0"/>
        </c:dLbls>
        <c:marker val="1"/>
        <c:smooth val="0"/>
        <c:axId val="178929024"/>
        <c:axId val="178972160"/>
      </c:lineChart>
      <c:catAx>
        <c:axId val="178929024"/>
        <c:scaling>
          <c:orientation val="minMax"/>
        </c:scaling>
        <c:delete val="0"/>
        <c:axPos val="b"/>
        <c:title>
          <c:tx>
            <c:rich>
              <a:bodyPr/>
              <a:lstStyle/>
              <a:p>
                <a:pPr>
                  <a:defRPr/>
                </a:pPr>
                <a:r>
                  <a:rPr lang="en-US"/>
                  <a:t>Year</a:t>
                </a:r>
              </a:p>
            </c:rich>
          </c:tx>
          <c:overlay val="0"/>
        </c:title>
        <c:majorTickMark val="out"/>
        <c:minorTickMark val="none"/>
        <c:tickLblPos val="low"/>
        <c:crossAx val="178972160"/>
        <c:crosses val="autoZero"/>
        <c:auto val="1"/>
        <c:lblAlgn val="ctr"/>
        <c:lblOffset val="100"/>
        <c:tickLblSkip val="4"/>
        <c:noMultiLvlLbl val="0"/>
      </c:catAx>
      <c:valAx>
        <c:axId val="178972160"/>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78929024"/>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latin typeface="Arial" pitchFamily="34" charset="0"/>
              <a:cs typeface="Arial" pitchFamily="34" charset="0"/>
            </a:defRPr>
          </a:pPr>
          <a:endParaRPr lang="en-US"/>
        </a:p>
      </c:txPr>
    </c:title>
    <c:autoTitleDeleted val="0"/>
    <c:plotArea>
      <c:layout/>
      <c:lineChart>
        <c:grouping val="standard"/>
        <c:varyColors val="0"/>
        <c:ser>
          <c:idx val="0"/>
          <c:order val="0"/>
          <c:tx>
            <c:strRef>
              <c:f>Angus!$B$24</c:f>
              <c:strCache>
                <c:ptCount val="1"/>
                <c:pt idx="0">
                  <c:v>Arbroath East and Lunan</c:v>
                </c:pt>
              </c:strCache>
            </c:strRef>
          </c:tx>
          <c:marker>
            <c:symbol val="none"/>
          </c:marker>
          <c:cat>
            <c:strRef>
              <c:f>Angus!$C$23:$AA$23</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Angus!$C$24:$AA$24</c:f>
              <c:numCache>
                <c:formatCode>0.00</c:formatCode>
                <c:ptCount val="25"/>
                <c:pt idx="0">
                  <c:v>1.7772728204727173</c:v>
                </c:pt>
                <c:pt idx="1">
                  <c:v>1.7844297885894775</c:v>
                </c:pt>
                <c:pt idx="2">
                  <c:v>1.7952673435211182</c:v>
                </c:pt>
                <c:pt idx="3">
                  <c:v>1.8086905479431152</c:v>
                </c:pt>
                <c:pt idx="4">
                  <c:v>1.8195259571075439</c:v>
                </c:pt>
                <c:pt idx="5">
                  <c:v>1.8283196687698364</c:v>
                </c:pt>
                <c:pt idx="6">
                  <c:v>1.8344699144363403</c:v>
                </c:pt>
                <c:pt idx="7">
                  <c:v>1.8393028974533081</c:v>
                </c:pt>
                <c:pt idx="8">
                  <c:v>1.8443706035614014</c:v>
                </c:pt>
                <c:pt idx="9">
                  <c:v>1.8493605852127075</c:v>
                </c:pt>
                <c:pt idx="10">
                  <c:v>1.8553626537322998</c:v>
                </c:pt>
                <c:pt idx="11">
                  <c:v>1.862613320350647</c:v>
                </c:pt>
                <c:pt idx="12">
                  <c:v>1.8697690963745117</c:v>
                </c:pt>
                <c:pt idx="13">
                  <c:v>1.8769617080688477</c:v>
                </c:pt>
                <c:pt idx="14">
                  <c:v>1.8825432062149048</c:v>
                </c:pt>
                <c:pt idx="15">
                  <c:v>1.8868334293365479</c:v>
                </c:pt>
                <c:pt idx="16">
                  <c:v>1.891304612159729</c:v>
                </c:pt>
                <c:pt idx="17">
                  <c:v>1.8971939086914063</c:v>
                </c:pt>
                <c:pt idx="18">
                  <c:v>1.9016537666320801</c:v>
                </c:pt>
                <c:pt idx="19">
                  <c:v>1.9014432430267334</c:v>
                </c:pt>
                <c:pt idx="20">
                  <c:v>1.9011292457580566</c:v>
                </c:pt>
                <c:pt idx="21">
                  <c:v>1.9010069370269775</c:v>
                </c:pt>
                <c:pt idx="22">
                  <c:v>1.9010500907897949</c:v>
                </c:pt>
                <c:pt idx="23">
                  <c:v>1.9012595415115356</c:v>
                </c:pt>
                <c:pt idx="24">
                  <c:v>1.901186466217041</c:v>
                </c:pt>
              </c:numCache>
            </c:numRef>
          </c:val>
          <c:smooth val="0"/>
        </c:ser>
        <c:dLbls>
          <c:showLegendKey val="0"/>
          <c:showVal val="0"/>
          <c:showCatName val="0"/>
          <c:showSerName val="0"/>
          <c:showPercent val="0"/>
          <c:showBubbleSize val="0"/>
        </c:dLbls>
        <c:marker val="1"/>
        <c:smooth val="0"/>
        <c:axId val="52120960"/>
        <c:axId val="52160000"/>
      </c:lineChart>
      <c:catAx>
        <c:axId val="52120960"/>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nextTo"/>
        <c:crossAx val="52160000"/>
        <c:crosses val="autoZero"/>
        <c:auto val="1"/>
        <c:lblAlgn val="ctr"/>
        <c:lblOffset val="100"/>
        <c:tickLblSkip val="4"/>
        <c:noMultiLvlLbl val="0"/>
      </c:catAx>
      <c:valAx>
        <c:axId val="52160000"/>
        <c:scaling>
          <c:orientation val="minMax"/>
          <c:max val="2"/>
          <c:min val="1.6"/>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TFR</a:t>
                </a:r>
              </a:p>
            </c:rich>
          </c:tx>
          <c:overlay val="0"/>
        </c:title>
        <c:numFmt formatCode="0.00" sourceLinked="1"/>
        <c:majorTickMark val="out"/>
        <c:minorTickMark val="none"/>
        <c:tickLblPos val="low"/>
        <c:crossAx val="52120960"/>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'Orkney Islands'!$B$58</c:f>
              <c:strCache>
                <c:ptCount val="1"/>
                <c:pt idx="0">
                  <c:v>East Mainland</c:v>
                </c:pt>
              </c:strCache>
            </c:strRef>
          </c:tx>
          <c:marker>
            <c:symbol val="none"/>
          </c:marker>
          <c:cat>
            <c:strRef>
              <c:f>'Orkney Islands'!$C$57:$AA$57</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'Orkney Islands'!$C$58:$AA$58</c:f>
              <c:numCache>
                <c:formatCode>0.00</c:formatCode>
                <c:ptCount val="25"/>
                <c:pt idx="0">
                  <c:v>85.635017395019531</c:v>
                </c:pt>
                <c:pt idx="1">
                  <c:v>79.708183288574219</c:v>
                </c:pt>
                <c:pt idx="2">
                  <c:v>77.837043762207031</c:v>
                </c:pt>
                <c:pt idx="3">
                  <c:v>75.963325500488281</c:v>
                </c:pt>
                <c:pt idx="4">
                  <c:v>74.178901672363281</c:v>
                </c:pt>
                <c:pt idx="5">
                  <c:v>72.511756896972656</c:v>
                </c:pt>
                <c:pt idx="6">
                  <c:v>70.946983337402344</c:v>
                </c:pt>
                <c:pt idx="7">
                  <c:v>69.455276489257813</c:v>
                </c:pt>
                <c:pt idx="8">
                  <c:v>67.994277954101563</c:v>
                </c:pt>
                <c:pt idx="9">
                  <c:v>66.62982177734375</c:v>
                </c:pt>
                <c:pt idx="10">
                  <c:v>65.322151184082031</c:v>
                </c:pt>
                <c:pt idx="11">
                  <c:v>64.118537902832031</c:v>
                </c:pt>
                <c:pt idx="12">
                  <c:v>62.965576171875</c:v>
                </c:pt>
                <c:pt idx="13">
                  <c:v>61.867176055908203</c:v>
                </c:pt>
                <c:pt idx="14">
                  <c:v>60.806972503662109</c:v>
                </c:pt>
                <c:pt idx="15">
                  <c:v>59.817863464355469</c:v>
                </c:pt>
                <c:pt idx="16">
                  <c:v>58.892124176025391</c:v>
                </c:pt>
                <c:pt idx="17">
                  <c:v>58.014553070068359</c:v>
                </c:pt>
                <c:pt idx="18">
                  <c:v>57.175453186035156</c:v>
                </c:pt>
                <c:pt idx="19">
                  <c:v>56.378803253173828</c:v>
                </c:pt>
                <c:pt idx="20">
                  <c:v>55.597457885742188</c:v>
                </c:pt>
                <c:pt idx="21">
                  <c:v>54.839519500732422</c:v>
                </c:pt>
                <c:pt idx="22">
                  <c:v>54.147624969482422</c:v>
                </c:pt>
                <c:pt idx="23">
                  <c:v>53.495956420898438</c:v>
                </c:pt>
                <c:pt idx="24">
                  <c:v>52.888595581054687</c:v>
                </c:pt>
              </c:numCache>
            </c:numRef>
          </c:val>
          <c:smooth val="0"/>
        </c:ser>
        <c:dLbls>
          <c:showLegendKey val="0"/>
          <c:showVal val="0"/>
          <c:showCatName val="0"/>
          <c:showSerName val="0"/>
          <c:showPercent val="0"/>
          <c:showBubbleSize val="0"/>
        </c:dLbls>
        <c:marker val="1"/>
        <c:smooth val="0"/>
        <c:axId val="161314688"/>
        <c:axId val="161316864"/>
      </c:lineChart>
      <c:catAx>
        <c:axId val="161314688"/>
        <c:scaling>
          <c:orientation val="minMax"/>
        </c:scaling>
        <c:delete val="0"/>
        <c:axPos val="b"/>
        <c:title>
          <c:tx>
            <c:rich>
              <a:bodyPr/>
              <a:lstStyle/>
              <a:p>
                <a:pPr>
                  <a:defRPr/>
                </a:pPr>
                <a:r>
                  <a:rPr lang="en-US"/>
                  <a:t>Year</a:t>
                </a:r>
              </a:p>
            </c:rich>
          </c:tx>
          <c:overlay val="0"/>
        </c:title>
        <c:majorTickMark val="out"/>
        <c:minorTickMark val="none"/>
        <c:tickLblPos val="low"/>
        <c:crossAx val="161316864"/>
        <c:crosses val="autoZero"/>
        <c:auto val="1"/>
        <c:lblAlgn val="ctr"/>
        <c:lblOffset val="100"/>
        <c:tickLblSkip val="4"/>
        <c:noMultiLvlLbl val="0"/>
      </c:catAx>
      <c:valAx>
        <c:axId val="161316864"/>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6131468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'Orkney Islands'!$B$95</c:f>
              <c:strCache>
                <c:ptCount val="1"/>
                <c:pt idx="0">
                  <c:v>East Mainland</c:v>
                </c:pt>
              </c:strCache>
            </c:strRef>
          </c:tx>
          <c:marker>
            <c:symbol val="none"/>
          </c:marker>
          <c:cat>
            <c:strRef>
              <c:f>'Orkney Islands'!$C$94:$AA$94</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'Orkney Islands'!$C$95:$AA$95</c:f>
              <c:numCache>
                <c:formatCode>0.00</c:formatCode>
                <c:ptCount val="25"/>
                <c:pt idx="0">
                  <c:v>81.404815673828125</c:v>
                </c:pt>
                <c:pt idx="1">
                  <c:v>82.282066345214844</c:v>
                </c:pt>
                <c:pt idx="2">
                  <c:v>82.513023376464844</c:v>
                </c:pt>
                <c:pt idx="3">
                  <c:v>82.82275390625</c:v>
                </c:pt>
                <c:pt idx="4">
                  <c:v>83.098182678222656</c:v>
                </c:pt>
                <c:pt idx="5">
                  <c:v>83.382171630859375</c:v>
                </c:pt>
                <c:pt idx="6">
                  <c:v>83.628776550292969</c:v>
                </c:pt>
                <c:pt idx="7">
                  <c:v>83.898590087890625</c:v>
                </c:pt>
                <c:pt idx="8">
                  <c:v>84.171127319335937</c:v>
                </c:pt>
                <c:pt idx="9">
                  <c:v>84.446884155273438</c:v>
                </c:pt>
                <c:pt idx="10">
                  <c:v>84.687606811523438</c:v>
                </c:pt>
                <c:pt idx="11">
                  <c:v>84.929031372070313</c:v>
                </c:pt>
                <c:pt idx="12">
                  <c:v>85.173835754394531</c:v>
                </c:pt>
                <c:pt idx="13">
                  <c:v>85.401153564453125</c:v>
                </c:pt>
                <c:pt idx="14">
                  <c:v>85.638404846191406</c:v>
                </c:pt>
                <c:pt idx="15">
                  <c:v>85.855117797851562</c:v>
                </c:pt>
                <c:pt idx="16">
                  <c:v>86.063247680664063</c:v>
                </c:pt>
                <c:pt idx="17">
                  <c:v>86.253059387207031</c:v>
                </c:pt>
                <c:pt idx="18">
                  <c:v>86.455291748046875</c:v>
                </c:pt>
                <c:pt idx="19">
                  <c:v>86.629562377929688</c:v>
                </c:pt>
                <c:pt idx="20">
                  <c:v>86.816917419433594</c:v>
                </c:pt>
                <c:pt idx="21">
                  <c:v>87.000633239746094</c:v>
                </c:pt>
                <c:pt idx="22">
                  <c:v>87.165977478027344</c:v>
                </c:pt>
                <c:pt idx="23">
                  <c:v>87.328285217285156</c:v>
                </c:pt>
                <c:pt idx="24">
                  <c:v>87.474136352539063</c:v>
                </c:pt>
              </c:numCache>
            </c:numRef>
          </c:val>
          <c:smooth val="0"/>
        </c:ser>
        <c:dLbls>
          <c:showLegendKey val="0"/>
          <c:showVal val="0"/>
          <c:showCatName val="0"/>
          <c:showSerName val="0"/>
          <c:showPercent val="0"/>
          <c:showBubbleSize val="0"/>
        </c:dLbls>
        <c:marker val="1"/>
        <c:smooth val="0"/>
        <c:axId val="161345536"/>
        <c:axId val="161347456"/>
      </c:lineChart>
      <c:catAx>
        <c:axId val="161345536"/>
        <c:scaling>
          <c:orientation val="minMax"/>
        </c:scaling>
        <c:delete val="0"/>
        <c:axPos val="b"/>
        <c:title>
          <c:tx>
            <c:rich>
              <a:bodyPr/>
              <a:lstStyle/>
              <a:p>
                <a:pPr>
                  <a:defRPr/>
                </a:pPr>
                <a:r>
                  <a:rPr lang="en-US"/>
                  <a:t>Year</a:t>
                </a:r>
              </a:p>
            </c:rich>
          </c:tx>
          <c:overlay val="0"/>
        </c:title>
        <c:majorTickMark val="out"/>
        <c:minorTickMark val="none"/>
        <c:tickLblPos val="low"/>
        <c:crossAx val="161347456"/>
        <c:crosses val="autoZero"/>
        <c:auto val="1"/>
        <c:lblAlgn val="ctr"/>
        <c:lblOffset val="100"/>
        <c:tickLblSkip val="4"/>
        <c:noMultiLvlLbl val="0"/>
      </c:catAx>
      <c:valAx>
        <c:axId val="161347456"/>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6134553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'Orkney Islands'!$B$134</c:f>
              <c:strCache>
                <c:ptCount val="1"/>
                <c:pt idx="0">
                  <c:v>East Mainland</c:v>
                </c:pt>
              </c:strCache>
            </c:strRef>
          </c:tx>
          <c:marker>
            <c:symbol val="none"/>
          </c:marker>
          <c:cat>
            <c:strRef>
              <c:f>'Orkney Islands'!$C$133:$AL$133</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'Orkney Islands'!$C$134:$AL$134</c:f>
              <c:numCache>
                <c:formatCode>0</c:formatCode>
                <c:ptCount val="36"/>
                <c:pt idx="0">
                  <c:v>29</c:v>
                </c:pt>
                <c:pt idx="1">
                  <c:v>40</c:v>
                </c:pt>
                <c:pt idx="2">
                  <c:v>93</c:v>
                </c:pt>
                <c:pt idx="3">
                  <c:v>27</c:v>
                </c:pt>
                <c:pt idx="4">
                  <c:v>106</c:v>
                </c:pt>
                <c:pt idx="5">
                  <c:v>125</c:v>
                </c:pt>
                <c:pt idx="6">
                  <c:v>10</c:v>
                </c:pt>
                <c:pt idx="7">
                  <c:v>69</c:v>
                </c:pt>
                <c:pt idx="8">
                  <c:v>121</c:v>
                </c:pt>
                <c:pt idx="9">
                  <c:v>41</c:v>
                </c:pt>
                <c:pt idx="10">
                  <c:v>70</c:v>
                </c:pt>
                <c:pt idx="11">
                  <c:v>33.630134582519531</c:v>
                </c:pt>
                <c:pt idx="12">
                  <c:v>32.306243896484375</c:v>
                </c:pt>
                <c:pt idx="13">
                  <c:v>34.050502777099609</c:v>
                </c:pt>
                <c:pt idx="14">
                  <c:v>33.521038055419922</c:v>
                </c:pt>
                <c:pt idx="15">
                  <c:v>32.813507080078125</c:v>
                </c:pt>
                <c:pt idx="16">
                  <c:v>42.688259124755859</c:v>
                </c:pt>
                <c:pt idx="17">
                  <c:v>42.317481994628906</c:v>
                </c:pt>
                <c:pt idx="18">
                  <c:v>43.699741363525391</c:v>
                </c:pt>
                <c:pt idx="19">
                  <c:v>43.178009033203125</c:v>
                </c:pt>
                <c:pt idx="20">
                  <c:v>43.08758544921875</c:v>
                </c:pt>
                <c:pt idx="21">
                  <c:v>42.398429870605469</c:v>
                </c:pt>
                <c:pt idx="22">
                  <c:v>42.732814788818359</c:v>
                </c:pt>
                <c:pt idx="23">
                  <c:v>45.05572509765625</c:v>
                </c:pt>
                <c:pt idx="24">
                  <c:v>43.657794952392578</c:v>
                </c:pt>
                <c:pt idx="25">
                  <c:v>44.790233612060547</c:v>
                </c:pt>
                <c:pt idx="26">
                  <c:v>44.933551788330078</c:v>
                </c:pt>
                <c:pt idx="27">
                  <c:v>43.739780426025391</c:v>
                </c:pt>
                <c:pt idx="28">
                  <c:v>44.111724853515625</c:v>
                </c:pt>
                <c:pt idx="29">
                  <c:v>44.025306701660156</c:v>
                </c:pt>
                <c:pt idx="30">
                  <c:v>42.804481506347656</c:v>
                </c:pt>
                <c:pt idx="31">
                  <c:v>43.216781616210938</c:v>
                </c:pt>
                <c:pt idx="32">
                  <c:v>41.180946350097656</c:v>
                </c:pt>
                <c:pt idx="33">
                  <c:v>45.176685333251953</c:v>
                </c:pt>
                <c:pt idx="34">
                  <c:v>43.676254272460938</c:v>
                </c:pt>
                <c:pt idx="35">
                  <c:v>44.388019561767578</c:v>
                </c:pt>
              </c:numCache>
            </c:numRef>
          </c:val>
          <c:smooth val="0"/>
        </c:ser>
        <c:dLbls>
          <c:showLegendKey val="0"/>
          <c:showVal val="0"/>
          <c:showCatName val="0"/>
          <c:showSerName val="0"/>
          <c:showPercent val="0"/>
          <c:showBubbleSize val="0"/>
        </c:dLbls>
        <c:marker val="1"/>
        <c:smooth val="0"/>
        <c:axId val="178952064"/>
        <c:axId val="168955904"/>
      </c:lineChart>
      <c:catAx>
        <c:axId val="178952064"/>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numFmt formatCode="General" sourceLinked="1"/>
        <c:majorTickMark val="out"/>
        <c:minorTickMark val="none"/>
        <c:tickLblPos val="low"/>
        <c:crossAx val="168955904"/>
        <c:crosses val="autoZero"/>
        <c:auto val="1"/>
        <c:lblAlgn val="ctr"/>
        <c:lblOffset val="100"/>
        <c:tickLblSkip val="5"/>
        <c:noMultiLvlLbl val="0"/>
      </c:catAx>
      <c:valAx>
        <c:axId val="16895590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78952064"/>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'Perth &amp; Kinross'!$B$25</c:f>
              <c:strCache>
                <c:ptCount val="1"/>
                <c:pt idx="0">
                  <c:v>Carse of Gowrie</c:v>
                </c:pt>
              </c:strCache>
            </c:strRef>
          </c:tx>
          <c:marker>
            <c:symbol val="none"/>
          </c:marker>
          <c:cat>
            <c:strRef>
              <c:f>'Perth &amp; Kinross'!$C$24:$AA$24</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'Perth &amp; Kinross'!$C$25:$AA$25</c:f>
              <c:numCache>
                <c:formatCode>0.00</c:formatCode>
                <c:ptCount val="25"/>
                <c:pt idx="0">
                  <c:v>1.783144474029541</c:v>
                </c:pt>
                <c:pt idx="1">
                  <c:v>1.7903250455856323</c:v>
                </c:pt>
                <c:pt idx="2">
                  <c:v>1.8011984825134277</c:v>
                </c:pt>
                <c:pt idx="3">
                  <c:v>1.8146660327911377</c:v>
                </c:pt>
                <c:pt idx="4">
                  <c:v>1.8255370855331421</c:v>
                </c:pt>
                <c:pt idx="5">
                  <c:v>1.834359884262085</c:v>
                </c:pt>
                <c:pt idx="6">
                  <c:v>1.8405305147171021</c:v>
                </c:pt>
                <c:pt idx="7">
                  <c:v>1.8453794717788696</c:v>
                </c:pt>
                <c:pt idx="8">
                  <c:v>1.8504638671875</c:v>
                </c:pt>
                <c:pt idx="9">
                  <c:v>1.8554704189300537</c:v>
                </c:pt>
                <c:pt idx="10">
                  <c:v>1.8614922761917114</c:v>
                </c:pt>
                <c:pt idx="11">
                  <c:v>1.8687669038772583</c:v>
                </c:pt>
                <c:pt idx="12">
                  <c:v>1.8759462833404541</c:v>
                </c:pt>
                <c:pt idx="13">
                  <c:v>1.8831626176834106</c:v>
                </c:pt>
                <c:pt idx="14">
                  <c:v>1.8887625932693481</c:v>
                </c:pt>
                <c:pt idx="15">
                  <c:v>1.8930668830871582</c:v>
                </c:pt>
                <c:pt idx="16">
                  <c:v>1.8975528478622437</c:v>
                </c:pt>
                <c:pt idx="17">
                  <c:v>1.9034616947174072</c:v>
                </c:pt>
                <c:pt idx="18">
                  <c:v>1.9079362154006958</c:v>
                </c:pt>
                <c:pt idx="19">
                  <c:v>1.9077250957489014</c:v>
                </c:pt>
                <c:pt idx="20">
                  <c:v>1.9074100255966187</c:v>
                </c:pt>
                <c:pt idx="21">
                  <c:v>1.9072873592376709</c:v>
                </c:pt>
                <c:pt idx="22">
                  <c:v>1.9073306322097778</c:v>
                </c:pt>
                <c:pt idx="23">
                  <c:v>1.9075406789779663</c:v>
                </c:pt>
                <c:pt idx="24">
                  <c:v>1.9074674844741821</c:v>
                </c:pt>
              </c:numCache>
            </c:numRef>
          </c:val>
          <c:smooth val="0"/>
        </c:ser>
        <c:dLbls>
          <c:showLegendKey val="0"/>
          <c:showVal val="0"/>
          <c:showCatName val="0"/>
          <c:showSerName val="0"/>
          <c:showPercent val="0"/>
          <c:showBubbleSize val="0"/>
        </c:dLbls>
        <c:marker val="1"/>
        <c:smooth val="0"/>
        <c:axId val="151282048"/>
        <c:axId val="151283968"/>
      </c:lineChart>
      <c:catAx>
        <c:axId val="151282048"/>
        <c:scaling>
          <c:orientation val="minMax"/>
        </c:scaling>
        <c:delete val="0"/>
        <c:axPos val="b"/>
        <c:title>
          <c:tx>
            <c:rich>
              <a:bodyPr/>
              <a:lstStyle/>
              <a:p>
                <a:pPr>
                  <a:defRPr/>
                </a:pPr>
                <a:r>
                  <a:rPr lang="en-US"/>
                  <a:t>Year</a:t>
                </a:r>
              </a:p>
            </c:rich>
          </c:tx>
          <c:overlay val="0"/>
        </c:title>
        <c:majorTickMark val="out"/>
        <c:minorTickMark val="none"/>
        <c:tickLblPos val="low"/>
        <c:crossAx val="151283968"/>
        <c:crosses val="autoZero"/>
        <c:auto val="1"/>
        <c:lblAlgn val="ctr"/>
        <c:lblOffset val="100"/>
        <c:tickLblSkip val="4"/>
        <c:noMultiLvlLbl val="0"/>
      </c:catAx>
      <c:valAx>
        <c:axId val="151283968"/>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5128204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'Perth &amp; Kinross'!$B$66</c:f>
              <c:strCache>
                <c:ptCount val="1"/>
                <c:pt idx="0">
                  <c:v>Carse of Gowrie</c:v>
                </c:pt>
              </c:strCache>
            </c:strRef>
          </c:tx>
          <c:marker>
            <c:symbol val="none"/>
          </c:marker>
          <c:cat>
            <c:strRef>
              <c:f>'Perth &amp; Kinross'!$C$65:$AA$65</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'Perth &amp; Kinross'!$C$66:$AA$66</c:f>
              <c:numCache>
                <c:formatCode>0.00</c:formatCode>
                <c:ptCount val="25"/>
                <c:pt idx="0">
                  <c:v>89.239395141601563</c:v>
                </c:pt>
                <c:pt idx="1">
                  <c:v>83</c:v>
                </c:pt>
                <c:pt idx="2">
                  <c:v>81.067283630371094</c:v>
                </c:pt>
                <c:pt idx="3">
                  <c:v>79.101066589355469</c:v>
                </c:pt>
                <c:pt idx="4">
                  <c:v>77.25421142578125</c:v>
                </c:pt>
                <c:pt idx="5">
                  <c:v>75.537071228027344</c:v>
                </c:pt>
                <c:pt idx="6">
                  <c:v>73.930610656738281</c:v>
                </c:pt>
                <c:pt idx="7">
                  <c:v>72.355216979980469</c:v>
                </c:pt>
                <c:pt idx="8">
                  <c:v>70.825233459472656</c:v>
                </c:pt>
                <c:pt idx="9">
                  <c:v>69.401458740234375</c:v>
                </c:pt>
                <c:pt idx="10">
                  <c:v>68.065025329589844</c:v>
                </c:pt>
                <c:pt idx="11">
                  <c:v>66.823814392089844</c:v>
                </c:pt>
                <c:pt idx="12">
                  <c:v>65.640892028808594</c:v>
                </c:pt>
                <c:pt idx="13">
                  <c:v>64.503570556640625</c:v>
                </c:pt>
                <c:pt idx="14">
                  <c:v>63.402873992919922</c:v>
                </c:pt>
                <c:pt idx="15">
                  <c:v>62.360698699951172</c:v>
                </c:pt>
                <c:pt idx="16">
                  <c:v>61.397987365722656</c:v>
                </c:pt>
                <c:pt idx="17">
                  <c:v>60.48687744140625</c:v>
                </c:pt>
                <c:pt idx="18">
                  <c:v>59.605365753173828</c:v>
                </c:pt>
                <c:pt idx="19">
                  <c:v>58.785411834716797</c:v>
                </c:pt>
                <c:pt idx="20">
                  <c:v>57.989398956298828</c:v>
                </c:pt>
                <c:pt idx="21">
                  <c:v>57.215301513671875</c:v>
                </c:pt>
                <c:pt idx="22">
                  <c:v>56.506282806396484</c:v>
                </c:pt>
                <c:pt idx="23">
                  <c:v>55.836338043212891</c:v>
                </c:pt>
                <c:pt idx="24">
                  <c:v>55.219028472900391</c:v>
                </c:pt>
              </c:numCache>
            </c:numRef>
          </c:val>
          <c:smooth val="0"/>
        </c:ser>
        <c:dLbls>
          <c:showLegendKey val="0"/>
          <c:showVal val="0"/>
          <c:showCatName val="0"/>
          <c:showSerName val="0"/>
          <c:showPercent val="0"/>
          <c:showBubbleSize val="0"/>
        </c:dLbls>
        <c:marker val="1"/>
        <c:smooth val="0"/>
        <c:axId val="186362496"/>
        <c:axId val="186372864"/>
      </c:lineChart>
      <c:catAx>
        <c:axId val="186362496"/>
        <c:scaling>
          <c:orientation val="minMax"/>
        </c:scaling>
        <c:delete val="0"/>
        <c:axPos val="b"/>
        <c:title>
          <c:tx>
            <c:rich>
              <a:bodyPr/>
              <a:lstStyle/>
              <a:p>
                <a:pPr>
                  <a:defRPr/>
                </a:pPr>
                <a:r>
                  <a:rPr lang="en-US"/>
                  <a:t>Year</a:t>
                </a:r>
              </a:p>
            </c:rich>
          </c:tx>
          <c:overlay val="0"/>
        </c:title>
        <c:majorTickMark val="out"/>
        <c:minorTickMark val="none"/>
        <c:tickLblPos val="low"/>
        <c:crossAx val="186372864"/>
        <c:crosses val="autoZero"/>
        <c:auto val="1"/>
        <c:lblAlgn val="ctr"/>
        <c:lblOffset val="100"/>
        <c:tickLblSkip val="4"/>
        <c:noMultiLvlLbl val="0"/>
      </c:catAx>
      <c:valAx>
        <c:axId val="186372864"/>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8636249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'Perth &amp; Kinross'!$B$107</c:f>
              <c:strCache>
                <c:ptCount val="1"/>
                <c:pt idx="0">
                  <c:v>Carse of Gowrie</c:v>
                </c:pt>
              </c:strCache>
            </c:strRef>
          </c:tx>
          <c:marker>
            <c:symbol val="none"/>
          </c:marker>
          <c:cat>
            <c:strRef>
              <c:f>'Perth &amp; Kinross'!$C$106:$AA$106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'Perth &amp; Kinross'!$C$107:$AA$107</c:f>
              <c:numCache>
                <c:formatCode>0.00</c:formatCode>
                <c:ptCount val="25"/>
                <c:pt idx="0">
                  <c:v>80.912261962890625</c:v>
                </c:pt>
                <c:pt idx="1">
                  <c:v>81.805160522460938</c:v>
                </c:pt>
                <c:pt idx="2">
                  <c:v>82.085289001464844</c:v>
                </c:pt>
                <c:pt idx="3">
                  <c:v>82.402381896972656</c:v>
                </c:pt>
                <c:pt idx="4">
                  <c:v>82.68133544921875</c:v>
                </c:pt>
                <c:pt idx="5">
                  <c:v>82.96112060546875</c:v>
                </c:pt>
                <c:pt idx="6">
                  <c:v>83.228218078613281</c:v>
                </c:pt>
                <c:pt idx="7">
                  <c:v>83.497024536132813</c:v>
                </c:pt>
                <c:pt idx="8">
                  <c:v>83.76812744140625</c:v>
                </c:pt>
                <c:pt idx="9">
                  <c:v>84.038139343261719</c:v>
                </c:pt>
                <c:pt idx="10">
                  <c:v>84.302497863769531</c:v>
                </c:pt>
                <c:pt idx="11">
                  <c:v>84.547439575195312</c:v>
                </c:pt>
                <c:pt idx="12">
                  <c:v>84.7740478515625</c:v>
                </c:pt>
                <c:pt idx="13">
                  <c:v>85.006278991699219</c:v>
                </c:pt>
                <c:pt idx="14">
                  <c:v>85.228202819824219</c:v>
                </c:pt>
                <c:pt idx="15">
                  <c:v>85.433799743652344</c:v>
                </c:pt>
                <c:pt idx="16">
                  <c:v>85.633514404296875</c:v>
                </c:pt>
                <c:pt idx="17">
                  <c:v>85.826301574707031</c:v>
                </c:pt>
                <c:pt idx="18">
                  <c:v>86.017799377441406</c:v>
                </c:pt>
                <c:pt idx="19">
                  <c:v>86.198371887207031</c:v>
                </c:pt>
                <c:pt idx="20">
                  <c:v>86.3828125</c:v>
                </c:pt>
                <c:pt idx="21">
                  <c:v>86.568412780761719</c:v>
                </c:pt>
                <c:pt idx="22">
                  <c:v>86.735313415527344</c:v>
                </c:pt>
                <c:pt idx="23">
                  <c:v>86.899696350097656</c:v>
                </c:pt>
                <c:pt idx="24">
                  <c:v>87.042007446289063</c:v>
                </c:pt>
              </c:numCache>
            </c:numRef>
          </c:val>
          <c:smooth val="0"/>
        </c:ser>
        <c:dLbls>
          <c:showLegendKey val="0"/>
          <c:showVal val="0"/>
          <c:showCatName val="0"/>
          <c:showSerName val="0"/>
          <c:showPercent val="0"/>
          <c:showBubbleSize val="0"/>
        </c:dLbls>
        <c:marker val="1"/>
        <c:smooth val="0"/>
        <c:axId val="184103680"/>
        <c:axId val="184105600"/>
      </c:lineChart>
      <c:catAx>
        <c:axId val="184103680"/>
        <c:scaling>
          <c:orientation val="minMax"/>
        </c:scaling>
        <c:delete val="0"/>
        <c:axPos val="b"/>
        <c:title>
          <c:tx>
            <c:rich>
              <a:bodyPr/>
              <a:lstStyle/>
              <a:p>
                <a:pPr>
                  <a:defRPr/>
                </a:pPr>
                <a:r>
                  <a:rPr lang="en-US"/>
                  <a:t>Year</a:t>
                </a:r>
              </a:p>
            </c:rich>
          </c:tx>
          <c:overlay val="0"/>
        </c:title>
        <c:majorTickMark val="out"/>
        <c:minorTickMark val="none"/>
        <c:tickLblPos val="low"/>
        <c:crossAx val="184105600"/>
        <c:crosses val="autoZero"/>
        <c:auto val="1"/>
        <c:lblAlgn val="ctr"/>
        <c:lblOffset val="100"/>
        <c:tickLblSkip val="4"/>
        <c:noMultiLvlLbl val="0"/>
      </c:catAx>
      <c:valAx>
        <c:axId val="184105600"/>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84103680"/>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'Perth &amp; Kinross'!$B$150</c:f>
              <c:strCache>
                <c:ptCount val="1"/>
                <c:pt idx="0">
                  <c:v>Carse of Gowrie</c:v>
                </c:pt>
              </c:strCache>
            </c:strRef>
          </c:tx>
          <c:marker>
            <c:symbol val="none"/>
          </c:marker>
          <c:cat>
            <c:strRef>
              <c:f>'Perth &amp; Kinross'!$C$149:$AL$149</c:f>
              <c:strCache>
                <c:ptCount val="3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pt idx="19">
                  <c:v>2020-21</c:v>
                </c:pt>
                <c:pt idx="20">
                  <c:v>2021-22</c:v>
                </c:pt>
                <c:pt idx="21">
                  <c:v>2022-23</c:v>
                </c:pt>
                <c:pt idx="22">
                  <c:v>2023-24</c:v>
                </c:pt>
                <c:pt idx="23">
                  <c:v>2024-25</c:v>
                </c:pt>
                <c:pt idx="24">
                  <c:v>2025-26</c:v>
                </c:pt>
                <c:pt idx="25">
                  <c:v>2026-27</c:v>
                </c:pt>
                <c:pt idx="26">
                  <c:v>2027-28</c:v>
                </c:pt>
                <c:pt idx="27">
                  <c:v>2028-29</c:v>
                </c:pt>
                <c:pt idx="28">
                  <c:v>2029-30</c:v>
                </c:pt>
                <c:pt idx="29">
                  <c:v>2030-31</c:v>
                </c:pt>
                <c:pt idx="30">
                  <c:v>2031-32</c:v>
                </c:pt>
                <c:pt idx="31">
                  <c:v>2032-33</c:v>
                </c:pt>
                <c:pt idx="32">
                  <c:v>2033-34</c:v>
                </c:pt>
                <c:pt idx="33">
                  <c:v>2034-35</c:v>
                </c:pt>
                <c:pt idx="34">
                  <c:v>2035-36</c:v>
                </c:pt>
                <c:pt idx="35">
                  <c:v>2036-37</c:v>
                </c:pt>
              </c:strCache>
            </c:strRef>
          </c:cat>
          <c:val>
            <c:numRef>
              <c:f>'Perth &amp; Kinross'!$C$150:$AL$150</c:f>
              <c:numCache>
                <c:formatCode>0</c:formatCode>
                <c:ptCount val="36"/>
                <c:pt idx="0">
                  <c:v>166</c:v>
                </c:pt>
                <c:pt idx="1">
                  <c:v>57</c:v>
                </c:pt>
                <c:pt idx="2">
                  <c:v>304</c:v>
                </c:pt>
                <c:pt idx="3">
                  <c:v>210</c:v>
                </c:pt>
                <c:pt idx="4">
                  <c:v>188</c:v>
                </c:pt>
                <c:pt idx="5">
                  <c:v>290</c:v>
                </c:pt>
                <c:pt idx="6">
                  <c:v>284</c:v>
                </c:pt>
                <c:pt idx="7">
                  <c:v>419</c:v>
                </c:pt>
                <c:pt idx="8">
                  <c:v>166</c:v>
                </c:pt>
                <c:pt idx="9">
                  <c:v>-290</c:v>
                </c:pt>
                <c:pt idx="10">
                  <c:v>179</c:v>
                </c:pt>
                <c:pt idx="11">
                  <c:v>199.64811706542969</c:v>
                </c:pt>
                <c:pt idx="12">
                  <c:v>201.70881652832031</c:v>
                </c:pt>
                <c:pt idx="13">
                  <c:v>199.83726501464844</c:v>
                </c:pt>
                <c:pt idx="14">
                  <c:v>204.826416015625</c:v>
                </c:pt>
                <c:pt idx="15">
                  <c:v>202.978515625</c:v>
                </c:pt>
                <c:pt idx="16">
                  <c:v>205.2525634765625</c:v>
                </c:pt>
                <c:pt idx="17">
                  <c:v>204.71192932128906</c:v>
                </c:pt>
                <c:pt idx="18">
                  <c:v>201.99406433105469</c:v>
                </c:pt>
                <c:pt idx="19">
                  <c:v>201.42251586914062</c:v>
                </c:pt>
                <c:pt idx="20">
                  <c:v>199.48362731933594</c:v>
                </c:pt>
                <c:pt idx="21">
                  <c:v>199.98330688476562</c:v>
                </c:pt>
                <c:pt idx="22">
                  <c:v>198.82511901855469</c:v>
                </c:pt>
                <c:pt idx="23">
                  <c:v>199.02880859375</c:v>
                </c:pt>
                <c:pt idx="24">
                  <c:v>200.12251281738281</c:v>
                </c:pt>
                <c:pt idx="25">
                  <c:v>198.88211059570312</c:v>
                </c:pt>
                <c:pt idx="26">
                  <c:v>199.2486572265625</c:v>
                </c:pt>
                <c:pt idx="27">
                  <c:v>199.62113952636719</c:v>
                </c:pt>
                <c:pt idx="28">
                  <c:v>199.23786926269531</c:v>
                </c:pt>
                <c:pt idx="29">
                  <c:v>197.12496948242187</c:v>
                </c:pt>
                <c:pt idx="30">
                  <c:v>197.77401733398437</c:v>
                </c:pt>
                <c:pt idx="31">
                  <c:v>197.22746276855469</c:v>
                </c:pt>
                <c:pt idx="32">
                  <c:v>197.31843566894531</c:v>
                </c:pt>
                <c:pt idx="33">
                  <c:v>196.98519897460937</c:v>
                </c:pt>
                <c:pt idx="34">
                  <c:v>197.70843505859375</c:v>
                </c:pt>
                <c:pt idx="35">
                  <c:v>197.56892395019531</c:v>
                </c:pt>
              </c:numCache>
            </c:numRef>
          </c:val>
          <c:smooth val="0"/>
        </c:ser>
        <c:dLbls>
          <c:showLegendKey val="0"/>
          <c:showVal val="0"/>
          <c:showCatName val="0"/>
          <c:showSerName val="0"/>
          <c:showPercent val="0"/>
          <c:showBubbleSize val="0"/>
        </c:dLbls>
        <c:marker val="1"/>
        <c:smooth val="0"/>
        <c:axId val="184134272"/>
        <c:axId val="184140544"/>
      </c:lineChart>
      <c:catAx>
        <c:axId val="184134272"/>
        <c:scaling>
          <c:orientation val="minMax"/>
        </c:scaling>
        <c:delete val="0"/>
        <c:axPos val="b"/>
        <c:title>
          <c:tx>
            <c:rich>
              <a:bodyPr/>
              <a:lstStyle/>
              <a:p>
                <a:pPr>
                  <a:defRPr>
                    <a:latin typeface="Arial" pitchFamily="34" charset="0"/>
                    <a:cs typeface="Arial" pitchFamily="34" charset="0"/>
                  </a:defRPr>
                </a:pPr>
                <a:r>
                  <a:rPr lang="en-GB">
                    <a:latin typeface="Arial" pitchFamily="34" charset="0"/>
                    <a:cs typeface="Arial" pitchFamily="34" charset="0"/>
                  </a:rPr>
                  <a:t>Year</a:t>
                </a:r>
              </a:p>
            </c:rich>
          </c:tx>
          <c:overlay val="0"/>
        </c:title>
        <c:majorTickMark val="out"/>
        <c:minorTickMark val="none"/>
        <c:tickLblPos val="low"/>
        <c:crossAx val="184140544"/>
        <c:crosses val="autoZero"/>
        <c:auto val="1"/>
        <c:lblAlgn val="ctr"/>
        <c:lblOffset val="100"/>
        <c:tickLblSkip val="5"/>
        <c:noMultiLvlLbl val="0"/>
      </c:catAx>
      <c:valAx>
        <c:axId val="184140544"/>
        <c:scaling>
          <c:orientation val="minMax"/>
        </c:scaling>
        <c:delete val="0"/>
        <c:axPos val="l"/>
        <c:majorGridlines>
          <c:spPr>
            <a:ln>
              <a:prstDash val="sysDot"/>
            </a:ln>
          </c:spPr>
        </c:majorGridlines>
        <c:title>
          <c:tx>
            <c:rich>
              <a:bodyPr rot="-5400000" vert="horz"/>
              <a:lstStyle/>
              <a:p>
                <a:pPr>
                  <a:defRPr>
                    <a:latin typeface="Arial" pitchFamily="34" charset="0"/>
                    <a:cs typeface="Arial" pitchFamily="34" charset="0"/>
                  </a:defRPr>
                </a:pPr>
                <a:r>
                  <a:rPr lang="en-GB">
                    <a:latin typeface="Arial" pitchFamily="34" charset="0"/>
                    <a:cs typeface="Arial" pitchFamily="34" charset="0"/>
                  </a:rPr>
                  <a:t>Net</a:t>
                </a:r>
                <a:r>
                  <a:rPr lang="en-GB" baseline="0">
                    <a:latin typeface="Arial" pitchFamily="34" charset="0"/>
                    <a:cs typeface="Arial" pitchFamily="34" charset="0"/>
                  </a:rPr>
                  <a:t> migration and other changes</a:t>
                </a:r>
                <a:endParaRPr lang="en-GB">
                  <a:latin typeface="Arial" pitchFamily="34" charset="0"/>
                  <a:cs typeface="Arial" pitchFamily="34" charset="0"/>
                </a:endParaRPr>
              </a:p>
            </c:rich>
          </c:tx>
          <c:overlay val="0"/>
        </c:title>
        <c:numFmt formatCode="0" sourceLinked="0"/>
        <c:majorTickMark val="out"/>
        <c:minorTickMark val="none"/>
        <c:tickLblPos val="nextTo"/>
        <c:crossAx val="184134272"/>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Renfrewshire!$B$27</c:f>
              <c:strCache>
                <c:ptCount val="1"/>
                <c:pt idx="0">
                  <c:v>Bishopton, Bridge of Weir &amp; Langbank</c:v>
                </c:pt>
              </c:strCache>
            </c:strRef>
          </c:tx>
          <c:marker>
            <c:symbol val="none"/>
          </c:marker>
          <c:cat>
            <c:strRef>
              <c:f>Renfrewshire!$C$26:$AA$26</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Renfrewshire!$C$27:$AA$27</c:f>
              <c:numCache>
                <c:formatCode>0.00</c:formatCode>
                <c:ptCount val="25"/>
                <c:pt idx="0">
                  <c:v>1.7036181688308716</c:v>
                </c:pt>
                <c:pt idx="1">
                  <c:v>1.7104784250259399</c:v>
                </c:pt>
                <c:pt idx="2">
                  <c:v>1.7208669185638428</c:v>
                </c:pt>
                <c:pt idx="3">
                  <c:v>1.7337337732315063</c:v>
                </c:pt>
                <c:pt idx="4">
                  <c:v>1.7441201210021973</c:v>
                </c:pt>
                <c:pt idx="5">
                  <c:v>1.752549409866333</c:v>
                </c:pt>
                <c:pt idx="6">
                  <c:v>1.7584447860717773</c:v>
                </c:pt>
                <c:pt idx="7">
                  <c:v>1.7630774974822998</c:v>
                </c:pt>
                <c:pt idx="8">
                  <c:v>1.7679351568222046</c:v>
                </c:pt>
                <c:pt idx="9">
                  <c:v>1.7727184295654297</c:v>
                </c:pt>
                <c:pt idx="10">
                  <c:v>1.7784717082977295</c:v>
                </c:pt>
                <c:pt idx="11">
                  <c:v>1.7854218482971191</c:v>
                </c:pt>
                <c:pt idx="12">
                  <c:v>1.7922810316085815</c:v>
                </c:pt>
                <c:pt idx="13">
                  <c:v>1.7991756200790405</c:v>
                </c:pt>
                <c:pt idx="14">
                  <c:v>1.8045257329940796</c:v>
                </c:pt>
                <c:pt idx="15">
                  <c:v>1.8086382150650024</c:v>
                </c:pt>
                <c:pt idx="16">
                  <c:v>1.8129240274429321</c:v>
                </c:pt>
                <c:pt idx="17">
                  <c:v>1.8185693025588989</c:v>
                </c:pt>
                <c:pt idx="18">
                  <c:v>1.8228442668914795</c:v>
                </c:pt>
                <c:pt idx="19">
                  <c:v>1.8226425647735596</c:v>
                </c:pt>
                <c:pt idx="20">
                  <c:v>1.8223416805267334</c:v>
                </c:pt>
                <c:pt idx="21">
                  <c:v>1.8222243785858154</c:v>
                </c:pt>
                <c:pt idx="22">
                  <c:v>1.8222657442092896</c:v>
                </c:pt>
                <c:pt idx="23">
                  <c:v>1.8224664926528931</c:v>
                </c:pt>
                <c:pt idx="24">
                  <c:v>1.8223963975906372</c:v>
                </c:pt>
              </c:numCache>
            </c:numRef>
          </c:val>
          <c:smooth val="0"/>
        </c:ser>
        <c:dLbls>
          <c:showLegendKey val="0"/>
          <c:showVal val="0"/>
          <c:showCatName val="0"/>
          <c:showSerName val="0"/>
          <c:showPercent val="0"/>
          <c:showBubbleSize val="0"/>
        </c:dLbls>
        <c:marker val="1"/>
        <c:smooth val="0"/>
        <c:axId val="188904576"/>
        <c:axId val="188906496"/>
      </c:lineChart>
      <c:catAx>
        <c:axId val="188904576"/>
        <c:scaling>
          <c:orientation val="minMax"/>
        </c:scaling>
        <c:delete val="0"/>
        <c:axPos val="b"/>
        <c:title>
          <c:tx>
            <c:rich>
              <a:bodyPr/>
              <a:lstStyle/>
              <a:p>
                <a:pPr>
                  <a:defRPr/>
                </a:pPr>
                <a:r>
                  <a:rPr lang="en-US"/>
                  <a:t>Year</a:t>
                </a:r>
              </a:p>
            </c:rich>
          </c:tx>
          <c:overlay val="0"/>
        </c:title>
        <c:majorTickMark val="out"/>
        <c:minorTickMark val="none"/>
        <c:tickLblPos val="low"/>
        <c:crossAx val="188906496"/>
        <c:crosses val="autoZero"/>
        <c:auto val="1"/>
        <c:lblAlgn val="ctr"/>
        <c:lblOffset val="100"/>
        <c:tickLblSkip val="4"/>
        <c:noMultiLvlLbl val="0"/>
      </c:catAx>
      <c:valAx>
        <c:axId val="188906496"/>
        <c:scaling>
          <c:orientation val="minMax"/>
        </c:scaling>
        <c:delete val="0"/>
        <c:axPos val="l"/>
        <c:majorGridlines>
          <c:spPr>
            <a:ln>
              <a:prstDash val="sysDot"/>
            </a:ln>
          </c:spPr>
        </c:majorGridlines>
        <c:title>
          <c:tx>
            <c:rich>
              <a:bodyPr rot="-5400000" vert="horz"/>
              <a:lstStyle/>
              <a:p>
                <a:pPr>
                  <a:defRPr/>
                </a:pPr>
                <a:r>
                  <a:rPr lang="en-US"/>
                  <a:t>TFR</a:t>
                </a:r>
              </a:p>
            </c:rich>
          </c:tx>
          <c:overlay val="0"/>
        </c:title>
        <c:numFmt formatCode="0.00" sourceLinked="1"/>
        <c:majorTickMark val="out"/>
        <c:minorTickMark val="none"/>
        <c:tickLblPos val="nextTo"/>
        <c:crossAx val="18890457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Renfrewshire!$B$70</c:f>
              <c:strCache>
                <c:ptCount val="1"/>
                <c:pt idx="0">
                  <c:v>Bishopton, Bridge of Weir &amp; Langbank</c:v>
                </c:pt>
              </c:strCache>
            </c:strRef>
          </c:tx>
          <c:marker>
            <c:symbol val="none"/>
          </c:marker>
          <c:cat>
            <c:strRef>
              <c:f>Renfrewshire!$C$69:$AA$69</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Renfrewshire!$C$70:$AA$70</c:f>
              <c:numCache>
                <c:formatCode>0.00</c:formatCode>
                <c:ptCount val="25"/>
                <c:pt idx="0">
                  <c:v>109.34795379638672</c:v>
                </c:pt>
                <c:pt idx="1">
                  <c:v>101.95843505859375</c:v>
                </c:pt>
                <c:pt idx="2">
                  <c:v>99.626724243164063</c:v>
                </c:pt>
                <c:pt idx="3">
                  <c:v>97.195144653320313</c:v>
                </c:pt>
                <c:pt idx="4">
                  <c:v>94.889358520507812</c:v>
                </c:pt>
                <c:pt idx="5">
                  <c:v>92.738868713378906</c:v>
                </c:pt>
                <c:pt idx="6">
                  <c:v>90.729118347167969</c:v>
                </c:pt>
                <c:pt idx="7">
                  <c:v>88.760574340820312</c:v>
                </c:pt>
                <c:pt idx="8">
                  <c:v>86.850608825683594</c:v>
                </c:pt>
                <c:pt idx="9">
                  <c:v>85.035484313964844</c:v>
                </c:pt>
                <c:pt idx="10">
                  <c:v>83.335617065429687</c:v>
                </c:pt>
                <c:pt idx="11">
                  <c:v>81.791366577148438</c:v>
                </c:pt>
                <c:pt idx="12">
                  <c:v>80.280708312988281</c:v>
                </c:pt>
                <c:pt idx="13">
                  <c:v>78.853309631347656</c:v>
                </c:pt>
                <c:pt idx="14">
                  <c:v>77.490180969238281</c:v>
                </c:pt>
                <c:pt idx="15">
                  <c:v>76.198272705078125</c:v>
                </c:pt>
                <c:pt idx="16">
                  <c:v>75.006439208984375</c:v>
                </c:pt>
                <c:pt idx="17">
                  <c:v>73.880500793457031</c:v>
                </c:pt>
                <c:pt idx="18">
                  <c:v>72.807281494140625</c:v>
                </c:pt>
                <c:pt idx="19">
                  <c:v>71.806716918945313</c:v>
                </c:pt>
                <c:pt idx="20">
                  <c:v>70.817604064941406</c:v>
                </c:pt>
                <c:pt idx="21">
                  <c:v>69.855499267578125</c:v>
                </c:pt>
                <c:pt idx="22">
                  <c:v>68.959465026855469</c:v>
                </c:pt>
                <c:pt idx="23">
                  <c:v>68.144798278808594</c:v>
                </c:pt>
                <c:pt idx="24">
                  <c:v>67.3961181640625</c:v>
                </c:pt>
              </c:numCache>
            </c:numRef>
          </c:val>
          <c:smooth val="0"/>
        </c:ser>
        <c:dLbls>
          <c:showLegendKey val="0"/>
          <c:showVal val="0"/>
          <c:showCatName val="0"/>
          <c:showSerName val="0"/>
          <c:showPercent val="0"/>
          <c:showBubbleSize val="0"/>
        </c:dLbls>
        <c:marker val="1"/>
        <c:smooth val="0"/>
        <c:axId val="188919168"/>
        <c:axId val="186521088"/>
      </c:lineChart>
      <c:catAx>
        <c:axId val="188919168"/>
        <c:scaling>
          <c:orientation val="minMax"/>
        </c:scaling>
        <c:delete val="0"/>
        <c:axPos val="b"/>
        <c:title>
          <c:tx>
            <c:rich>
              <a:bodyPr/>
              <a:lstStyle/>
              <a:p>
                <a:pPr>
                  <a:defRPr/>
                </a:pPr>
                <a:r>
                  <a:rPr lang="en-US"/>
                  <a:t>Year</a:t>
                </a:r>
              </a:p>
            </c:rich>
          </c:tx>
          <c:overlay val="0"/>
        </c:title>
        <c:majorTickMark val="out"/>
        <c:minorTickMark val="none"/>
        <c:tickLblPos val="low"/>
        <c:crossAx val="186521088"/>
        <c:crosses val="autoZero"/>
        <c:auto val="1"/>
        <c:lblAlgn val="ctr"/>
        <c:lblOffset val="100"/>
        <c:tickLblSkip val="4"/>
        <c:noMultiLvlLbl val="0"/>
      </c:catAx>
      <c:valAx>
        <c:axId val="186521088"/>
        <c:scaling>
          <c:orientation val="minMax"/>
        </c:scaling>
        <c:delete val="0"/>
        <c:axPos val="l"/>
        <c:majorGridlines>
          <c:spPr>
            <a:ln>
              <a:prstDash val="sysDot"/>
            </a:ln>
          </c:spPr>
        </c:majorGridlines>
        <c:title>
          <c:tx>
            <c:rich>
              <a:bodyPr rot="-5400000" vert="horz"/>
              <a:lstStyle/>
              <a:p>
                <a:pPr>
                  <a:defRPr/>
                </a:pPr>
                <a:r>
                  <a:rPr lang="en-US"/>
                  <a:t>SMR</a:t>
                </a:r>
              </a:p>
            </c:rich>
          </c:tx>
          <c:overlay val="0"/>
        </c:title>
        <c:numFmt formatCode="0.00" sourceLinked="1"/>
        <c:majorTickMark val="out"/>
        <c:minorTickMark val="none"/>
        <c:tickLblPos val="nextTo"/>
        <c:crossAx val="188919168"/>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Renfrewshire!$B$113</c:f>
              <c:strCache>
                <c:ptCount val="1"/>
                <c:pt idx="0">
                  <c:v>Bishopton, Bridge of Weir &amp; Langbank</c:v>
                </c:pt>
              </c:strCache>
            </c:strRef>
          </c:tx>
          <c:marker>
            <c:symbol val="none"/>
          </c:marker>
          <c:cat>
            <c:strRef>
              <c:f>Renfrewshire!$C$112:$AA$112</c:f>
              <c:strCache>
                <c:ptCount val="25"/>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pt idx="12">
                  <c:v>2024-25</c:v>
                </c:pt>
                <c:pt idx="13">
                  <c:v>2025-26</c:v>
                </c:pt>
                <c:pt idx="14">
                  <c:v>2026-27</c:v>
                </c:pt>
                <c:pt idx="15">
                  <c:v>2027-28</c:v>
                </c:pt>
                <c:pt idx="16">
                  <c:v>2028-29</c:v>
                </c:pt>
                <c:pt idx="17">
                  <c:v>2029-30</c:v>
                </c:pt>
                <c:pt idx="18">
                  <c:v>2030-31</c:v>
                </c:pt>
                <c:pt idx="19">
                  <c:v>2031-32</c:v>
                </c:pt>
                <c:pt idx="20">
                  <c:v>2032-33</c:v>
                </c:pt>
                <c:pt idx="21">
                  <c:v>2033-34</c:v>
                </c:pt>
                <c:pt idx="22">
                  <c:v>2034-35</c:v>
                </c:pt>
                <c:pt idx="23">
                  <c:v>2035-36</c:v>
                </c:pt>
                <c:pt idx="24">
                  <c:v>2036-37</c:v>
                </c:pt>
              </c:strCache>
            </c:strRef>
          </c:cat>
          <c:val>
            <c:numRef>
              <c:f>Renfrewshire!$C$113:$AA$113</c:f>
              <c:numCache>
                <c:formatCode>0.00</c:formatCode>
                <c:ptCount val="25"/>
                <c:pt idx="0">
                  <c:v>78.156181335449219</c:v>
                </c:pt>
                <c:pt idx="1">
                  <c:v>79.038894653320313</c:v>
                </c:pt>
                <c:pt idx="2">
                  <c:v>79.316757202148438</c:v>
                </c:pt>
                <c:pt idx="3">
                  <c:v>79.614059448242188</c:v>
                </c:pt>
                <c:pt idx="4">
                  <c:v>79.902755737304687</c:v>
                </c:pt>
                <c:pt idx="5">
                  <c:v>80.179794311523438</c:v>
                </c:pt>
                <c:pt idx="6">
                  <c:v>80.440681457519531</c:v>
                </c:pt>
                <c:pt idx="7">
                  <c:v>80.711387634277344</c:v>
                </c:pt>
                <c:pt idx="8">
                  <c:v>80.981643676757812</c:v>
                </c:pt>
                <c:pt idx="9">
                  <c:v>81.248039245605469</c:v>
                </c:pt>
                <c:pt idx="10">
                  <c:v>81.502639770507812</c:v>
                </c:pt>
                <c:pt idx="11">
                  <c:v>81.739669799804688</c:v>
                </c:pt>
                <c:pt idx="12">
                  <c:v>81.973892211914063</c:v>
                </c:pt>
                <c:pt idx="13">
                  <c:v>82.194618225097656</c:v>
                </c:pt>
                <c:pt idx="14">
                  <c:v>82.414031982421875</c:v>
                </c:pt>
                <c:pt idx="15">
                  <c:v>82.624237060546875</c:v>
                </c:pt>
                <c:pt idx="16">
                  <c:v>82.826736450195313</c:v>
                </c:pt>
                <c:pt idx="17">
                  <c:v>83.020393371582031</c:v>
                </c:pt>
                <c:pt idx="18">
                  <c:v>83.20733642578125</c:v>
                </c:pt>
                <c:pt idx="19">
                  <c:v>83.382293701171875</c:v>
                </c:pt>
                <c:pt idx="20">
                  <c:v>83.563217163085938</c:v>
                </c:pt>
                <c:pt idx="21">
                  <c:v>83.737190246582031</c:v>
                </c:pt>
                <c:pt idx="22">
                  <c:v>83.903564453125</c:v>
                </c:pt>
                <c:pt idx="23">
                  <c:v>84.060600280761719</c:v>
                </c:pt>
                <c:pt idx="24">
                  <c:v>84.207733154296875</c:v>
                </c:pt>
              </c:numCache>
            </c:numRef>
          </c:val>
          <c:smooth val="0"/>
        </c:ser>
        <c:dLbls>
          <c:showLegendKey val="0"/>
          <c:showVal val="0"/>
          <c:showCatName val="0"/>
          <c:showSerName val="0"/>
          <c:showPercent val="0"/>
          <c:showBubbleSize val="0"/>
        </c:dLbls>
        <c:marker val="1"/>
        <c:smooth val="0"/>
        <c:axId val="186553856"/>
        <c:axId val="186555776"/>
      </c:lineChart>
      <c:catAx>
        <c:axId val="186553856"/>
        <c:scaling>
          <c:orientation val="minMax"/>
        </c:scaling>
        <c:delete val="0"/>
        <c:axPos val="b"/>
        <c:title>
          <c:tx>
            <c:rich>
              <a:bodyPr/>
              <a:lstStyle/>
              <a:p>
                <a:pPr>
                  <a:defRPr/>
                </a:pPr>
                <a:r>
                  <a:rPr lang="en-US"/>
                  <a:t>Year</a:t>
                </a:r>
              </a:p>
            </c:rich>
          </c:tx>
          <c:overlay val="0"/>
        </c:title>
        <c:majorTickMark val="out"/>
        <c:minorTickMark val="none"/>
        <c:tickLblPos val="low"/>
        <c:crossAx val="186555776"/>
        <c:crosses val="autoZero"/>
        <c:auto val="1"/>
        <c:lblAlgn val="ctr"/>
        <c:lblOffset val="100"/>
        <c:tickLblSkip val="4"/>
        <c:noMultiLvlLbl val="0"/>
      </c:catAx>
      <c:valAx>
        <c:axId val="186555776"/>
        <c:scaling>
          <c:orientation val="minMax"/>
        </c:scaling>
        <c:delete val="0"/>
        <c:axPos val="l"/>
        <c:majorGridlines>
          <c:spPr>
            <a:ln>
              <a:prstDash val="sysDot"/>
            </a:ln>
          </c:spPr>
        </c:majorGridlines>
        <c:title>
          <c:tx>
            <c:rich>
              <a:bodyPr rot="-5400000" vert="horz"/>
              <a:lstStyle/>
              <a:p>
                <a:pPr>
                  <a:defRPr/>
                </a:pPr>
                <a:r>
                  <a:rPr lang="en-US"/>
                  <a:t>Life Exp</a:t>
                </a:r>
              </a:p>
            </c:rich>
          </c:tx>
          <c:overlay val="0"/>
        </c:title>
        <c:numFmt formatCode="0.00" sourceLinked="1"/>
        <c:majorTickMark val="out"/>
        <c:minorTickMark val="none"/>
        <c:tickLblPos val="nextTo"/>
        <c:crossAx val="186553856"/>
        <c:crosses val="autoZero"/>
        <c:crossBetween val="between"/>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ist" dx="15" fmlaLink="$A$29" fmlaRange="$B$13:$B$25" noThreeD="1" val="0"/>
</file>

<file path=xl/ctrlProps/ctrlProp10.xml><?xml version="1.0" encoding="utf-8"?>
<formControlPr xmlns="http://schemas.microsoft.com/office/spreadsheetml/2009/9/main" objectType="List" dx="16" fmlaLink="$A$64" fmlaRange="$B$53:$B$60" noThreeD="1" val="0"/>
</file>

<file path=xl/ctrlProps/ctrlProp100.xml><?xml version="1.0" encoding="utf-8"?>
<formControlPr xmlns="http://schemas.microsoft.com/office/spreadsheetml/2009/9/main" objectType="List" dx="16" fmlaLink="$A$157" fmlaRange="$B$143:$B$153" noThreeD="1" val="0"/>
</file>

<file path=xl/ctrlProps/ctrlProp101.xml><?xml version="1.0" encoding="utf-8"?>
<formControlPr xmlns="http://schemas.microsoft.com/office/spreadsheetml/2009/9/main" objectType="List" dx="16" fmlaLink="$A$27" fmlaRange="$B$13:$B$23" noThreeD="1" sel="3" val="0"/>
</file>

<file path=xl/ctrlProps/ctrlProp102.xml><?xml version="1.0" encoding="utf-8"?>
<formControlPr xmlns="http://schemas.microsoft.com/office/spreadsheetml/2009/9/main" objectType="List" dx="16" fmlaLink="$A$70" fmlaRange="$B$56:$B$66" noThreeD="1" val="0"/>
</file>

<file path=xl/ctrlProps/ctrlProp103.xml><?xml version="1.0" encoding="utf-8"?>
<formControlPr xmlns="http://schemas.microsoft.com/office/spreadsheetml/2009/9/main" objectType="List" dx="16" fmlaLink="$A$113" fmlaRange="$B$99:$B$109" noThreeD="1" val="0"/>
</file>

<file path=xl/ctrlProps/ctrlProp104.xml><?xml version="1.0" encoding="utf-8"?>
<formControlPr xmlns="http://schemas.microsoft.com/office/spreadsheetml/2009/9/main" objectType="List" dx="16" fmlaLink="$A$158" fmlaRange="$B$144:$B$154" noThreeD="1" val="0"/>
</file>

<file path=xl/ctrlProps/ctrlProp105.xml><?xml version="1.0" encoding="utf-8"?>
<formControlPr xmlns="http://schemas.microsoft.com/office/spreadsheetml/2009/9/main" objectType="List" dx="16" fmlaLink="$A$23" fmlaRange="$B$13:$B$19" noThreeD="1" val="0"/>
</file>

<file path=xl/ctrlProps/ctrlProp106.xml><?xml version="1.0" encoding="utf-8"?>
<formControlPr xmlns="http://schemas.microsoft.com/office/spreadsheetml/2009/9/main" objectType="List" dx="16" fmlaLink="$A$62" fmlaRange="$B$52:$B$58" noThreeD="1" val="0"/>
</file>

<file path=xl/ctrlProps/ctrlProp107.xml><?xml version="1.0" encoding="utf-8"?>
<formControlPr xmlns="http://schemas.microsoft.com/office/spreadsheetml/2009/9/main" objectType="List" dx="16" fmlaLink="$A$101" fmlaRange="$B$91:$B$97" noThreeD="1" val="0"/>
</file>

<file path=xl/ctrlProps/ctrlProp108.xml><?xml version="1.0" encoding="utf-8"?>
<formControlPr xmlns="http://schemas.microsoft.com/office/spreadsheetml/2009/9/main" objectType="List" dx="16" fmlaLink="$A$142" fmlaRange="$B$132:$B$138" noThreeD="1" val="0"/>
</file>

<file path=xl/ctrlProps/ctrlProp109.xml><?xml version="1.0" encoding="utf-8"?>
<formControlPr xmlns="http://schemas.microsoft.com/office/spreadsheetml/2009/9/main" objectType="List" dx="16" fmlaLink="$A$22" fmlaRange="$B$13:$B$18" noThreeD="1" val="0"/>
</file>

<file path=xl/ctrlProps/ctrlProp11.xml><?xml version="1.0" encoding="utf-8"?>
<formControlPr xmlns="http://schemas.microsoft.com/office/spreadsheetml/2009/9/main" objectType="List" dx="16" fmlaLink="$A$104" fmlaRange="$B$93:$B$100" noThreeD="1" val="0"/>
</file>

<file path=xl/ctrlProps/ctrlProp110.xml><?xml version="1.0" encoding="utf-8"?>
<formControlPr xmlns="http://schemas.microsoft.com/office/spreadsheetml/2009/9/main" objectType="List" dx="16" fmlaLink="$A$60" fmlaRange="$B$51:$B$56" noThreeD="1" val="0"/>
</file>

<file path=xl/ctrlProps/ctrlProp111.xml><?xml version="1.0" encoding="utf-8"?>
<formControlPr xmlns="http://schemas.microsoft.com/office/spreadsheetml/2009/9/main" objectType="List" dx="16" fmlaLink="$A$98" fmlaRange="$B$89:$B$94" noThreeD="1" val="0"/>
</file>

<file path=xl/ctrlProps/ctrlProp112.xml><?xml version="1.0" encoding="utf-8"?>
<formControlPr xmlns="http://schemas.microsoft.com/office/spreadsheetml/2009/9/main" objectType="List" dx="16" fmlaLink="$A$138" fmlaRange="$B$129:$B$134" noThreeD="1" val="0"/>
</file>

<file path=xl/ctrlProps/ctrlProp113.xml><?xml version="1.0" encoding="utf-8"?>
<formControlPr xmlns="http://schemas.microsoft.com/office/spreadsheetml/2009/9/main" objectType="List" dx="16" fmlaLink="$A$30" fmlaRange="$B$13:$B$26" noThreeD="1" val="0"/>
</file>

<file path=xl/ctrlProps/ctrlProp114.xml><?xml version="1.0" encoding="utf-8"?>
<formControlPr xmlns="http://schemas.microsoft.com/office/spreadsheetml/2009/9/main" objectType="List" dx="16" fmlaLink="$A$76" fmlaRange="$B$59:$B$72" noThreeD="1" val="0"/>
</file>

<file path=xl/ctrlProps/ctrlProp115.xml><?xml version="1.0" encoding="utf-8"?>
<formControlPr xmlns="http://schemas.microsoft.com/office/spreadsheetml/2009/9/main" objectType="List" dx="16" fmlaLink="$A$122" fmlaRange="$B$105:$B$118" noThreeD="1" val="0"/>
</file>

<file path=xl/ctrlProps/ctrlProp116.xml><?xml version="1.0" encoding="utf-8"?>
<formControlPr xmlns="http://schemas.microsoft.com/office/spreadsheetml/2009/9/main" objectType="List" dx="16" fmlaLink="$A$170" fmlaRange="$B$153:$B$166" noThreeD="1" val="0"/>
</file>

<file path=xl/ctrlProps/ctrlProp117.xml><?xml version="1.0" encoding="utf-8"?>
<formControlPr xmlns="http://schemas.microsoft.com/office/spreadsheetml/2009/9/main" objectType="List" dx="16" fmlaLink="$A$23" fmlaRange="$B$13:$B$19" noThreeD="1" val="0"/>
</file>

<file path=xl/ctrlProps/ctrlProp118.xml><?xml version="1.0" encoding="utf-8"?>
<formControlPr xmlns="http://schemas.microsoft.com/office/spreadsheetml/2009/9/main" objectType="List" dx="16" fmlaLink="$A$62" fmlaRange="$B$52:$B$58" noThreeD="1" val="0"/>
</file>

<file path=xl/ctrlProps/ctrlProp119.xml><?xml version="1.0" encoding="utf-8"?>
<formControlPr xmlns="http://schemas.microsoft.com/office/spreadsheetml/2009/9/main" objectType="List" dx="16" fmlaLink="$A$101" fmlaRange="$B$91:$B$97" noThreeD="1" val="0"/>
</file>

<file path=xl/ctrlProps/ctrlProp12.xml><?xml version="1.0" encoding="utf-8"?>
<formControlPr xmlns="http://schemas.microsoft.com/office/spreadsheetml/2009/9/main" objectType="List" dx="16" fmlaLink="$A$146" fmlaRange="$B$135:$B$142" noThreeD="1" val="0"/>
</file>

<file path=xl/ctrlProps/ctrlProp120.xml><?xml version="1.0" encoding="utf-8"?>
<formControlPr xmlns="http://schemas.microsoft.com/office/spreadsheetml/2009/9/main" objectType="List" dx="16" fmlaLink="$A$142" fmlaRange="$B$132:$B$138" noThreeD="1" val="0"/>
</file>

<file path=xl/ctrlProps/ctrlProp121.xml><?xml version="1.0" encoding="utf-8"?>
<formControlPr xmlns="http://schemas.microsoft.com/office/spreadsheetml/2009/9/main" objectType="List" dx="16" fmlaLink="$A$22" fmlaRange="$B$13:$B$18" noThreeD="1" val="0"/>
</file>

<file path=xl/ctrlProps/ctrlProp122.xml><?xml version="1.0" encoding="utf-8"?>
<formControlPr xmlns="http://schemas.microsoft.com/office/spreadsheetml/2009/9/main" objectType="List" dx="16" fmlaLink="$A$60" fmlaRange="$B$51:$B$56" noThreeD="1" val="0"/>
</file>

<file path=xl/ctrlProps/ctrlProp123.xml><?xml version="1.0" encoding="utf-8"?>
<formControlPr xmlns="http://schemas.microsoft.com/office/spreadsheetml/2009/9/main" objectType="List" dx="16" fmlaLink="$A$98" fmlaRange="$B$89:$B$94" noThreeD="1" val="0"/>
</file>

<file path=xl/ctrlProps/ctrlProp124.xml><?xml version="1.0" encoding="utf-8"?>
<formControlPr xmlns="http://schemas.microsoft.com/office/spreadsheetml/2009/9/main" objectType="List" dx="16" fmlaLink="$A$138" fmlaRange="$B$129:$B$134" noThreeD="1" val="0"/>
</file>

<file path=xl/ctrlProps/ctrlProp125.xml><?xml version="1.0" encoding="utf-8"?>
<formControlPr xmlns="http://schemas.microsoft.com/office/spreadsheetml/2009/9/main" objectType="List" dx="16" fmlaLink="$A$25" fmlaRange="$B$13:$B$21" noThreeD="1" val="0"/>
</file>

<file path=xl/ctrlProps/ctrlProp126.xml><?xml version="1.0" encoding="utf-8"?>
<formControlPr xmlns="http://schemas.microsoft.com/office/spreadsheetml/2009/9/main" objectType="List" dx="16" fmlaLink="$A$66" fmlaRange="$B$54:$B$62" noThreeD="1" val="0"/>
</file>

<file path=xl/ctrlProps/ctrlProp127.xml><?xml version="1.0" encoding="utf-8"?>
<formControlPr xmlns="http://schemas.microsoft.com/office/spreadsheetml/2009/9/main" objectType="List" dx="16" fmlaLink="$A$107" fmlaRange="$B$95:$B$103" noThreeD="1" val="0"/>
</file>

<file path=xl/ctrlProps/ctrlProp128.xml><?xml version="1.0" encoding="utf-8"?>
<formControlPr xmlns="http://schemas.microsoft.com/office/spreadsheetml/2009/9/main" objectType="List" dx="16" fmlaLink="$A$150" fmlaRange="$B$138:$B$146" noThreeD="1" val="0"/>
</file>

<file path=xl/ctrlProps/ctrlProp13.xml><?xml version="1.0" encoding="utf-8"?>
<formControlPr xmlns="http://schemas.microsoft.com/office/spreadsheetml/2009/9/main" objectType="List" dx="16" fmlaLink="$A$24" fmlaRange="$B$13:$B$20" noThreeD="1" val="0"/>
</file>

<file path=xl/ctrlProps/ctrlProp14.xml><?xml version="1.0" encoding="utf-8"?>
<formControlPr xmlns="http://schemas.microsoft.com/office/spreadsheetml/2009/9/main" objectType="List" dx="16" fmlaLink="$A$64" fmlaRange="$B$53:$B$60" noThreeD="1" val="0"/>
</file>

<file path=xl/ctrlProps/ctrlProp15.xml><?xml version="1.0" encoding="utf-8"?>
<formControlPr xmlns="http://schemas.microsoft.com/office/spreadsheetml/2009/9/main" objectType="List" dx="16" fmlaLink="$A$104" fmlaRange="$B$93:$B$100" noThreeD="1" val="0"/>
</file>

<file path=xl/ctrlProps/ctrlProp16.xml><?xml version="1.0" encoding="utf-8"?>
<formControlPr xmlns="http://schemas.microsoft.com/office/spreadsheetml/2009/9/main" objectType="List" dx="16" fmlaLink="$A$146" fmlaRange="$B$135:$B$142" noThreeD="1" val="0"/>
</file>

<file path=xl/ctrlProps/ctrlProp17.xml><?xml version="1.0" encoding="utf-8"?>
<formControlPr xmlns="http://schemas.microsoft.com/office/spreadsheetml/2009/9/main" objectType="List" dx="16" fmlaLink="$A$19" fmlaRange="$B$13:$B$15" noThreeD="1" val="0"/>
</file>

<file path=xl/ctrlProps/ctrlProp18.xml><?xml version="1.0" encoding="utf-8"?>
<formControlPr xmlns="http://schemas.microsoft.com/office/spreadsheetml/2009/9/main" objectType="List" dx="16" fmlaLink="$A$54" fmlaRange="$B$48:$B$50" noThreeD="1" val="0"/>
</file>

<file path=xl/ctrlProps/ctrlProp19.xml><?xml version="1.0" encoding="utf-8"?>
<formControlPr xmlns="http://schemas.microsoft.com/office/spreadsheetml/2009/9/main" objectType="List" dx="16" fmlaLink="$A$89" fmlaRange="$B$83:$B$85" noThreeD="1" val="0"/>
</file>

<file path=xl/ctrlProps/ctrlProp2.xml><?xml version="1.0" encoding="utf-8"?>
<formControlPr xmlns="http://schemas.microsoft.com/office/spreadsheetml/2009/9/main" objectType="List" dx="15" fmlaLink="$A$76" fmlaRange="$B$60:$B$72" noThreeD="1" val="0"/>
</file>

<file path=xl/ctrlProps/ctrlProp20.xml><?xml version="1.0" encoding="utf-8"?>
<formControlPr xmlns="http://schemas.microsoft.com/office/spreadsheetml/2009/9/main" objectType="List" dx="16" fmlaLink="$A$126" fmlaRange="$B$120:$B$122" noThreeD="1" val="0"/>
</file>

<file path=xl/ctrlProps/ctrlProp21.xml><?xml version="1.0" encoding="utf-8"?>
<formControlPr xmlns="http://schemas.microsoft.com/office/spreadsheetml/2009/9/main" objectType="List" dx="16" fmlaLink="$A$20" fmlaRange="$B$13:$B$16" noThreeD="1" val="0"/>
</file>

<file path=xl/ctrlProps/ctrlProp22.xml><?xml version="1.0" encoding="utf-8"?>
<formControlPr xmlns="http://schemas.microsoft.com/office/spreadsheetml/2009/9/main" objectType="List" dx="16" fmlaLink="$A$56" fmlaRange="$B$49:$B$52" noThreeD="1" val="0"/>
</file>

<file path=xl/ctrlProps/ctrlProp23.xml><?xml version="1.0" encoding="utf-8"?>
<formControlPr xmlns="http://schemas.microsoft.com/office/spreadsheetml/2009/9/main" objectType="List" dx="16" fmlaLink="$A$92" fmlaRange="$B$85:$B$88" noThreeD="1" val="0"/>
</file>

<file path=xl/ctrlProps/ctrlProp24.xml><?xml version="1.0" encoding="utf-8"?>
<formControlPr xmlns="http://schemas.microsoft.com/office/spreadsheetml/2009/9/main" objectType="List" dx="16" fmlaLink="$A$130" fmlaRange="$B$123:$B$126" noThreeD="1" val="0"/>
</file>

<file path=xl/ctrlProps/ctrlProp25.xml><?xml version="1.0" encoding="utf-8"?>
<formControlPr xmlns="http://schemas.microsoft.com/office/spreadsheetml/2009/9/main" objectType="List" dx="16" fmlaLink="$A$24" fmlaRange="$B$13:$B$20" noThreeD="1" val="0"/>
</file>

<file path=xl/ctrlProps/ctrlProp26.xml><?xml version="1.0" encoding="utf-8"?>
<formControlPr xmlns="http://schemas.microsoft.com/office/spreadsheetml/2009/9/main" objectType="List" dx="16" fmlaLink="$A$64" fmlaRange="$B$53:$B$60" noThreeD="1" val="0"/>
</file>

<file path=xl/ctrlProps/ctrlProp27.xml><?xml version="1.0" encoding="utf-8"?>
<formControlPr xmlns="http://schemas.microsoft.com/office/spreadsheetml/2009/9/main" objectType="List" dx="16" fmlaLink="$A$104" fmlaRange="$B$93:$B$100" noThreeD="1" val="0"/>
</file>

<file path=xl/ctrlProps/ctrlProp28.xml><?xml version="1.0" encoding="utf-8"?>
<formControlPr xmlns="http://schemas.microsoft.com/office/spreadsheetml/2009/9/main" objectType="List" dx="16" fmlaLink="$A$146" fmlaRange="$B$135:$B$142" noThreeD="1" val="0"/>
</file>

<file path=xl/ctrlProps/ctrlProp29.xml><?xml version="1.0" encoding="utf-8"?>
<formControlPr xmlns="http://schemas.microsoft.com/office/spreadsheetml/2009/9/main" objectType="List" dx="16" fmlaLink="$A$25" fmlaRange="$B$13:$B$21" noThreeD="1" val="0"/>
</file>

<file path=xl/ctrlProps/ctrlProp3.xml><?xml version="1.0" encoding="utf-8"?>
<formControlPr xmlns="http://schemas.microsoft.com/office/spreadsheetml/2009/9/main" objectType="List" dx="15" fmlaLink="$A$123" fmlaRange="$B$107:$B$119" noThreeD="1" val="0"/>
</file>

<file path=xl/ctrlProps/ctrlProp30.xml><?xml version="1.0" encoding="utf-8"?>
<formControlPr xmlns="http://schemas.microsoft.com/office/spreadsheetml/2009/9/main" objectType="List" dx="16" fmlaLink="$A$66" fmlaRange="$B$54:$B$62" noThreeD="1" val="0"/>
</file>

<file path=xl/ctrlProps/ctrlProp31.xml><?xml version="1.0" encoding="utf-8"?>
<formControlPr xmlns="http://schemas.microsoft.com/office/spreadsheetml/2009/9/main" objectType="List" dx="16" fmlaLink="$A$107" fmlaRange="$B$95:$B$103" noThreeD="1" val="0"/>
</file>

<file path=xl/ctrlProps/ctrlProp32.xml><?xml version="1.0" encoding="utf-8"?>
<formControlPr xmlns="http://schemas.microsoft.com/office/spreadsheetml/2009/9/main" objectType="List" dx="16" fmlaLink="$A$150" fmlaRange="$B$138:$B$146" noThreeD="1" val="0"/>
</file>

<file path=xl/ctrlProps/ctrlProp33.xml><?xml version="1.0" encoding="utf-8"?>
<formControlPr xmlns="http://schemas.microsoft.com/office/spreadsheetml/2009/9/main" objectType="List" dx="16" fmlaLink="$A$24" fmlaRange="$B$13:$B$20" noThreeD="1" val="0"/>
</file>

<file path=xl/ctrlProps/ctrlProp34.xml><?xml version="1.0" encoding="utf-8"?>
<formControlPr xmlns="http://schemas.microsoft.com/office/spreadsheetml/2009/9/main" objectType="List" dx="16" fmlaLink="$A$64" fmlaRange="$B$53:$B$60" noThreeD="1" val="0"/>
</file>

<file path=xl/ctrlProps/ctrlProp35.xml><?xml version="1.0" encoding="utf-8"?>
<formControlPr xmlns="http://schemas.microsoft.com/office/spreadsheetml/2009/9/main" objectType="List" dx="16" fmlaLink="$A$104" fmlaRange="$B$93:$B$100" noThreeD="1" val="0"/>
</file>

<file path=xl/ctrlProps/ctrlProp36.xml><?xml version="1.0" encoding="utf-8"?>
<formControlPr xmlns="http://schemas.microsoft.com/office/spreadsheetml/2009/9/main" objectType="List" dx="16" fmlaLink="$A$146" fmlaRange="$B$135:$B$142" noThreeD="1" val="0"/>
</file>

<file path=xl/ctrlProps/ctrlProp37.xml><?xml version="1.0" encoding="utf-8"?>
<formControlPr xmlns="http://schemas.microsoft.com/office/spreadsheetml/2009/9/main" objectType="List" dx="16" fmlaLink="$A$23" fmlaRange="$B$13:$B$19" noThreeD="1" val="0"/>
</file>

<file path=xl/ctrlProps/ctrlProp38.xml><?xml version="1.0" encoding="utf-8"?>
<formControlPr xmlns="http://schemas.microsoft.com/office/spreadsheetml/2009/9/main" objectType="List" dx="16" fmlaLink="$A$62" fmlaRange="$B$52:$B$58" noThreeD="1" val="0"/>
</file>

<file path=xl/ctrlProps/ctrlProp39.xml><?xml version="1.0" encoding="utf-8"?>
<formControlPr xmlns="http://schemas.microsoft.com/office/spreadsheetml/2009/9/main" objectType="List" dx="16" fmlaLink="$A$101" fmlaRange="$B$91:$B$97" noThreeD="1" val="0"/>
</file>

<file path=xl/ctrlProps/ctrlProp4.xml><?xml version="1.0" encoding="utf-8"?>
<formControlPr xmlns="http://schemas.microsoft.com/office/spreadsheetml/2009/9/main" objectType="List" dx="16" fmlaLink="$A$170" fmlaRange="$B$154:$B$166" noThreeD="1" val="0"/>
</file>

<file path=xl/ctrlProps/ctrlProp40.xml><?xml version="1.0" encoding="utf-8"?>
<formControlPr xmlns="http://schemas.microsoft.com/office/spreadsheetml/2009/9/main" objectType="List" dx="16" fmlaLink="$A$142" fmlaRange="$B$132:$B$138" noThreeD="1" val="0"/>
</file>

<file path=xl/ctrlProps/ctrlProp41.xml><?xml version="1.0" encoding="utf-8"?>
<formControlPr xmlns="http://schemas.microsoft.com/office/spreadsheetml/2009/9/main" objectType="List" dx="16" fmlaLink="$A$19" fmlaRange="$B$13:$B$15" noThreeD="1" val="0"/>
</file>

<file path=xl/ctrlProps/ctrlProp42.xml><?xml version="1.0" encoding="utf-8"?>
<formControlPr xmlns="http://schemas.microsoft.com/office/spreadsheetml/2009/9/main" objectType="List" dx="16" fmlaLink="$A$54" fmlaRange="$B$48:$B$50" noThreeD="1" val="0"/>
</file>

<file path=xl/ctrlProps/ctrlProp43.xml><?xml version="1.0" encoding="utf-8"?>
<formControlPr xmlns="http://schemas.microsoft.com/office/spreadsheetml/2009/9/main" objectType="List" dx="16" fmlaLink="$A$89" fmlaRange="$B$83:$B$85" noThreeD="1" val="0"/>
</file>

<file path=xl/ctrlProps/ctrlProp44.xml><?xml version="1.0" encoding="utf-8"?>
<formControlPr xmlns="http://schemas.microsoft.com/office/spreadsheetml/2009/9/main" objectType="List" dx="16" fmlaLink="$A$126" fmlaRange="$B$120:$B$122" noThreeD="1" val="0"/>
</file>

<file path=xl/ctrlProps/ctrlProp45.xml><?xml version="1.0" encoding="utf-8"?>
<formControlPr xmlns="http://schemas.microsoft.com/office/spreadsheetml/2009/9/main" objectType="List" dx="16" fmlaLink="$A$33" fmlaRange="$B$13:$B$29" noThreeD="1" val="0"/>
</file>

<file path=xl/ctrlProps/ctrlProp46.xml><?xml version="1.0" encoding="utf-8"?>
<formControlPr xmlns="http://schemas.microsoft.com/office/spreadsheetml/2009/9/main" objectType="List" dx="16" fmlaLink="$A$82" fmlaRange="$B$62:$B$78" noThreeD="1" val="0"/>
</file>

<file path=xl/ctrlProps/ctrlProp47.xml><?xml version="1.0" encoding="utf-8"?>
<formControlPr xmlns="http://schemas.microsoft.com/office/spreadsheetml/2009/9/main" objectType="List" dx="16" fmlaLink="$A$131" fmlaRange="$B$111:$B$127" noThreeD="1" val="0"/>
</file>

<file path=xl/ctrlProps/ctrlProp48.xml><?xml version="1.0" encoding="utf-8"?>
<formControlPr xmlns="http://schemas.microsoft.com/office/spreadsheetml/2009/9/main" objectType="List" dx="16" fmlaLink="$A$182" fmlaRange="$B$162:$B$178" noThreeD="1" val="0"/>
</file>

<file path=xl/ctrlProps/ctrlProp49.xml><?xml version="1.0" encoding="utf-8"?>
<formControlPr xmlns="http://schemas.microsoft.com/office/spreadsheetml/2009/9/main" objectType="List" dx="16" fmlaLink="$A$19" fmlaRange="$B$13:$B$15" noThreeD="1" val="0"/>
</file>

<file path=xl/ctrlProps/ctrlProp5.xml><?xml version="1.0" encoding="utf-8"?>
<formControlPr xmlns="http://schemas.microsoft.com/office/spreadsheetml/2009/9/main" objectType="List" dx="16" fmlaLink="$A$35" fmlaRange="$B$13:$B$31" noThreeD="1" val="0"/>
</file>

<file path=xl/ctrlProps/ctrlProp50.xml><?xml version="1.0" encoding="utf-8"?>
<formControlPr xmlns="http://schemas.microsoft.com/office/spreadsheetml/2009/9/main" objectType="List" dx="16" fmlaLink="$A$54" fmlaRange="$B$48:$B$50" noThreeD="1" val="0"/>
</file>

<file path=xl/ctrlProps/ctrlProp51.xml><?xml version="1.0" encoding="utf-8"?>
<formControlPr xmlns="http://schemas.microsoft.com/office/spreadsheetml/2009/9/main" objectType="List" dx="16" fmlaLink="$A$89" fmlaRange="$B$83:$B$85" noThreeD="1" val="0"/>
</file>

<file path=xl/ctrlProps/ctrlProp52.xml><?xml version="1.0" encoding="utf-8"?>
<formControlPr xmlns="http://schemas.microsoft.com/office/spreadsheetml/2009/9/main" objectType="List" dx="16" fmlaLink="$A$126" fmlaRange="$B$120:$B$122" noThreeD="1" val="0"/>
</file>

<file path=xl/ctrlProps/ctrlProp53.xml><?xml version="1.0" encoding="utf-8"?>
<formControlPr xmlns="http://schemas.microsoft.com/office/spreadsheetml/2009/9/main" objectType="List" dx="16" fmlaLink="$A$22" fmlaRange="$B$13:$B$18" noThreeD="1" val="0"/>
</file>

<file path=xl/ctrlProps/ctrlProp54.xml><?xml version="1.0" encoding="utf-8"?>
<formControlPr xmlns="http://schemas.microsoft.com/office/spreadsheetml/2009/9/main" objectType="List" dx="16" fmlaLink="$A$60" fmlaRange="$B$51:$B$56" noThreeD="1" val="0"/>
</file>

<file path=xl/ctrlProps/ctrlProp55.xml><?xml version="1.0" encoding="utf-8"?>
<formControlPr xmlns="http://schemas.microsoft.com/office/spreadsheetml/2009/9/main" objectType="List" dx="16" fmlaLink="$A$98" fmlaRange="$B$89:$B$94" noThreeD="1" val="0"/>
</file>

<file path=xl/ctrlProps/ctrlProp56.xml><?xml version="1.0" encoding="utf-8"?>
<formControlPr xmlns="http://schemas.microsoft.com/office/spreadsheetml/2009/9/main" objectType="List" dx="16" fmlaLink="$A$138" fmlaRange="$B$129:$B$134" noThreeD="1" val="0"/>
</file>

<file path=xl/ctrlProps/ctrlProp57.xml><?xml version="1.0" encoding="utf-8"?>
<formControlPr xmlns="http://schemas.microsoft.com/office/spreadsheetml/2009/9/main" objectType="List" dx="16" fmlaLink="$A$39" fmlaRange="$B$13:$B$35" noThreeD="1" val="0"/>
</file>

<file path=xl/ctrlProps/ctrlProp58.xml><?xml version="1.0" encoding="utf-8"?>
<formControlPr xmlns="http://schemas.microsoft.com/office/spreadsheetml/2009/9/main" objectType="List" dx="16" fmlaLink="$A$94" fmlaRange="$B$68:$B$90" noThreeD="1" val="0"/>
</file>

<file path=xl/ctrlProps/ctrlProp59.xml><?xml version="1.0" encoding="utf-8"?>
<formControlPr xmlns="http://schemas.microsoft.com/office/spreadsheetml/2009/9/main" objectType="List" dx="16" fmlaLink="$A$149" fmlaRange="$B$123:$B$145" noThreeD="1" val="0"/>
</file>

<file path=xl/ctrlProps/ctrlProp6.xml><?xml version="1.0" encoding="utf-8"?>
<formControlPr xmlns="http://schemas.microsoft.com/office/spreadsheetml/2009/9/main" objectType="List" dx="16" fmlaLink="$A$86" fmlaRange="$B$64:$B$82" noThreeD="1" val="0"/>
</file>

<file path=xl/ctrlProps/ctrlProp60.xml><?xml version="1.0" encoding="utf-8"?>
<formControlPr xmlns="http://schemas.microsoft.com/office/spreadsheetml/2009/9/main" objectType="List" dx="16" fmlaLink="$A$206" fmlaRange="$B$180:$B$202" noThreeD="1" val="0"/>
</file>

<file path=xl/ctrlProps/ctrlProp61.xml><?xml version="1.0" encoding="utf-8"?>
<formControlPr xmlns="http://schemas.microsoft.com/office/spreadsheetml/2009/9/main" objectType="List" dx="16" fmlaLink="$A$37" fmlaRange="$B$13:$B$33" noThreeD="1" val="0"/>
</file>

<file path=xl/ctrlProps/ctrlProp62.xml><?xml version="1.0" encoding="utf-8"?>
<formControlPr xmlns="http://schemas.microsoft.com/office/spreadsheetml/2009/9/main" objectType="List" dx="16" fmlaLink="$A$90" fmlaRange="$B$66:$B$86" noThreeD="1" val="0"/>
</file>

<file path=xl/ctrlProps/ctrlProp63.xml><?xml version="1.0" encoding="utf-8"?>
<formControlPr xmlns="http://schemas.microsoft.com/office/spreadsheetml/2009/9/main" objectType="List" dx="16" fmlaLink="$A$143" fmlaRange="$B$119:$B$139" noThreeD="1" val="0"/>
</file>

<file path=xl/ctrlProps/ctrlProp64.xml><?xml version="1.0" encoding="utf-8"?>
<formControlPr xmlns="http://schemas.microsoft.com/office/spreadsheetml/2009/9/main" objectType="List" dx="16" fmlaLink="$A$198" fmlaRange="$B$174:$B$194" noThreeD="1" val="0"/>
</file>

<file path=xl/ctrlProps/ctrlProp65.xml><?xml version="1.0" encoding="utf-8"?>
<formControlPr xmlns="http://schemas.microsoft.com/office/spreadsheetml/2009/9/main" objectType="List" dx="16" fmlaLink="$A$26" fmlaRange="$B$13:$B$22" noThreeD="1" val="0"/>
</file>

<file path=xl/ctrlProps/ctrlProp66.xml><?xml version="1.0" encoding="utf-8"?>
<formControlPr xmlns="http://schemas.microsoft.com/office/spreadsheetml/2009/9/main" objectType="List" dx="16" fmlaLink="$A$68" fmlaRange="$B$55:$B$64" noThreeD="1" val="0"/>
</file>

<file path=xl/ctrlProps/ctrlProp67.xml><?xml version="1.0" encoding="utf-8"?>
<formControlPr xmlns="http://schemas.microsoft.com/office/spreadsheetml/2009/9/main" objectType="List" dx="16" fmlaLink="$A$110" fmlaRange="$B$97:$B$106" noThreeD="1" val="0"/>
</file>

<file path=xl/ctrlProps/ctrlProp68.xml><?xml version="1.0" encoding="utf-8"?>
<formControlPr xmlns="http://schemas.microsoft.com/office/spreadsheetml/2009/9/main" objectType="List" dx="16" fmlaLink="$A$154" fmlaRange="$B$141:$B$150" noThreeD="1" val="0"/>
</file>

<file path=xl/ctrlProps/ctrlProp69.xml><?xml version="1.0" encoding="utf-8"?>
<formControlPr xmlns="http://schemas.microsoft.com/office/spreadsheetml/2009/9/main" objectType="List" dx="16" fmlaLink="$A$22" fmlaRange="$B$13:$B$18" noThreeD="1" val="0"/>
</file>

<file path=xl/ctrlProps/ctrlProp7.xml><?xml version="1.0" encoding="utf-8"?>
<formControlPr xmlns="http://schemas.microsoft.com/office/spreadsheetml/2009/9/main" objectType="List" dx="16" fmlaLink="$A$137" fmlaRange="$B$115:$B$133" noThreeD="1" val="0"/>
</file>

<file path=xl/ctrlProps/ctrlProp70.xml><?xml version="1.0" encoding="utf-8"?>
<formControlPr xmlns="http://schemas.microsoft.com/office/spreadsheetml/2009/9/main" objectType="List" dx="16" fmlaLink="$A$60" fmlaRange="$B$51:$B$56" noThreeD="1" val="0"/>
</file>

<file path=xl/ctrlProps/ctrlProp71.xml><?xml version="1.0" encoding="utf-8"?>
<formControlPr xmlns="http://schemas.microsoft.com/office/spreadsheetml/2009/9/main" objectType="List" dx="16" fmlaLink="$A$98" fmlaRange="$B$89:$B$94" noThreeD="1" val="0"/>
</file>

<file path=xl/ctrlProps/ctrlProp72.xml><?xml version="1.0" encoding="utf-8"?>
<formControlPr xmlns="http://schemas.microsoft.com/office/spreadsheetml/2009/9/main" objectType="List" dx="16" fmlaLink="$A$138" fmlaRange="$B$129:$B$134" noThreeD="1" val="0"/>
</file>

<file path=xl/ctrlProps/ctrlProp73.xml><?xml version="1.0" encoding="utf-8"?>
<formControlPr xmlns="http://schemas.microsoft.com/office/spreadsheetml/2009/9/main" objectType="List" dx="16" fmlaLink="$A$22" fmlaRange="$B$13:$B$18" noThreeD="1" val="0"/>
</file>

<file path=xl/ctrlProps/ctrlProp74.xml><?xml version="1.0" encoding="utf-8"?>
<formControlPr xmlns="http://schemas.microsoft.com/office/spreadsheetml/2009/9/main" objectType="List" dx="16" fmlaLink="$A$60" fmlaRange="$B$51:$B$56" noThreeD="1" val="0"/>
</file>

<file path=xl/ctrlProps/ctrlProp75.xml><?xml version="1.0" encoding="utf-8"?>
<formControlPr xmlns="http://schemas.microsoft.com/office/spreadsheetml/2009/9/main" objectType="List" dx="16" fmlaLink="$A$98" fmlaRange="$B$89:$B$94" noThreeD="1" val="0"/>
</file>

<file path=xl/ctrlProps/ctrlProp76.xml><?xml version="1.0" encoding="utf-8"?>
<formControlPr xmlns="http://schemas.microsoft.com/office/spreadsheetml/2009/9/main" objectType="List" dx="16" fmlaLink="$A$138" fmlaRange="$B$129:$B$134" noThreeD="1" val="0"/>
</file>

<file path=xl/ctrlProps/ctrlProp77.xml><?xml version="1.0" encoding="utf-8"?>
<formControlPr xmlns="http://schemas.microsoft.com/office/spreadsheetml/2009/9/main" objectType="List" dx="16" fmlaLink="$A$24" fmlaRange="$B$13:$B$20" noThreeD="1" val="0"/>
</file>

<file path=xl/ctrlProps/ctrlProp78.xml><?xml version="1.0" encoding="utf-8"?>
<formControlPr xmlns="http://schemas.microsoft.com/office/spreadsheetml/2009/9/main" objectType="List" dx="16" fmlaLink="$A$64" fmlaRange="$B$53:$B$60" noThreeD="1" val="0"/>
</file>

<file path=xl/ctrlProps/ctrlProp79.xml><?xml version="1.0" encoding="utf-8"?>
<formControlPr xmlns="http://schemas.microsoft.com/office/spreadsheetml/2009/9/main" objectType="List" dx="16" fmlaLink="$A$104" fmlaRange="$B$93:$B$100" noThreeD="1" val="0"/>
</file>

<file path=xl/ctrlProps/ctrlProp8.xml><?xml version="1.0" encoding="utf-8"?>
<formControlPr xmlns="http://schemas.microsoft.com/office/spreadsheetml/2009/9/main" objectType="List" dx="16" fmlaLink="$A$190" fmlaRange="$B$168:$B$186" noThreeD="1" val="0"/>
</file>

<file path=xl/ctrlProps/ctrlProp80.xml><?xml version="1.0" encoding="utf-8"?>
<formControlPr xmlns="http://schemas.microsoft.com/office/spreadsheetml/2009/9/main" objectType="List" dx="16" fmlaLink="$A$146" fmlaRange="$B$135:$B$142" noThreeD="1" val="0"/>
</file>

<file path=xl/ctrlProps/ctrlProp81.xml><?xml version="1.0" encoding="utf-8"?>
<formControlPr xmlns="http://schemas.microsoft.com/office/spreadsheetml/2009/9/main" objectType="List" dx="16" fmlaLink="$A$22" fmlaRange="$B$13:$B$18" noThreeD="1" val="0"/>
</file>

<file path=xl/ctrlProps/ctrlProp82.xml><?xml version="1.0" encoding="utf-8"?>
<formControlPr xmlns="http://schemas.microsoft.com/office/spreadsheetml/2009/9/main" objectType="List" dx="16" fmlaLink="$A$60" fmlaRange="$B$51:$B$56" noThreeD="1" val="0"/>
</file>

<file path=xl/ctrlProps/ctrlProp83.xml><?xml version="1.0" encoding="utf-8"?>
<formControlPr xmlns="http://schemas.microsoft.com/office/spreadsheetml/2009/9/main" objectType="List" dx="16" fmlaLink="$A$98" fmlaRange="$B$89:$B$94" noThreeD="1" val="0"/>
</file>

<file path=xl/ctrlProps/ctrlProp84.xml><?xml version="1.0" encoding="utf-8"?>
<formControlPr xmlns="http://schemas.microsoft.com/office/spreadsheetml/2009/9/main" objectType="List" dx="16" fmlaLink="$A$138" fmlaRange="$B$129:$B$134" noThreeD="1" val="0"/>
</file>

<file path=xl/ctrlProps/ctrlProp85.xml><?xml version="1.0" encoding="utf-8"?>
<formControlPr xmlns="http://schemas.microsoft.com/office/spreadsheetml/2009/9/main" objectType="List" dx="16" fmlaLink="$A$36" fmlaRange="$B$13:$B$32" noThreeD="1" val="0"/>
</file>

<file path=xl/ctrlProps/ctrlProp86.xml><?xml version="1.0" encoding="utf-8"?>
<formControlPr xmlns="http://schemas.microsoft.com/office/spreadsheetml/2009/9/main" objectType="List" dx="16" fmlaLink="$A$88" fmlaRange="$B$65:$B$84" noThreeD="1" val="0"/>
</file>

<file path=xl/ctrlProps/ctrlProp87.xml><?xml version="1.0" encoding="utf-8"?>
<formControlPr xmlns="http://schemas.microsoft.com/office/spreadsheetml/2009/9/main" objectType="List" dx="16" fmlaLink="$A$140" fmlaRange="$B$117:$B$136" noThreeD="1" val="0"/>
</file>

<file path=xl/ctrlProps/ctrlProp88.xml><?xml version="1.0" encoding="utf-8"?>
<formControlPr xmlns="http://schemas.microsoft.com/office/spreadsheetml/2009/9/main" objectType="List" dx="16" fmlaLink="$A$194" fmlaRange="$B$171:$B$190" noThreeD="1" val="0"/>
</file>

<file path=xl/ctrlProps/ctrlProp89.xml><?xml version="1.0" encoding="utf-8"?>
<formControlPr xmlns="http://schemas.microsoft.com/office/spreadsheetml/2009/9/main" objectType="List" dx="16" fmlaLink="$A$21" fmlaRange="$B$13:$B$17" noThreeD="1" val="0"/>
</file>

<file path=xl/ctrlProps/ctrlProp9.xml><?xml version="1.0" encoding="utf-8"?>
<formControlPr xmlns="http://schemas.microsoft.com/office/spreadsheetml/2009/9/main" objectType="List" dx="16" fmlaLink="$A$24" fmlaRange="$B$13:$B$20" noThreeD="1" val="0"/>
</file>

<file path=xl/ctrlProps/ctrlProp90.xml><?xml version="1.0" encoding="utf-8"?>
<formControlPr xmlns="http://schemas.microsoft.com/office/spreadsheetml/2009/9/main" objectType="List" dx="16" fmlaLink="$A$58" fmlaRange="$B$50:$B$54" noThreeD="1" val="0"/>
</file>

<file path=xl/ctrlProps/ctrlProp91.xml><?xml version="1.0" encoding="utf-8"?>
<formControlPr xmlns="http://schemas.microsoft.com/office/spreadsheetml/2009/9/main" objectType="List" dx="16" fmlaLink="$A$95" fmlaRange="$B$87:$B$91" noThreeD="1" val="0"/>
</file>

<file path=xl/ctrlProps/ctrlProp92.xml><?xml version="1.0" encoding="utf-8"?>
<formControlPr xmlns="http://schemas.microsoft.com/office/spreadsheetml/2009/9/main" objectType="List" dx="16" fmlaLink="$A$134" fmlaRange="$B$126:$B$130" noThreeD="1" val="0"/>
</file>

<file path=xl/ctrlProps/ctrlProp93.xml><?xml version="1.0" encoding="utf-8"?>
<formControlPr xmlns="http://schemas.microsoft.com/office/spreadsheetml/2009/9/main" objectType="List" dx="16" fmlaLink="$A$25" fmlaRange="$B$13:$B$21" noThreeD="1" val="0"/>
</file>

<file path=xl/ctrlProps/ctrlProp94.xml><?xml version="1.0" encoding="utf-8"?>
<formControlPr xmlns="http://schemas.microsoft.com/office/spreadsheetml/2009/9/main" objectType="List" dx="16" fmlaLink="$A$66" fmlaRange="$B$54:$B$62" noThreeD="1" val="0"/>
</file>

<file path=xl/ctrlProps/ctrlProp95.xml><?xml version="1.0" encoding="utf-8"?>
<formControlPr xmlns="http://schemas.microsoft.com/office/spreadsheetml/2009/9/main" objectType="List" dx="16" fmlaLink="$A$107" fmlaRange="$B$95:$B$103" noThreeD="1" val="0"/>
</file>

<file path=xl/ctrlProps/ctrlProp96.xml><?xml version="1.0" encoding="utf-8"?>
<formControlPr xmlns="http://schemas.microsoft.com/office/spreadsheetml/2009/9/main" objectType="List" dx="16" fmlaLink="$A$150" fmlaRange="$B$138:$B$146" noThreeD="1" val="0"/>
</file>

<file path=xl/ctrlProps/ctrlProp97.xml><?xml version="1.0" encoding="utf-8"?>
<formControlPr xmlns="http://schemas.microsoft.com/office/spreadsheetml/2009/9/main" objectType="List" dx="16" fmlaLink="$A$27" fmlaRange="$B$13:$B$23" noThreeD="1" val="0"/>
</file>

<file path=xl/ctrlProps/ctrlProp98.xml><?xml version="1.0" encoding="utf-8"?>
<formControlPr xmlns="http://schemas.microsoft.com/office/spreadsheetml/2009/9/main" objectType="List" dx="16" fmlaLink="$A$70" fmlaRange="$B$56:$B$66" noThreeD="1" val="0"/>
</file>

<file path=xl/ctrlProps/ctrlProp99.xml><?xml version="1.0" encoding="utf-8"?>
<formControlPr xmlns="http://schemas.microsoft.com/office/spreadsheetml/2009/9/main" objectType="List" dx="16" fmlaLink="$A$113" fmlaRange="$B$99:$B$109" noThreeD="1"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4"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4" Type="http://schemas.openxmlformats.org/officeDocument/2006/relationships/chart" Target="../charts/chart104.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chart" Target="../charts/chart10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4" Type="http://schemas.openxmlformats.org/officeDocument/2006/relationships/chart" Target="../charts/chart11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4" Type="http://schemas.openxmlformats.org/officeDocument/2006/relationships/chart" Target="../charts/chart12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4" Type="http://schemas.openxmlformats.org/officeDocument/2006/relationships/chart" Target="../charts/chart124.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4" Type="http://schemas.openxmlformats.org/officeDocument/2006/relationships/chart" Target="../charts/chart12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31</xdr:row>
          <xdr:rowOff>28575</xdr:rowOff>
        </xdr:from>
        <xdr:to>
          <xdr:col>1</xdr:col>
          <xdr:colOff>1781175</xdr:colOff>
          <xdr:row>51</xdr:row>
          <xdr:rowOff>142875</xdr:rowOff>
        </xdr:to>
        <xdr:sp macro="" textlink="">
          <xdr:nvSpPr>
            <xdr:cNvPr id="4098" name="List Box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twoCellAnchor>
    <xdr:from>
      <xdr:col>1</xdr:col>
      <xdr:colOff>1890712</xdr:colOff>
      <xdr:row>31</xdr:row>
      <xdr:rowOff>33336</xdr:rowOff>
    </xdr:from>
    <xdr:to>
      <xdr:col>9</xdr:col>
      <xdr:colOff>742950</xdr:colOff>
      <xdr:row>51</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171450</xdr:colOff>
          <xdr:row>78</xdr:row>
          <xdr:rowOff>38100</xdr:rowOff>
        </xdr:from>
        <xdr:to>
          <xdr:col>1</xdr:col>
          <xdr:colOff>1609725</xdr:colOff>
          <xdr:row>98</xdr:row>
          <xdr:rowOff>76200</xdr:rowOff>
        </xdr:to>
        <xdr:sp macro="" textlink="">
          <xdr:nvSpPr>
            <xdr:cNvPr id="4099" name="List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xdr:from>
      <xdr:col>1</xdr:col>
      <xdr:colOff>1738311</xdr:colOff>
      <xdr:row>78</xdr:row>
      <xdr:rowOff>42861</xdr:rowOff>
    </xdr:from>
    <xdr:to>
      <xdr:col>10</xdr:col>
      <xdr:colOff>190500</xdr:colOff>
      <xdr:row>98</xdr:row>
      <xdr:rowOff>66674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95250</xdr:colOff>
          <xdr:row>125</xdr:row>
          <xdr:rowOff>9525</xdr:rowOff>
        </xdr:from>
        <xdr:to>
          <xdr:col>1</xdr:col>
          <xdr:colOff>1562100</xdr:colOff>
          <xdr:row>145</xdr:row>
          <xdr:rowOff>180975</xdr:rowOff>
        </xdr:to>
        <xdr:sp macro="" textlink="">
          <xdr:nvSpPr>
            <xdr:cNvPr id="4101" name="List Box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xdr:twoCellAnchor>
    <xdr:from>
      <xdr:col>1</xdr:col>
      <xdr:colOff>1681162</xdr:colOff>
      <xdr:row>125</xdr:row>
      <xdr:rowOff>14286</xdr:rowOff>
    </xdr:from>
    <xdr:to>
      <xdr:col>10</xdr:col>
      <xdr:colOff>95250</xdr:colOff>
      <xdr:row>145</xdr:row>
      <xdr:rowOff>180975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1585912</xdr:colOff>
      <xdr:row>172</xdr:row>
      <xdr:rowOff>14286</xdr:rowOff>
    </xdr:from>
    <xdr:to>
      <xdr:col>10</xdr:col>
      <xdr:colOff>0</xdr:colOff>
      <xdr:row>192</xdr:row>
      <xdr:rowOff>180975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114300</xdr:colOff>
          <xdr:row>172</xdr:row>
          <xdr:rowOff>9525</xdr:rowOff>
        </xdr:from>
        <xdr:to>
          <xdr:col>1</xdr:col>
          <xdr:colOff>1495425</xdr:colOff>
          <xdr:row>192</xdr:row>
          <xdr:rowOff>180975</xdr:rowOff>
        </xdr:to>
        <xdr:sp macro="" textlink="">
          <xdr:nvSpPr>
            <xdr:cNvPr id="4103" name="List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25</xdr:row>
          <xdr:rowOff>0</xdr:rowOff>
        </xdr:from>
        <xdr:to>
          <xdr:col>2</xdr:col>
          <xdr:colOff>9525</xdr:colOff>
          <xdr:row>43</xdr:row>
          <xdr:rowOff>180975</xdr:rowOff>
        </xdr:to>
        <xdr:sp macro="" textlink="">
          <xdr:nvSpPr>
            <xdr:cNvPr id="47105" name="List Box 1"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xdr:twoCellAnchor>
    <xdr:from>
      <xdr:col>2</xdr:col>
      <xdr:colOff>180974</xdr:colOff>
      <xdr:row>25</xdr:row>
      <xdr:rowOff>0</xdr:rowOff>
    </xdr:from>
    <xdr:to>
      <xdr:col>12</xdr:col>
      <xdr:colOff>0</xdr:colOff>
      <xdr:row>43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64</xdr:row>
          <xdr:rowOff>19050</xdr:rowOff>
        </xdr:from>
        <xdr:to>
          <xdr:col>2</xdr:col>
          <xdr:colOff>9525</xdr:colOff>
          <xdr:row>83</xdr:row>
          <xdr:rowOff>0</xdr:rowOff>
        </xdr:to>
        <xdr:sp macro="" textlink="">
          <xdr:nvSpPr>
            <xdr:cNvPr id="47106" name="List Box 2" hidden="1">
              <a:extLst>
                <a:ext uri="{63B3BB69-23CF-44E3-9099-C40C66FF867C}">
                  <a14:compatExt spid="_x0000_s47106"/>
                </a:ext>
              </a:extLst>
            </xdr:cNvPr>
            <xdr:cNvSpPr/>
          </xdr:nvSpPr>
          <xdr:spPr>
            <a:xfrm>
              <a:off x="0" y="0"/>
              <a:ext cx="0" cy="0"/>
            </a:xfrm>
            <a:prstGeom prst="rect">
              <a:avLst/>
            </a:prstGeom>
          </xdr:spPr>
        </xdr:sp>
        <xdr:clientData/>
      </xdr:twoCellAnchor>
    </mc:Choice>
    <mc:Fallback/>
  </mc:AlternateContent>
  <xdr:twoCellAnchor>
    <xdr:from>
      <xdr:col>2</xdr:col>
      <xdr:colOff>285750</xdr:colOff>
      <xdr:row>64</xdr:row>
      <xdr:rowOff>28575</xdr:rowOff>
    </xdr:from>
    <xdr:to>
      <xdr:col>12</xdr:col>
      <xdr:colOff>0</xdr:colOff>
      <xdr:row>82</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103</xdr:row>
          <xdr:rowOff>57150</xdr:rowOff>
        </xdr:from>
        <xdr:to>
          <xdr:col>2</xdr:col>
          <xdr:colOff>28575</xdr:colOff>
          <xdr:row>123</xdr:row>
          <xdr:rowOff>123825</xdr:rowOff>
        </xdr:to>
        <xdr:sp macro="" textlink="">
          <xdr:nvSpPr>
            <xdr:cNvPr id="47107" name="List Box 3" hidden="1">
              <a:extLst>
                <a:ext uri="{63B3BB69-23CF-44E3-9099-C40C66FF867C}">
                  <a14:compatExt spid="_x0000_s47107"/>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103</xdr:row>
      <xdr:rowOff>66674</xdr:rowOff>
    </xdr:from>
    <xdr:to>
      <xdr:col>11</xdr:col>
      <xdr:colOff>761999</xdr:colOff>
      <xdr:row>123</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144</xdr:row>
          <xdr:rowOff>57150</xdr:rowOff>
        </xdr:from>
        <xdr:to>
          <xdr:col>2</xdr:col>
          <xdr:colOff>28575</xdr:colOff>
          <xdr:row>164</xdr:row>
          <xdr:rowOff>133350</xdr:rowOff>
        </xdr:to>
        <xdr:sp macro="" textlink="">
          <xdr:nvSpPr>
            <xdr:cNvPr id="47108" name="List Box 4" hidden="1">
              <a:extLst>
                <a:ext uri="{63B3BB69-23CF-44E3-9099-C40C66FF867C}">
                  <a14:compatExt spid="_x0000_s47108"/>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144</xdr:row>
      <xdr:rowOff>66674</xdr:rowOff>
    </xdr:from>
    <xdr:to>
      <xdr:col>11</xdr:col>
      <xdr:colOff>761999</xdr:colOff>
      <xdr:row>164</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9525</xdr:colOff>
          <xdr:row>40</xdr:row>
          <xdr:rowOff>0</xdr:rowOff>
        </xdr:to>
        <xdr:sp macro="" textlink="">
          <xdr:nvSpPr>
            <xdr:cNvPr id="48129" name="List Box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xdr:twoCellAnchor>
    <xdr:from>
      <xdr:col>2</xdr:col>
      <xdr:colOff>180974</xdr:colOff>
      <xdr:row>21</xdr:row>
      <xdr:rowOff>0</xdr:rowOff>
    </xdr:from>
    <xdr:to>
      <xdr:col>12</xdr:col>
      <xdr:colOff>0</xdr:colOff>
      <xdr:row>39</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56</xdr:row>
          <xdr:rowOff>19050</xdr:rowOff>
        </xdr:from>
        <xdr:to>
          <xdr:col>2</xdr:col>
          <xdr:colOff>9525</xdr:colOff>
          <xdr:row>75</xdr:row>
          <xdr:rowOff>0</xdr:rowOff>
        </xdr:to>
        <xdr:sp macro="" textlink="">
          <xdr:nvSpPr>
            <xdr:cNvPr id="48130" name="List Box 2" hidden="1">
              <a:extLst>
                <a:ext uri="{63B3BB69-23CF-44E3-9099-C40C66FF867C}">
                  <a14:compatExt spid="_x0000_s48130"/>
                </a:ext>
              </a:extLst>
            </xdr:cNvPr>
            <xdr:cNvSpPr/>
          </xdr:nvSpPr>
          <xdr:spPr>
            <a:xfrm>
              <a:off x="0" y="0"/>
              <a:ext cx="0" cy="0"/>
            </a:xfrm>
            <a:prstGeom prst="rect">
              <a:avLst/>
            </a:prstGeom>
          </xdr:spPr>
        </xdr:sp>
        <xdr:clientData/>
      </xdr:twoCellAnchor>
    </mc:Choice>
    <mc:Fallback/>
  </mc:AlternateContent>
  <xdr:twoCellAnchor>
    <xdr:from>
      <xdr:col>2</xdr:col>
      <xdr:colOff>285750</xdr:colOff>
      <xdr:row>56</xdr:row>
      <xdr:rowOff>28575</xdr:rowOff>
    </xdr:from>
    <xdr:to>
      <xdr:col>12</xdr:col>
      <xdr:colOff>0</xdr:colOff>
      <xdr:row>74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91</xdr:row>
          <xdr:rowOff>57150</xdr:rowOff>
        </xdr:from>
        <xdr:to>
          <xdr:col>2</xdr:col>
          <xdr:colOff>28575</xdr:colOff>
          <xdr:row>111</xdr:row>
          <xdr:rowOff>142875</xdr:rowOff>
        </xdr:to>
        <xdr:sp macro="" textlink="">
          <xdr:nvSpPr>
            <xdr:cNvPr id="48131" name="List Box 3" hidden="1">
              <a:extLst>
                <a:ext uri="{63B3BB69-23CF-44E3-9099-C40C66FF867C}">
                  <a14:compatExt spid="_x0000_s48131"/>
                </a:ext>
              </a:extLst>
            </xdr:cNvPr>
            <xdr:cNvSpPr/>
          </xdr:nvSpPr>
          <xdr:spPr>
            <a:xfrm>
              <a:off x="0" y="0"/>
              <a:ext cx="0" cy="0"/>
            </a:xfrm>
            <a:prstGeom prst="rect">
              <a:avLst/>
            </a:prstGeom>
          </xdr:spPr>
        </xdr:sp>
        <xdr:clientData/>
      </xdr:twoCellAnchor>
    </mc:Choice>
    <mc:Fallback/>
  </mc:AlternateContent>
  <xdr:twoCellAnchor>
    <xdr:from>
      <xdr:col>2</xdr:col>
      <xdr:colOff>314324</xdr:colOff>
      <xdr:row>91</xdr:row>
      <xdr:rowOff>66674</xdr:rowOff>
    </xdr:from>
    <xdr:to>
      <xdr:col>11</xdr:col>
      <xdr:colOff>761999</xdr:colOff>
      <xdr:row>111</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128</xdr:row>
          <xdr:rowOff>57150</xdr:rowOff>
        </xdr:from>
        <xdr:to>
          <xdr:col>2</xdr:col>
          <xdr:colOff>28575</xdr:colOff>
          <xdr:row>148</xdr:row>
          <xdr:rowOff>114300</xdr:rowOff>
        </xdr:to>
        <xdr:sp macro="" textlink="">
          <xdr:nvSpPr>
            <xdr:cNvPr id="48132" name="List Box 4" hidden="1">
              <a:extLst>
                <a:ext uri="{63B3BB69-23CF-44E3-9099-C40C66FF867C}">
                  <a14:compatExt spid="_x0000_s48132"/>
                </a:ext>
              </a:extLst>
            </xdr:cNvPr>
            <xdr:cNvSpPr/>
          </xdr:nvSpPr>
          <xdr:spPr>
            <a:xfrm>
              <a:off x="0" y="0"/>
              <a:ext cx="0" cy="0"/>
            </a:xfrm>
            <a:prstGeom prst="rect">
              <a:avLst/>
            </a:prstGeom>
          </xdr:spPr>
        </xdr:sp>
        <xdr:clientData/>
      </xdr:twoCellAnchor>
    </mc:Choice>
    <mc:Fallback/>
  </mc:AlternateContent>
  <xdr:twoCellAnchor>
    <xdr:from>
      <xdr:col>2</xdr:col>
      <xdr:colOff>314324</xdr:colOff>
      <xdr:row>128</xdr:row>
      <xdr:rowOff>66674</xdr:rowOff>
    </xdr:from>
    <xdr:to>
      <xdr:col>11</xdr:col>
      <xdr:colOff>761999</xdr:colOff>
      <xdr:row>148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2</xdr:col>
          <xdr:colOff>9525</xdr:colOff>
          <xdr:row>53</xdr:row>
          <xdr:rowOff>180975</xdr:rowOff>
        </xdr:to>
        <xdr:sp macro="" textlink="">
          <xdr:nvSpPr>
            <xdr:cNvPr id="49153" name="List Box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twoCellAnchor>
    <xdr:from>
      <xdr:col>2</xdr:col>
      <xdr:colOff>180974</xdr:colOff>
      <xdr:row>35</xdr:row>
      <xdr:rowOff>0</xdr:rowOff>
    </xdr:from>
    <xdr:to>
      <xdr:col>12</xdr:col>
      <xdr:colOff>0</xdr:colOff>
      <xdr:row>53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84</xdr:row>
          <xdr:rowOff>19050</xdr:rowOff>
        </xdr:from>
        <xdr:to>
          <xdr:col>2</xdr:col>
          <xdr:colOff>9525</xdr:colOff>
          <xdr:row>103</xdr:row>
          <xdr:rowOff>0</xdr:rowOff>
        </xdr:to>
        <xdr:sp macro="" textlink="">
          <xdr:nvSpPr>
            <xdr:cNvPr id="49154" name="List Box 2" hidden="1">
              <a:extLst>
                <a:ext uri="{63B3BB69-23CF-44E3-9099-C40C66FF867C}">
                  <a14:compatExt spid="_x0000_s49154"/>
                </a:ext>
              </a:extLst>
            </xdr:cNvPr>
            <xdr:cNvSpPr/>
          </xdr:nvSpPr>
          <xdr:spPr>
            <a:xfrm>
              <a:off x="0" y="0"/>
              <a:ext cx="0" cy="0"/>
            </a:xfrm>
            <a:prstGeom prst="rect">
              <a:avLst/>
            </a:prstGeom>
          </xdr:spPr>
        </xdr:sp>
        <xdr:clientData/>
      </xdr:twoCellAnchor>
    </mc:Choice>
    <mc:Fallback/>
  </mc:AlternateContent>
  <xdr:twoCellAnchor>
    <xdr:from>
      <xdr:col>2</xdr:col>
      <xdr:colOff>285750</xdr:colOff>
      <xdr:row>84</xdr:row>
      <xdr:rowOff>28575</xdr:rowOff>
    </xdr:from>
    <xdr:to>
      <xdr:col>12</xdr:col>
      <xdr:colOff>0</xdr:colOff>
      <xdr:row>102</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133</xdr:row>
          <xdr:rowOff>57150</xdr:rowOff>
        </xdr:from>
        <xdr:to>
          <xdr:col>2</xdr:col>
          <xdr:colOff>28575</xdr:colOff>
          <xdr:row>153</xdr:row>
          <xdr:rowOff>133350</xdr:rowOff>
        </xdr:to>
        <xdr:sp macro="" textlink="">
          <xdr:nvSpPr>
            <xdr:cNvPr id="49155" name="List Box 3" hidden="1">
              <a:extLst>
                <a:ext uri="{63B3BB69-23CF-44E3-9099-C40C66FF867C}">
                  <a14:compatExt spid="_x0000_s4915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133</xdr:row>
      <xdr:rowOff>66674</xdr:rowOff>
    </xdr:from>
    <xdr:to>
      <xdr:col>11</xdr:col>
      <xdr:colOff>761999</xdr:colOff>
      <xdr:row>153</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184</xdr:row>
          <xdr:rowOff>57150</xdr:rowOff>
        </xdr:from>
        <xdr:to>
          <xdr:col>2</xdr:col>
          <xdr:colOff>28575</xdr:colOff>
          <xdr:row>204</xdr:row>
          <xdr:rowOff>133350</xdr:rowOff>
        </xdr:to>
        <xdr:sp macro="" textlink="">
          <xdr:nvSpPr>
            <xdr:cNvPr id="49156" name="List Box 4" hidden="1">
              <a:extLst>
                <a:ext uri="{63B3BB69-23CF-44E3-9099-C40C66FF867C}">
                  <a14:compatExt spid="_x0000_s4915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184</xdr:row>
      <xdr:rowOff>66674</xdr:rowOff>
    </xdr:from>
    <xdr:to>
      <xdr:col>11</xdr:col>
      <xdr:colOff>761999</xdr:colOff>
      <xdr:row>204</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9525</xdr:colOff>
          <xdr:row>40</xdr:row>
          <xdr:rowOff>0</xdr:rowOff>
        </xdr:to>
        <xdr:sp macro="" textlink="">
          <xdr:nvSpPr>
            <xdr:cNvPr id="50177" name="List Box 1" hidden="1">
              <a:extLst>
                <a:ext uri="{63B3BB69-23CF-44E3-9099-C40C66FF867C}">
                  <a14:compatExt spid="_x0000_s5017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21</xdr:row>
      <xdr:rowOff>0</xdr:rowOff>
    </xdr:from>
    <xdr:to>
      <xdr:col>12</xdr:col>
      <xdr:colOff>0</xdr:colOff>
      <xdr:row>39</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56</xdr:row>
          <xdr:rowOff>19050</xdr:rowOff>
        </xdr:from>
        <xdr:to>
          <xdr:col>2</xdr:col>
          <xdr:colOff>9525</xdr:colOff>
          <xdr:row>74</xdr:row>
          <xdr:rowOff>180975</xdr:rowOff>
        </xdr:to>
        <xdr:sp macro="" textlink="">
          <xdr:nvSpPr>
            <xdr:cNvPr id="50178" name="List Box 2" hidden="1">
              <a:extLst>
                <a:ext uri="{63B3BB69-23CF-44E3-9099-C40C66FF867C}">
                  <a14:compatExt spid="_x0000_s50178"/>
                </a:ext>
              </a:extLst>
            </xdr:cNvPr>
            <xdr:cNvSpPr/>
          </xdr:nvSpPr>
          <xdr:spPr>
            <a:xfrm>
              <a:off x="0" y="0"/>
              <a:ext cx="0" cy="0"/>
            </a:xfrm>
            <a:prstGeom prst="rect">
              <a:avLst/>
            </a:prstGeom>
          </xdr:spPr>
        </xdr:sp>
        <xdr:clientData/>
      </xdr:twoCellAnchor>
    </mc:Choice>
    <mc:Fallback/>
  </mc:AlternateContent>
  <xdr:twoCellAnchor>
    <xdr:from>
      <xdr:col>2</xdr:col>
      <xdr:colOff>285750</xdr:colOff>
      <xdr:row>56</xdr:row>
      <xdr:rowOff>28575</xdr:rowOff>
    </xdr:from>
    <xdr:to>
      <xdr:col>12</xdr:col>
      <xdr:colOff>0</xdr:colOff>
      <xdr:row>74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91</xdr:row>
          <xdr:rowOff>57150</xdr:rowOff>
        </xdr:from>
        <xdr:to>
          <xdr:col>2</xdr:col>
          <xdr:colOff>28575</xdr:colOff>
          <xdr:row>111</xdr:row>
          <xdr:rowOff>123825</xdr:rowOff>
        </xdr:to>
        <xdr:sp macro="" textlink="">
          <xdr:nvSpPr>
            <xdr:cNvPr id="50179" name="List Box 3" hidden="1">
              <a:extLst>
                <a:ext uri="{63B3BB69-23CF-44E3-9099-C40C66FF867C}">
                  <a14:compatExt spid="_x0000_s50179"/>
                </a:ext>
              </a:extLst>
            </xdr:cNvPr>
            <xdr:cNvSpPr/>
          </xdr:nvSpPr>
          <xdr:spPr>
            <a:xfrm>
              <a:off x="0" y="0"/>
              <a:ext cx="0" cy="0"/>
            </a:xfrm>
            <a:prstGeom prst="rect">
              <a:avLst/>
            </a:prstGeom>
          </xdr:spPr>
        </xdr:sp>
        <xdr:clientData/>
      </xdr:twoCellAnchor>
    </mc:Choice>
    <mc:Fallback/>
  </mc:AlternateContent>
  <xdr:twoCellAnchor>
    <xdr:from>
      <xdr:col>2</xdr:col>
      <xdr:colOff>314324</xdr:colOff>
      <xdr:row>91</xdr:row>
      <xdr:rowOff>66674</xdr:rowOff>
    </xdr:from>
    <xdr:to>
      <xdr:col>11</xdr:col>
      <xdr:colOff>761999</xdr:colOff>
      <xdr:row>111</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128</xdr:row>
          <xdr:rowOff>57150</xdr:rowOff>
        </xdr:from>
        <xdr:to>
          <xdr:col>2</xdr:col>
          <xdr:colOff>28575</xdr:colOff>
          <xdr:row>148</xdr:row>
          <xdr:rowOff>114300</xdr:rowOff>
        </xdr:to>
        <xdr:sp macro="" textlink="">
          <xdr:nvSpPr>
            <xdr:cNvPr id="50180" name="List Box 4" hidden="1">
              <a:extLst>
                <a:ext uri="{63B3BB69-23CF-44E3-9099-C40C66FF867C}">
                  <a14:compatExt spid="_x0000_s5018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128</xdr:row>
      <xdr:rowOff>66674</xdr:rowOff>
    </xdr:from>
    <xdr:to>
      <xdr:col>11</xdr:col>
      <xdr:colOff>761999</xdr:colOff>
      <xdr:row>148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43</xdr:row>
          <xdr:rowOff>0</xdr:rowOff>
        </xdr:to>
        <xdr:sp macro="" textlink="">
          <xdr:nvSpPr>
            <xdr:cNvPr id="51201" name="List Box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81</xdr:row>
          <xdr:rowOff>9525</xdr:rowOff>
        </xdr:to>
        <xdr:sp macro="" textlink="">
          <xdr:nvSpPr>
            <xdr:cNvPr id="51202" name="List Box 2" hidden="1">
              <a:extLst>
                <a:ext uri="{63B3BB69-23CF-44E3-9099-C40C66FF867C}">
                  <a14:compatExt spid="_x0000_s51202"/>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123825</xdr:rowOff>
        </xdr:to>
        <xdr:sp macro="" textlink="">
          <xdr:nvSpPr>
            <xdr:cNvPr id="51203" name="List Box 3" hidden="1">
              <a:extLst>
                <a:ext uri="{63B3BB69-23CF-44E3-9099-C40C66FF867C}">
                  <a14:compatExt spid="_x0000_s5120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133350</xdr:rowOff>
        </xdr:to>
        <xdr:sp macro="" textlink="">
          <xdr:nvSpPr>
            <xdr:cNvPr id="51204" name="List Box 4" hidden="1">
              <a:extLst>
                <a:ext uri="{63B3BB69-23CF-44E3-9099-C40C66FF867C}">
                  <a14:compatExt spid="_x0000_s5120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2</xdr:col>
          <xdr:colOff>9525</xdr:colOff>
          <xdr:row>60</xdr:row>
          <xdr:rowOff>0</xdr:rowOff>
        </xdr:to>
        <xdr:sp macro="" textlink="">
          <xdr:nvSpPr>
            <xdr:cNvPr id="52225" name="List Box 1" hidden="1">
              <a:extLst>
                <a:ext uri="{63B3BB69-23CF-44E3-9099-C40C66FF867C}">
                  <a14:compatExt spid="_x0000_s52225"/>
                </a:ext>
              </a:extLst>
            </xdr:cNvPr>
            <xdr:cNvSpPr/>
          </xdr:nvSpPr>
          <xdr:spPr>
            <a:xfrm>
              <a:off x="0" y="0"/>
              <a:ext cx="0" cy="0"/>
            </a:xfrm>
            <a:prstGeom prst="rect">
              <a:avLst/>
            </a:prstGeom>
          </xdr:spPr>
        </xdr:sp>
        <xdr:clientData/>
      </xdr:twoCellAnchor>
    </mc:Choice>
    <mc:Fallback/>
  </mc:AlternateContent>
  <xdr:twoCellAnchor>
    <xdr:from>
      <xdr:col>2</xdr:col>
      <xdr:colOff>180974</xdr:colOff>
      <xdr:row>41</xdr:row>
      <xdr:rowOff>0</xdr:rowOff>
    </xdr:from>
    <xdr:to>
      <xdr:col>12</xdr:col>
      <xdr:colOff>0</xdr:colOff>
      <xdr:row>59</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96</xdr:row>
          <xdr:rowOff>19050</xdr:rowOff>
        </xdr:from>
        <xdr:to>
          <xdr:col>2</xdr:col>
          <xdr:colOff>9525</xdr:colOff>
          <xdr:row>115</xdr:row>
          <xdr:rowOff>0</xdr:rowOff>
        </xdr:to>
        <xdr:sp macro="" textlink="">
          <xdr:nvSpPr>
            <xdr:cNvPr id="52226" name="List Box 2" hidden="1">
              <a:extLst>
                <a:ext uri="{63B3BB69-23CF-44E3-9099-C40C66FF867C}">
                  <a14:compatExt spid="_x0000_s52226"/>
                </a:ext>
              </a:extLst>
            </xdr:cNvPr>
            <xdr:cNvSpPr/>
          </xdr:nvSpPr>
          <xdr:spPr>
            <a:xfrm>
              <a:off x="0" y="0"/>
              <a:ext cx="0" cy="0"/>
            </a:xfrm>
            <a:prstGeom prst="rect">
              <a:avLst/>
            </a:prstGeom>
          </xdr:spPr>
        </xdr:sp>
        <xdr:clientData/>
      </xdr:twoCellAnchor>
    </mc:Choice>
    <mc:Fallback/>
  </mc:AlternateContent>
  <xdr:twoCellAnchor>
    <xdr:from>
      <xdr:col>2</xdr:col>
      <xdr:colOff>285750</xdr:colOff>
      <xdr:row>96</xdr:row>
      <xdr:rowOff>28575</xdr:rowOff>
    </xdr:from>
    <xdr:to>
      <xdr:col>12</xdr:col>
      <xdr:colOff>0</xdr:colOff>
      <xdr:row>114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151</xdr:row>
          <xdr:rowOff>57150</xdr:rowOff>
        </xdr:from>
        <xdr:to>
          <xdr:col>2</xdr:col>
          <xdr:colOff>28575</xdr:colOff>
          <xdr:row>171</xdr:row>
          <xdr:rowOff>123825</xdr:rowOff>
        </xdr:to>
        <xdr:sp macro="" textlink="">
          <xdr:nvSpPr>
            <xdr:cNvPr id="52227" name="List Box 3" hidden="1">
              <a:extLst>
                <a:ext uri="{63B3BB69-23CF-44E3-9099-C40C66FF867C}">
                  <a14:compatExt spid="_x0000_s52227"/>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151</xdr:row>
      <xdr:rowOff>66674</xdr:rowOff>
    </xdr:from>
    <xdr:to>
      <xdr:col>11</xdr:col>
      <xdr:colOff>761999</xdr:colOff>
      <xdr:row>171</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208</xdr:row>
          <xdr:rowOff>57150</xdr:rowOff>
        </xdr:from>
        <xdr:to>
          <xdr:col>2</xdr:col>
          <xdr:colOff>28575</xdr:colOff>
          <xdr:row>228</xdr:row>
          <xdr:rowOff>133350</xdr:rowOff>
        </xdr:to>
        <xdr:sp macro="" textlink="">
          <xdr:nvSpPr>
            <xdr:cNvPr id="52228" name="List Box 4" hidden="1">
              <a:extLst>
                <a:ext uri="{63B3BB69-23CF-44E3-9099-C40C66FF867C}">
                  <a14:compatExt spid="_x0000_s52228"/>
                </a:ext>
              </a:extLst>
            </xdr:cNvPr>
            <xdr:cNvSpPr/>
          </xdr:nvSpPr>
          <xdr:spPr>
            <a:xfrm>
              <a:off x="0" y="0"/>
              <a:ext cx="0" cy="0"/>
            </a:xfrm>
            <a:prstGeom prst="rect">
              <a:avLst/>
            </a:prstGeom>
          </xdr:spPr>
        </xdr:sp>
        <xdr:clientData/>
      </xdr:twoCellAnchor>
    </mc:Choice>
    <mc:Fallback/>
  </mc:AlternateContent>
  <xdr:twoCellAnchor>
    <xdr:from>
      <xdr:col>2</xdr:col>
      <xdr:colOff>314324</xdr:colOff>
      <xdr:row>208</xdr:row>
      <xdr:rowOff>66674</xdr:rowOff>
    </xdr:from>
    <xdr:to>
      <xdr:col>11</xdr:col>
      <xdr:colOff>761999</xdr:colOff>
      <xdr:row>228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2</xdr:col>
          <xdr:colOff>9525</xdr:colOff>
          <xdr:row>58</xdr:row>
          <xdr:rowOff>0</xdr:rowOff>
        </xdr:to>
        <xdr:sp macro="" textlink="">
          <xdr:nvSpPr>
            <xdr:cNvPr id="53249" name="List Box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xdr:twoCellAnchor>
    <xdr:from>
      <xdr:col>2</xdr:col>
      <xdr:colOff>180974</xdr:colOff>
      <xdr:row>39</xdr:row>
      <xdr:rowOff>0</xdr:rowOff>
    </xdr:from>
    <xdr:to>
      <xdr:col>12</xdr:col>
      <xdr:colOff>0</xdr:colOff>
      <xdr:row>57</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92</xdr:row>
          <xdr:rowOff>19050</xdr:rowOff>
        </xdr:from>
        <xdr:to>
          <xdr:col>2</xdr:col>
          <xdr:colOff>9525</xdr:colOff>
          <xdr:row>111</xdr:row>
          <xdr:rowOff>9525</xdr:rowOff>
        </xdr:to>
        <xdr:sp macro="" textlink="">
          <xdr:nvSpPr>
            <xdr:cNvPr id="53250" name="List Box 2" hidden="1">
              <a:extLst>
                <a:ext uri="{63B3BB69-23CF-44E3-9099-C40C66FF867C}">
                  <a14:compatExt spid="_x0000_s53250"/>
                </a:ext>
              </a:extLst>
            </xdr:cNvPr>
            <xdr:cNvSpPr/>
          </xdr:nvSpPr>
          <xdr:spPr>
            <a:xfrm>
              <a:off x="0" y="0"/>
              <a:ext cx="0" cy="0"/>
            </a:xfrm>
            <a:prstGeom prst="rect">
              <a:avLst/>
            </a:prstGeom>
          </xdr:spPr>
        </xdr:sp>
        <xdr:clientData/>
      </xdr:twoCellAnchor>
    </mc:Choice>
    <mc:Fallback/>
  </mc:AlternateContent>
  <xdr:twoCellAnchor>
    <xdr:from>
      <xdr:col>2</xdr:col>
      <xdr:colOff>285750</xdr:colOff>
      <xdr:row>92</xdr:row>
      <xdr:rowOff>28575</xdr:rowOff>
    </xdr:from>
    <xdr:to>
      <xdr:col>12</xdr:col>
      <xdr:colOff>0</xdr:colOff>
      <xdr:row>110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145</xdr:row>
          <xdr:rowOff>57150</xdr:rowOff>
        </xdr:from>
        <xdr:to>
          <xdr:col>2</xdr:col>
          <xdr:colOff>28575</xdr:colOff>
          <xdr:row>165</xdr:row>
          <xdr:rowOff>133350</xdr:rowOff>
        </xdr:to>
        <xdr:sp macro="" textlink="">
          <xdr:nvSpPr>
            <xdr:cNvPr id="53251" name="List Box 3" hidden="1">
              <a:extLst>
                <a:ext uri="{63B3BB69-23CF-44E3-9099-C40C66FF867C}">
                  <a14:compatExt spid="_x0000_s53251"/>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145</xdr:row>
      <xdr:rowOff>66674</xdr:rowOff>
    </xdr:from>
    <xdr:to>
      <xdr:col>11</xdr:col>
      <xdr:colOff>761999</xdr:colOff>
      <xdr:row>165</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200</xdr:row>
          <xdr:rowOff>57150</xdr:rowOff>
        </xdr:from>
        <xdr:to>
          <xdr:col>2</xdr:col>
          <xdr:colOff>28575</xdr:colOff>
          <xdr:row>220</xdr:row>
          <xdr:rowOff>123825</xdr:rowOff>
        </xdr:to>
        <xdr:sp macro="" textlink="">
          <xdr:nvSpPr>
            <xdr:cNvPr id="53252" name="List Box 4" hidden="1">
              <a:extLst>
                <a:ext uri="{63B3BB69-23CF-44E3-9099-C40C66FF867C}">
                  <a14:compatExt spid="_x0000_s53252"/>
                </a:ext>
              </a:extLst>
            </xdr:cNvPr>
            <xdr:cNvSpPr/>
          </xdr:nvSpPr>
          <xdr:spPr>
            <a:xfrm>
              <a:off x="0" y="0"/>
              <a:ext cx="0" cy="0"/>
            </a:xfrm>
            <a:prstGeom prst="rect">
              <a:avLst/>
            </a:prstGeom>
          </xdr:spPr>
        </xdr:sp>
        <xdr:clientData/>
      </xdr:twoCellAnchor>
    </mc:Choice>
    <mc:Fallback/>
  </mc:AlternateContent>
  <xdr:twoCellAnchor>
    <xdr:from>
      <xdr:col>2</xdr:col>
      <xdr:colOff>314324</xdr:colOff>
      <xdr:row>200</xdr:row>
      <xdr:rowOff>66674</xdr:rowOff>
    </xdr:from>
    <xdr:to>
      <xdr:col>11</xdr:col>
      <xdr:colOff>761999</xdr:colOff>
      <xdr:row>220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2</xdr:col>
          <xdr:colOff>9525</xdr:colOff>
          <xdr:row>47</xdr:row>
          <xdr:rowOff>0</xdr:rowOff>
        </xdr:to>
        <xdr:sp macro="" textlink="">
          <xdr:nvSpPr>
            <xdr:cNvPr id="54273" name="List Box 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xdr:from>
      <xdr:col>2</xdr:col>
      <xdr:colOff>180974</xdr:colOff>
      <xdr:row>28</xdr:row>
      <xdr:rowOff>0</xdr:rowOff>
    </xdr:from>
    <xdr:to>
      <xdr:col>12</xdr:col>
      <xdr:colOff>0</xdr:colOff>
      <xdr:row>46</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70</xdr:row>
          <xdr:rowOff>19050</xdr:rowOff>
        </xdr:from>
        <xdr:to>
          <xdr:col>2</xdr:col>
          <xdr:colOff>9525</xdr:colOff>
          <xdr:row>88</xdr:row>
          <xdr:rowOff>180975</xdr:rowOff>
        </xdr:to>
        <xdr:sp macro="" textlink="">
          <xdr:nvSpPr>
            <xdr:cNvPr id="54274" name="List Box 2" hidden="1">
              <a:extLst>
                <a:ext uri="{63B3BB69-23CF-44E3-9099-C40C66FF867C}">
                  <a14:compatExt spid="_x0000_s54274"/>
                </a:ext>
              </a:extLst>
            </xdr:cNvPr>
            <xdr:cNvSpPr/>
          </xdr:nvSpPr>
          <xdr:spPr>
            <a:xfrm>
              <a:off x="0" y="0"/>
              <a:ext cx="0" cy="0"/>
            </a:xfrm>
            <a:prstGeom prst="rect">
              <a:avLst/>
            </a:prstGeom>
          </xdr:spPr>
        </xdr:sp>
        <xdr:clientData/>
      </xdr:twoCellAnchor>
    </mc:Choice>
    <mc:Fallback/>
  </mc:AlternateContent>
  <xdr:twoCellAnchor>
    <xdr:from>
      <xdr:col>2</xdr:col>
      <xdr:colOff>285750</xdr:colOff>
      <xdr:row>70</xdr:row>
      <xdr:rowOff>28575</xdr:rowOff>
    </xdr:from>
    <xdr:to>
      <xdr:col>12</xdr:col>
      <xdr:colOff>0</xdr:colOff>
      <xdr:row>88</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112</xdr:row>
          <xdr:rowOff>57150</xdr:rowOff>
        </xdr:from>
        <xdr:to>
          <xdr:col>2</xdr:col>
          <xdr:colOff>28575</xdr:colOff>
          <xdr:row>132</xdr:row>
          <xdr:rowOff>123825</xdr:rowOff>
        </xdr:to>
        <xdr:sp macro="" textlink="">
          <xdr:nvSpPr>
            <xdr:cNvPr id="54275" name="List Box 3" hidden="1">
              <a:extLst>
                <a:ext uri="{63B3BB69-23CF-44E3-9099-C40C66FF867C}">
                  <a14:compatExt spid="_x0000_s5427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112</xdr:row>
      <xdr:rowOff>66674</xdr:rowOff>
    </xdr:from>
    <xdr:to>
      <xdr:col>11</xdr:col>
      <xdr:colOff>761999</xdr:colOff>
      <xdr:row>132</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156</xdr:row>
          <xdr:rowOff>57150</xdr:rowOff>
        </xdr:from>
        <xdr:to>
          <xdr:col>2</xdr:col>
          <xdr:colOff>28575</xdr:colOff>
          <xdr:row>176</xdr:row>
          <xdr:rowOff>123825</xdr:rowOff>
        </xdr:to>
        <xdr:sp macro="" textlink="">
          <xdr:nvSpPr>
            <xdr:cNvPr id="54276" name="List Box 4" hidden="1">
              <a:extLst>
                <a:ext uri="{63B3BB69-23CF-44E3-9099-C40C66FF867C}">
                  <a14:compatExt spid="_x0000_s5427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156</xdr:row>
      <xdr:rowOff>66674</xdr:rowOff>
    </xdr:from>
    <xdr:to>
      <xdr:col>11</xdr:col>
      <xdr:colOff>761999</xdr:colOff>
      <xdr:row>176</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43</xdr:row>
          <xdr:rowOff>9525</xdr:rowOff>
        </xdr:to>
        <xdr:sp macro="" textlink="">
          <xdr:nvSpPr>
            <xdr:cNvPr id="55297" name="List Box 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80</xdr:row>
          <xdr:rowOff>180975</xdr:rowOff>
        </xdr:to>
        <xdr:sp macro="" textlink="">
          <xdr:nvSpPr>
            <xdr:cNvPr id="55298" name="List Box 2" hidden="1">
              <a:extLst>
                <a:ext uri="{63B3BB69-23CF-44E3-9099-C40C66FF867C}">
                  <a14:compatExt spid="_x0000_s55298"/>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114300</xdr:rowOff>
        </xdr:to>
        <xdr:sp macro="" textlink="">
          <xdr:nvSpPr>
            <xdr:cNvPr id="55299" name="List Box 3" hidden="1">
              <a:extLst>
                <a:ext uri="{63B3BB69-23CF-44E3-9099-C40C66FF867C}">
                  <a14:compatExt spid="_x0000_s55299"/>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114300</xdr:rowOff>
        </xdr:to>
        <xdr:sp macro="" textlink="">
          <xdr:nvSpPr>
            <xdr:cNvPr id="55300" name="List Box 4" hidden="1">
              <a:extLst>
                <a:ext uri="{63B3BB69-23CF-44E3-9099-C40C66FF867C}">
                  <a14:compatExt spid="_x0000_s5530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42</xdr:row>
          <xdr:rowOff>180975</xdr:rowOff>
        </xdr:to>
        <xdr:sp macro="" textlink="">
          <xdr:nvSpPr>
            <xdr:cNvPr id="56321" name="List Box 1" hidden="1">
              <a:extLst>
                <a:ext uri="{63B3BB69-23CF-44E3-9099-C40C66FF867C}">
                  <a14:compatExt spid="_x0000_s56321"/>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81</xdr:row>
          <xdr:rowOff>0</xdr:rowOff>
        </xdr:to>
        <xdr:sp macro="" textlink="">
          <xdr:nvSpPr>
            <xdr:cNvPr id="56322" name="List Box 2" hidden="1">
              <a:extLst>
                <a:ext uri="{63B3BB69-23CF-44E3-9099-C40C66FF867C}">
                  <a14:compatExt spid="_x0000_s56322"/>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123825</xdr:rowOff>
        </xdr:to>
        <xdr:sp macro="" textlink="">
          <xdr:nvSpPr>
            <xdr:cNvPr id="56323" name="List Box 3" hidden="1">
              <a:extLst>
                <a:ext uri="{63B3BB69-23CF-44E3-9099-C40C66FF867C}">
                  <a14:compatExt spid="_x0000_s5632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123825</xdr:rowOff>
        </xdr:to>
        <xdr:sp macro="" textlink="">
          <xdr:nvSpPr>
            <xdr:cNvPr id="56324" name="List Box 4" hidden="1">
              <a:extLst>
                <a:ext uri="{63B3BB69-23CF-44E3-9099-C40C66FF867C}">
                  <a14:compatExt spid="_x0000_s5632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37</xdr:row>
          <xdr:rowOff>0</xdr:rowOff>
        </xdr:from>
        <xdr:to>
          <xdr:col>2</xdr:col>
          <xdr:colOff>9525</xdr:colOff>
          <xdr:row>56</xdr:row>
          <xdr:rowOff>0</xdr:rowOff>
        </xdr:to>
        <xdr:sp macro="" textlink="">
          <xdr:nvSpPr>
            <xdr:cNvPr id="8193" name="List Box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twoCellAnchor>
    <xdr:from>
      <xdr:col>2</xdr:col>
      <xdr:colOff>180974</xdr:colOff>
      <xdr:row>37</xdr:row>
      <xdr:rowOff>0</xdr:rowOff>
    </xdr:from>
    <xdr:to>
      <xdr:col>12</xdr:col>
      <xdr:colOff>0</xdr:colOff>
      <xdr:row>55</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88</xdr:row>
          <xdr:rowOff>19050</xdr:rowOff>
        </xdr:from>
        <xdr:to>
          <xdr:col>2</xdr:col>
          <xdr:colOff>9525</xdr:colOff>
          <xdr:row>107</xdr:row>
          <xdr:rowOff>0</xdr:rowOff>
        </xdr:to>
        <xdr:sp macro="" textlink="">
          <xdr:nvSpPr>
            <xdr:cNvPr id="8194" name="List Box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xdr:twoCellAnchor>
    <xdr:from>
      <xdr:col>2</xdr:col>
      <xdr:colOff>161925</xdr:colOff>
      <xdr:row>88</xdr:row>
      <xdr:rowOff>19050</xdr:rowOff>
    </xdr:from>
    <xdr:to>
      <xdr:col>11</xdr:col>
      <xdr:colOff>638175</xdr:colOff>
      <xdr:row>106</xdr:row>
      <xdr:rowOff>171450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139</xdr:row>
          <xdr:rowOff>57150</xdr:rowOff>
        </xdr:from>
        <xdr:to>
          <xdr:col>2</xdr:col>
          <xdr:colOff>28575</xdr:colOff>
          <xdr:row>159</xdr:row>
          <xdr:rowOff>123825</xdr:rowOff>
        </xdr:to>
        <xdr:sp macro="" textlink="">
          <xdr:nvSpPr>
            <xdr:cNvPr id="8195" name="List Box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twoCellAnchor>
    <xdr:from>
      <xdr:col>2</xdr:col>
      <xdr:colOff>171449</xdr:colOff>
      <xdr:row>139</xdr:row>
      <xdr:rowOff>66674</xdr:rowOff>
    </xdr:from>
    <xdr:to>
      <xdr:col>11</xdr:col>
      <xdr:colOff>619124</xdr:colOff>
      <xdr:row>159</xdr:row>
      <xdr:rowOff>114299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192</xdr:row>
          <xdr:rowOff>57150</xdr:rowOff>
        </xdr:from>
        <xdr:to>
          <xdr:col>2</xdr:col>
          <xdr:colOff>28575</xdr:colOff>
          <xdr:row>212</xdr:row>
          <xdr:rowOff>123825</xdr:rowOff>
        </xdr:to>
        <xdr:sp macro="" textlink="">
          <xdr:nvSpPr>
            <xdr:cNvPr id="8196" name="List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xdr:twoCellAnchor>
    <xdr:from>
      <xdr:col>2</xdr:col>
      <xdr:colOff>180974</xdr:colOff>
      <xdr:row>192</xdr:row>
      <xdr:rowOff>76199</xdr:rowOff>
    </xdr:from>
    <xdr:to>
      <xdr:col>11</xdr:col>
      <xdr:colOff>628649</xdr:colOff>
      <xdr:row>212</xdr:row>
      <xdr:rowOff>123824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9525</xdr:colOff>
          <xdr:row>44</xdr:row>
          <xdr:rowOff>180975</xdr:rowOff>
        </xdr:to>
        <xdr:sp macro="" textlink="">
          <xdr:nvSpPr>
            <xdr:cNvPr id="57345" name="List Box 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xdr:twoCellAnchor>
    <xdr:from>
      <xdr:col>2</xdr:col>
      <xdr:colOff>180974</xdr:colOff>
      <xdr:row>26</xdr:row>
      <xdr:rowOff>0</xdr:rowOff>
    </xdr:from>
    <xdr:to>
      <xdr:col>12</xdr:col>
      <xdr:colOff>0</xdr:colOff>
      <xdr:row>44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66</xdr:row>
          <xdr:rowOff>19050</xdr:rowOff>
        </xdr:from>
        <xdr:to>
          <xdr:col>2</xdr:col>
          <xdr:colOff>9525</xdr:colOff>
          <xdr:row>85</xdr:row>
          <xdr:rowOff>0</xdr:rowOff>
        </xdr:to>
        <xdr:sp macro="" textlink="">
          <xdr:nvSpPr>
            <xdr:cNvPr id="57346" name="List Box 2" hidden="1">
              <a:extLst>
                <a:ext uri="{63B3BB69-23CF-44E3-9099-C40C66FF867C}">
                  <a14:compatExt spid="_x0000_s57346"/>
                </a:ext>
              </a:extLst>
            </xdr:cNvPr>
            <xdr:cNvSpPr/>
          </xdr:nvSpPr>
          <xdr:spPr>
            <a:xfrm>
              <a:off x="0" y="0"/>
              <a:ext cx="0" cy="0"/>
            </a:xfrm>
            <a:prstGeom prst="rect">
              <a:avLst/>
            </a:prstGeom>
          </xdr:spPr>
        </xdr:sp>
        <xdr:clientData/>
      </xdr:twoCellAnchor>
    </mc:Choice>
    <mc:Fallback/>
  </mc:AlternateContent>
  <xdr:twoCellAnchor>
    <xdr:from>
      <xdr:col>2</xdr:col>
      <xdr:colOff>285750</xdr:colOff>
      <xdr:row>66</xdr:row>
      <xdr:rowOff>28575</xdr:rowOff>
    </xdr:from>
    <xdr:to>
      <xdr:col>12</xdr:col>
      <xdr:colOff>0</xdr:colOff>
      <xdr:row>84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106</xdr:row>
          <xdr:rowOff>57150</xdr:rowOff>
        </xdr:from>
        <xdr:to>
          <xdr:col>2</xdr:col>
          <xdr:colOff>28575</xdr:colOff>
          <xdr:row>126</xdr:row>
          <xdr:rowOff>133350</xdr:rowOff>
        </xdr:to>
        <xdr:sp macro="" textlink="">
          <xdr:nvSpPr>
            <xdr:cNvPr id="57347" name="List Box 3" hidden="1">
              <a:extLst>
                <a:ext uri="{63B3BB69-23CF-44E3-9099-C40C66FF867C}">
                  <a14:compatExt spid="_x0000_s57347"/>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106</xdr:row>
      <xdr:rowOff>66674</xdr:rowOff>
    </xdr:from>
    <xdr:to>
      <xdr:col>11</xdr:col>
      <xdr:colOff>761999</xdr:colOff>
      <xdr:row>126</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148</xdr:row>
          <xdr:rowOff>57150</xdr:rowOff>
        </xdr:from>
        <xdr:to>
          <xdr:col>2</xdr:col>
          <xdr:colOff>28575</xdr:colOff>
          <xdr:row>168</xdr:row>
          <xdr:rowOff>123825</xdr:rowOff>
        </xdr:to>
        <xdr:sp macro="" textlink="">
          <xdr:nvSpPr>
            <xdr:cNvPr id="57348" name="List Box 4" hidden="1">
              <a:extLst>
                <a:ext uri="{63B3BB69-23CF-44E3-9099-C40C66FF867C}">
                  <a14:compatExt spid="_x0000_s57348"/>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148</xdr:row>
      <xdr:rowOff>66674</xdr:rowOff>
    </xdr:from>
    <xdr:to>
      <xdr:col>11</xdr:col>
      <xdr:colOff>761999</xdr:colOff>
      <xdr:row>168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42</xdr:row>
          <xdr:rowOff>180975</xdr:rowOff>
        </xdr:to>
        <xdr:sp macro="" textlink="">
          <xdr:nvSpPr>
            <xdr:cNvPr id="58369" name="List Box 1" hidden="1">
              <a:extLst>
                <a:ext uri="{63B3BB69-23CF-44E3-9099-C40C66FF867C}">
                  <a14:compatExt spid="_x0000_s58369"/>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81</xdr:row>
          <xdr:rowOff>0</xdr:rowOff>
        </xdr:to>
        <xdr:sp macro="" textlink="">
          <xdr:nvSpPr>
            <xdr:cNvPr id="58370" name="List Box 2" hidden="1">
              <a:extLst>
                <a:ext uri="{63B3BB69-23CF-44E3-9099-C40C66FF867C}">
                  <a14:compatExt spid="_x0000_s58370"/>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123825</xdr:rowOff>
        </xdr:to>
        <xdr:sp macro="" textlink="">
          <xdr:nvSpPr>
            <xdr:cNvPr id="58371" name="List Box 3" hidden="1">
              <a:extLst>
                <a:ext uri="{63B3BB69-23CF-44E3-9099-C40C66FF867C}">
                  <a14:compatExt spid="_x0000_s58371"/>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123825</xdr:rowOff>
        </xdr:to>
        <xdr:sp macro="" textlink="">
          <xdr:nvSpPr>
            <xdr:cNvPr id="58372" name="List Box 4" hidden="1">
              <a:extLst>
                <a:ext uri="{63B3BB69-23CF-44E3-9099-C40C66FF867C}">
                  <a14:compatExt spid="_x0000_s58372"/>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2</xdr:col>
          <xdr:colOff>9525</xdr:colOff>
          <xdr:row>57</xdr:row>
          <xdr:rowOff>0</xdr:rowOff>
        </xdr:to>
        <xdr:sp macro="" textlink="">
          <xdr:nvSpPr>
            <xdr:cNvPr id="59393" name="List Box 1" hidden="1">
              <a:extLst>
                <a:ext uri="{63B3BB69-23CF-44E3-9099-C40C66FF867C}">
                  <a14:compatExt spid="_x0000_s59393"/>
                </a:ext>
              </a:extLst>
            </xdr:cNvPr>
            <xdr:cNvSpPr/>
          </xdr:nvSpPr>
          <xdr:spPr>
            <a:xfrm>
              <a:off x="0" y="0"/>
              <a:ext cx="0" cy="0"/>
            </a:xfrm>
            <a:prstGeom prst="rect">
              <a:avLst/>
            </a:prstGeom>
          </xdr:spPr>
        </xdr:sp>
        <xdr:clientData/>
      </xdr:twoCellAnchor>
    </mc:Choice>
    <mc:Fallback/>
  </mc:AlternateContent>
  <xdr:twoCellAnchor>
    <xdr:from>
      <xdr:col>2</xdr:col>
      <xdr:colOff>180974</xdr:colOff>
      <xdr:row>38</xdr:row>
      <xdr:rowOff>0</xdr:rowOff>
    </xdr:from>
    <xdr:to>
      <xdr:col>12</xdr:col>
      <xdr:colOff>0</xdr:colOff>
      <xdr:row>56</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90</xdr:row>
          <xdr:rowOff>19050</xdr:rowOff>
        </xdr:from>
        <xdr:to>
          <xdr:col>2</xdr:col>
          <xdr:colOff>9525</xdr:colOff>
          <xdr:row>109</xdr:row>
          <xdr:rowOff>0</xdr:rowOff>
        </xdr:to>
        <xdr:sp macro="" textlink="">
          <xdr:nvSpPr>
            <xdr:cNvPr id="59394" name="List Box 2"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xdr:twoCellAnchor>
    <xdr:from>
      <xdr:col>2</xdr:col>
      <xdr:colOff>285750</xdr:colOff>
      <xdr:row>90</xdr:row>
      <xdr:rowOff>28575</xdr:rowOff>
    </xdr:from>
    <xdr:to>
      <xdr:col>12</xdr:col>
      <xdr:colOff>0</xdr:colOff>
      <xdr:row>108</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142</xdr:row>
          <xdr:rowOff>57150</xdr:rowOff>
        </xdr:from>
        <xdr:to>
          <xdr:col>2</xdr:col>
          <xdr:colOff>28575</xdr:colOff>
          <xdr:row>162</xdr:row>
          <xdr:rowOff>133350</xdr:rowOff>
        </xdr:to>
        <xdr:sp macro="" textlink="">
          <xdr:nvSpPr>
            <xdr:cNvPr id="59395" name="List Box 3" hidden="1">
              <a:extLst>
                <a:ext uri="{63B3BB69-23CF-44E3-9099-C40C66FF867C}">
                  <a14:compatExt spid="_x0000_s5939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142</xdr:row>
      <xdr:rowOff>66674</xdr:rowOff>
    </xdr:from>
    <xdr:to>
      <xdr:col>11</xdr:col>
      <xdr:colOff>761999</xdr:colOff>
      <xdr:row>162</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196</xdr:row>
          <xdr:rowOff>57150</xdr:rowOff>
        </xdr:from>
        <xdr:to>
          <xdr:col>2</xdr:col>
          <xdr:colOff>28575</xdr:colOff>
          <xdr:row>216</xdr:row>
          <xdr:rowOff>123825</xdr:rowOff>
        </xdr:to>
        <xdr:sp macro="" textlink="">
          <xdr:nvSpPr>
            <xdr:cNvPr id="59396" name="List Box 4" hidden="1">
              <a:extLst>
                <a:ext uri="{63B3BB69-23CF-44E3-9099-C40C66FF867C}">
                  <a14:compatExt spid="_x0000_s5939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196</xdr:row>
      <xdr:rowOff>66674</xdr:rowOff>
    </xdr:from>
    <xdr:to>
      <xdr:col>11</xdr:col>
      <xdr:colOff>761999</xdr:colOff>
      <xdr:row>216</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2</xdr:col>
          <xdr:colOff>9525</xdr:colOff>
          <xdr:row>42</xdr:row>
          <xdr:rowOff>9525</xdr:rowOff>
        </xdr:to>
        <xdr:sp macro="" textlink="">
          <xdr:nvSpPr>
            <xdr:cNvPr id="60417" name="List Box 1" hidden="1">
              <a:extLst>
                <a:ext uri="{63B3BB69-23CF-44E3-9099-C40C66FF867C}">
                  <a14:compatExt spid="_x0000_s6041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23</xdr:row>
      <xdr:rowOff>0</xdr:rowOff>
    </xdr:from>
    <xdr:to>
      <xdr:col>12</xdr:col>
      <xdr:colOff>0</xdr:colOff>
      <xdr:row>41</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60</xdr:row>
          <xdr:rowOff>19050</xdr:rowOff>
        </xdr:from>
        <xdr:to>
          <xdr:col>2</xdr:col>
          <xdr:colOff>9525</xdr:colOff>
          <xdr:row>79</xdr:row>
          <xdr:rowOff>9525</xdr:rowOff>
        </xdr:to>
        <xdr:sp macro="" textlink="">
          <xdr:nvSpPr>
            <xdr:cNvPr id="60418" name="List Box 2" hidden="1">
              <a:extLst>
                <a:ext uri="{63B3BB69-23CF-44E3-9099-C40C66FF867C}">
                  <a14:compatExt spid="_x0000_s60418"/>
                </a:ext>
              </a:extLst>
            </xdr:cNvPr>
            <xdr:cNvSpPr/>
          </xdr:nvSpPr>
          <xdr:spPr>
            <a:xfrm>
              <a:off x="0" y="0"/>
              <a:ext cx="0" cy="0"/>
            </a:xfrm>
            <a:prstGeom prst="rect">
              <a:avLst/>
            </a:prstGeom>
          </xdr:spPr>
        </xdr:sp>
        <xdr:clientData/>
      </xdr:twoCellAnchor>
    </mc:Choice>
    <mc:Fallback/>
  </mc:AlternateContent>
  <xdr:twoCellAnchor>
    <xdr:from>
      <xdr:col>2</xdr:col>
      <xdr:colOff>285750</xdr:colOff>
      <xdr:row>60</xdr:row>
      <xdr:rowOff>28575</xdr:rowOff>
    </xdr:from>
    <xdr:to>
      <xdr:col>12</xdr:col>
      <xdr:colOff>0</xdr:colOff>
      <xdr:row>78</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97</xdr:row>
          <xdr:rowOff>57150</xdr:rowOff>
        </xdr:from>
        <xdr:to>
          <xdr:col>2</xdr:col>
          <xdr:colOff>28575</xdr:colOff>
          <xdr:row>117</xdr:row>
          <xdr:rowOff>133350</xdr:rowOff>
        </xdr:to>
        <xdr:sp macro="" textlink="">
          <xdr:nvSpPr>
            <xdr:cNvPr id="60419" name="List Box 3" hidden="1">
              <a:extLst>
                <a:ext uri="{63B3BB69-23CF-44E3-9099-C40C66FF867C}">
                  <a14:compatExt spid="_x0000_s60419"/>
                </a:ext>
              </a:extLst>
            </xdr:cNvPr>
            <xdr:cNvSpPr/>
          </xdr:nvSpPr>
          <xdr:spPr>
            <a:xfrm>
              <a:off x="0" y="0"/>
              <a:ext cx="0" cy="0"/>
            </a:xfrm>
            <a:prstGeom prst="rect">
              <a:avLst/>
            </a:prstGeom>
          </xdr:spPr>
        </xdr:sp>
        <xdr:clientData/>
      </xdr:twoCellAnchor>
    </mc:Choice>
    <mc:Fallback/>
  </mc:AlternateContent>
  <xdr:twoCellAnchor>
    <xdr:from>
      <xdr:col>2</xdr:col>
      <xdr:colOff>314324</xdr:colOff>
      <xdr:row>97</xdr:row>
      <xdr:rowOff>66674</xdr:rowOff>
    </xdr:from>
    <xdr:to>
      <xdr:col>11</xdr:col>
      <xdr:colOff>761999</xdr:colOff>
      <xdr:row>117</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136</xdr:row>
          <xdr:rowOff>57150</xdr:rowOff>
        </xdr:from>
        <xdr:to>
          <xdr:col>2</xdr:col>
          <xdr:colOff>28575</xdr:colOff>
          <xdr:row>156</xdr:row>
          <xdr:rowOff>114300</xdr:rowOff>
        </xdr:to>
        <xdr:sp macro="" textlink="">
          <xdr:nvSpPr>
            <xdr:cNvPr id="60420" name="List Box 4" hidden="1">
              <a:extLst>
                <a:ext uri="{63B3BB69-23CF-44E3-9099-C40C66FF867C}">
                  <a14:compatExt spid="_x0000_s6042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136</xdr:row>
      <xdr:rowOff>66674</xdr:rowOff>
    </xdr:from>
    <xdr:to>
      <xdr:col>11</xdr:col>
      <xdr:colOff>761999</xdr:colOff>
      <xdr:row>156</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27</xdr:row>
          <xdr:rowOff>0</xdr:rowOff>
        </xdr:from>
        <xdr:to>
          <xdr:col>2</xdr:col>
          <xdr:colOff>9525</xdr:colOff>
          <xdr:row>46</xdr:row>
          <xdr:rowOff>9525</xdr:rowOff>
        </xdr:to>
        <xdr:sp macro="" textlink="">
          <xdr:nvSpPr>
            <xdr:cNvPr id="61441" name="List Box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xdr:twoCellAnchor>
    <xdr:from>
      <xdr:col>2</xdr:col>
      <xdr:colOff>180974</xdr:colOff>
      <xdr:row>27</xdr:row>
      <xdr:rowOff>0</xdr:rowOff>
    </xdr:from>
    <xdr:to>
      <xdr:col>12</xdr:col>
      <xdr:colOff>0</xdr:colOff>
      <xdr:row>45</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68</xdr:row>
          <xdr:rowOff>19050</xdr:rowOff>
        </xdr:from>
        <xdr:to>
          <xdr:col>2</xdr:col>
          <xdr:colOff>9525</xdr:colOff>
          <xdr:row>87</xdr:row>
          <xdr:rowOff>9525</xdr:rowOff>
        </xdr:to>
        <xdr:sp macro="" textlink="">
          <xdr:nvSpPr>
            <xdr:cNvPr id="61442" name="List Box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2</xdr:col>
      <xdr:colOff>285750</xdr:colOff>
      <xdr:row>68</xdr:row>
      <xdr:rowOff>28575</xdr:rowOff>
    </xdr:from>
    <xdr:to>
      <xdr:col>12</xdr:col>
      <xdr:colOff>0</xdr:colOff>
      <xdr:row>86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109</xdr:row>
          <xdr:rowOff>57150</xdr:rowOff>
        </xdr:from>
        <xdr:to>
          <xdr:col>2</xdr:col>
          <xdr:colOff>28575</xdr:colOff>
          <xdr:row>129</xdr:row>
          <xdr:rowOff>133350</xdr:rowOff>
        </xdr:to>
        <xdr:sp macro="" textlink="">
          <xdr:nvSpPr>
            <xdr:cNvPr id="61443" name="List Box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109</xdr:row>
      <xdr:rowOff>66674</xdr:rowOff>
    </xdr:from>
    <xdr:to>
      <xdr:col>11</xdr:col>
      <xdr:colOff>761999</xdr:colOff>
      <xdr:row>129</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152</xdr:row>
          <xdr:rowOff>57150</xdr:rowOff>
        </xdr:from>
        <xdr:to>
          <xdr:col>2</xdr:col>
          <xdr:colOff>28575</xdr:colOff>
          <xdr:row>172</xdr:row>
          <xdr:rowOff>133350</xdr:rowOff>
        </xdr:to>
        <xdr:sp macro="" textlink="">
          <xdr:nvSpPr>
            <xdr:cNvPr id="61444" name="List Box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152</xdr:row>
      <xdr:rowOff>66674</xdr:rowOff>
    </xdr:from>
    <xdr:to>
      <xdr:col>11</xdr:col>
      <xdr:colOff>761999</xdr:colOff>
      <xdr:row>172</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2</xdr:col>
          <xdr:colOff>9525</xdr:colOff>
          <xdr:row>48</xdr:row>
          <xdr:rowOff>0</xdr:rowOff>
        </xdr:to>
        <xdr:sp macro="" textlink="">
          <xdr:nvSpPr>
            <xdr:cNvPr id="62465" name="List Box 1" hidden="1">
              <a:extLst>
                <a:ext uri="{63B3BB69-23CF-44E3-9099-C40C66FF867C}">
                  <a14:compatExt spid="_x0000_s62465"/>
                </a:ext>
              </a:extLst>
            </xdr:cNvPr>
            <xdr:cNvSpPr/>
          </xdr:nvSpPr>
          <xdr:spPr>
            <a:xfrm>
              <a:off x="0" y="0"/>
              <a:ext cx="0" cy="0"/>
            </a:xfrm>
            <a:prstGeom prst="rect">
              <a:avLst/>
            </a:prstGeom>
          </xdr:spPr>
        </xdr:sp>
        <xdr:clientData/>
      </xdr:twoCellAnchor>
    </mc:Choice>
    <mc:Fallback/>
  </mc:AlternateContent>
  <xdr:twoCellAnchor>
    <xdr:from>
      <xdr:col>2</xdr:col>
      <xdr:colOff>180974</xdr:colOff>
      <xdr:row>29</xdr:row>
      <xdr:rowOff>0</xdr:rowOff>
    </xdr:from>
    <xdr:to>
      <xdr:col>12</xdr:col>
      <xdr:colOff>0</xdr:colOff>
      <xdr:row>47</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72</xdr:row>
          <xdr:rowOff>19050</xdr:rowOff>
        </xdr:from>
        <xdr:to>
          <xdr:col>2</xdr:col>
          <xdr:colOff>9525</xdr:colOff>
          <xdr:row>91</xdr:row>
          <xdr:rowOff>9525</xdr:rowOff>
        </xdr:to>
        <xdr:sp macro="" textlink="">
          <xdr:nvSpPr>
            <xdr:cNvPr id="62466" name="List Box 2" hidden="1">
              <a:extLst>
                <a:ext uri="{63B3BB69-23CF-44E3-9099-C40C66FF867C}">
                  <a14:compatExt spid="_x0000_s62466"/>
                </a:ext>
              </a:extLst>
            </xdr:cNvPr>
            <xdr:cNvSpPr/>
          </xdr:nvSpPr>
          <xdr:spPr>
            <a:xfrm>
              <a:off x="0" y="0"/>
              <a:ext cx="0" cy="0"/>
            </a:xfrm>
            <a:prstGeom prst="rect">
              <a:avLst/>
            </a:prstGeom>
          </xdr:spPr>
        </xdr:sp>
        <xdr:clientData/>
      </xdr:twoCellAnchor>
    </mc:Choice>
    <mc:Fallback/>
  </mc:AlternateContent>
  <xdr:twoCellAnchor>
    <xdr:from>
      <xdr:col>2</xdr:col>
      <xdr:colOff>285750</xdr:colOff>
      <xdr:row>72</xdr:row>
      <xdr:rowOff>28575</xdr:rowOff>
    </xdr:from>
    <xdr:to>
      <xdr:col>12</xdr:col>
      <xdr:colOff>0</xdr:colOff>
      <xdr:row>90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115</xdr:row>
          <xdr:rowOff>57150</xdr:rowOff>
        </xdr:from>
        <xdr:to>
          <xdr:col>2</xdr:col>
          <xdr:colOff>28575</xdr:colOff>
          <xdr:row>135</xdr:row>
          <xdr:rowOff>114300</xdr:rowOff>
        </xdr:to>
        <xdr:sp macro="" textlink="">
          <xdr:nvSpPr>
            <xdr:cNvPr id="62467" name="List Box 3" hidden="1">
              <a:extLst>
                <a:ext uri="{63B3BB69-23CF-44E3-9099-C40C66FF867C}">
                  <a14:compatExt spid="_x0000_s62467"/>
                </a:ext>
              </a:extLst>
            </xdr:cNvPr>
            <xdr:cNvSpPr/>
          </xdr:nvSpPr>
          <xdr:spPr>
            <a:xfrm>
              <a:off x="0" y="0"/>
              <a:ext cx="0" cy="0"/>
            </a:xfrm>
            <a:prstGeom prst="rect">
              <a:avLst/>
            </a:prstGeom>
          </xdr:spPr>
        </xdr:sp>
        <xdr:clientData/>
      </xdr:twoCellAnchor>
    </mc:Choice>
    <mc:Fallback/>
  </mc:AlternateContent>
  <xdr:twoCellAnchor>
    <xdr:from>
      <xdr:col>2</xdr:col>
      <xdr:colOff>314324</xdr:colOff>
      <xdr:row>115</xdr:row>
      <xdr:rowOff>66674</xdr:rowOff>
    </xdr:from>
    <xdr:to>
      <xdr:col>11</xdr:col>
      <xdr:colOff>761999</xdr:colOff>
      <xdr:row>135</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159</xdr:row>
          <xdr:rowOff>57150</xdr:rowOff>
        </xdr:from>
        <xdr:to>
          <xdr:col>2</xdr:col>
          <xdr:colOff>28575</xdr:colOff>
          <xdr:row>179</xdr:row>
          <xdr:rowOff>123825</xdr:rowOff>
        </xdr:to>
        <xdr:sp macro="" textlink="">
          <xdr:nvSpPr>
            <xdr:cNvPr id="62468" name="List Box 4" hidden="1">
              <a:extLst>
                <a:ext uri="{63B3BB69-23CF-44E3-9099-C40C66FF867C}">
                  <a14:compatExt spid="_x0000_s62468"/>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159</xdr:row>
      <xdr:rowOff>66674</xdr:rowOff>
    </xdr:from>
    <xdr:to>
      <xdr:col>11</xdr:col>
      <xdr:colOff>761999</xdr:colOff>
      <xdr:row>179</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2</xdr:col>
          <xdr:colOff>9525</xdr:colOff>
          <xdr:row>47</xdr:row>
          <xdr:rowOff>180975</xdr:rowOff>
        </xdr:to>
        <xdr:sp macro="" textlink="">
          <xdr:nvSpPr>
            <xdr:cNvPr id="63489" name="List Box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twoCellAnchor>
    <xdr:from>
      <xdr:col>2</xdr:col>
      <xdr:colOff>180974</xdr:colOff>
      <xdr:row>29</xdr:row>
      <xdr:rowOff>0</xdr:rowOff>
    </xdr:from>
    <xdr:to>
      <xdr:col>12</xdr:col>
      <xdr:colOff>0</xdr:colOff>
      <xdr:row>47</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72</xdr:row>
          <xdr:rowOff>19050</xdr:rowOff>
        </xdr:from>
        <xdr:to>
          <xdr:col>2</xdr:col>
          <xdr:colOff>9525</xdr:colOff>
          <xdr:row>91</xdr:row>
          <xdr:rowOff>0</xdr:rowOff>
        </xdr:to>
        <xdr:sp macro="" textlink="">
          <xdr:nvSpPr>
            <xdr:cNvPr id="63490" name="List Box 2" hidden="1">
              <a:extLst>
                <a:ext uri="{63B3BB69-23CF-44E3-9099-C40C66FF867C}">
                  <a14:compatExt spid="_x0000_s63490"/>
                </a:ext>
              </a:extLst>
            </xdr:cNvPr>
            <xdr:cNvSpPr/>
          </xdr:nvSpPr>
          <xdr:spPr>
            <a:xfrm>
              <a:off x="0" y="0"/>
              <a:ext cx="0" cy="0"/>
            </a:xfrm>
            <a:prstGeom prst="rect">
              <a:avLst/>
            </a:prstGeom>
          </xdr:spPr>
        </xdr:sp>
        <xdr:clientData/>
      </xdr:twoCellAnchor>
    </mc:Choice>
    <mc:Fallback/>
  </mc:AlternateContent>
  <xdr:twoCellAnchor>
    <xdr:from>
      <xdr:col>2</xdr:col>
      <xdr:colOff>285750</xdr:colOff>
      <xdr:row>72</xdr:row>
      <xdr:rowOff>28575</xdr:rowOff>
    </xdr:from>
    <xdr:to>
      <xdr:col>12</xdr:col>
      <xdr:colOff>0</xdr:colOff>
      <xdr:row>90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115</xdr:row>
          <xdr:rowOff>57150</xdr:rowOff>
        </xdr:from>
        <xdr:to>
          <xdr:col>2</xdr:col>
          <xdr:colOff>28575</xdr:colOff>
          <xdr:row>135</xdr:row>
          <xdr:rowOff>133350</xdr:rowOff>
        </xdr:to>
        <xdr:sp macro="" textlink="">
          <xdr:nvSpPr>
            <xdr:cNvPr id="63491" name="List Box 3" hidden="1">
              <a:extLst>
                <a:ext uri="{63B3BB69-23CF-44E3-9099-C40C66FF867C}">
                  <a14:compatExt spid="_x0000_s63491"/>
                </a:ext>
              </a:extLst>
            </xdr:cNvPr>
            <xdr:cNvSpPr/>
          </xdr:nvSpPr>
          <xdr:spPr>
            <a:xfrm>
              <a:off x="0" y="0"/>
              <a:ext cx="0" cy="0"/>
            </a:xfrm>
            <a:prstGeom prst="rect">
              <a:avLst/>
            </a:prstGeom>
          </xdr:spPr>
        </xdr:sp>
        <xdr:clientData/>
      </xdr:twoCellAnchor>
    </mc:Choice>
    <mc:Fallback/>
  </mc:AlternateContent>
  <xdr:twoCellAnchor>
    <xdr:from>
      <xdr:col>2</xdr:col>
      <xdr:colOff>314324</xdr:colOff>
      <xdr:row>115</xdr:row>
      <xdr:rowOff>66674</xdr:rowOff>
    </xdr:from>
    <xdr:to>
      <xdr:col>11</xdr:col>
      <xdr:colOff>761999</xdr:colOff>
      <xdr:row>135</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160</xdr:row>
          <xdr:rowOff>57150</xdr:rowOff>
        </xdr:from>
        <xdr:to>
          <xdr:col>2</xdr:col>
          <xdr:colOff>28575</xdr:colOff>
          <xdr:row>180</xdr:row>
          <xdr:rowOff>133350</xdr:rowOff>
        </xdr:to>
        <xdr:sp macro="" textlink="">
          <xdr:nvSpPr>
            <xdr:cNvPr id="63492" name="List Box 4" hidden="1">
              <a:extLst>
                <a:ext uri="{63B3BB69-23CF-44E3-9099-C40C66FF867C}">
                  <a14:compatExt spid="_x0000_s63492"/>
                </a:ext>
              </a:extLst>
            </xdr:cNvPr>
            <xdr:cNvSpPr/>
          </xdr:nvSpPr>
          <xdr:spPr>
            <a:xfrm>
              <a:off x="0" y="0"/>
              <a:ext cx="0" cy="0"/>
            </a:xfrm>
            <a:prstGeom prst="rect">
              <a:avLst/>
            </a:prstGeom>
          </xdr:spPr>
        </xdr:sp>
        <xdr:clientData/>
      </xdr:twoCellAnchor>
    </mc:Choice>
    <mc:Fallback/>
  </mc:AlternateContent>
  <xdr:twoCellAnchor>
    <xdr:from>
      <xdr:col>2</xdr:col>
      <xdr:colOff>314324</xdr:colOff>
      <xdr:row>160</xdr:row>
      <xdr:rowOff>66674</xdr:rowOff>
    </xdr:from>
    <xdr:to>
      <xdr:col>11</xdr:col>
      <xdr:colOff>761999</xdr:colOff>
      <xdr:row>180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25</xdr:row>
          <xdr:rowOff>0</xdr:rowOff>
        </xdr:from>
        <xdr:to>
          <xdr:col>2</xdr:col>
          <xdr:colOff>9525</xdr:colOff>
          <xdr:row>43</xdr:row>
          <xdr:rowOff>180975</xdr:rowOff>
        </xdr:to>
        <xdr:sp macro="" textlink="">
          <xdr:nvSpPr>
            <xdr:cNvPr id="64513" name="List Box 1" hidden="1">
              <a:extLst>
                <a:ext uri="{63B3BB69-23CF-44E3-9099-C40C66FF867C}">
                  <a14:compatExt spid="_x0000_s64513"/>
                </a:ext>
              </a:extLst>
            </xdr:cNvPr>
            <xdr:cNvSpPr/>
          </xdr:nvSpPr>
          <xdr:spPr>
            <a:xfrm>
              <a:off x="0" y="0"/>
              <a:ext cx="0" cy="0"/>
            </a:xfrm>
            <a:prstGeom prst="rect">
              <a:avLst/>
            </a:prstGeom>
          </xdr:spPr>
        </xdr:sp>
        <xdr:clientData/>
      </xdr:twoCellAnchor>
    </mc:Choice>
    <mc:Fallback/>
  </mc:AlternateContent>
  <xdr:twoCellAnchor>
    <xdr:from>
      <xdr:col>2</xdr:col>
      <xdr:colOff>180974</xdr:colOff>
      <xdr:row>25</xdr:row>
      <xdr:rowOff>0</xdr:rowOff>
    </xdr:from>
    <xdr:to>
      <xdr:col>12</xdr:col>
      <xdr:colOff>0</xdr:colOff>
      <xdr:row>43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64</xdr:row>
          <xdr:rowOff>19050</xdr:rowOff>
        </xdr:from>
        <xdr:to>
          <xdr:col>2</xdr:col>
          <xdr:colOff>9525</xdr:colOff>
          <xdr:row>83</xdr:row>
          <xdr:rowOff>0</xdr:rowOff>
        </xdr:to>
        <xdr:sp macro="" textlink="">
          <xdr:nvSpPr>
            <xdr:cNvPr id="64514" name="List Box 2" hidden="1">
              <a:extLst>
                <a:ext uri="{63B3BB69-23CF-44E3-9099-C40C66FF867C}">
                  <a14:compatExt spid="_x0000_s64514"/>
                </a:ext>
              </a:extLst>
            </xdr:cNvPr>
            <xdr:cNvSpPr/>
          </xdr:nvSpPr>
          <xdr:spPr>
            <a:xfrm>
              <a:off x="0" y="0"/>
              <a:ext cx="0" cy="0"/>
            </a:xfrm>
            <a:prstGeom prst="rect">
              <a:avLst/>
            </a:prstGeom>
          </xdr:spPr>
        </xdr:sp>
        <xdr:clientData/>
      </xdr:twoCellAnchor>
    </mc:Choice>
    <mc:Fallback/>
  </mc:AlternateContent>
  <xdr:twoCellAnchor>
    <xdr:from>
      <xdr:col>2</xdr:col>
      <xdr:colOff>285750</xdr:colOff>
      <xdr:row>64</xdr:row>
      <xdr:rowOff>28575</xdr:rowOff>
    </xdr:from>
    <xdr:to>
      <xdr:col>12</xdr:col>
      <xdr:colOff>0</xdr:colOff>
      <xdr:row>82</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103</xdr:row>
          <xdr:rowOff>57150</xdr:rowOff>
        </xdr:from>
        <xdr:to>
          <xdr:col>2</xdr:col>
          <xdr:colOff>28575</xdr:colOff>
          <xdr:row>123</xdr:row>
          <xdr:rowOff>123825</xdr:rowOff>
        </xdr:to>
        <xdr:sp macro="" textlink="">
          <xdr:nvSpPr>
            <xdr:cNvPr id="64515" name="List Box 3" hidden="1">
              <a:extLst>
                <a:ext uri="{63B3BB69-23CF-44E3-9099-C40C66FF867C}">
                  <a14:compatExt spid="_x0000_s6451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103</xdr:row>
      <xdr:rowOff>66674</xdr:rowOff>
    </xdr:from>
    <xdr:to>
      <xdr:col>11</xdr:col>
      <xdr:colOff>761999</xdr:colOff>
      <xdr:row>123</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144</xdr:row>
          <xdr:rowOff>57150</xdr:rowOff>
        </xdr:from>
        <xdr:to>
          <xdr:col>2</xdr:col>
          <xdr:colOff>28575</xdr:colOff>
          <xdr:row>164</xdr:row>
          <xdr:rowOff>114300</xdr:rowOff>
        </xdr:to>
        <xdr:sp macro="" textlink="">
          <xdr:nvSpPr>
            <xdr:cNvPr id="64516" name="List Box 4" hidden="1">
              <a:extLst>
                <a:ext uri="{63B3BB69-23CF-44E3-9099-C40C66FF867C}">
                  <a14:compatExt spid="_x0000_s6451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144</xdr:row>
      <xdr:rowOff>66674</xdr:rowOff>
    </xdr:from>
    <xdr:to>
      <xdr:col>11</xdr:col>
      <xdr:colOff>761999</xdr:colOff>
      <xdr:row>164</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43</xdr:row>
          <xdr:rowOff>9525</xdr:rowOff>
        </xdr:to>
        <xdr:sp macro="" textlink="">
          <xdr:nvSpPr>
            <xdr:cNvPr id="65537" name="List Box 1" hidden="1">
              <a:extLst>
                <a:ext uri="{63B3BB69-23CF-44E3-9099-C40C66FF867C}">
                  <a14:compatExt spid="_x0000_s6553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81</xdr:row>
          <xdr:rowOff>0</xdr:rowOff>
        </xdr:to>
        <xdr:sp macro="" textlink="">
          <xdr:nvSpPr>
            <xdr:cNvPr id="65538" name="List Box 2" hidden="1">
              <a:extLst>
                <a:ext uri="{63B3BB69-23CF-44E3-9099-C40C66FF867C}">
                  <a14:compatExt spid="_x0000_s65538"/>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123825</xdr:rowOff>
        </xdr:to>
        <xdr:sp macro="" textlink="">
          <xdr:nvSpPr>
            <xdr:cNvPr id="65539" name="List Box 3" hidden="1">
              <a:extLst>
                <a:ext uri="{63B3BB69-23CF-44E3-9099-C40C66FF867C}">
                  <a14:compatExt spid="_x0000_s65539"/>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123825</xdr:rowOff>
        </xdr:to>
        <xdr:sp macro="" textlink="">
          <xdr:nvSpPr>
            <xdr:cNvPr id="65540" name="List Box 4" hidden="1">
              <a:extLst>
                <a:ext uri="{63B3BB69-23CF-44E3-9099-C40C66FF867C}">
                  <a14:compatExt spid="_x0000_s6554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2</xdr:col>
          <xdr:colOff>9525</xdr:colOff>
          <xdr:row>51</xdr:row>
          <xdr:rowOff>0</xdr:rowOff>
        </xdr:to>
        <xdr:sp macro="" textlink="">
          <xdr:nvSpPr>
            <xdr:cNvPr id="66561" name="List Box 1" hidden="1">
              <a:extLst>
                <a:ext uri="{63B3BB69-23CF-44E3-9099-C40C66FF867C}">
                  <a14:compatExt spid="_x0000_s66561"/>
                </a:ext>
              </a:extLst>
            </xdr:cNvPr>
            <xdr:cNvSpPr/>
          </xdr:nvSpPr>
          <xdr:spPr>
            <a:xfrm>
              <a:off x="0" y="0"/>
              <a:ext cx="0" cy="0"/>
            </a:xfrm>
            <a:prstGeom prst="rect">
              <a:avLst/>
            </a:prstGeom>
          </xdr:spPr>
        </xdr:sp>
        <xdr:clientData/>
      </xdr:twoCellAnchor>
    </mc:Choice>
    <mc:Fallback/>
  </mc:AlternateContent>
  <xdr:twoCellAnchor>
    <xdr:from>
      <xdr:col>2</xdr:col>
      <xdr:colOff>180974</xdr:colOff>
      <xdr:row>32</xdr:row>
      <xdr:rowOff>0</xdr:rowOff>
    </xdr:from>
    <xdr:to>
      <xdr:col>12</xdr:col>
      <xdr:colOff>0</xdr:colOff>
      <xdr:row>50</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78</xdr:row>
          <xdr:rowOff>19050</xdr:rowOff>
        </xdr:from>
        <xdr:to>
          <xdr:col>2</xdr:col>
          <xdr:colOff>9525</xdr:colOff>
          <xdr:row>96</xdr:row>
          <xdr:rowOff>180975</xdr:rowOff>
        </xdr:to>
        <xdr:sp macro="" textlink="">
          <xdr:nvSpPr>
            <xdr:cNvPr id="66562" name="List Box 2" hidden="1">
              <a:extLst>
                <a:ext uri="{63B3BB69-23CF-44E3-9099-C40C66FF867C}">
                  <a14:compatExt spid="_x0000_s66562"/>
                </a:ext>
              </a:extLst>
            </xdr:cNvPr>
            <xdr:cNvSpPr/>
          </xdr:nvSpPr>
          <xdr:spPr>
            <a:xfrm>
              <a:off x="0" y="0"/>
              <a:ext cx="0" cy="0"/>
            </a:xfrm>
            <a:prstGeom prst="rect">
              <a:avLst/>
            </a:prstGeom>
          </xdr:spPr>
        </xdr:sp>
        <xdr:clientData/>
      </xdr:twoCellAnchor>
    </mc:Choice>
    <mc:Fallback/>
  </mc:AlternateContent>
  <xdr:twoCellAnchor>
    <xdr:from>
      <xdr:col>2</xdr:col>
      <xdr:colOff>285750</xdr:colOff>
      <xdr:row>78</xdr:row>
      <xdr:rowOff>28575</xdr:rowOff>
    </xdr:from>
    <xdr:to>
      <xdr:col>12</xdr:col>
      <xdr:colOff>0</xdr:colOff>
      <xdr:row>96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124</xdr:row>
          <xdr:rowOff>57150</xdr:rowOff>
        </xdr:from>
        <xdr:to>
          <xdr:col>2</xdr:col>
          <xdr:colOff>28575</xdr:colOff>
          <xdr:row>144</xdr:row>
          <xdr:rowOff>114300</xdr:rowOff>
        </xdr:to>
        <xdr:sp macro="" textlink="">
          <xdr:nvSpPr>
            <xdr:cNvPr id="66563" name="List Box 3" hidden="1">
              <a:extLst>
                <a:ext uri="{63B3BB69-23CF-44E3-9099-C40C66FF867C}">
                  <a14:compatExt spid="_x0000_s6656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124</xdr:row>
      <xdr:rowOff>66674</xdr:rowOff>
    </xdr:from>
    <xdr:to>
      <xdr:col>11</xdr:col>
      <xdr:colOff>761999</xdr:colOff>
      <xdr:row>144</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172</xdr:row>
          <xdr:rowOff>57150</xdr:rowOff>
        </xdr:from>
        <xdr:to>
          <xdr:col>2</xdr:col>
          <xdr:colOff>28575</xdr:colOff>
          <xdr:row>192</xdr:row>
          <xdr:rowOff>133350</xdr:rowOff>
        </xdr:to>
        <xdr:sp macro="" textlink="">
          <xdr:nvSpPr>
            <xdr:cNvPr id="66564" name="List Box 4" hidden="1">
              <a:extLst>
                <a:ext uri="{63B3BB69-23CF-44E3-9099-C40C66FF867C}">
                  <a14:compatExt spid="_x0000_s6656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172</xdr:row>
      <xdr:rowOff>66674</xdr:rowOff>
    </xdr:from>
    <xdr:to>
      <xdr:col>11</xdr:col>
      <xdr:colOff>761999</xdr:colOff>
      <xdr:row>192</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9525</xdr:colOff>
          <xdr:row>45</xdr:row>
          <xdr:rowOff>0</xdr:rowOff>
        </xdr:to>
        <xdr:sp macro="" textlink="">
          <xdr:nvSpPr>
            <xdr:cNvPr id="39937" name="List Box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26</xdr:row>
      <xdr:rowOff>0</xdr:rowOff>
    </xdr:from>
    <xdr:to>
      <xdr:col>12</xdr:col>
      <xdr:colOff>0</xdr:colOff>
      <xdr:row>44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66</xdr:row>
          <xdr:rowOff>19050</xdr:rowOff>
        </xdr:from>
        <xdr:to>
          <xdr:col>2</xdr:col>
          <xdr:colOff>9525</xdr:colOff>
          <xdr:row>85</xdr:row>
          <xdr:rowOff>0</xdr:rowOff>
        </xdr:to>
        <xdr:sp macro="" textlink="">
          <xdr:nvSpPr>
            <xdr:cNvPr id="39938" name="List Box 2" hidden="1">
              <a:extLst>
                <a:ext uri="{63B3BB69-23CF-44E3-9099-C40C66FF867C}">
                  <a14:compatExt spid="_x0000_s39938"/>
                </a:ext>
              </a:extLst>
            </xdr:cNvPr>
            <xdr:cNvSpPr/>
          </xdr:nvSpPr>
          <xdr:spPr>
            <a:xfrm>
              <a:off x="0" y="0"/>
              <a:ext cx="0" cy="0"/>
            </a:xfrm>
            <a:prstGeom prst="rect">
              <a:avLst/>
            </a:prstGeom>
          </xdr:spPr>
        </xdr:sp>
        <xdr:clientData/>
      </xdr:twoCellAnchor>
    </mc:Choice>
    <mc:Fallback/>
  </mc:AlternateContent>
  <xdr:twoCellAnchor>
    <xdr:from>
      <xdr:col>2</xdr:col>
      <xdr:colOff>285750</xdr:colOff>
      <xdr:row>66</xdr:row>
      <xdr:rowOff>28575</xdr:rowOff>
    </xdr:from>
    <xdr:to>
      <xdr:col>12</xdr:col>
      <xdr:colOff>0</xdr:colOff>
      <xdr:row>84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106</xdr:row>
          <xdr:rowOff>57150</xdr:rowOff>
        </xdr:from>
        <xdr:to>
          <xdr:col>2</xdr:col>
          <xdr:colOff>28575</xdr:colOff>
          <xdr:row>126</xdr:row>
          <xdr:rowOff>123825</xdr:rowOff>
        </xdr:to>
        <xdr:sp macro="" textlink="">
          <xdr:nvSpPr>
            <xdr:cNvPr id="39939" name="List Box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106</xdr:row>
      <xdr:rowOff>66674</xdr:rowOff>
    </xdr:from>
    <xdr:to>
      <xdr:col>11</xdr:col>
      <xdr:colOff>761999</xdr:colOff>
      <xdr:row>126</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148</xdr:row>
          <xdr:rowOff>57150</xdr:rowOff>
        </xdr:from>
        <xdr:to>
          <xdr:col>2</xdr:col>
          <xdr:colOff>28575</xdr:colOff>
          <xdr:row>168</xdr:row>
          <xdr:rowOff>133350</xdr:rowOff>
        </xdr:to>
        <xdr:sp macro="" textlink="">
          <xdr:nvSpPr>
            <xdr:cNvPr id="39940" name="List Box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148</xdr:row>
      <xdr:rowOff>66674</xdr:rowOff>
    </xdr:from>
    <xdr:to>
      <xdr:col>11</xdr:col>
      <xdr:colOff>761999</xdr:colOff>
      <xdr:row>168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25</xdr:row>
          <xdr:rowOff>0</xdr:rowOff>
        </xdr:from>
        <xdr:to>
          <xdr:col>2</xdr:col>
          <xdr:colOff>9525</xdr:colOff>
          <xdr:row>43</xdr:row>
          <xdr:rowOff>180975</xdr:rowOff>
        </xdr:to>
        <xdr:sp macro="" textlink="">
          <xdr:nvSpPr>
            <xdr:cNvPr id="67585" name="List Box 1" hidden="1">
              <a:extLst>
                <a:ext uri="{63B3BB69-23CF-44E3-9099-C40C66FF867C}">
                  <a14:compatExt spid="_x0000_s67585"/>
                </a:ext>
              </a:extLst>
            </xdr:cNvPr>
            <xdr:cNvSpPr/>
          </xdr:nvSpPr>
          <xdr:spPr>
            <a:xfrm>
              <a:off x="0" y="0"/>
              <a:ext cx="0" cy="0"/>
            </a:xfrm>
            <a:prstGeom prst="rect">
              <a:avLst/>
            </a:prstGeom>
          </xdr:spPr>
        </xdr:sp>
        <xdr:clientData/>
      </xdr:twoCellAnchor>
    </mc:Choice>
    <mc:Fallback/>
  </mc:AlternateContent>
  <xdr:twoCellAnchor>
    <xdr:from>
      <xdr:col>2</xdr:col>
      <xdr:colOff>180974</xdr:colOff>
      <xdr:row>25</xdr:row>
      <xdr:rowOff>0</xdr:rowOff>
    </xdr:from>
    <xdr:to>
      <xdr:col>12</xdr:col>
      <xdr:colOff>0</xdr:colOff>
      <xdr:row>43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64</xdr:row>
          <xdr:rowOff>19050</xdr:rowOff>
        </xdr:from>
        <xdr:to>
          <xdr:col>2</xdr:col>
          <xdr:colOff>9525</xdr:colOff>
          <xdr:row>83</xdr:row>
          <xdr:rowOff>9525</xdr:rowOff>
        </xdr:to>
        <xdr:sp macro="" textlink="">
          <xdr:nvSpPr>
            <xdr:cNvPr id="67586" name="List Box 2" hidden="1">
              <a:extLst>
                <a:ext uri="{63B3BB69-23CF-44E3-9099-C40C66FF867C}">
                  <a14:compatExt spid="_x0000_s67586"/>
                </a:ext>
              </a:extLst>
            </xdr:cNvPr>
            <xdr:cNvSpPr/>
          </xdr:nvSpPr>
          <xdr:spPr>
            <a:xfrm>
              <a:off x="0" y="0"/>
              <a:ext cx="0" cy="0"/>
            </a:xfrm>
            <a:prstGeom prst="rect">
              <a:avLst/>
            </a:prstGeom>
          </xdr:spPr>
        </xdr:sp>
        <xdr:clientData/>
      </xdr:twoCellAnchor>
    </mc:Choice>
    <mc:Fallback/>
  </mc:AlternateContent>
  <xdr:twoCellAnchor>
    <xdr:from>
      <xdr:col>2</xdr:col>
      <xdr:colOff>285750</xdr:colOff>
      <xdr:row>64</xdr:row>
      <xdr:rowOff>28575</xdr:rowOff>
    </xdr:from>
    <xdr:to>
      <xdr:col>12</xdr:col>
      <xdr:colOff>0</xdr:colOff>
      <xdr:row>82</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103</xdr:row>
          <xdr:rowOff>57150</xdr:rowOff>
        </xdr:from>
        <xdr:to>
          <xdr:col>2</xdr:col>
          <xdr:colOff>28575</xdr:colOff>
          <xdr:row>123</xdr:row>
          <xdr:rowOff>123825</xdr:rowOff>
        </xdr:to>
        <xdr:sp macro="" textlink="">
          <xdr:nvSpPr>
            <xdr:cNvPr id="67587" name="List Box 3" hidden="1">
              <a:extLst>
                <a:ext uri="{63B3BB69-23CF-44E3-9099-C40C66FF867C}">
                  <a14:compatExt spid="_x0000_s67587"/>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103</xdr:row>
      <xdr:rowOff>66674</xdr:rowOff>
    </xdr:from>
    <xdr:to>
      <xdr:col>11</xdr:col>
      <xdr:colOff>761999</xdr:colOff>
      <xdr:row>123</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144</xdr:row>
          <xdr:rowOff>57150</xdr:rowOff>
        </xdr:from>
        <xdr:to>
          <xdr:col>2</xdr:col>
          <xdr:colOff>28575</xdr:colOff>
          <xdr:row>164</xdr:row>
          <xdr:rowOff>123825</xdr:rowOff>
        </xdr:to>
        <xdr:sp macro="" textlink="">
          <xdr:nvSpPr>
            <xdr:cNvPr id="67588" name="List Box 4" hidden="1">
              <a:extLst>
                <a:ext uri="{63B3BB69-23CF-44E3-9099-C40C66FF867C}">
                  <a14:compatExt spid="_x0000_s67588"/>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144</xdr:row>
      <xdr:rowOff>66674</xdr:rowOff>
    </xdr:from>
    <xdr:to>
      <xdr:col>11</xdr:col>
      <xdr:colOff>761999</xdr:colOff>
      <xdr:row>164</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24</xdr:row>
          <xdr:rowOff>0</xdr:rowOff>
        </xdr:from>
        <xdr:to>
          <xdr:col>2</xdr:col>
          <xdr:colOff>9525</xdr:colOff>
          <xdr:row>42</xdr:row>
          <xdr:rowOff>180975</xdr:rowOff>
        </xdr:to>
        <xdr:sp macro="" textlink="">
          <xdr:nvSpPr>
            <xdr:cNvPr id="68609" name="List Box 1" hidden="1">
              <a:extLst>
                <a:ext uri="{63B3BB69-23CF-44E3-9099-C40C66FF867C}">
                  <a14:compatExt spid="_x0000_s68609"/>
                </a:ext>
              </a:extLst>
            </xdr:cNvPr>
            <xdr:cNvSpPr/>
          </xdr:nvSpPr>
          <xdr:spPr>
            <a:xfrm>
              <a:off x="0" y="0"/>
              <a:ext cx="0" cy="0"/>
            </a:xfrm>
            <a:prstGeom prst="rect">
              <a:avLst/>
            </a:prstGeom>
          </xdr:spPr>
        </xdr:sp>
        <xdr:clientData/>
      </xdr:twoCellAnchor>
    </mc:Choice>
    <mc:Fallback/>
  </mc:AlternateContent>
  <xdr:twoCellAnchor>
    <xdr:from>
      <xdr:col>2</xdr:col>
      <xdr:colOff>180974</xdr:colOff>
      <xdr:row>24</xdr:row>
      <xdr:rowOff>0</xdr:rowOff>
    </xdr:from>
    <xdr:to>
      <xdr:col>12</xdr:col>
      <xdr:colOff>0</xdr:colOff>
      <xdr:row>42</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62</xdr:row>
          <xdr:rowOff>19050</xdr:rowOff>
        </xdr:from>
        <xdr:to>
          <xdr:col>2</xdr:col>
          <xdr:colOff>9525</xdr:colOff>
          <xdr:row>81</xdr:row>
          <xdr:rowOff>0</xdr:rowOff>
        </xdr:to>
        <xdr:sp macro="" textlink="">
          <xdr:nvSpPr>
            <xdr:cNvPr id="68610" name="List Box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twoCellAnchor>
    <xdr:from>
      <xdr:col>2</xdr:col>
      <xdr:colOff>285750</xdr:colOff>
      <xdr:row>62</xdr:row>
      <xdr:rowOff>28575</xdr:rowOff>
    </xdr:from>
    <xdr:to>
      <xdr:col>12</xdr:col>
      <xdr:colOff>0</xdr:colOff>
      <xdr:row>80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100</xdr:row>
          <xdr:rowOff>57150</xdr:rowOff>
        </xdr:from>
        <xdr:to>
          <xdr:col>2</xdr:col>
          <xdr:colOff>28575</xdr:colOff>
          <xdr:row>120</xdr:row>
          <xdr:rowOff>123825</xdr:rowOff>
        </xdr:to>
        <xdr:sp macro="" textlink="">
          <xdr:nvSpPr>
            <xdr:cNvPr id="68611" name="List Box 3" hidden="1">
              <a:extLst>
                <a:ext uri="{63B3BB69-23CF-44E3-9099-C40C66FF867C}">
                  <a14:compatExt spid="_x0000_s68611"/>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100</xdr:row>
      <xdr:rowOff>66674</xdr:rowOff>
    </xdr:from>
    <xdr:to>
      <xdr:col>11</xdr:col>
      <xdr:colOff>761999</xdr:colOff>
      <xdr:row>120</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140</xdr:row>
          <xdr:rowOff>57150</xdr:rowOff>
        </xdr:from>
        <xdr:to>
          <xdr:col>2</xdr:col>
          <xdr:colOff>28575</xdr:colOff>
          <xdr:row>160</xdr:row>
          <xdr:rowOff>123825</xdr:rowOff>
        </xdr:to>
        <xdr:sp macro="" textlink="">
          <xdr:nvSpPr>
            <xdr:cNvPr id="68612" name="List Box 4" hidden="1">
              <a:extLst>
                <a:ext uri="{63B3BB69-23CF-44E3-9099-C40C66FF867C}">
                  <a14:compatExt spid="_x0000_s68612"/>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140</xdr:row>
      <xdr:rowOff>66674</xdr:rowOff>
    </xdr:from>
    <xdr:to>
      <xdr:col>11</xdr:col>
      <xdr:colOff>761999</xdr:colOff>
      <xdr:row>160</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27</xdr:row>
          <xdr:rowOff>0</xdr:rowOff>
        </xdr:from>
        <xdr:to>
          <xdr:col>2</xdr:col>
          <xdr:colOff>9525</xdr:colOff>
          <xdr:row>46</xdr:row>
          <xdr:rowOff>0</xdr:rowOff>
        </xdr:to>
        <xdr:sp macro="" textlink="">
          <xdr:nvSpPr>
            <xdr:cNvPr id="69633" name="List Box 1" hidden="1">
              <a:extLst>
                <a:ext uri="{63B3BB69-23CF-44E3-9099-C40C66FF867C}">
                  <a14:compatExt spid="_x0000_s69633"/>
                </a:ext>
              </a:extLst>
            </xdr:cNvPr>
            <xdr:cNvSpPr/>
          </xdr:nvSpPr>
          <xdr:spPr>
            <a:xfrm>
              <a:off x="0" y="0"/>
              <a:ext cx="0" cy="0"/>
            </a:xfrm>
            <a:prstGeom prst="rect">
              <a:avLst/>
            </a:prstGeom>
          </xdr:spPr>
        </xdr:sp>
        <xdr:clientData/>
      </xdr:twoCellAnchor>
    </mc:Choice>
    <mc:Fallback/>
  </mc:AlternateContent>
  <xdr:twoCellAnchor>
    <xdr:from>
      <xdr:col>2</xdr:col>
      <xdr:colOff>180974</xdr:colOff>
      <xdr:row>27</xdr:row>
      <xdr:rowOff>0</xdr:rowOff>
    </xdr:from>
    <xdr:to>
      <xdr:col>12</xdr:col>
      <xdr:colOff>0</xdr:colOff>
      <xdr:row>45</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68</xdr:row>
          <xdr:rowOff>19050</xdr:rowOff>
        </xdr:from>
        <xdr:to>
          <xdr:col>2</xdr:col>
          <xdr:colOff>9525</xdr:colOff>
          <xdr:row>87</xdr:row>
          <xdr:rowOff>0</xdr:rowOff>
        </xdr:to>
        <xdr:sp macro="" textlink="">
          <xdr:nvSpPr>
            <xdr:cNvPr id="69634" name="List Box 2" hidden="1">
              <a:extLst>
                <a:ext uri="{63B3BB69-23CF-44E3-9099-C40C66FF867C}">
                  <a14:compatExt spid="_x0000_s69634"/>
                </a:ext>
              </a:extLst>
            </xdr:cNvPr>
            <xdr:cNvSpPr/>
          </xdr:nvSpPr>
          <xdr:spPr>
            <a:xfrm>
              <a:off x="0" y="0"/>
              <a:ext cx="0" cy="0"/>
            </a:xfrm>
            <a:prstGeom prst="rect">
              <a:avLst/>
            </a:prstGeom>
          </xdr:spPr>
        </xdr:sp>
        <xdr:clientData/>
      </xdr:twoCellAnchor>
    </mc:Choice>
    <mc:Fallback/>
  </mc:AlternateContent>
  <xdr:twoCellAnchor>
    <xdr:from>
      <xdr:col>2</xdr:col>
      <xdr:colOff>285750</xdr:colOff>
      <xdr:row>68</xdr:row>
      <xdr:rowOff>28575</xdr:rowOff>
    </xdr:from>
    <xdr:to>
      <xdr:col>12</xdr:col>
      <xdr:colOff>0</xdr:colOff>
      <xdr:row>86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109</xdr:row>
          <xdr:rowOff>57150</xdr:rowOff>
        </xdr:from>
        <xdr:to>
          <xdr:col>2</xdr:col>
          <xdr:colOff>28575</xdr:colOff>
          <xdr:row>129</xdr:row>
          <xdr:rowOff>104775</xdr:rowOff>
        </xdr:to>
        <xdr:sp macro="" textlink="">
          <xdr:nvSpPr>
            <xdr:cNvPr id="69635" name="List Box 3" hidden="1">
              <a:extLst>
                <a:ext uri="{63B3BB69-23CF-44E3-9099-C40C66FF867C}">
                  <a14:compatExt spid="_x0000_s6963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109</xdr:row>
      <xdr:rowOff>66674</xdr:rowOff>
    </xdr:from>
    <xdr:to>
      <xdr:col>11</xdr:col>
      <xdr:colOff>761999</xdr:colOff>
      <xdr:row>129</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152</xdr:row>
          <xdr:rowOff>57150</xdr:rowOff>
        </xdr:from>
        <xdr:to>
          <xdr:col>2</xdr:col>
          <xdr:colOff>28575</xdr:colOff>
          <xdr:row>172</xdr:row>
          <xdr:rowOff>104775</xdr:rowOff>
        </xdr:to>
        <xdr:sp macro="" textlink="">
          <xdr:nvSpPr>
            <xdr:cNvPr id="69636" name="List Box 4" hidden="1">
              <a:extLst>
                <a:ext uri="{63B3BB69-23CF-44E3-9099-C40C66FF867C}">
                  <a14:compatExt spid="_x0000_s6963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152</xdr:row>
      <xdr:rowOff>66674</xdr:rowOff>
    </xdr:from>
    <xdr:to>
      <xdr:col>11</xdr:col>
      <xdr:colOff>761999</xdr:colOff>
      <xdr:row>172</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9525</xdr:colOff>
          <xdr:row>45</xdr:row>
          <xdr:rowOff>0</xdr:rowOff>
        </xdr:to>
        <xdr:sp macro="" textlink="">
          <xdr:nvSpPr>
            <xdr:cNvPr id="40961" name="List Box 1" hidden="1">
              <a:extLst>
                <a:ext uri="{63B3BB69-23CF-44E3-9099-C40C66FF867C}">
                  <a14:compatExt spid="_x0000_s40961"/>
                </a:ext>
              </a:extLst>
            </xdr:cNvPr>
            <xdr:cNvSpPr/>
          </xdr:nvSpPr>
          <xdr:spPr>
            <a:xfrm>
              <a:off x="0" y="0"/>
              <a:ext cx="0" cy="0"/>
            </a:xfrm>
            <a:prstGeom prst="rect">
              <a:avLst/>
            </a:prstGeom>
          </xdr:spPr>
        </xdr:sp>
        <xdr:clientData/>
      </xdr:twoCellAnchor>
    </mc:Choice>
    <mc:Fallback/>
  </mc:AlternateContent>
  <xdr:twoCellAnchor>
    <xdr:from>
      <xdr:col>2</xdr:col>
      <xdr:colOff>333374</xdr:colOff>
      <xdr:row>26</xdr:row>
      <xdr:rowOff>0</xdr:rowOff>
    </xdr:from>
    <xdr:to>
      <xdr:col>12</xdr:col>
      <xdr:colOff>152400</xdr:colOff>
      <xdr:row>44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66</xdr:row>
          <xdr:rowOff>19050</xdr:rowOff>
        </xdr:from>
        <xdr:to>
          <xdr:col>2</xdr:col>
          <xdr:colOff>9525</xdr:colOff>
          <xdr:row>85</xdr:row>
          <xdr:rowOff>0</xdr:rowOff>
        </xdr:to>
        <xdr:sp macro="" textlink="">
          <xdr:nvSpPr>
            <xdr:cNvPr id="40962" name="List Box 2" hidden="1">
              <a:extLst>
                <a:ext uri="{63B3BB69-23CF-44E3-9099-C40C66FF867C}">
                  <a14:compatExt spid="_x0000_s40962"/>
                </a:ext>
              </a:extLst>
            </xdr:cNvPr>
            <xdr:cNvSpPr/>
          </xdr:nvSpPr>
          <xdr:spPr>
            <a:xfrm>
              <a:off x="0" y="0"/>
              <a:ext cx="0" cy="0"/>
            </a:xfrm>
            <a:prstGeom prst="rect">
              <a:avLst/>
            </a:prstGeom>
          </xdr:spPr>
        </xdr:sp>
        <xdr:clientData/>
      </xdr:twoCellAnchor>
    </mc:Choice>
    <mc:Fallback/>
  </mc:AlternateContent>
  <xdr:twoCellAnchor>
    <xdr:from>
      <xdr:col>2</xdr:col>
      <xdr:colOff>285750</xdr:colOff>
      <xdr:row>66</xdr:row>
      <xdr:rowOff>28575</xdr:rowOff>
    </xdr:from>
    <xdr:to>
      <xdr:col>12</xdr:col>
      <xdr:colOff>0</xdr:colOff>
      <xdr:row>84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106</xdr:row>
          <xdr:rowOff>57150</xdr:rowOff>
        </xdr:from>
        <xdr:to>
          <xdr:col>2</xdr:col>
          <xdr:colOff>28575</xdr:colOff>
          <xdr:row>126</xdr:row>
          <xdr:rowOff>123825</xdr:rowOff>
        </xdr:to>
        <xdr:sp macro="" textlink="">
          <xdr:nvSpPr>
            <xdr:cNvPr id="40963" name="List Box 3" hidden="1">
              <a:extLst>
                <a:ext uri="{63B3BB69-23CF-44E3-9099-C40C66FF867C}">
                  <a14:compatExt spid="_x0000_s4096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106</xdr:row>
      <xdr:rowOff>66674</xdr:rowOff>
    </xdr:from>
    <xdr:to>
      <xdr:col>11</xdr:col>
      <xdr:colOff>761999</xdr:colOff>
      <xdr:row>126</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148</xdr:row>
          <xdr:rowOff>57150</xdr:rowOff>
        </xdr:from>
        <xdr:to>
          <xdr:col>2</xdr:col>
          <xdr:colOff>28575</xdr:colOff>
          <xdr:row>168</xdr:row>
          <xdr:rowOff>133350</xdr:rowOff>
        </xdr:to>
        <xdr:sp macro="" textlink="">
          <xdr:nvSpPr>
            <xdr:cNvPr id="40964" name="List Box 4" hidden="1">
              <a:extLst>
                <a:ext uri="{63B3BB69-23CF-44E3-9099-C40C66FF867C}">
                  <a14:compatExt spid="_x0000_s4096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148</xdr:row>
      <xdr:rowOff>66674</xdr:rowOff>
    </xdr:from>
    <xdr:to>
      <xdr:col>11</xdr:col>
      <xdr:colOff>761999</xdr:colOff>
      <xdr:row>168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2</xdr:col>
          <xdr:colOff>9525</xdr:colOff>
          <xdr:row>40</xdr:row>
          <xdr:rowOff>9525</xdr:rowOff>
        </xdr:to>
        <xdr:sp macro="" textlink="">
          <xdr:nvSpPr>
            <xdr:cNvPr id="41985" name="List Box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xdr:twoCellAnchor>
    <xdr:from>
      <xdr:col>2</xdr:col>
      <xdr:colOff>285749</xdr:colOff>
      <xdr:row>21</xdr:row>
      <xdr:rowOff>0</xdr:rowOff>
    </xdr:from>
    <xdr:to>
      <xdr:col>12</xdr:col>
      <xdr:colOff>104775</xdr:colOff>
      <xdr:row>39</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56</xdr:row>
          <xdr:rowOff>19050</xdr:rowOff>
        </xdr:from>
        <xdr:to>
          <xdr:col>2</xdr:col>
          <xdr:colOff>9525</xdr:colOff>
          <xdr:row>75</xdr:row>
          <xdr:rowOff>0</xdr:rowOff>
        </xdr:to>
        <xdr:sp macro="" textlink="">
          <xdr:nvSpPr>
            <xdr:cNvPr id="41986" name="List Box 2" hidden="1">
              <a:extLst>
                <a:ext uri="{63B3BB69-23CF-44E3-9099-C40C66FF867C}">
                  <a14:compatExt spid="_x0000_s41986"/>
                </a:ext>
              </a:extLst>
            </xdr:cNvPr>
            <xdr:cNvSpPr/>
          </xdr:nvSpPr>
          <xdr:spPr>
            <a:xfrm>
              <a:off x="0" y="0"/>
              <a:ext cx="0" cy="0"/>
            </a:xfrm>
            <a:prstGeom prst="rect">
              <a:avLst/>
            </a:prstGeom>
          </xdr:spPr>
        </xdr:sp>
        <xdr:clientData/>
      </xdr:twoCellAnchor>
    </mc:Choice>
    <mc:Fallback/>
  </mc:AlternateContent>
  <xdr:twoCellAnchor>
    <xdr:from>
      <xdr:col>2</xdr:col>
      <xdr:colOff>285750</xdr:colOff>
      <xdr:row>56</xdr:row>
      <xdr:rowOff>28575</xdr:rowOff>
    </xdr:from>
    <xdr:to>
      <xdr:col>12</xdr:col>
      <xdr:colOff>0</xdr:colOff>
      <xdr:row>74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91</xdr:row>
          <xdr:rowOff>57150</xdr:rowOff>
        </xdr:from>
        <xdr:to>
          <xdr:col>2</xdr:col>
          <xdr:colOff>28575</xdr:colOff>
          <xdr:row>111</xdr:row>
          <xdr:rowOff>123825</xdr:rowOff>
        </xdr:to>
        <xdr:sp macro="" textlink="">
          <xdr:nvSpPr>
            <xdr:cNvPr id="41987" name="List Box 3" hidden="1">
              <a:extLst>
                <a:ext uri="{63B3BB69-23CF-44E3-9099-C40C66FF867C}">
                  <a14:compatExt spid="_x0000_s41987"/>
                </a:ext>
              </a:extLst>
            </xdr:cNvPr>
            <xdr:cNvSpPr/>
          </xdr:nvSpPr>
          <xdr:spPr>
            <a:xfrm>
              <a:off x="0" y="0"/>
              <a:ext cx="0" cy="0"/>
            </a:xfrm>
            <a:prstGeom prst="rect">
              <a:avLst/>
            </a:prstGeom>
          </xdr:spPr>
        </xdr:sp>
        <xdr:clientData/>
      </xdr:twoCellAnchor>
    </mc:Choice>
    <mc:Fallback/>
  </mc:AlternateContent>
  <xdr:twoCellAnchor>
    <xdr:from>
      <xdr:col>2</xdr:col>
      <xdr:colOff>314324</xdr:colOff>
      <xdr:row>91</xdr:row>
      <xdr:rowOff>66674</xdr:rowOff>
    </xdr:from>
    <xdr:to>
      <xdr:col>11</xdr:col>
      <xdr:colOff>761999</xdr:colOff>
      <xdr:row>111</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128</xdr:row>
          <xdr:rowOff>57150</xdr:rowOff>
        </xdr:from>
        <xdr:to>
          <xdr:col>2</xdr:col>
          <xdr:colOff>28575</xdr:colOff>
          <xdr:row>148</xdr:row>
          <xdr:rowOff>123825</xdr:rowOff>
        </xdr:to>
        <xdr:sp macro="" textlink="">
          <xdr:nvSpPr>
            <xdr:cNvPr id="41988" name="List Box 4" hidden="1">
              <a:extLst>
                <a:ext uri="{63B3BB69-23CF-44E3-9099-C40C66FF867C}">
                  <a14:compatExt spid="_x0000_s41988"/>
                </a:ext>
              </a:extLst>
            </xdr:cNvPr>
            <xdr:cNvSpPr/>
          </xdr:nvSpPr>
          <xdr:spPr>
            <a:xfrm>
              <a:off x="0" y="0"/>
              <a:ext cx="0" cy="0"/>
            </a:xfrm>
            <a:prstGeom prst="rect">
              <a:avLst/>
            </a:prstGeom>
          </xdr:spPr>
        </xdr:sp>
        <xdr:clientData/>
      </xdr:twoCellAnchor>
    </mc:Choice>
    <mc:Fallback/>
  </mc:AlternateContent>
  <xdr:twoCellAnchor>
    <xdr:from>
      <xdr:col>2</xdr:col>
      <xdr:colOff>314324</xdr:colOff>
      <xdr:row>128</xdr:row>
      <xdr:rowOff>66674</xdr:rowOff>
    </xdr:from>
    <xdr:to>
      <xdr:col>11</xdr:col>
      <xdr:colOff>761999</xdr:colOff>
      <xdr:row>148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22</xdr:row>
          <xdr:rowOff>0</xdr:rowOff>
        </xdr:from>
        <xdr:to>
          <xdr:col>2</xdr:col>
          <xdr:colOff>9525</xdr:colOff>
          <xdr:row>40</xdr:row>
          <xdr:rowOff>180975</xdr:rowOff>
        </xdr:to>
        <xdr:sp macro="" textlink="">
          <xdr:nvSpPr>
            <xdr:cNvPr id="43009" name="List Box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twoCellAnchor>
    <xdr:from>
      <xdr:col>2</xdr:col>
      <xdr:colOff>180974</xdr:colOff>
      <xdr:row>22</xdr:row>
      <xdr:rowOff>0</xdr:rowOff>
    </xdr:from>
    <xdr:to>
      <xdr:col>12</xdr:col>
      <xdr:colOff>0</xdr:colOff>
      <xdr:row>40</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58</xdr:row>
          <xdr:rowOff>19050</xdr:rowOff>
        </xdr:from>
        <xdr:to>
          <xdr:col>2</xdr:col>
          <xdr:colOff>9525</xdr:colOff>
          <xdr:row>77</xdr:row>
          <xdr:rowOff>0</xdr:rowOff>
        </xdr:to>
        <xdr:sp macro="" textlink="">
          <xdr:nvSpPr>
            <xdr:cNvPr id="43010" name="List Box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xdr:twoCellAnchor>
    <xdr:from>
      <xdr:col>2</xdr:col>
      <xdr:colOff>285750</xdr:colOff>
      <xdr:row>58</xdr:row>
      <xdr:rowOff>28575</xdr:rowOff>
    </xdr:from>
    <xdr:to>
      <xdr:col>12</xdr:col>
      <xdr:colOff>0</xdr:colOff>
      <xdr:row>76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94</xdr:row>
          <xdr:rowOff>57150</xdr:rowOff>
        </xdr:from>
        <xdr:to>
          <xdr:col>2</xdr:col>
          <xdr:colOff>28575</xdr:colOff>
          <xdr:row>114</xdr:row>
          <xdr:rowOff>123825</xdr:rowOff>
        </xdr:to>
        <xdr:sp macro="" textlink="">
          <xdr:nvSpPr>
            <xdr:cNvPr id="43011" name="List Box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twoCellAnchor>
    <xdr:from>
      <xdr:col>2</xdr:col>
      <xdr:colOff>314324</xdr:colOff>
      <xdr:row>94</xdr:row>
      <xdr:rowOff>66674</xdr:rowOff>
    </xdr:from>
    <xdr:to>
      <xdr:col>11</xdr:col>
      <xdr:colOff>761999</xdr:colOff>
      <xdr:row>114</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132</xdr:row>
          <xdr:rowOff>57150</xdr:rowOff>
        </xdr:from>
        <xdr:to>
          <xdr:col>2</xdr:col>
          <xdr:colOff>28575</xdr:colOff>
          <xdr:row>152</xdr:row>
          <xdr:rowOff>123825</xdr:rowOff>
        </xdr:to>
        <xdr:sp macro="" textlink="">
          <xdr:nvSpPr>
            <xdr:cNvPr id="43012" name="List Box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xdr:twoCellAnchor>
    <xdr:from>
      <xdr:col>2</xdr:col>
      <xdr:colOff>314324</xdr:colOff>
      <xdr:row>132</xdr:row>
      <xdr:rowOff>66674</xdr:rowOff>
    </xdr:from>
    <xdr:to>
      <xdr:col>11</xdr:col>
      <xdr:colOff>761999</xdr:colOff>
      <xdr:row>152</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9525</xdr:colOff>
          <xdr:row>45</xdr:row>
          <xdr:rowOff>0</xdr:rowOff>
        </xdr:to>
        <xdr:sp macro="" textlink="">
          <xdr:nvSpPr>
            <xdr:cNvPr id="44033" name="List Box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xdr:twoCellAnchor>
    <xdr:from>
      <xdr:col>2</xdr:col>
      <xdr:colOff>180974</xdr:colOff>
      <xdr:row>26</xdr:row>
      <xdr:rowOff>0</xdr:rowOff>
    </xdr:from>
    <xdr:to>
      <xdr:col>12</xdr:col>
      <xdr:colOff>0</xdr:colOff>
      <xdr:row>44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66</xdr:row>
          <xdr:rowOff>19050</xdr:rowOff>
        </xdr:from>
        <xdr:to>
          <xdr:col>2</xdr:col>
          <xdr:colOff>9525</xdr:colOff>
          <xdr:row>85</xdr:row>
          <xdr:rowOff>0</xdr:rowOff>
        </xdr:to>
        <xdr:sp macro="" textlink="">
          <xdr:nvSpPr>
            <xdr:cNvPr id="44034" name="List Box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xdr:twoCellAnchor>
    <xdr:from>
      <xdr:col>2</xdr:col>
      <xdr:colOff>285750</xdr:colOff>
      <xdr:row>66</xdr:row>
      <xdr:rowOff>28575</xdr:rowOff>
    </xdr:from>
    <xdr:to>
      <xdr:col>12</xdr:col>
      <xdr:colOff>0</xdr:colOff>
      <xdr:row>84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106</xdr:row>
          <xdr:rowOff>57150</xdr:rowOff>
        </xdr:from>
        <xdr:to>
          <xdr:col>2</xdr:col>
          <xdr:colOff>28575</xdr:colOff>
          <xdr:row>126</xdr:row>
          <xdr:rowOff>123825</xdr:rowOff>
        </xdr:to>
        <xdr:sp macro="" textlink="">
          <xdr:nvSpPr>
            <xdr:cNvPr id="44035" name="List Box 3" hidden="1">
              <a:extLst>
                <a:ext uri="{63B3BB69-23CF-44E3-9099-C40C66FF867C}">
                  <a14:compatExt spid="_x0000_s44035"/>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106</xdr:row>
      <xdr:rowOff>66674</xdr:rowOff>
    </xdr:from>
    <xdr:to>
      <xdr:col>11</xdr:col>
      <xdr:colOff>761999</xdr:colOff>
      <xdr:row>126</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148</xdr:row>
          <xdr:rowOff>57150</xdr:rowOff>
        </xdr:from>
        <xdr:to>
          <xdr:col>2</xdr:col>
          <xdr:colOff>28575</xdr:colOff>
          <xdr:row>168</xdr:row>
          <xdr:rowOff>123825</xdr:rowOff>
        </xdr:to>
        <xdr:sp macro="" textlink="">
          <xdr:nvSpPr>
            <xdr:cNvPr id="44036" name="List Box 4" hidden="1">
              <a:extLst>
                <a:ext uri="{63B3BB69-23CF-44E3-9099-C40C66FF867C}">
                  <a14:compatExt spid="_x0000_s44036"/>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148</xdr:row>
      <xdr:rowOff>66674</xdr:rowOff>
    </xdr:from>
    <xdr:to>
      <xdr:col>11</xdr:col>
      <xdr:colOff>761999</xdr:colOff>
      <xdr:row>168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27</xdr:row>
          <xdr:rowOff>0</xdr:rowOff>
        </xdr:from>
        <xdr:to>
          <xdr:col>2</xdr:col>
          <xdr:colOff>9525</xdr:colOff>
          <xdr:row>46</xdr:row>
          <xdr:rowOff>9525</xdr:rowOff>
        </xdr:to>
        <xdr:sp macro="" textlink="">
          <xdr:nvSpPr>
            <xdr:cNvPr id="45057" name="List Box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xdr:twoCellAnchor>
    <xdr:from>
      <xdr:col>2</xdr:col>
      <xdr:colOff>180974</xdr:colOff>
      <xdr:row>27</xdr:row>
      <xdr:rowOff>0</xdr:rowOff>
    </xdr:from>
    <xdr:to>
      <xdr:col>12</xdr:col>
      <xdr:colOff>0</xdr:colOff>
      <xdr:row>45</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68</xdr:row>
          <xdr:rowOff>19050</xdr:rowOff>
        </xdr:from>
        <xdr:to>
          <xdr:col>2</xdr:col>
          <xdr:colOff>9525</xdr:colOff>
          <xdr:row>87</xdr:row>
          <xdr:rowOff>9525</xdr:rowOff>
        </xdr:to>
        <xdr:sp macro="" textlink="">
          <xdr:nvSpPr>
            <xdr:cNvPr id="45058" name="List Box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xdr:twoCellAnchor>
    <xdr:from>
      <xdr:col>2</xdr:col>
      <xdr:colOff>285750</xdr:colOff>
      <xdr:row>68</xdr:row>
      <xdr:rowOff>28575</xdr:rowOff>
    </xdr:from>
    <xdr:to>
      <xdr:col>12</xdr:col>
      <xdr:colOff>0</xdr:colOff>
      <xdr:row>86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109</xdr:row>
          <xdr:rowOff>57150</xdr:rowOff>
        </xdr:from>
        <xdr:to>
          <xdr:col>2</xdr:col>
          <xdr:colOff>28575</xdr:colOff>
          <xdr:row>129</xdr:row>
          <xdr:rowOff>123825</xdr:rowOff>
        </xdr:to>
        <xdr:sp macro="" textlink="">
          <xdr:nvSpPr>
            <xdr:cNvPr id="45059" name="List Box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109</xdr:row>
      <xdr:rowOff>66674</xdr:rowOff>
    </xdr:from>
    <xdr:to>
      <xdr:col>11</xdr:col>
      <xdr:colOff>761999</xdr:colOff>
      <xdr:row>129</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152</xdr:row>
          <xdr:rowOff>57150</xdr:rowOff>
        </xdr:from>
        <xdr:to>
          <xdr:col>2</xdr:col>
          <xdr:colOff>28575</xdr:colOff>
          <xdr:row>172</xdr:row>
          <xdr:rowOff>123825</xdr:rowOff>
        </xdr:to>
        <xdr:sp macro="" textlink="">
          <xdr:nvSpPr>
            <xdr:cNvPr id="45060" name="List Box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xdr:twoCellAnchor>
    <xdr:from>
      <xdr:col>2</xdr:col>
      <xdr:colOff>314324</xdr:colOff>
      <xdr:row>152</xdr:row>
      <xdr:rowOff>66674</xdr:rowOff>
    </xdr:from>
    <xdr:to>
      <xdr:col>11</xdr:col>
      <xdr:colOff>761999</xdr:colOff>
      <xdr:row>172</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2</xdr:col>
          <xdr:colOff>9525</xdr:colOff>
          <xdr:row>45</xdr:row>
          <xdr:rowOff>0</xdr:rowOff>
        </xdr:to>
        <xdr:sp macro="" textlink="">
          <xdr:nvSpPr>
            <xdr:cNvPr id="46081" name="List Box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xdr:twoCellAnchor>
    <xdr:from>
      <xdr:col>2</xdr:col>
      <xdr:colOff>180974</xdr:colOff>
      <xdr:row>26</xdr:row>
      <xdr:rowOff>0</xdr:rowOff>
    </xdr:from>
    <xdr:to>
      <xdr:col>12</xdr:col>
      <xdr:colOff>0</xdr:colOff>
      <xdr:row>44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66</xdr:row>
          <xdr:rowOff>19050</xdr:rowOff>
        </xdr:from>
        <xdr:to>
          <xdr:col>2</xdr:col>
          <xdr:colOff>9525</xdr:colOff>
          <xdr:row>85</xdr:row>
          <xdr:rowOff>0</xdr:rowOff>
        </xdr:to>
        <xdr:sp macro="" textlink="">
          <xdr:nvSpPr>
            <xdr:cNvPr id="46082" name="List Box 2" hidden="1">
              <a:extLst>
                <a:ext uri="{63B3BB69-23CF-44E3-9099-C40C66FF867C}">
                  <a14:compatExt spid="_x0000_s46082"/>
                </a:ext>
              </a:extLst>
            </xdr:cNvPr>
            <xdr:cNvSpPr/>
          </xdr:nvSpPr>
          <xdr:spPr>
            <a:xfrm>
              <a:off x="0" y="0"/>
              <a:ext cx="0" cy="0"/>
            </a:xfrm>
            <a:prstGeom prst="rect">
              <a:avLst/>
            </a:prstGeom>
          </xdr:spPr>
        </xdr:sp>
        <xdr:clientData/>
      </xdr:twoCellAnchor>
    </mc:Choice>
    <mc:Fallback/>
  </mc:AlternateContent>
  <xdr:twoCellAnchor>
    <xdr:from>
      <xdr:col>2</xdr:col>
      <xdr:colOff>285750</xdr:colOff>
      <xdr:row>66</xdr:row>
      <xdr:rowOff>28575</xdr:rowOff>
    </xdr:from>
    <xdr:to>
      <xdr:col>12</xdr:col>
      <xdr:colOff>0</xdr:colOff>
      <xdr:row>84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106</xdr:row>
          <xdr:rowOff>57150</xdr:rowOff>
        </xdr:from>
        <xdr:to>
          <xdr:col>2</xdr:col>
          <xdr:colOff>28575</xdr:colOff>
          <xdr:row>126</xdr:row>
          <xdr:rowOff>123825</xdr:rowOff>
        </xdr:to>
        <xdr:sp macro="" textlink="">
          <xdr:nvSpPr>
            <xdr:cNvPr id="46083" name="List Box 3" hidden="1">
              <a:extLst>
                <a:ext uri="{63B3BB69-23CF-44E3-9099-C40C66FF867C}">
                  <a14:compatExt spid="_x0000_s46083"/>
                </a:ext>
              </a:extLst>
            </xdr:cNvPr>
            <xdr:cNvSpPr/>
          </xdr:nvSpPr>
          <xdr:spPr>
            <a:xfrm>
              <a:off x="0" y="0"/>
              <a:ext cx="0" cy="0"/>
            </a:xfrm>
            <a:prstGeom prst="rect">
              <a:avLst/>
            </a:prstGeom>
          </xdr:spPr>
        </xdr:sp>
        <xdr:clientData/>
      </xdr:twoCellAnchor>
    </mc:Choice>
    <mc:Fallback/>
  </mc:AlternateContent>
  <xdr:twoCellAnchor>
    <xdr:from>
      <xdr:col>2</xdr:col>
      <xdr:colOff>314324</xdr:colOff>
      <xdr:row>106</xdr:row>
      <xdr:rowOff>66674</xdr:rowOff>
    </xdr:from>
    <xdr:to>
      <xdr:col>11</xdr:col>
      <xdr:colOff>761999</xdr:colOff>
      <xdr:row>126</xdr:row>
      <xdr:rowOff>114299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38100</xdr:colOff>
          <xdr:row>148</xdr:row>
          <xdr:rowOff>57150</xdr:rowOff>
        </xdr:from>
        <xdr:to>
          <xdr:col>2</xdr:col>
          <xdr:colOff>28575</xdr:colOff>
          <xdr:row>168</xdr:row>
          <xdr:rowOff>123825</xdr:rowOff>
        </xdr:to>
        <xdr:sp macro="" textlink="">
          <xdr:nvSpPr>
            <xdr:cNvPr id="46084" name="List Box 4" hidden="1">
              <a:extLst>
                <a:ext uri="{63B3BB69-23CF-44E3-9099-C40C66FF867C}">
                  <a14:compatExt spid="_x0000_s46084"/>
                </a:ext>
              </a:extLst>
            </xdr:cNvPr>
            <xdr:cNvSpPr/>
          </xdr:nvSpPr>
          <xdr:spPr>
            <a:xfrm>
              <a:off x="0" y="0"/>
              <a:ext cx="0" cy="0"/>
            </a:xfrm>
            <a:prstGeom prst="rect">
              <a:avLst/>
            </a:prstGeom>
          </xdr:spPr>
        </xdr:sp>
        <xdr:clientData/>
      </xdr:twoCellAnchor>
    </mc:Choice>
    <mc:Fallback/>
  </mc:AlternateContent>
  <xdr:twoCellAnchor>
    <xdr:from>
      <xdr:col>2</xdr:col>
      <xdr:colOff>314324</xdr:colOff>
      <xdr:row>148</xdr:row>
      <xdr:rowOff>66674</xdr:rowOff>
    </xdr:from>
    <xdr:to>
      <xdr:col>11</xdr:col>
      <xdr:colOff>761999</xdr:colOff>
      <xdr:row>168</xdr:row>
      <xdr:rowOff>114299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8.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2.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56.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60.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64.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68.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67.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72.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76.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80.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79.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84.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88.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87.xml"/><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92.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91.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96.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100.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99.xml"/><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104.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ctrlProp" Target="../ctrlProps/ctrlProp108.x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trlProp" Target="../ctrlProps/ctrlProp112.xml"/><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trlProp" Target="../ctrlProps/ctrlProp111.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116.xml"/><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120.x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124.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ctrlProp" Target="../ctrlProps/ctrlProp128.xml"/><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trlProp" Target="../ctrlProps/ctrlProp127.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1"/>
  <sheetViews>
    <sheetView showGridLines="0" tabSelected="1" workbookViewId="0">
      <selection sqref="A1:B2"/>
    </sheetView>
  </sheetViews>
  <sheetFormatPr defaultRowHeight="15" x14ac:dyDescent="0.25"/>
  <cols>
    <col min="1" max="1" width="29.85546875" customWidth="1"/>
    <col min="2" max="2" width="117.140625" customWidth="1"/>
  </cols>
  <sheetData>
    <row r="1" spans="1:2" ht="18" customHeight="1" x14ac:dyDescent="0.25">
      <c r="A1" s="146" t="s">
        <v>443</v>
      </c>
      <c r="B1" s="146"/>
    </row>
    <row r="2" spans="1:2" ht="18" customHeight="1" x14ac:dyDescent="0.25">
      <c r="A2" s="146"/>
      <c r="B2" s="146"/>
    </row>
    <row r="3" spans="1:2" ht="15.75" customHeight="1" x14ac:dyDescent="0.25">
      <c r="A3" s="142"/>
      <c r="B3" s="142"/>
    </row>
    <row r="4" spans="1:2" ht="15.75" x14ac:dyDescent="0.25">
      <c r="A4" s="1" t="s">
        <v>0</v>
      </c>
      <c r="B4" s="2"/>
    </row>
    <row r="5" spans="1:2" x14ac:dyDescent="0.25">
      <c r="A5" s="3" t="s">
        <v>1</v>
      </c>
      <c r="B5" s="4" t="s">
        <v>2</v>
      </c>
    </row>
    <row r="6" spans="1:2" x14ac:dyDescent="0.25">
      <c r="A6" s="9" t="s">
        <v>6</v>
      </c>
      <c r="B6" s="4" t="s">
        <v>401</v>
      </c>
    </row>
    <row r="7" spans="1:2" x14ac:dyDescent="0.25">
      <c r="A7" s="9" t="s">
        <v>7</v>
      </c>
      <c r="B7" s="4" t="s">
        <v>402</v>
      </c>
    </row>
    <row r="8" spans="1:2" x14ac:dyDescent="0.25">
      <c r="A8" s="9" t="s">
        <v>8</v>
      </c>
      <c r="B8" s="4" t="s">
        <v>403</v>
      </c>
    </row>
    <row r="9" spans="1:2" x14ac:dyDescent="0.25">
      <c r="A9" s="9" t="s">
        <v>9</v>
      </c>
      <c r="B9" s="4" t="s">
        <v>404</v>
      </c>
    </row>
    <row r="10" spans="1:2" x14ac:dyDescent="0.25">
      <c r="A10" s="9" t="s">
        <v>10</v>
      </c>
      <c r="B10" s="4" t="s">
        <v>405</v>
      </c>
    </row>
    <row r="11" spans="1:2" x14ac:dyDescent="0.25">
      <c r="A11" s="9" t="s">
        <v>11</v>
      </c>
      <c r="B11" s="4" t="s">
        <v>406</v>
      </c>
    </row>
    <row r="12" spans="1:2" x14ac:dyDescent="0.25">
      <c r="A12" s="9" t="s">
        <v>12</v>
      </c>
      <c r="B12" s="4" t="s">
        <v>407</v>
      </c>
    </row>
    <row r="13" spans="1:2" x14ac:dyDescent="0.25">
      <c r="A13" s="9" t="s">
        <v>13</v>
      </c>
      <c r="B13" s="4" t="s">
        <v>408</v>
      </c>
    </row>
    <row r="14" spans="1:2" x14ac:dyDescent="0.25">
      <c r="A14" s="9" t="s">
        <v>14</v>
      </c>
      <c r="B14" s="4" t="s">
        <v>409</v>
      </c>
    </row>
    <row r="15" spans="1:2" x14ac:dyDescent="0.25">
      <c r="A15" s="9" t="s">
        <v>15</v>
      </c>
      <c r="B15" s="4" t="s">
        <v>410</v>
      </c>
    </row>
    <row r="16" spans="1:2" x14ac:dyDescent="0.25">
      <c r="A16" s="9" t="s">
        <v>16</v>
      </c>
      <c r="B16" s="4" t="s">
        <v>411</v>
      </c>
    </row>
    <row r="17" spans="1:2" x14ac:dyDescent="0.25">
      <c r="A17" s="141" t="s">
        <v>183</v>
      </c>
      <c r="B17" s="4" t="s">
        <v>436</v>
      </c>
    </row>
    <row r="18" spans="1:2" x14ac:dyDescent="0.25">
      <c r="A18" s="9" t="s">
        <v>18</v>
      </c>
      <c r="B18" s="4" t="s">
        <v>412</v>
      </c>
    </row>
    <row r="19" spans="1:2" x14ac:dyDescent="0.25">
      <c r="A19" s="9" t="s">
        <v>19</v>
      </c>
      <c r="B19" s="4" t="s">
        <v>413</v>
      </c>
    </row>
    <row r="20" spans="1:2" x14ac:dyDescent="0.25">
      <c r="A20" s="9" t="s">
        <v>3</v>
      </c>
      <c r="B20" s="4" t="s">
        <v>414</v>
      </c>
    </row>
    <row r="21" spans="1:2" x14ac:dyDescent="0.25">
      <c r="A21" s="9" t="s">
        <v>20</v>
      </c>
      <c r="B21" s="4" t="s">
        <v>415</v>
      </c>
    </row>
    <row r="22" spans="1:2" x14ac:dyDescent="0.25">
      <c r="A22" s="9" t="s">
        <v>21</v>
      </c>
      <c r="B22" s="4" t="s">
        <v>416</v>
      </c>
    </row>
    <row r="23" spans="1:2" x14ac:dyDescent="0.25">
      <c r="A23" s="9" t="s">
        <v>22</v>
      </c>
      <c r="B23" s="4" t="s">
        <v>417</v>
      </c>
    </row>
    <row r="24" spans="1:2" x14ac:dyDescent="0.25">
      <c r="A24" s="9" t="s">
        <v>23</v>
      </c>
      <c r="B24" s="4" t="s">
        <v>418</v>
      </c>
    </row>
    <row r="25" spans="1:2" x14ac:dyDescent="0.25">
      <c r="A25" s="9" t="s">
        <v>24</v>
      </c>
      <c r="B25" s="4" t="s">
        <v>419</v>
      </c>
    </row>
    <row r="26" spans="1:2" x14ac:dyDescent="0.25">
      <c r="A26" s="9" t="s">
        <v>25</v>
      </c>
      <c r="B26" s="4" t="s">
        <v>420</v>
      </c>
    </row>
    <row r="27" spans="1:2" x14ac:dyDescent="0.25">
      <c r="A27" s="9" t="s">
        <v>26</v>
      </c>
      <c r="B27" s="4" t="s">
        <v>421</v>
      </c>
    </row>
    <row r="28" spans="1:2" x14ac:dyDescent="0.25">
      <c r="A28" s="76" t="s">
        <v>298</v>
      </c>
      <c r="B28" s="4" t="s">
        <v>422</v>
      </c>
    </row>
    <row r="29" spans="1:2" x14ac:dyDescent="0.25">
      <c r="A29" s="9" t="s">
        <v>27</v>
      </c>
      <c r="B29" s="4" t="s">
        <v>423</v>
      </c>
    </row>
    <row r="30" spans="1:2" x14ac:dyDescent="0.25">
      <c r="A30" s="9" t="s">
        <v>28</v>
      </c>
      <c r="B30" s="4" t="s">
        <v>424</v>
      </c>
    </row>
    <row r="31" spans="1:2" x14ac:dyDescent="0.25">
      <c r="A31" s="9" t="s">
        <v>29</v>
      </c>
      <c r="B31" s="4" t="s">
        <v>425</v>
      </c>
    </row>
    <row r="32" spans="1:2" x14ac:dyDescent="0.25">
      <c r="A32" s="9" t="s">
        <v>30</v>
      </c>
      <c r="B32" s="4" t="s">
        <v>426</v>
      </c>
    </row>
    <row r="33" spans="1:2" x14ac:dyDescent="0.25">
      <c r="A33" s="9" t="s">
        <v>31</v>
      </c>
      <c r="B33" s="4" t="s">
        <v>427</v>
      </c>
    </row>
    <row r="34" spans="1:2" x14ac:dyDescent="0.25">
      <c r="A34" s="9" t="s">
        <v>32</v>
      </c>
      <c r="B34" s="4" t="s">
        <v>428</v>
      </c>
    </row>
    <row r="35" spans="1:2" x14ac:dyDescent="0.25">
      <c r="A35" s="9" t="s">
        <v>33</v>
      </c>
      <c r="B35" s="4" t="s">
        <v>429</v>
      </c>
    </row>
    <row r="36" spans="1:2" x14ac:dyDescent="0.25">
      <c r="A36" s="9" t="s">
        <v>34</v>
      </c>
      <c r="B36" s="4" t="s">
        <v>430</v>
      </c>
    </row>
    <row r="37" spans="1:2" x14ac:dyDescent="0.25">
      <c r="A37" s="9" t="s">
        <v>35</v>
      </c>
      <c r="B37" s="4" t="s">
        <v>431</v>
      </c>
    </row>
    <row r="39" spans="1:2" x14ac:dyDescent="0.25">
      <c r="A39" s="145" t="s">
        <v>4</v>
      </c>
      <c r="B39" s="145"/>
    </row>
    <row r="41" spans="1:2" x14ac:dyDescent="0.25">
      <c r="A41" s="114" t="s">
        <v>5</v>
      </c>
    </row>
  </sheetData>
  <mergeCells count="2">
    <mergeCell ref="A39:B39"/>
    <mergeCell ref="A1:B2"/>
  </mergeCells>
  <hyperlinks>
    <hyperlink ref="B7" location="Aberdeenshire!A1" display="Assumptions of Total Fertility Rate, Standardised Mortality Ratio, Life-Expectancy and Net Migration and other changes: Aberdeenshire"/>
    <hyperlink ref="B8" location="Angus!A1" display="Assumptions of Total Fertility Rate, Standardised Mortality Ratio, Life-Expectancy and Net Migration and other changes: Angus"/>
    <hyperlink ref="B9" location="'Argyll &amp; Bute'!A1" display="Assumptions of Total Fertility Rate, Standardised Mortality Ratio, Life-Expectancy and Net Migration and other changes: Argyll &amp; Bute"/>
    <hyperlink ref="B10" location="Clackmannanshire!A1" display="Assumptions of Total Fertility Rate, Standardised Mortality Ratio, Life-Expectancy and Net Migration and other changes: Clackmannanshire"/>
    <hyperlink ref="B11" location="'Dumfries &amp; Galloway'!A1" display="Assumptions of Total Fertility Rate, Standardised Mortality Ratio, Life-Expectancy and Net Migration and other changes: Dumfries &amp; Galloway"/>
    <hyperlink ref="B12" location="'Dundee City'!A1" display="Assumptions of Total Fertility Rate, Standardised Mortality Ratio, Life-Expectancy and Net Migration and other changes: Dundee City"/>
    <hyperlink ref="B13" location="'East Ayrshire'!A1" display="Assumptions of Total Fertility Rate, Standardised Mortality Ratio, Life-Expectancy and Net Migration and other changes: East Ayrshire"/>
    <hyperlink ref="B14" location="'East Dunbartonshire'!A1" display="Assumptions of Total Fertility Rate, Standardised Mortality Ratio, Life-Expectancy and Net Migration and other changes: East Dunbartonshire"/>
    <hyperlink ref="B15" location="'East Lothian'!A1" display="Assumptions of Total Fertility Rate, Standardised Mortality Ratio, Life-Expectancy and Net Migration and other changes: East Lothian"/>
    <hyperlink ref="B16" location="'East Renfrewshire'!A1" display="Assumptions of Total Fertility Rate, Standardised Mortality Ratio, Life-Expectancy and Net Migration and other changes: East Renfrewshire"/>
    <hyperlink ref="B17" location="'Edinburgh, City of'!A1" display="Assumptions of Total Fertility Rate, Standardised Mortality Ratio, Life-Expectancy and Net Migration and other changes: Edinburgh, City of"/>
    <hyperlink ref="B18" location="'Eilean Siar'!A1" display="Assumptions of Total Fertility Rate, Standardised Mortality Ratio, Life-Expectancy and Net Migration and other changes: Eilean Siar"/>
    <hyperlink ref="B19" location="Falkirk!A1" display="Assumptions of Total Fertility Rate, Standardised Mortality Ratio, Life-Expectancy and Net Migration and other changes: Falkirk"/>
    <hyperlink ref="B20" location="Fife!A1" display="Assumptions of Total Fertility Rate, Standardised Mortality Ratio, Life-Expectancy and Net Migration and other changes: Fife"/>
    <hyperlink ref="B21" location="'Glasgow City'!A1" display="Assumptions of Total Fertility Rate, Standardised Mortality Ratio, Life-Expectancy and Net Migration and other changes: Glasgow City"/>
    <hyperlink ref="B22" location="Highland!A1" display="Assumptions of Total Fertility Rate, Standardised Mortality Ratio, Life-Expectancy and Net Migration and other changes: Highland"/>
    <hyperlink ref="B23" location="Inverclyde!A1" display="Assumptions of Total Fertility Rate, Standardised Mortality Ratio, Life-Expectancy and Net Migration and other changes: Inverclyde"/>
    <hyperlink ref="B24" location="Midlothian!A1" display="Assumptions of Total Fertility Rate, Standardised Mortality Ratio, Life-Expectancy and Net Migration and other changes: Midlothian"/>
    <hyperlink ref="B25" location="Moray!A1" display="Assumptions of Total Fertility Rate, Standardised Mortality Ratio, Life-Expectancy and Net Migration and other changes: Moray"/>
    <hyperlink ref="B26" location="'North Ayrshire'!A1" display="Assumptions of Total Fertility Rate, Standardised Mortality Ratio, Life-Expectancy and Net Migration and other changes: North Ayrshire"/>
    <hyperlink ref="B27" location="'North Lanarkshire'!A1" display="Assumptions of Total Fertility Rate, Standardised Mortality Ratio, Life-Expectancy and Net Migration and other changes: North Lanarkshire"/>
    <hyperlink ref="B28" location="'Orkney Islands'!A1" display="Assumptions of Total Fertility Rate, Standardised Mortality Ratio, Life-Expectancy and Net Migration and other changes: Orkney Islands"/>
    <hyperlink ref="B29" location="'Perth &amp; Kinross'!A1" display="Assumptions of Total Fertility Rate, Standardised Mortality Ratio, Life-Expectancy and Net Migration and other changes: Perth &amp; Kinross"/>
    <hyperlink ref="B6" location="'Aberdeen City'!A1" display="Assumptions of Total Fertility Rate, Standardised Mortality Ratio, Life-Expectancy and Net Migration and other changes: Aberdeen City"/>
    <hyperlink ref="B5" location="Metadata!A1" display="Metadata associated with the projected population data in these tables"/>
    <hyperlink ref="B30:B37" location="WestFife!A1" display="2012-based principal population projections by sex and single year of age: West Fife and Coastal Villages"/>
    <hyperlink ref="B30" location="Renfrewshire!A1" display="Assumptions of Total Fertility Rate, Standardised Mortality Ratio, Life-Expectancy and Net Migration and other changes: Renfrewshire"/>
    <hyperlink ref="B31" location="'Scottish Borders'!A1" display="Assumptions of Total Fertility Rate, Standardised Mortality Ratio, Life-Expectancy and Net Migration and other changes: Scottish Borders"/>
    <hyperlink ref="B32" location="'Shetland Islands'!A1" display="Assumptions of Total Fertility Rate, Standardised Mortality Ratio, Life-Expectancy and Net Migration and other changes: Shetland Islands"/>
    <hyperlink ref="B33" location="'South Ayrshire'!A1" display="Assumptions of Total Fertility Rate, Standardised Mortality Ratio, Life-Expectancy and Net Migration and other changes: South Ayrshire"/>
    <hyperlink ref="B34" location="'South Lanarkshire'!A1" display="Assumptions of Total Fertility Rate, Standardised Mortality Ratio, Life-Expectancy and Net Migration and other changes: South Lanarkshire"/>
    <hyperlink ref="B35" location="Stirling!A1" display="Assumptions of Total Fertility Rate, Standardised Mortality Ratio, Life-Expectancy and Net Migration and other changes: Stirling"/>
    <hyperlink ref="B36" location="'West Dunbartonshire'!A1" display="Assumptions of Total Fertility Rate, Standardised Mortality Ratio, Life-Expectancy and Net Migration and other changes: West Dunbartonshire"/>
    <hyperlink ref="B37" location="'West Lothian'!A1" display="Assumptions of Total Fertility Rate, Standardised Mortality Ratio, Life-Expectancy and Net Migration and other changes: West Lothian"/>
  </hyperlink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D180"/>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13</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139</v>
      </c>
      <c r="C13" s="48">
        <v>1.8014246225357056</v>
      </c>
      <c r="D13" s="49">
        <v>1.8086787462234497</v>
      </c>
      <c r="E13" s="49">
        <v>1.8196636438369751</v>
      </c>
      <c r="F13" s="49">
        <v>1.8332692384719849</v>
      </c>
      <c r="G13" s="49">
        <v>1.8442517518997192</v>
      </c>
      <c r="H13" s="49">
        <v>1.8531650304794312</v>
      </c>
      <c r="I13" s="49">
        <v>1.8593988418579102</v>
      </c>
      <c r="J13" s="50">
        <v>1.86429762840271</v>
      </c>
      <c r="K13" s="50">
        <v>1.8694339990615845</v>
      </c>
      <c r="L13" s="50">
        <v>1.8744919300079346</v>
      </c>
      <c r="M13" s="50">
        <v>1.8805755376815796</v>
      </c>
      <c r="N13" s="50">
        <v>1.8879247903823853</v>
      </c>
      <c r="O13" s="50">
        <v>1.8951777219772339</v>
      </c>
      <c r="P13" s="50">
        <v>1.9024680852890015</v>
      </c>
      <c r="Q13" s="50">
        <v>1.9081254005432129</v>
      </c>
      <c r="R13" s="50">
        <v>1.9124739170074463</v>
      </c>
      <c r="S13" s="50">
        <v>1.9170058965682983</v>
      </c>
      <c r="T13" s="50">
        <v>1.9229751825332642</v>
      </c>
      <c r="U13" s="50">
        <v>1.9274957180023193</v>
      </c>
      <c r="V13" s="50">
        <v>1.9272823333740234</v>
      </c>
      <c r="W13" s="50">
        <v>1.9269640445709229</v>
      </c>
      <c r="X13" s="50">
        <v>1.92684006690979</v>
      </c>
      <c r="Y13" s="50">
        <v>1.9268838167190552</v>
      </c>
      <c r="Z13" s="50">
        <v>1.9270961284637451</v>
      </c>
      <c r="AA13" s="51">
        <v>1.9270220994949341</v>
      </c>
    </row>
    <row r="14" spans="1:27" x14ac:dyDescent="0.25">
      <c r="A14" s="19">
        <v>2</v>
      </c>
      <c r="B14" s="16" t="s">
        <v>140</v>
      </c>
      <c r="C14" s="48">
        <v>1.8449299335479736</v>
      </c>
      <c r="D14" s="49">
        <v>1.8523591756820679</v>
      </c>
      <c r="E14" s="49">
        <v>1.8636094331741333</v>
      </c>
      <c r="F14" s="49">
        <v>1.877543568611145</v>
      </c>
      <c r="G14" s="49">
        <v>1.8887914419174194</v>
      </c>
      <c r="H14" s="49">
        <v>1.8979198932647705</v>
      </c>
      <c r="I14" s="49">
        <v>1.9043042659759521</v>
      </c>
      <c r="J14" s="50">
        <v>1.9093213081359863</v>
      </c>
      <c r="K14" s="50">
        <v>1.9145818948745728</v>
      </c>
      <c r="L14" s="50">
        <v>1.9197618961334229</v>
      </c>
      <c r="M14" s="50">
        <v>1.9259923696517944</v>
      </c>
      <c r="N14" s="50">
        <v>1.9335191249847412</v>
      </c>
      <c r="O14" s="50">
        <v>1.9409472942352295</v>
      </c>
      <c r="P14" s="50">
        <v>1.948413610458374</v>
      </c>
      <c r="Q14" s="50">
        <v>1.9542075395584106</v>
      </c>
      <c r="R14" s="50">
        <v>1.9586610794067383</v>
      </c>
      <c r="S14" s="50">
        <v>1.9633024930953979</v>
      </c>
      <c r="T14" s="50">
        <v>1.9694160223007202</v>
      </c>
      <c r="U14" s="50">
        <v>1.9740456342697144</v>
      </c>
      <c r="V14" s="50">
        <v>1.9738271236419678</v>
      </c>
      <c r="W14" s="50">
        <v>1.9735013246536255</v>
      </c>
      <c r="X14" s="50">
        <v>1.9733742475509644</v>
      </c>
      <c r="Y14" s="50">
        <v>1.9734190702438354</v>
      </c>
      <c r="Z14" s="50">
        <v>1.9736365079879761</v>
      </c>
      <c r="AA14" s="51">
        <v>1.9735605716705322</v>
      </c>
    </row>
    <row r="15" spans="1:27" x14ac:dyDescent="0.25">
      <c r="A15" s="19">
        <v>3</v>
      </c>
      <c r="B15" s="16" t="s">
        <v>141</v>
      </c>
      <c r="C15" s="48">
        <v>1.7649811506271362</v>
      </c>
      <c r="D15" s="49">
        <v>1.7720886468887329</v>
      </c>
      <c r="E15" s="49">
        <v>1.7828513383865356</v>
      </c>
      <c r="F15" s="49">
        <v>1.7961816787719727</v>
      </c>
      <c r="G15" s="49">
        <v>1.8069419860839844</v>
      </c>
      <c r="H15" s="49">
        <v>1.815674901008606</v>
      </c>
      <c r="I15" s="49">
        <v>1.8217827081680298</v>
      </c>
      <c r="J15" s="50">
        <v>1.8265823125839233</v>
      </c>
      <c r="K15" s="50">
        <v>1.8316148519515991</v>
      </c>
      <c r="L15" s="50">
        <v>1.8365703821182251</v>
      </c>
      <c r="M15" s="50">
        <v>1.8425309658050537</v>
      </c>
      <c r="N15" s="50">
        <v>1.8497314453125</v>
      </c>
      <c r="O15" s="50">
        <v>1.8568377494812012</v>
      </c>
      <c r="P15" s="50">
        <v>1.8639805316925049</v>
      </c>
      <c r="Q15" s="50">
        <v>1.8695234060287476</v>
      </c>
      <c r="R15" s="50">
        <v>1.8737839460372925</v>
      </c>
      <c r="S15" s="50">
        <v>1.87822425365448</v>
      </c>
      <c r="T15" s="50">
        <v>1.8840727806091309</v>
      </c>
      <c r="U15" s="50">
        <v>1.8885018825531006</v>
      </c>
      <c r="V15" s="50">
        <v>1.8882927894592285</v>
      </c>
      <c r="W15" s="50">
        <v>1.8879810571670532</v>
      </c>
      <c r="X15" s="50">
        <v>1.8878594636917114</v>
      </c>
      <c r="Y15" s="50">
        <v>1.8879023790359497</v>
      </c>
      <c r="Z15" s="50">
        <v>1.8881103992462158</v>
      </c>
      <c r="AA15" s="51">
        <v>1.8880378007888794</v>
      </c>
    </row>
    <row r="16" spans="1:27" x14ac:dyDescent="0.25">
      <c r="A16" s="19">
        <v>4</v>
      </c>
      <c r="B16" s="16" t="s">
        <v>142</v>
      </c>
      <c r="C16" s="52">
        <v>1.7155849933624268</v>
      </c>
      <c r="D16" s="50">
        <v>1.7224935293197632</v>
      </c>
      <c r="E16" s="50">
        <v>1.7329549789428711</v>
      </c>
      <c r="F16" s="50">
        <v>1.7459121942520142</v>
      </c>
      <c r="G16" s="50">
        <v>1.7563714981079102</v>
      </c>
      <c r="H16" s="50">
        <v>1.7648600339889526</v>
      </c>
      <c r="I16" s="50">
        <v>1.7707967758178711</v>
      </c>
      <c r="J16" s="50">
        <v>1.7754620313644409</v>
      </c>
      <c r="K16" s="50">
        <v>1.7803537845611572</v>
      </c>
      <c r="L16" s="50">
        <v>1.7851706743240356</v>
      </c>
      <c r="M16" s="50">
        <v>1.7909643650054932</v>
      </c>
      <c r="N16" s="50">
        <v>1.7979633808135986</v>
      </c>
      <c r="O16" s="50">
        <v>1.8048707246780396</v>
      </c>
      <c r="P16" s="50">
        <v>1.8118137121200562</v>
      </c>
      <c r="Q16" s="50">
        <v>1.8172014951705933</v>
      </c>
      <c r="R16" s="50">
        <v>1.8213427066802979</v>
      </c>
      <c r="S16" s="50">
        <v>1.8256587982177734</v>
      </c>
      <c r="T16" s="50">
        <v>1.8313436508178711</v>
      </c>
      <c r="U16" s="50">
        <v>1.8356486558914185</v>
      </c>
      <c r="V16" s="50">
        <v>1.8354455232620239</v>
      </c>
      <c r="W16" s="50">
        <v>1.8351424932479858</v>
      </c>
      <c r="X16" s="50">
        <v>1.835024356842041</v>
      </c>
      <c r="Y16" s="50">
        <v>1.8350660800933838</v>
      </c>
      <c r="Z16" s="50">
        <v>1.8352681398391724</v>
      </c>
      <c r="AA16" s="51">
        <v>1.8351976871490479</v>
      </c>
    </row>
    <row r="17" spans="1:27" x14ac:dyDescent="0.25">
      <c r="A17" s="19">
        <v>5</v>
      </c>
      <c r="B17" s="16" t="s">
        <v>143</v>
      </c>
      <c r="C17" s="52">
        <v>1.698894739151001</v>
      </c>
      <c r="D17" s="50">
        <v>1.7057360410690308</v>
      </c>
      <c r="E17" s="50">
        <v>1.7160958051681519</v>
      </c>
      <c r="F17" s="50">
        <v>1.7289270162582397</v>
      </c>
      <c r="G17" s="50">
        <v>1.7392843961715698</v>
      </c>
      <c r="H17" s="50">
        <v>1.7476903200149536</v>
      </c>
      <c r="I17" s="50">
        <v>1.753569483757019</v>
      </c>
      <c r="J17" s="50">
        <v>1.75818932056427</v>
      </c>
      <c r="K17" s="50">
        <v>1.763033390045166</v>
      </c>
      <c r="L17" s="50">
        <v>1.767803430557251</v>
      </c>
      <c r="M17" s="50">
        <v>1.7735408544540405</v>
      </c>
      <c r="N17" s="50">
        <v>1.7804716825485229</v>
      </c>
      <c r="O17" s="50">
        <v>1.7873119115829468</v>
      </c>
      <c r="P17" s="50">
        <v>1.7941873073577881</v>
      </c>
      <c r="Q17" s="50">
        <v>1.7995226383209229</v>
      </c>
      <c r="R17" s="50">
        <v>1.8036236763000488</v>
      </c>
      <c r="S17" s="50">
        <v>1.807897686958313</v>
      </c>
      <c r="T17" s="50">
        <v>1.8135272264480591</v>
      </c>
      <c r="U17" s="50">
        <v>1.8177903890609741</v>
      </c>
      <c r="V17" s="50">
        <v>1.8175891637802124</v>
      </c>
      <c r="W17" s="50">
        <v>1.8172891139984131</v>
      </c>
      <c r="X17" s="50">
        <v>1.8171721696853638</v>
      </c>
      <c r="Y17" s="50">
        <v>1.8172134160995483</v>
      </c>
      <c r="Z17" s="50">
        <v>1.8174135684967041</v>
      </c>
      <c r="AA17" s="51">
        <v>1.8173438310623169</v>
      </c>
    </row>
    <row r="18" spans="1:27" x14ac:dyDescent="0.25">
      <c r="A18" s="19">
        <v>6</v>
      </c>
      <c r="B18" s="16" t="s">
        <v>144</v>
      </c>
      <c r="C18" s="52">
        <v>1.5031838417053223</v>
      </c>
      <c r="D18" s="50">
        <v>1.5092370510101318</v>
      </c>
      <c r="E18" s="50">
        <v>1.5184032917022705</v>
      </c>
      <c r="F18" s="50">
        <v>1.5297564268112183</v>
      </c>
      <c r="G18" s="50">
        <v>1.5389207601547241</v>
      </c>
      <c r="H18" s="50">
        <v>1.5463583469390869</v>
      </c>
      <c r="I18" s="50">
        <v>1.5515600442886353</v>
      </c>
      <c r="J18" s="50">
        <v>1.5556477308273315</v>
      </c>
      <c r="K18" s="50">
        <v>1.5599339008331299</v>
      </c>
      <c r="L18" s="50">
        <v>1.5641543865203857</v>
      </c>
      <c r="M18" s="50">
        <v>1.5692307949066162</v>
      </c>
      <c r="N18" s="50">
        <v>1.5753632783889771</v>
      </c>
      <c r="O18" s="50">
        <v>1.5814154148101807</v>
      </c>
      <c r="P18" s="50">
        <v>1.5874987840652466</v>
      </c>
      <c r="Q18" s="50">
        <v>1.5922194719314575</v>
      </c>
      <c r="R18" s="50">
        <v>1.5958480834960937</v>
      </c>
      <c r="S18" s="50">
        <v>1.5996297597885132</v>
      </c>
      <c r="T18" s="50">
        <v>1.604610800743103</v>
      </c>
      <c r="U18" s="50">
        <v>1.6083829402923584</v>
      </c>
      <c r="V18" s="50">
        <v>1.6082048416137695</v>
      </c>
      <c r="W18" s="50">
        <v>1.6079393625259399</v>
      </c>
      <c r="X18" s="50">
        <v>1.6078358888626099</v>
      </c>
      <c r="Y18" s="50">
        <v>1.6078723669052124</v>
      </c>
      <c r="Z18" s="50">
        <v>1.6080495119094849</v>
      </c>
      <c r="AA18" s="51">
        <v>1.607987642288208</v>
      </c>
    </row>
    <row r="19" spans="1:27" x14ac:dyDescent="0.25">
      <c r="A19" s="19">
        <v>7</v>
      </c>
      <c r="B19" s="16" t="s">
        <v>145</v>
      </c>
      <c r="C19" s="52">
        <v>1.8116385936737061</v>
      </c>
      <c r="D19" s="50">
        <v>1.8189338445663452</v>
      </c>
      <c r="E19" s="50">
        <v>1.8299810886383057</v>
      </c>
      <c r="F19" s="50">
        <v>1.8436638116836548</v>
      </c>
      <c r="G19" s="50">
        <v>1.8547086715698242</v>
      </c>
      <c r="H19" s="50">
        <v>1.8636723756790161</v>
      </c>
      <c r="I19" s="50">
        <v>1.8699415922164917</v>
      </c>
      <c r="J19" s="50">
        <v>1.8748680353164673</v>
      </c>
      <c r="K19" s="50">
        <v>1.8800336122512817</v>
      </c>
      <c r="L19" s="50">
        <v>1.8851202726364136</v>
      </c>
      <c r="M19" s="50">
        <v>1.8912383317947388</v>
      </c>
      <c r="N19" s="50">
        <v>1.8986291885375977</v>
      </c>
      <c r="O19" s="50">
        <v>1.9059233665466309</v>
      </c>
      <c r="P19" s="50">
        <v>1.913254976272583</v>
      </c>
      <c r="Q19" s="50">
        <v>1.9189443588256836</v>
      </c>
      <c r="R19" s="50">
        <v>1.923317551612854</v>
      </c>
      <c r="S19" s="50">
        <v>1.9278751611709595</v>
      </c>
      <c r="T19" s="50">
        <v>1.9338784217834473</v>
      </c>
      <c r="U19" s="50">
        <v>1.9384244680404663</v>
      </c>
      <c r="V19" s="50">
        <v>1.9382098913192749</v>
      </c>
      <c r="W19" s="50">
        <v>1.9378899335861206</v>
      </c>
      <c r="X19" s="50">
        <v>1.9377651214599609</v>
      </c>
      <c r="Y19" s="50">
        <v>1.9378092288970947</v>
      </c>
      <c r="Z19" s="50">
        <v>1.9380226135253906</v>
      </c>
      <c r="AA19" s="51">
        <v>1.9379482269287109</v>
      </c>
    </row>
    <row r="20" spans="1:27" x14ac:dyDescent="0.25">
      <c r="A20" s="19">
        <v>8</v>
      </c>
      <c r="B20" s="16" t="s">
        <v>146</v>
      </c>
      <c r="C20" s="52">
        <v>1.9252883195877075</v>
      </c>
      <c r="D20" s="50">
        <v>1.9330412149429321</v>
      </c>
      <c r="E20" s="50">
        <v>1.9447815418243408</v>
      </c>
      <c r="F20" s="50">
        <v>1.9593225717544556</v>
      </c>
      <c r="G20" s="50">
        <v>1.9710602760314941</v>
      </c>
      <c r="H20" s="50">
        <v>1.9805864095687866</v>
      </c>
      <c r="I20" s="50">
        <v>1.9872488975524902</v>
      </c>
      <c r="J20" s="50">
        <v>1.992484450340271</v>
      </c>
      <c r="K20" s="50">
        <v>1.9979740381240845</v>
      </c>
      <c r="L20" s="50">
        <v>2.0033798217773437</v>
      </c>
      <c r="M20" s="50">
        <v>2.0098817348480225</v>
      </c>
      <c r="N20" s="50">
        <v>2.0177361965179443</v>
      </c>
      <c r="O20" s="50">
        <v>2.0254878997802734</v>
      </c>
      <c r="P20" s="50">
        <v>2.0332794189453125</v>
      </c>
      <c r="Q20" s="50">
        <v>2.0393257141113281</v>
      </c>
      <c r="R20" s="50">
        <v>2.0439732074737549</v>
      </c>
      <c r="S20" s="50">
        <v>2.0488169193267822</v>
      </c>
      <c r="T20" s="50">
        <v>2.0551965236663818</v>
      </c>
      <c r="U20" s="50">
        <v>2.0600278377532959</v>
      </c>
      <c r="V20" s="50">
        <v>2.0597999095916748</v>
      </c>
      <c r="W20" s="50">
        <v>2.059459924697876</v>
      </c>
      <c r="X20" s="50">
        <v>2.0593273639678955</v>
      </c>
      <c r="Y20" s="50">
        <v>2.0593740940093994</v>
      </c>
      <c r="Z20" s="50">
        <v>2.059600830078125</v>
      </c>
      <c r="AA20" s="51">
        <v>2.0595216751098633</v>
      </c>
    </row>
    <row r="21" spans="1:27" x14ac:dyDescent="0.25">
      <c r="A21" s="20">
        <v>9</v>
      </c>
      <c r="B21" s="17" t="s">
        <v>147</v>
      </c>
      <c r="C21" s="53">
        <v>1.817267894744873</v>
      </c>
      <c r="D21" s="54">
        <v>1.8245857954025269</v>
      </c>
      <c r="E21" s="54">
        <v>1.8356673717498779</v>
      </c>
      <c r="F21" s="54">
        <v>1.8493926525115967</v>
      </c>
      <c r="G21" s="54">
        <v>1.8604717254638672</v>
      </c>
      <c r="H21" s="54">
        <v>1.8694634437561035</v>
      </c>
      <c r="I21" s="54">
        <v>1.8757520914077759</v>
      </c>
      <c r="J21" s="54">
        <v>1.8806939125061035</v>
      </c>
      <c r="K21" s="54">
        <v>1.8858755826950073</v>
      </c>
      <c r="L21" s="54">
        <v>1.8909778594970703</v>
      </c>
      <c r="M21" s="54">
        <v>1.8971149921417236</v>
      </c>
      <c r="N21" s="54">
        <v>1.9045288562774658</v>
      </c>
      <c r="O21" s="54">
        <v>1.9118456840515137</v>
      </c>
      <c r="P21" s="54">
        <v>1.91920006275177</v>
      </c>
      <c r="Q21" s="54">
        <v>1.9249072074890137</v>
      </c>
      <c r="R21" s="54">
        <v>1.9292938709259033</v>
      </c>
      <c r="S21" s="54">
        <v>1.9338657855987549</v>
      </c>
      <c r="T21" s="54">
        <v>1.939887523651123</v>
      </c>
      <c r="U21" s="54">
        <v>1.9444477558135986</v>
      </c>
      <c r="V21" s="54">
        <v>1.9442325830459595</v>
      </c>
      <c r="W21" s="54">
        <v>1.9439115524291992</v>
      </c>
      <c r="X21" s="54">
        <v>1.9437863826751709</v>
      </c>
      <c r="Y21" s="54">
        <v>1.9438306093215942</v>
      </c>
      <c r="Z21" s="54">
        <v>1.9440447092056274</v>
      </c>
      <c r="AA21" s="55">
        <v>1.9439699649810791</v>
      </c>
    </row>
    <row r="22" spans="1:2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69"/>
      <c r="B23" s="10" t="s">
        <v>85</v>
      </c>
      <c r="C23" s="69"/>
      <c r="D23" s="69"/>
      <c r="E23" s="69"/>
      <c r="F23" s="69"/>
      <c r="G23" s="69"/>
      <c r="H23" s="69"/>
      <c r="I23" s="69"/>
      <c r="J23" s="69"/>
      <c r="K23" s="69"/>
      <c r="L23" s="69"/>
      <c r="M23" s="69"/>
      <c r="N23" s="69"/>
      <c r="O23" s="69"/>
      <c r="P23" s="69"/>
      <c r="Q23" s="69"/>
      <c r="R23" s="69"/>
      <c r="S23" s="69"/>
      <c r="T23" s="69"/>
      <c r="U23" s="69"/>
      <c r="V23" s="69"/>
      <c r="W23" s="69"/>
      <c r="X23" s="69"/>
      <c r="Y23" s="69"/>
      <c r="Z23" s="69"/>
      <c r="AA23" s="69"/>
    </row>
    <row r="24" spans="1:27" x14ac:dyDescent="0.25">
      <c r="A24" s="15" t="s">
        <v>84</v>
      </c>
      <c r="B24" s="22" t="s">
        <v>83</v>
      </c>
      <c r="C24" s="46" t="s">
        <v>45</v>
      </c>
      <c r="D24" s="46" t="s">
        <v>46</v>
      </c>
      <c r="E24" s="46" t="s">
        <v>47</v>
      </c>
      <c r="F24" s="46" t="s">
        <v>48</v>
      </c>
      <c r="G24" s="46" t="s">
        <v>49</v>
      </c>
      <c r="H24" s="46" t="s">
        <v>50</v>
      </c>
      <c r="I24" s="46" t="s">
        <v>51</v>
      </c>
      <c r="J24" s="46" t="s">
        <v>52</v>
      </c>
      <c r="K24" s="46" t="s">
        <v>53</v>
      </c>
      <c r="L24" s="46" t="s">
        <v>54</v>
      </c>
      <c r="M24" s="46" t="s">
        <v>55</v>
      </c>
      <c r="N24" s="46" t="s">
        <v>56</v>
      </c>
      <c r="O24" s="46" t="s">
        <v>57</v>
      </c>
      <c r="P24" s="46" t="s">
        <v>58</v>
      </c>
      <c r="Q24" s="46" t="s">
        <v>59</v>
      </c>
      <c r="R24" s="46" t="s">
        <v>60</v>
      </c>
      <c r="S24" s="46" t="s">
        <v>61</v>
      </c>
      <c r="T24" s="46" t="s">
        <v>62</v>
      </c>
      <c r="U24" s="46" t="s">
        <v>63</v>
      </c>
      <c r="V24" s="46" t="s">
        <v>64</v>
      </c>
      <c r="W24" s="46" t="s">
        <v>65</v>
      </c>
      <c r="X24" s="46" t="s">
        <v>66</v>
      </c>
      <c r="Y24" s="46" t="s">
        <v>67</v>
      </c>
      <c r="Z24" s="46" t="s">
        <v>68</v>
      </c>
      <c r="AA24" s="47" t="s">
        <v>69</v>
      </c>
    </row>
    <row r="25" spans="1:27" x14ac:dyDescent="0.25">
      <c r="A25" s="23">
        <v>1</v>
      </c>
      <c r="B25" s="21" t="str">
        <f>VLOOKUP($A25,$A$13:$AA$21,2)</f>
        <v>Annick</v>
      </c>
      <c r="C25" s="64">
        <f>VLOOKUP($A25,$A$13:$AA$21,3)</f>
        <v>1.8014246225357056</v>
      </c>
      <c r="D25" s="64">
        <f>VLOOKUP($A25,$A$13:$AA$21,4)</f>
        <v>1.8086787462234497</v>
      </c>
      <c r="E25" s="64">
        <f>VLOOKUP($A25,$A$13:$AA$21,5)</f>
        <v>1.8196636438369751</v>
      </c>
      <c r="F25" s="64">
        <f>VLOOKUP($A25,$A$13:$AA$21,6)</f>
        <v>1.8332692384719849</v>
      </c>
      <c r="G25" s="64">
        <f>VLOOKUP($A25,$A$13:$AA$21,7)</f>
        <v>1.8442517518997192</v>
      </c>
      <c r="H25" s="64">
        <f>VLOOKUP($A25,$A$13:$AA$21,8)</f>
        <v>1.8531650304794312</v>
      </c>
      <c r="I25" s="64">
        <f>VLOOKUP($A25,$A$13:$AA$21,9)</f>
        <v>1.8593988418579102</v>
      </c>
      <c r="J25" s="64">
        <f>VLOOKUP($A25,$A$13:$AA$21,10)</f>
        <v>1.86429762840271</v>
      </c>
      <c r="K25" s="64">
        <f>VLOOKUP($A25,$A$13:$AA$21,11)</f>
        <v>1.8694339990615845</v>
      </c>
      <c r="L25" s="64">
        <f>VLOOKUP($A25,$A$13:$AA$21,12)</f>
        <v>1.8744919300079346</v>
      </c>
      <c r="M25" s="64">
        <f>VLOOKUP($A25,$A$13:$AA$21,13)</f>
        <v>1.8805755376815796</v>
      </c>
      <c r="N25" s="64">
        <f>VLOOKUP($A25,$A$13:$AA$21,14)</f>
        <v>1.8879247903823853</v>
      </c>
      <c r="O25" s="64">
        <f>VLOOKUP($A25,$A$13:$AA$21,15)</f>
        <v>1.8951777219772339</v>
      </c>
      <c r="P25" s="64">
        <f>VLOOKUP($A25,$A$13:$AA$21,16)</f>
        <v>1.9024680852890015</v>
      </c>
      <c r="Q25" s="64">
        <f>VLOOKUP($A25,$A$13:$AA$21,17)</f>
        <v>1.9081254005432129</v>
      </c>
      <c r="R25" s="64">
        <f>VLOOKUP($A25,$A$13:$AA$21,18)</f>
        <v>1.9124739170074463</v>
      </c>
      <c r="S25" s="64">
        <f>VLOOKUP($A25,$A$13:$AA$21,19)</f>
        <v>1.9170058965682983</v>
      </c>
      <c r="T25" s="64">
        <f>VLOOKUP($A25,$A$13:$AA$21,20)</f>
        <v>1.9229751825332642</v>
      </c>
      <c r="U25" s="64">
        <f>VLOOKUP($A25,$A$13:$AA$21,21)</f>
        <v>1.9274957180023193</v>
      </c>
      <c r="V25" s="64">
        <f>VLOOKUP($A25,$A$13:$AA$21,22)</f>
        <v>1.9272823333740234</v>
      </c>
      <c r="W25" s="64">
        <f>VLOOKUP($A25,$A$13:$AA$21,23)</f>
        <v>1.9269640445709229</v>
      </c>
      <c r="X25" s="64">
        <f>VLOOKUP($A25,$A$13:$AA$21,24)</f>
        <v>1.92684006690979</v>
      </c>
      <c r="Y25" s="64">
        <f>VLOOKUP($A25,$A$13:$AA$21,25)</f>
        <v>1.9268838167190552</v>
      </c>
      <c r="Z25" s="64">
        <f>VLOOKUP($A25,$A$13:$AA$21,26)</f>
        <v>1.9270961284637451</v>
      </c>
      <c r="AA25" s="65">
        <f>VLOOKUP($A25,$A$13:$AA$21,27)</f>
        <v>1.9270220994949341</v>
      </c>
    </row>
    <row r="26" spans="1:27" x14ac:dyDescent="0.25">
      <c r="A26" s="66"/>
      <c r="B26" s="66"/>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x14ac:dyDescent="0.25">
      <c r="A27" s="161" t="s">
        <v>87</v>
      </c>
      <c r="B27" s="161"/>
      <c r="C27" s="161"/>
      <c r="D27" s="161"/>
    </row>
    <row r="47" spans="1:27"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5.75" x14ac:dyDescent="0.25">
      <c r="A48" s="154" t="s">
        <v>379</v>
      </c>
      <c r="B48" s="154"/>
      <c r="C48" s="154"/>
      <c r="D48" s="154"/>
      <c r="E48" s="154"/>
      <c r="F48" s="154"/>
      <c r="G48" s="2"/>
      <c r="H48" s="2"/>
      <c r="I48" s="2"/>
      <c r="J48" s="2"/>
      <c r="K48" s="12"/>
      <c r="L48" s="2"/>
      <c r="M48" s="2"/>
      <c r="N48" s="2"/>
      <c r="O48" s="2"/>
      <c r="P48" s="155"/>
      <c r="Q48" s="155"/>
      <c r="R48" s="155"/>
      <c r="S48" s="155"/>
      <c r="T48" s="155"/>
      <c r="U48" s="155"/>
      <c r="V48" s="155"/>
      <c r="W48" s="25"/>
      <c r="X48" s="25"/>
      <c r="Y48" s="25"/>
      <c r="Z48" s="25"/>
      <c r="AA48" s="25"/>
    </row>
    <row r="49" spans="1:27" ht="15.75" x14ac:dyDescent="0.25">
      <c r="A49" s="156" t="s">
        <v>13</v>
      </c>
      <c r="B49" s="156"/>
      <c r="C49" s="156"/>
      <c r="D49" s="156"/>
      <c r="E49" s="156"/>
      <c r="F49" s="156"/>
      <c r="G49" s="31"/>
      <c r="H49" s="31"/>
      <c r="I49" s="31"/>
      <c r="J49" s="31"/>
      <c r="K49" s="157" t="s">
        <v>86</v>
      </c>
      <c r="L49" s="157"/>
      <c r="M49" s="31"/>
      <c r="N49" s="31"/>
      <c r="O49" s="31"/>
      <c r="P49" s="156"/>
      <c r="Q49" s="156"/>
      <c r="R49" s="156"/>
      <c r="S49" s="156"/>
      <c r="T49" s="156"/>
      <c r="U49" s="156"/>
      <c r="V49" s="156"/>
      <c r="W49" s="11"/>
      <c r="X49" s="11"/>
      <c r="Y49" s="11"/>
      <c r="Z49" s="11"/>
      <c r="AA49" s="11"/>
    </row>
    <row r="51" spans="1:27" ht="15.75" x14ac:dyDescent="0.25">
      <c r="A51" s="170" t="s">
        <v>382</v>
      </c>
      <c r="B51" s="170"/>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row>
    <row r="53" spans="1:27" x14ac:dyDescent="0.25">
      <c r="A53" s="14" t="s">
        <v>84</v>
      </c>
      <c r="B53" s="15" t="s">
        <v>83</v>
      </c>
      <c r="C53" s="46"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18">
        <v>1</v>
      </c>
      <c r="B54" s="26" t="s">
        <v>139</v>
      </c>
      <c r="C54" s="56">
        <v>98.0517578125</v>
      </c>
      <c r="D54" s="57">
        <v>91.11944580078125</v>
      </c>
      <c r="E54" s="57">
        <v>89.002983093261719</v>
      </c>
      <c r="F54" s="57">
        <v>86.860771179199219</v>
      </c>
      <c r="G54" s="57">
        <v>84.823829650878906</v>
      </c>
      <c r="H54" s="57">
        <v>82.912948608398438</v>
      </c>
      <c r="I54" s="57">
        <v>81.161056518554688</v>
      </c>
      <c r="J54" s="58">
        <v>79.422195434570312</v>
      </c>
      <c r="K54" s="58">
        <v>77.756317138671875</v>
      </c>
      <c r="L54" s="58">
        <v>76.183929443359375</v>
      </c>
      <c r="M54" s="58">
        <v>74.720603942871094</v>
      </c>
      <c r="N54" s="58">
        <v>73.343437194824219</v>
      </c>
      <c r="O54" s="58">
        <v>72.024032592773438</v>
      </c>
      <c r="P54" s="58">
        <v>70.770233154296875</v>
      </c>
      <c r="Q54" s="58">
        <v>69.564544677734375</v>
      </c>
      <c r="R54" s="58">
        <v>68.411857604980469</v>
      </c>
      <c r="S54" s="58">
        <v>67.348258972167969</v>
      </c>
      <c r="T54" s="58">
        <v>66.341171264648438</v>
      </c>
      <c r="U54" s="58">
        <v>65.374946594238281</v>
      </c>
      <c r="V54" s="58">
        <v>64.471199035644531</v>
      </c>
      <c r="W54" s="58">
        <v>63.589900970458984</v>
      </c>
      <c r="X54" s="58">
        <v>62.731643676757813</v>
      </c>
      <c r="Y54" s="58">
        <v>61.935947418212891</v>
      </c>
      <c r="Z54" s="58">
        <v>61.196609497070313</v>
      </c>
      <c r="AA54" s="59">
        <v>60.512802124023438</v>
      </c>
    </row>
    <row r="55" spans="1:27" x14ac:dyDescent="0.25">
      <c r="A55" s="19">
        <v>2</v>
      </c>
      <c r="B55" s="16" t="s">
        <v>140</v>
      </c>
      <c r="C55" s="48">
        <v>127.36644744873047</v>
      </c>
      <c r="D55" s="49">
        <v>118.37364959716797</v>
      </c>
      <c r="E55" s="49">
        <v>115.58866119384766</v>
      </c>
      <c r="F55" s="49">
        <v>112.76994323730469</v>
      </c>
      <c r="G55" s="49">
        <v>110.11888885498047</v>
      </c>
      <c r="H55" s="49">
        <v>107.67366790771484</v>
      </c>
      <c r="I55" s="49">
        <v>105.39984893798828</v>
      </c>
      <c r="J55" s="50">
        <v>103.16397857666016</v>
      </c>
      <c r="K55" s="50">
        <v>101.00460815429687</v>
      </c>
      <c r="L55" s="50">
        <v>98.962013244628906</v>
      </c>
      <c r="M55" s="50">
        <v>97.069122314453125</v>
      </c>
      <c r="N55" s="50">
        <v>95.300666809082031</v>
      </c>
      <c r="O55" s="50">
        <v>93.613563537597656</v>
      </c>
      <c r="P55" s="50">
        <v>91.995590209960938</v>
      </c>
      <c r="Q55" s="50">
        <v>90.440475463867187</v>
      </c>
      <c r="R55" s="50">
        <v>88.96612548828125</v>
      </c>
      <c r="S55" s="50">
        <v>87.599754333496094</v>
      </c>
      <c r="T55" s="50">
        <v>86.299644470214844</v>
      </c>
      <c r="U55" s="50">
        <v>85.056503295898437</v>
      </c>
      <c r="V55" s="50">
        <v>83.877601623535156</v>
      </c>
      <c r="W55" s="50">
        <v>82.745216369628906</v>
      </c>
      <c r="X55" s="50">
        <v>81.629341125488281</v>
      </c>
      <c r="Y55" s="50">
        <v>80.596092224121094</v>
      </c>
      <c r="Z55" s="50">
        <v>79.623931884765625</v>
      </c>
      <c r="AA55" s="51">
        <v>78.722274780273438</v>
      </c>
    </row>
    <row r="56" spans="1:27" x14ac:dyDescent="0.25">
      <c r="A56" s="19">
        <v>3</v>
      </c>
      <c r="B56" s="16" t="s">
        <v>141</v>
      </c>
      <c r="C56" s="48">
        <v>122.92882537841797</v>
      </c>
      <c r="D56" s="49">
        <v>114.15631103515625</v>
      </c>
      <c r="E56" s="49">
        <v>111.48753356933594</v>
      </c>
      <c r="F56" s="49">
        <v>108.76840972900391</v>
      </c>
      <c r="G56" s="49">
        <v>106.24919128417969</v>
      </c>
      <c r="H56" s="49">
        <v>103.85726165771484</v>
      </c>
      <c r="I56" s="49">
        <v>101.63165283203125</v>
      </c>
      <c r="J56" s="50">
        <v>99.478477478027344</v>
      </c>
      <c r="K56" s="50">
        <v>97.400840759277344</v>
      </c>
      <c r="L56" s="50">
        <v>95.389945983886719</v>
      </c>
      <c r="M56" s="50">
        <v>93.526611328125</v>
      </c>
      <c r="N56" s="50">
        <v>91.8135986328125</v>
      </c>
      <c r="O56" s="50">
        <v>90.17242431640625</v>
      </c>
      <c r="P56" s="50">
        <v>88.606582641601563</v>
      </c>
      <c r="Q56" s="50">
        <v>87.108680725097656</v>
      </c>
      <c r="R56" s="50">
        <v>85.699913024902344</v>
      </c>
      <c r="S56" s="50">
        <v>84.372772216796875</v>
      </c>
      <c r="T56" s="50">
        <v>83.119644165039063</v>
      </c>
      <c r="U56" s="50">
        <v>81.916847229003906</v>
      </c>
      <c r="V56" s="50">
        <v>80.774238586425781</v>
      </c>
      <c r="W56" s="50">
        <v>79.66839599609375</v>
      </c>
      <c r="X56" s="50">
        <v>78.59912109375</v>
      </c>
      <c r="Y56" s="50">
        <v>77.592933654785156</v>
      </c>
      <c r="Z56" s="50">
        <v>76.663528442382812</v>
      </c>
      <c r="AA56" s="51">
        <v>75.786262512207031</v>
      </c>
    </row>
    <row r="57" spans="1:27" x14ac:dyDescent="0.25">
      <c r="A57" s="19">
        <v>4</v>
      </c>
      <c r="B57" s="16" t="s">
        <v>142</v>
      </c>
      <c r="C57" s="52">
        <v>134.64918518066406</v>
      </c>
      <c r="D57" s="50">
        <v>125.16024017333984</v>
      </c>
      <c r="E57" s="50">
        <v>122.23861694335937</v>
      </c>
      <c r="F57" s="50">
        <v>119.24238586425781</v>
      </c>
      <c r="G57" s="50">
        <v>116.48100280761719</v>
      </c>
      <c r="H57" s="50">
        <v>113.87537384033203</v>
      </c>
      <c r="I57" s="50">
        <v>111.44557952880859</v>
      </c>
      <c r="J57" s="50">
        <v>109.10130310058594</v>
      </c>
      <c r="K57" s="50">
        <v>106.82958984375</v>
      </c>
      <c r="L57" s="50">
        <v>104.66303253173828</v>
      </c>
      <c r="M57" s="50">
        <v>102.65567779541016</v>
      </c>
      <c r="N57" s="50">
        <v>100.77433013916016</v>
      </c>
      <c r="O57" s="50">
        <v>98.966293334960938</v>
      </c>
      <c r="P57" s="50">
        <v>97.234909057617188</v>
      </c>
      <c r="Q57" s="50">
        <v>95.605987548828125</v>
      </c>
      <c r="R57" s="50">
        <v>94.065414428710938</v>
      </c>
      <c r="S57" s="50">
        <v>92.601737976074219</v>
      </c>
      <c r="T57" s="50">
        <v>91.240608215332031</v>
      </c>
      <c r="U57" s="50">
        <v>89.9312744140625</v>
      </c>
      <c r="V57" s="50">
        <v>88.703025817871094</v>
      </c>
      <c r="W57" s="50">
        <v>87.508460998535156</v>
      </c>
      <c r="X57" s="50">
        <v>86.334030151367188</v>
      </c>
      <c r="Y57" s="50">
        <v>85.253738403320312</v>
      </c>
      <c r="Z57" s="50">
        <v>84.228973388671875</v>
      </c>
      <c r="AA57" s="51">
        <v>83.2733154296875</v>
      </c>
    </row>
    <row r="58" spans="1:27" x14ac:dyDescent="0.25">
      <c r="A58" s="19">
        <v>5</v>
      </c>
      <c r="B58" s="16" t="s">
        <v>143</v>
      </c>
      <c r="C58" s="52">
        <v>108.87895202636719</v>
      </c>
      <c r="D58" s="50">
        <v>101.17398071289062</v>
      </c>
      <c r="E58" s="50">
        <v>98.835205078125</v>
      </c>
      <c r="F58" s="50">
        <v>96.450225830078125</v>
      </c>
      <c r="G58" s="50">
        <v>94.193305969238281</v>
      </c>
      <c r="H58" s="50">
        <v>92.074821472167969</v>
      </c>
      <c r="I58" s="50">
        <v>90.109039306640625</v>
      </c>
      <c r="J58" s="50">
        <v>88.200843811035156</v>
      </c>
      <c r="K58" s="50">
        <v>86.358009338378906</v>
      </c>
      <c r="L58" s="50">
        <v>84.603248596191406</v>
      </c>
      <c r="M58" s="50">
        <v>82.970344543457031</v>
      </c>
      <c r="N58" s="50">
        <v>81.422050476074219</v>
      </c>
      <c r="O58" s="50">
        <v>79.957511901855469</v>
      </c>
      <c r="P58" s="50">
        <v>78.527961730957031</v>
      </c>
      <c r="Q58" s="50">
        <v>77.188514709472656</v>
      </c>
      <c r="R58" s="50">
        <v>75.906845092773438</v>
      </c>
      <c r="S58" s="50">
        <v>74.734512329101563</v>
      </c>
      <c r="T58" s="50">
        <v>73.609077453613281</v>
      </c>
      <c r="U58" s="50">
        <v>72.544792175292969</v>
      </c>
      <c r="V58" s="50">
        <v>71.54541015625</v>
      </c>
      <c r="W58" s="50">
        <v>70.563247680664062</v>
      </c>
      <c r="X58" s="50">
        <v>69.595428466796875</v>
      </c>
      <c r="Y58" s="50">
        <v>68.713722229003906</v>
      </c>
      <c r="Z58" s="50">
        <v>67.893211364746094</v>
      </c>
      <c r="AA58" s="51">
        <v>67.138092041015625</v>
      </c>
    </row>
    <row r="59" spans="1:27" x14ac:dyDescent="0.25">
      <c r="A59" s="19">
        <v>6</v>
      </c>
      <c r="B59" s="16" t="s">
        <v>144</v>
      </c>
      <c r="C59" s="52">
        <v>113.62522125244141</v>
      </c>
      <c r="D59" s="50">
        <v>105.48728942871094</v>
      </c>
      <c r="E59" s="50">
        <v>103.00245666503906</v>
      </c>
      <c r="F59" s="50">
        <v>100.50653839111328</v>
      </c>
      <c r="G59" s="50">
        <v>98.154518127441406</v>
      </c>
      <c r="H59" s="50">
        <v>95.926101684570313</v>
      </c>
      <c r="I59" s="50">
        <v>93.85931396484375</v>
      </c>
      <c r="J59" s="50">
        <v>91.859428405761719</v>
      </c>
      <c r="K59" s="50">
        <v>89.965438842773438</v>
      </c>
      <c r="L59" s="50">
        <v>88.164627075195312</v>
      </c>
      <c r="M59" s="50">
        <v>86.472679138183594</v>
      </c>
      <c r="N59" s="50">
        <v>84.89093017578125</v>
      </c>
      <c r="O59" s="50">
        <v>83.354156494140625</v>
      </c>
      <c r="P59" s="50">
        <v>81.907630920410156</v>
      </c>
      <c r="Q59" s="50">
        <v>80.503662109375</v>
      </c>
      <c r="R59" s="50">
        <v>79.170700073242188</v>
      </c>
      <c r="S59" s="50">
        <v>77.941085815429688</v>
      </c>
      <c r="T59" s="50">
        <v>76.784950256347656</v>
      </c>
      <c r="U59" s="50">
        <v>75.680862426757812</v>
      </c>
      <c r="V59" s="50">
        <v>74.648521423339844</v>
      </c>
      <c r="W59" s="50">
        <v>73.638938903808594</v>
      </c>
      <c r="X59" s="50">
        <v>72.661155700683594</v>
      </c>
      <c r="Y59" s="50">
        <v>71.747894287109375</v>
      </c>
      <c r="Z59" s="50">
        <v>70.901344299316406</v>
      </c>
      <c r="AA59" s="51">
        <v>70.111587524414063</v>
      </c>
    </row>
    <row r="60" spans="1:27" x14ac:dyDescent="0.25">
      <c r="A60" s="19">
        <v>7</v>
      </c>
      <c r="B60" s="16" t="s">
        <v>145</v>
      </c>
      <c r="C60" s="52">
        <v>119.68784332275391</v>
      </c>
      <c r="D60" s="50">
        <v>111.28733825683594</v>
      </c>
      <c r="E60" s="50">
        <v>108.7994384765625</v>
      </c>
      <c r="F60" s="50">
        <v>106.17691802978516</v>
      </c>
      <c r="G60" s="50">
        <v>103.71067810058594</v>
      </c>
      <c r="H60" s="50">
        <v>101.37339019775391</v>
      </c>
      <c r="I60" s="50">
        <v>99.217277526855469</v>
      </c>
      <c r="J60" s="50">
        <v>97.104774475097656</v>
      </c>
      <c r="K60" s="50">
        <v>95.068183898925781</v>
      </c>
      <c r="L60" s="50">
        <v>93.090576171875</v>
      </c>
      <c r="M60" s="50">
        <v>91.282394409179688</v>
      </c>
      <c r="N60" s="50">
        <v>89.603530883789063</v>
      </c>
      <c r="O60" s="50">
        <v>88.008705139160156</v>
      </c>
      <c r="P60" s="50">
        <v>86.464790344238281</v>
      </c>
      <c r="Q60" s="50">
        <v>84.995048522949219</v>
      </c>
      <c r="R60" s="50">
        <v>83.593536376953125</v>
      </c>
      <c r="S60" s="50">
        <v>82.296134948730469</v>
      </c>
      <c r="T60" s="50">
        <v>81.063606262207031</v>
      </c>
      <c r="U60" s="50">
        <v>79.885330200195313</v>
      </c>
      <c r="V60" s="50">
        <v>78.760879516601563</v>
      </c>
      <c r="W60" s="50">
        <v>77.670394897460937</v>
      </c>
      <c r="X60" s="50">
        <v>76.610809326171875</v>
      </c>
      <c r="Y60" s="50">
        <v>75.63177490234375</v>
      </c>
      <c r="Z60" s="50">
        <v>74.719749450683594</v>
      </c>
      <c r="AA60" s="51">
        <v>73.872116088867187</v>
      </c>
    </row>
    <row r="61" spans="1:27" x14ac:dyDescent="0.25">
      <c r="A61" s="19">
        <v>8</v>
      </c>
      <c r="B61" s="16" t="s">
        <v>146</v>
      </c>
      <c r="C61" s="52">
        <v>115.72315979003906</v>
      </c>
      <c r="D61" s="50">
        <v>107.40103149414062</v>
      </c>
      <c r="E61" s="50">
        <v>104.87519073486328</v>
      </c>
      <c r="F61" s="50">
        <v>102.30455017089844</v>
      </c>
      <c r="G61" s="50">
        <v>99.922615051269531</v>
      </c>
      <c r="H61" s="50">
        <v>97.68975830078125</v>
      </c>
      <c r="I61" s="50">
        <v>95.615959167480469</v>
      </c>
      <c r="J61" s="50">
        <v>93.644302368164063</v>
      </c>
      <c r="K61" s="50">
        <v>91.698585510253906</v>
      </c>
      <c r="L61" s="50">
        <v>89.853340148925781</v>
      </c>
      <c r="M61" s="50">
        <v>88.151359558105469</v>
      </c>
      <c r="N61" s="50">
        <v>86.565986633300781</v>
      </c>
      <c r="O61" s="50">
        <v>85.043983459472656</v>
      </c>
      <c r="P61" s="50">
        <v>83.592216491699219</v>
      </c>
      <c r="Q61" s="50">
        <v>82.207954406738281</v>
      </c>
      <c r="R61" s="50">
        <v>80.897010803222656</v>
      </c>
      <c r="S61" s="50">
        <v>79.649337768554688</v>
      </c>
      <c r="T61" s="50">
        <v>78.485092163085938</v>
      </c>
      <c r="U61" s="50">
        <v>77.340652465820313</v>
      </c>
      <c r="V61" s="50">
        <v>76.255851745605469</v>
      </c>
      <c r="W61" s="50">
        <v>75.20440673828125</v>
      </c>
      <c r="X61" s="50">
        <v>74.177047729492188</v>
      </c>
      <c r="Y61" s="50">
        <v>73.225372314453125</v>
      </c>
      <c r="Z61" s="50">
        <v>72.341423034667969</v>
      </c>
      <c r="AA61" s="51">
        <v>71.498916625976563</v>
      </c>
    </row>
    <row r="62" spans="1:27" x14ac:dyDescent="0.25">
      <c r="A62" s="20">
        <v>9</v>
      </c>
      <c r="B62" s="17" t="s">
        <v>147</v>
      </c>
      <c r="C62" s="53">
        <v>126.76116943359375</v>
      </c>
      <c r="D62" s="54">
        <v>117.67153167724609</v>
      </c>
      <c r="E62" s="54">
        <v>114.99606323242187</v>
      </c>
      <c r="F62" s="54">
        <v>112.23213958740234</v>
      </c>
      <c r="G62" s="54">
        <v>109.64728546142578</v>
      </c>
      <c r="H62" s="54">
        <v>107.21421051025391</v>
      </c>
      <c r="I62" s="54">
        <v>104.96221160888672</v>
      </c>
      <c r="J62" s="54">
        <v>102.75013732910156</v>
      </c>
      <c r="K62" s="54">
        <v>100.60857391357422</v>
      </c>
      <c r="L62" s="54">
        <v>98.570442199707031</v>
      </c>
      <c r="M62" s="54">
        <v>96.673080444335938</v>
      </c>
      <c r="N62" s="54">
        <v>94.911949157714844</v>
      </c>
      <c r="O62" s="54">
        <v>93.232986450195313</v>
      </c>
      <c r="P62" s="54">
        <v>91.604545593261719</v>
      </c>
      <c r="Q62" s="54">
        <v>90.081924438476562</v>
      </c>
      <c r="R62" s="54">
        <v>88.629264831542969</v>
      </c>
      <c r="S62" s="54">
        <v>87.279876708984375</v>
      </c>
      <c r="T62" s="54">
        <v>85.995140075683594</v>
      </c>
      <c r="U62" s="54">
        <v>84.762741088867188</v>
      </c>
      <c r="V62" s="54">
        <v>83.60748291015625</v>
      </c>
      <c r="W62" s="54">
        <v>82.476005554199219</v>
      </c>
      <c r="X62" s="54">
        <v>81.371444702148438</v>
      </c>
      <c r="Y62" s="54">
        <v>80.349021911621094</v>
      </c>
      <c r="Z62" s="54">
        <v>79.389205932617187</v>
      </c>
      <c r="AA62" s="55">
        <v>78.492622375488281</v>
      </c>
    </row>
    <row r="63" spans="1:27"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x14ac:dyDescent="0.25">
      <c r="A64" s="69"/>
      <c r="B64" s="10" t="s">
        <v>85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x14ac:dyDescent="0.25">
      <c r="A65" s="22" t="s">
        <v>84</v>
      </c>
      <c r="B65" s="15" t="s">
        <v>83</v>
      </c>
      <c r="C65" s="60" t="s">
        <v>45</v>
      </c>
      <c r="D65" s="46" t="s">
        <v>46</v>
      </c>
      <c r="E65" s="46" t="s">
        <v>47</v>
      </c>
      <c r="F65" s="46" t="s">
        <v>48</v>
      </c>
      <c r="G65" s="46" t="s">
        <v>49</v>
      </c>
      <c r="H65" s="46" t="s">
        <v>50</v>
      </c>
      <c r="I65" s="46" t="s">
        <v>51</v>
      </c>
      <c r="J65" s="46" t="s">
        <v>52</v>
      </c>
      <c r="K65" s="46" t="s">
        <v>53</v>
      </c>
      <c r="L65" s="46" t="s">
        <v>54</v>
      </c>
      <c r="M65" s="46" t="s">
        <v>55</v>
      </c>
      <c r="N65" s="46" t="s">
        <v>56</v>
      </c>
      <c r="O65" s="46" t="s">
        <v>57</v>
      </c>
      <c r="P65" s="46" t="s">
        <v>58</v>
      </c>
      <c r="Q65" s="46" t="s">
        <v>59</v>
      </c>
      <c r="R65" s="46" t="s">
        <v>60</v>
      </c>
      <c r="S65" s="46" t="s">
        <v>61</v>
      </c>
      <c r="T65" s="46" t="s">
        <v>62</v>
      </c>
      <c r="U65" s="46" t="s">
        <v>63</v>
      </c>
      <c r="V65" s="46" t="s">
        <v>64</v>
      </c>
      <c r="W65" s="46" t="s">
        <v>65</v>
      </c>
      <c r="X65" s="46" t="s">
        <v>66</v>
      </c>
      <c r="Y65" s="46" t="s">
        <v>67</v>
      </c>
      <c r="Z65" s="46" t="s">
        <v>68</v>
      </c>
      <c r="AA65" s="47" t="s">
        <v>69</v>
      </c>
    </row>
    <row r="66" spans="1:27" x14ac:dyDescent="0.25">
      <c r="A66" s="29">
        <v>1</v>
      </c>
      <c r="B66" s="30" t="str">
        <f>VLOOKUP($A$66,$A$54:$AA$62,2)</f>
        <v>Annick</v>
      </c>
      <c r="C66" s="61">
        <f>VLOOKUP($A$66,$A$54:$AA$62,3)</f>
        <v>98.0517578125</v>
      </c>
      <c r="D66" s="62">
        <f>VLOOKUP($A$66,$A$54:$AA$62,4)</f>
        <v>91.11944580078125</v>
      </c>
      <c r="E66" s="62">
        <f>VLOOKUP($A$66,$A$54:$AA$62,5)</f>
        <v>89.002983093261719</v>
      </c>
      <c r="F66" s="62">
        <f>VLOOKUP($A$66,$A$54:$AA$62,6)</f>
        <v>86.860771179199219</v>
      </c>
      <c r="G66" s="62">
        <f>VLOOKUP($A$66,$A$54:$AA$62,7)</f>
        <v>84.823829650878906</v>
      </c>
      <c r="H66" s="62">
        <f>VLOOKUP($A$66,$A$54:$AA$62,8)</f>
        <v>82.912948608398438</v>
      </c>
      <c r="I66" s="62">
        <f>VLOOKUP($A$66,$A$54:$AA$62,9)</f>
        <v>81.161056518554688</v>
      </c>
      <c r="J66" s="62">
        <f>VLOOKUP($A$66,$A$54:$AA$62,10)</f>
        <v>79.422195434570312</v>
      </c>
      <c r="K66" s="62">
        <f>VLOOKUP($A$66,$A$54:$AA$62,11)</f>
        <v>77.756317138671875</v>
      </c>
      <c r="L66" s="62">
        <f>VLOOKUP($A$66,$A$54:$AA$62,12)</f>
        <v>76.183929443359375</v>
      </c>
      <c r="M66" s="62">
        <f>VLOOKUP($A$66,$A$54:$AA$62,13)</f>
        <v>74.720603942871094</v>
      </c>
      <c r="N66" s="62">
        <f>VLOOKUP($A$66,$A$54:$AA$62,14)</f>
        <v>73.343437194824219</v>
      </c>
      <c r="O66" s="62">
        <f>VLOOKUP($A$66,$A$54:$AA$62,15)</f>
        <v>72.024032592773438</v>
      </c>
      <c r="P66" s="62">
        <f>VLOOKUP($A$66,$A$54:$AA$62,16)</f>
        <v>70.770233154296875</v>
      </c>
      <c r="Q66" s="62">
        <f>VLOOKUP($A$66,$A$54:$AA$62,17)</f>
        <v>69.564544677734375</v>
      </c>
      <c r="R66" s="62">
        <f>VLOOKUP($A$66,$A$54:$AA$62,18)</f>
        <v>68.411857604980469</v>
      </c>
      <c r="S66" s="62">
        <f>VLOOKUP($A$66,$A$54:$AA$62,19)</f>
        <v>67.348258972167969</v>
      </c>
      <c r="T66" s="62">
        <f>VLOOKUP($A$66,$A$54:$AA$62,20)</f>
        <v>66.341171264648438</v>
      </c>
      <c r="U66" s="62">
        <f>VLOOKUP($A$66,$A$54:$AA$62,21)</f>
        <v>65.374946594238281</v>
      </c>
      <c r="V66" s="62">
        <f>VLOOKUP($A$66,$A$54:$AA$62,22)</f>
        <v>64.471199035644531</v>
      </c>
      <c r="W66" s="62">
        <f>VLOOKUP($A$66,$A$54:$AA$62,23)</f>
        <v>63.589900970458984</v>
      </c>
      <c r="X66" s="62">
        <f>VLOOKUP($A$66,$A$54:$AA$62,24)</f>
        <v>62.731643676757813</v>
      </c>
      <c r="Y66" s="62">
        <f>VLOOKUP($A$66,$A$54:$AA$62,25)</f>
        <v>61.935947418212891</v>
      </c>
      <c r="Z66" s="62">
        <f>VLOOKUP($A$66,$A$54:$AA$62,26)</f>
        <v>61.196609497070313</v>
      </c>
      <c r="AA66" s="63">
        <f>VLOOKUP($A$66,$A$54:$AA$62,27)</f>
        <v>60.512802124023438</v>
      </c>
    </row>
    <row r="67" spans="1:27" x14ac:dyDescent="0.25">
      <c r="A67" s="25"/>
      <c r="B67" s="25"/>
      <c r="C67" s="67"/>
      <c r="D67" s="67"/>
      <c r="E67" s="67"/>
      <c r="F67" s="67"/>
      <c r="G67" s="67"/>
      <c r="H67" s="67"/>
      <c r="I67" s="67"/>
      <c r="J67" s="67"/>
      <c r="K67" s="67"/>
      <c r="L67" s="67"/>
      <c r="M67" s="67"/>
      <c r="N67" s="67"/>
      <c r="O67" s="67"/>
      <c r="P67" s="67"/>
      <c r="Q67" s="67"/>
      <c r="R67" s="67"/>
      <c r="S67" s="67"/>
      <c r="T67" s="67"/>
      <c r="U67" s="67"/>
      <c r="V67" s="67"/>
      <c r="W67" s="67"/>
      <c r="X67" s="67"/>
      <c r="Y67" s="67"/>
      <c r="Z67" s="67"/>
      <c r="AA67" s="67"/>
    </row>
    <row r="68" spans="1:27" x14ac:dyDescent="0.25">
      <c r="A68" s="161" t="s">
        <v>87</v>
      </c>
      <c r="B68" s="161"/>
      <c r="C68" s="161"/>
      <c r="D68" s="161"/>
    </row>
    <row r="88" spans="1:27"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5.75" x14ac:dyDescent="0.25">
      <c r="A89" s="154" t="s">
        <v>379</v>
      </c>
      <c r="B89" s="154"/>
      <c r="C89" s="154"/>
      <c r="D89" s="154"/>
      <c r="E89" s="154"/>
      <c r="F89" s="154"/>
      <c r="G89" s="2"/>
      <c r="H89" s="2"/>
      <c r="I89" s="2"/>
      <c r="J89" s="2"/>
      <c r="K89" s="12"/>
      <c r="L89" s="2"/>
      <c r="M89" s="2"/>
      <c r="N89" s="2"/>
      <c r="O89" s="2"/>
      <c r="P89" s="155"/>
      <c r="Q89" s="155"/>
      <c r="R89" s="155"/>
      <c r="S89" s="155"/>
      <c r="T89" s="155"/>
      <c r="U89" s="155"/>
      <c r="V89" s="155"/>
      <c r="W89" s="25"/>
      <c r="X89" s="25"/>
      <c r="Y89" s="25"/>
      <c r="Z89" s="25"/>
      <c r="AA89" s="25"/>
    </row>
    <row r="90" spans="1:27" ht="15.75" x14ac:dyDescent="0.25">
      <c r="A90" s="156" t="s">
        <v>13</v>
      </c>
      <c r="B90" s="156"/>
      <c r="C90" s="156"/>
      <c r="D90" s="156"/>
      <c r="E90" s="156"/>
      <c r="F90" s="156"/>
      <c r="G90" s="31"/>
      <c r="H90" s="31"/>
      <c r="I90" s="31"/>
      <c r="J90" s="31"/>
      <c r="K90" s="157" t="s">
        <v>86</v>
      </c>
      <c r="L90" s="157"/>
      <c r="M90" s="31"/>
      <c r="N90" s="31"/>
      <c r="O90" s="31"/>
      <c r="P90" s="156"/>
      <c r="Q90" s="156"/>
      <c r="R90" s="156"/>
      <c r="S90" s="156"/>
      <c r="T90" s="156"/>
      <c r="U90" s="156"/>
      <c r="V90" s="156"/>
      <c r="W90" s="11"/>
      <c r="X90" s="11"/>
      <c r="Y90" s="11"/>
      <c r="Z90" s="11"/>
      <c r="AA90" s="11"/>
    </row>
    <row r="92" spans="1:27" s="127" customFormat="1" ht="15.75" x14ac:dyDescent="0.25">
      <c r="A92" s="167" t="s">
        <v>396</v>
      </c>
      <c r="B92" s="167"/>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row>
    <row r="93" spans="1:27"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row>
    <row r="94" spans="1:27" x14ac:dyDescent="0.25">
      <c r="A94" s="14" t="s">
        <v>84</v>
      </c>
      <c r="B94" s="15" t="s">
        <v>83</v>
      </c>
      <c r="C94" s="32" t="s">
        <v>45</v>
      </c>
      <c r="D94" s="32" t="s">
        <v>46</v>
      </c>
      <c r="E94" s="32" t="s">
        <v>47</v>
      </c>
      <c r="F94" s="32" t="s">
        <v>48</v>
      </c>
      <c r="G94" s="32" t="s">
        <v>49</v>
      </c>
      <c r="H94" s="32" t="s">
        <v>50</v>
      </c>
      <c r="I94" s="32" t="s">
        <v>51</v>
      </c>
      <c r="J94" s="32" t="s">
        <v>52</v>
      </c>
      <c r="K94" s="32" t="s">
        <v>53</v>
      </c>
      <c r="L94" s="32" t="s">
        <v>54</v>
      </c>
      <c r="M94" s="32" t="s">
        <v>55</v>
      </c>
      <c r="N94" s="32" t="s">
        <v>56</v>
      </c>
      <c r="O94" s="32" t="s">
        <v>57</v>
      </c>
      <c r="P94" s="32" t="s">
        <v>58</v>
      </c>
      <c r="Q94" s="32" t="s">
        <v>59</v>
      </c>
      <c r="R94" s="32" t="s">
        <v>60</v>
      </c>
      <c r="S94" s="32" t="s">
        <v>61</v>
      </c>
      <c r="T94" s="32" t="s">
        <v>62</v>
      </c>
      <c r="U94" s="32" t="s">
        <v>63</v>
      </c>
      <c r="V94" s="32" t="s">
        <v>64</v>
      </c>
      <c r="W94" s="32" t="s">
        <v>65</v>
      </c>
      <c r="X94" s="32" t="s">
        <v>66</v>
      </c>
      <c r="Y94" s="32" t="s">
        <v>67</v>
      </c>
      <c r="Z94" s="32" t="s">
        <v>68</v>
      </c>
      <c r="AA94" s="33" t="s">
        <v>69</v>
      </c>
    </row>
    <row r="95" spans="1:27" x14ac:dyDescent="0.25">
      <c r="A95" s="18">
        <v>1</v>
      </c>
      <c r="B95" s="26" t="s">
        <v>139</v>
      </c>
      <c r="C95" s="34">
        <v>79.777259826660156</v>
      </c>
      <c r="D95" s="35">
        <v>80.705718994140625</v>
      </c>
      <c r="E95" s="35">
        <v>80.979377746582031</v>
      </c>
      <c r="F95" s="35">
        <v>81.265678405761719</v>
      </c>
      <c r="G95" s="35">
        <v>81.553665161132812</v>
      </c>
      <c r="H95" s="35">
        <v>81.825653076171875</v>
      </c>
      <c r="I95" s="35">
        <v>82.095314025878906</v>
      </c>
      <c r="J95" s="36">
        <v>82.363731384277344</v>
      </c>
      <c r="K95" s="36">
        <v>82.633987426757812</v>
      </c>
      <c r="L95" s="36">
        <v>82.895370483398438</v>
      </c>
      <c r="M95" s="36">
        <v>83.152359008789063</v>
      </c>
      <c r="N95" s="36">
        <v>83.386970520019531</v>
      </c>
      <c r="O95" s="36">
        <v>83.616874694824219</v>
      </c>
      <c r="P95" s="36">
        <v>83.839103698730469</v>
      </c>
      <c r="Q95" s="36">
        <v>84.061294555664063</v>
      </c>
      <c r="R95" s="36">
        <v>84.273460388183594</v>
      </c>
      <c r="S95" s="36">
        <v>84.468887329101563</v>
      </c>
      <c r="T95" s="36">
        <v>84.655181884765625</v>
      </c>
      <c r="U95" s="36">
        <v>84.848655700683594</v>
      </c>
      <c r="V95" s="36">
        <v>85.030921936035156</v>
      </c>
      <c r="W95" s="36">
        <v>85.213623046875</v>
      </c>
      <c r="X95" s="36">
        <v>85.389259338378906</v>
      </c>
      <c r="Y95" s="36">
        <v>85.554275512695313</v>
      </c>
      <c r="Z95" s="36">
        <v>85.708305358886719</v>
      </c>
      <c r="AA95" s="37">
        <v>85.854621887207031</v>
      </c>
    </row>
    <row r="96" spans="1:27" x14ac:dyDescent="0.25">
      <c r="A96" s="19">
        <v>2</v>
      </c>
      <c r="B96" s="16" t="s">
        <v>140</v>
      </c>
      <c r="C96" s="38">
        <v>76.352653503417969</v>
      </c>
      <c r="D96" s="39">
        <v>77.272552490234375</v>
      </c>
      <c r="E96" s="39">
        <v>77.544769287109375</v>
      </c>
      <c r="F96" s="39">
        <v>77.837448120117188</v>
      </c>
      <c r="G96" s="39">
        <v>78.121253967285156</v>
      </c>
      <c r="H96" s="39">
        <v>78.397201538085938</v>
      </c>
      <c r="I96" s="39">
        <v>78.657501220703125</v>
      </c>
      <c r="J96" s="40">
        <v>78.925773620605469</v>
      </c>
      <c r="K96" s="40">
        <v>79.189598083496094</v>
      </c>
      <c r="L96" s="40">
        <v>79.445655822753906</v>
      </c>
      <c r="M96" s="40">
        <v>79.695732116699219</v>
      </c>
      <c r="N96" s="40">
        <v>79.925018310546875</v>
      </c>
      <c r="O96" s="40">
        <v>80.15228271484375</v>
      </c>
      <c r="P96" s="40">
        <v>80.369476318359375</v>
      </c>
      <c r="Q96" s="40">
        <v>80.581581115722656</v>
      </c>
      <c r="R96" s="40">
        <v>80.787300109863281</v>
      </c>
      <c r="S96" s="40">
        <v>80.979095458984375</v>
      </c>
      <c r="T96" s="40">
        <v>81.164985656738281</v>
      </c>
      <c r="U96" s="40">
        <v>81.346336364746094</v>
      </c>
      <c r="V96" s="40">
        <v>81.521026611328125</v>
      </c>
      <c r="W96" s="40">
        <v>81.696235656738281</v>
      </c>
      <c r="X96" s="40">
        <v>81.867515563964844</v>
      </c>
      <c r="Y96" s="40">
        <v>82.030189514160156</v>
      </c>
      <c r="Z96" s="40">
        <v>82.183113098144531</v>
      </c>
      <c r="AA96" s="41">
        <v>82.327796936035156</v>
      </c>
    </row>
    <row r="97" spans="1:27" x14ac:dyDescent="0.25">
      <c r="A97" s="19">
        <v>3</v>
      </c>
      <c r="B97" s="16" t="s">
        <v>141</v>
      </c>
      <c r="C97" s="38">
        <v>76.821159362792969</v>
      </c>
      <c r="D97" s="39">
        <v>77.7410888671875</v>
      </c>
      <c r="E97" s="39">
        <v>78.015533447265625</v>
      </c>
      <c r="F97" s="39">
        <v>78.298019409179687</v>
      </c>
      <c r="G97" s="39">
        <v>78.586677551269531</v>
      </c>
      <c r="H97" s="39">
        <v>78.853057861328125</v>
      </c>
      <c r="I97" s="39">
        <v>79.110054016113281</v>
      </c>
      <c r="J97" s="40">
        <v>79.371475219726563</v>
      </c>
      <c r="K97" s="40">
        <v>79.636245727539063</v>
      </c>
      <c r="L97" s="40">
        <v>79.891738891601563</v>
      </c>
      <c r="M97" s="40">
        <v>80.14300537109375</v>
      </c>
      <c r="N97" s="40">
        <v>80.375617980957031</v>
      </c>
      <c r="O97" s="40">
        <v>80.598228454589844</v>
      </c>
      <c r="P97" s="40">
        <v>80.817726135253906</v>
      </c>
      <c r="Q97" s="40">
        <v>81.032661437988281</v>
      </c>
      <c r="R97" s="40">
        <v>81.240951538085937</v>
      </c>
      <c r="S97" s="40">
        <v>81.440353393554688</v>
      </c>
      <c r="T97" s="40">
        <v>81.6263427734375</v>
      </c>
      <c r="U97" s="40">
        <v>81.810821533203125</v>
      </c>
      <c r="V97" s="40">
        <v>81.987213134765625</v>
      </c>
      <c r="W97" s="40">
        <v>82.166839599609375</v>
      </c>
      <c r="X97" s="40">
        <v>82.337051391601563</v>
      </c>
      <c r="Y97" s="40">
        <v>82.500991821289063</v>
      </c>
      <c r="Z97" s="40">
        <v>82.657516479492188</v>
      </c>
      <c r="AA97" s="41">
        <v>82.806953430175781</v>
      </c>
    </row>
    <row r="98" spans="1:27" x14ac:dyDescent="0.25">
      <c r="A98" s="19">
        <v>4</v>
      </c>
      <c r="B98" s="16" t="s">
        <v>142</v>
      </c>
      <c r="C98" s="42">
        <v>75.616401672363281</v>
      </c>
      <c r="D98" s="40">
        <v>76.551040649414063</v>
      </c>
      <c r="E98" s="40">
        <v>76.835594177246094</v>
      </c>
      <c r="F98" s="40">
        <v>77.135345458984375</v>
      </c>
      <c r="G98" s="40">
        <v>77.420112609863281</v>
      </c>
      <c r="H98" s="40">
        <v>77.698760986328125</v>
      </c>
      <c r="I98" s="40">
        <v>77.961433410644531</v>
      </c>
      <c r="J98" s="40">
        <v>78.231521606445313</v>
      </c>
      <c r="K98" s="40">
        <v>78.498001098632812</v>
      </c>
      <c r="L98" s="40">
        <v>78.757316589355469</v>
      </c>
      <c r="M98" s="40">
        <v>79.003700256347656</v>
      </c>
      <c r="N98" s="40">
        <v>79.23577880859375</v>
      </c>
      <c r="O98" s="40">
        <v>79.462203979492188</v>
      </c>
      <c r="P98" s="40">
        <v>79.686248779296875</v>
      </c>
      <c r="Q98" s="40">
        <v>79.904403686523438</v>
      </c>
      <c r="R98" s="40">
        <v>80.111663818359375</v>
      </c>
      <c r="S98" s="40">
        <v>80.308448791503906</v>
      </c>
      <c r="T98" s="40">
        <v>80.494888305664062</v>
      </c>
      <c r="U98" s="40">
        <v>80.677742004394531</v>
      </c>
      <c r="V98" s="40">
        <v>80.853416442871094</v>
      </c>
      <c r="W98" s="40">
        <v>81.030693054199219</v>
      </c>
      <c r="X98" s="40">
        <v>81.203048706054688</v>
      </c>
      <c r="Y98" s="40">
        <v>81.365188598632813</v>
      </c>
      <c r="Z98" s="40">
        <v>81.521774291992188</v>
      </c>
      <c r="AA98" s="41">
        <v>81.669334411621094</v>
      </c>
    </row>
    <row r="99" spans="1:27" x14ac:dyDescent="0.25">
      <c r="A99" s="19">
        <v>5</v>
      </c>
      <c r="B99" s="16" t="s">
        <v>143</v>
      </c>
      <c r="C99" s="42">
        <v>78.397178649902344</v>
      </c>
      <c r="D99" s="40">
        <v>79.328887939453125</v>
      </c>
      <c r="E99" s="40">
        <v>79.612220764160156</v>
      </c>
      <c r="F99" s="40">
        <v>79.907844543457031</v>
      </c>
      <c r="G99" s="40">
        <v>80.204460144042969</v>
      </c>
      <c r="H99" s="40">
        <v>80.485404968261719</v>
      </c>
      <c r="I99" s="40">
        <v>80.755775451660156</v>
      </c>
      <c r="J99" s="40">
        <v>81.023597717285156</v>
      </c>
      <c r="K99" s="40">
        <v>81.299186706542969</v>
      </c>
      <c r="L99" s="40">
        <v>81.568222045898438</v>
      </c>
      <c r="M99" s="40">
        <v>81.823936462402344</v>
      </c>
      <c r="N99" s="40">
        <v>82.063125610351563</v>
      </c>
      <c r="O99" s="40">
        <v>82.299407958984375</v>
      </c>
      <c r="P99" s="40">
        <v>82.53021240234375</v>
      </c>
      <c r="Q99" s="40">
        <v>82.752517700195312</v>
      </c>
      <c r="R99" s="40">
        <v>82.96942138671875</v>
      </c>
      <c r="S99" s="40">
        <v>83.172828674316406</v>
      </c>
      <c r="T99" s="40">
        <v>83.362899780273437</v>
      </c>
      <c r="U99" s="40">
        <v>83.553153991699219</v>
      </c>
      <c r="V99" s="40">
        <v>83.733261108398438</v>
      </c>
      <c r="W99" s="40">
        <v>83.92694091796875</v>
      </c>
      <c r="X99" s="40">
        <v>84.107833862304688</v>
      </c>
      <c r="Y99" s="40">
        <v>84.275703430175781</v>
      </c>
      <c r="Z99" s="40">
        <v>84.436012268066406</v>
      </c>
      <c r="AA99" s="41">
        <v>84.584732055664062</v>
      </c>
    </row>
    <row r="100" spans="1:27" x14ac:dyDescent="0.25">
      <c r="A100" s="19">
        <v>6</v>
      </c>
      <c r="B100" s="16" t="s">
        <v>144</v>
      </c>
      <c r="C100" s="42">
        <v>77.911293029785156</v>
      </c>
      <c r="D100" s="40">
        <v>78.854110717773438</v>
      </c>
      <c r="E100" s="40">
        <v>79.13330078125</v>
      </c>
      <c r="F100" s="40">
        <v>79.433097839355469</v>
      </c>
      <c r="G100" s="40">
        <v>79.712120056152344</v>
      </c>
      <c r="H100" s="40">
        <v>79.986793518066406</v>
      </c>
      <c r="I100" s="40">
        <v>80.24737548828125</v>
      </c>
      <c r="J100" s="40">
        <v>80.510513305664063</v>
      </c>
      <c r="K100" s="40">
        <v>80.778213500976563</v>
      </c>
      <c r="L100" s="40">
        <v>81.032455444335938</v>
      </c>
      <c r="M100" s="40">
        <v>81.283828735351563</v>
      </c>
      <c r="N100" s="40">
        <v>81.515663146972656</v>
      </c>
      <c r="O100" s="40">
        <v>81.742706298828125</v>
      </c>
      <c r="P100" s="40">
        <v>81.968070983886719</v>
      </c>
      <c r="Q100" s="40">
        <v>82.183143615722656</v>
      </c>
      <c r="R100" s="40">
        <v>82.392669677734375</v>
      </c>
      <c r="S100" s="40">
        <v>82.583122253417969</v>
      </c>
      <c r="T100" s="40">
        <v>82.764778137207031</v>
      </c>
      <c r="U100" s="40">
        <v>82.954292297363281</v>
      </c>
      <c r="V100" s="40">
        <v>83.130607604980469</v>
      </c>
      <c r="W100" s="40">
        <v>83.306205749511719</v>
      </c>
      <c r="X100" s="40">
        <v>83.476913452148438</v>
      </c>
      <c r="Y100" s="40">
        <v>83.645797729492188</v>
      </c>
      <c r="Z100" s="40">
        <v>83.793685913085938</v>
      </c>
      <c r="AA100" s="41">
        <v>83.933647155761719</v>
      </c>
    </row>
    <row r="101" spans="1:27" x14ac:dyDescent="0.25">
      <c r="A101" s="19">
        <v>7</v>
      </c>
      <c r="B101" s="16" t="s">
        <v>145</v>
      </c>
      <c r="C101" s="42">
        <v>77.1943359375</v>
      </c>
      <c r="D101" s="40">
        <v>78.118339538574219</v>
      </c>
      <c r="E101" s="40">
        <v>78.407707214355469</v>
      </c>
      <c r="F101" s="40">
        <v>78.696693420410156</v>
      </c>
      <c r="G101" s="40">
        <v>78.983512878417969</v>
      </c>
      <c r="H101" s="40">
        <v>79.260581970214844</v>
      </c>
      <c r="I101" s="40">
        <v>79.529853820800781</v>
      </c>
      <c r="J101" s="40">
        <v>79.803741455078125</v>
      </c>
      <c r="K101" s="40">
        <v>80.073448181152344</v>
      </c>
      <c r="L101" s="40">
        <v>80.332443237304688</v>
      </c>
      <c r="M101" s="40">
        <v>80.584999084472656</v>
      </c>
      <c r="N101" s="40">
        <v>80.821075439453125</v>
      </c>
      <c r="O101" s="40">
        <v>81.047195434570313</v>
      </c>
      <c r="P101" s="40">
        <v>81.269599914550781</v>
      </c>
      <c r="Q101" s="40">
        <v>81.485862731933594</v>
      </c>
      <c r="R101" s="40">
        <v>81.691627502441406</v>
      </c>
      <c r="S101" s="40">
        <v>81.889640808105469</v>
      </c>
      <c r="T101" s="40">
        <v>82.080802917480469</v>
      </c>
      <c r="U101" s="40">
        <v>82.266578674316406</v>
      </c>
      <c r="V101" s="40">
        <v>82.442543029785156</v>
      </c>
      <c r="W101" s="40">
        <v>82.619918823242188</v>
      </c>
      <c r="X101" s="40">
        <v>82.791328430175781</v>
      </c>
      <c r="Y101" s="40">
        <v>82.95556640625</v>
      </c>
      <c r="Z101" s="40">
        <v>83.109832763671875</v>
      </c>
      <c r="AA101" s="41">
        <v>83.258010864257813</v>
      </c>
    </row>
    <row r="102" spans="1:27" x14ac:dyDescent="0.25">
      <c r="A102" s="19">
        <v>8</v>
      </c>
      <c r="B102" s="16" t="s">
        <v>146</v>
      </c>
      <c r="C102" s="42">
        <v>77.690391540527344</v>
      </c>
      <c r="D102" s="40">
        <v>78.616020202636719</v>
      </c>
      <c r="E102" s="40">
        <v>78.8919677734375</v>
      </c>
      <c r="F102" s="40">
        <v>79.182022094726563</v>
      </c>
      <c r="G102" s="40">
        <v>79.463951110839844</v>
      </c>
      <c r="H102" s="40">
        <v>79.738929748535156</v>
      </c>
      <c r="I102" s="40">
        <v>79.991226196289063</v>
      </c>
      <c r="J102" s="40">
        <v>80.251228332519531</v>
      </c>
      <c r="K102" s="40">
        <v>80.510971069335938</v>
      </c>
      <c r="L102" s="40">
        <v>80.765083312988281</v>
      </c>
      <c r="M102" s="40">
        <v>81.011924743652344</v>
      </c>
      <c r="N102" s="40">
        <v>81.243370056152344</v>
      </c>
      <c r="O102" s="40">
        <v>81.467445373535156</v>
      </c>
      <c r="P102" s="40">
        <v>81.688331604003906</v>
      </c>
      <c r="Q102" s="40">
        <v>81.902008056640625</v>
      </c>
      <c r="R102" s="40">
        <v>82.111892700195313</v>
      </c>
      <c r="S102" s="40">
        <v>82.302146911621094</v>
      </c>
      <c r="T102" s="40">
        <v>82.487678527832031</v>
      </c>
      <c r="U102" s="40">
        <v>82.670463562011719</v>
      </c>
      <c r="V102" s="40">
        <v>82.84307861328125</v>
      </c>
      <c r="W102" s="40">
        <v>83.023124694824219</v>
      </c>
      <c r="X102" s="40">
        <v>83.190902709960938</v>
      </c>
      <c r="Y102" s="40">
        <v>83.348640441894531</v>
      </c>
      <c r="Z102" s="40">
        <v>83.495628356933594</v>
      </c>
      <c r="AA102" s="41">
        <v>83.631500244140625</v>
      </c>
    </row>
    <row r="103" spans="1:27" x14ac:dyDescent="0.25">
      <c r="A103" s="20">
        <v>9</v>
      </c>
      <c r="B103" s="17" t="s">
        <v>147</v>
      </c>
      <c r="C103" s="43">
        <v>76.439170837402344</v>
      </c>
      <c r="D103" s="44">
        <v>77.369644165039063</v>
      </c>
      <c r="E103" s="44">
        <v>77.641998291015625</v>
      </c>
      <c r="F103" s="44">
        <v>77.932754516601562</v>
      </c>
      <c r="G103" s="44">
        <v>78.218719482421875</v>
      </c>
      <c r="H103" s="44">
        <v>78.492385864257813</v>
      </c>
      <c r="I103" s="44">
        <v>78.752693176269531</v>
      </c>
      <c r="J103" s="44">
        <v>79.014945983886719</v>
      </c>
      <c r="K103" s="44">
        <v>79.277236938476562</v>
      </c>
      <c r="L103" s="44">
        <v>79.533348083496094</v>
      </c>
      <c r="M103" s="44">
        <v>79.778076171875</v>
      </c>
      <c r="N103" s="44">
        <v>80.011344909667969</v>
      </c>
      <c r="O103" s="44">
        <v>80.236968994140625</v>
      </c>
      <c r="P103" s="44">
        <v>80.458297729492188</v>
      </c>
      <c r="Q103" s="44">
        <v>80.67095947265625</v>
      </c>
      <c r="R103" s="44">
        <v>80.880889892578125</v>
      </c>
      <c r="S103" s="44">
        <v>81.0755615234375</v>
      </c>
      <c r="T103" s="44">
        <v>81.261024475097656</v>
      </c>
      <c r="U103" s="44">
        <v>81.444839477539062</v>
      </c>
      <c r="V103" s="44">
        <v>81.619155883789063</v>
      </c>
      <c r="W103" s="44">
        <v>81.799201965332031</v>
      </c>
      <c r="X103" s="44">
        <v>81.972511291503906</v>
      </c>
      <c r="Y103" s="44">
        <v>82.133323669433594</v>
      </c>
      <c r="Z103" s="44">
        <v>82.286064147949219</v>
      </c>
      <c r="AA103" s="45">
        <v>82.430641174316406</v>
      </c>
    </row>
    <row r="104" spans="1:27"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row>
    <row r="105" spans="1:27" x14ac:dyDescent="0.25">
      <c r="A105" s="69"/>
      <c r="B105" s="10" t="s">
        <v>85</v>
      </c>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row>
    <row r="106" spans="1:27" x14ac:dyDescent="0.25">
      <c r="A106" s="22" t="s">
        <v>84</v>
      </c>
      <c r="B106" s="15" t="s">
        <v>83</v>
      </c>
      <c r="C106" s="60" t="s">
        <v>45</v>
      </c>
      <c r="D106" s="46" t="s">
        <v>46</v>
      </c>
      <c r="E106" s="46" t="s">
        <v>47</v>
      </c>
      <c r="F106" s="46" t="s">
        <v>48</v>
      </c>
      <c r="G106" s="46" t="s">
        <v>49</v>
      </c>
      <c r="H106" s="46" t="s">
        <v>50</v>
      </c>
      <c r="I106" s="46" t="s">
        <v>51</v>
      </c>
      <c r="J106" s="46" t="s">
        <v>52</v>
      </c>
      <c r="K106" s="46" t="s">
        <v>53</v>
      </c>
      <c r="L106" s="46" t="s">
        <v>54</v>
      </c>
      <c r="M106" s="46" t="s">
        <v>55</v>
      </c>
      <c r="N106" s="46" t="s">
        <v>56</v>
      </c>
      <c r="O106" s="46" t="s">
        <v>57</v>
      </c>
      <c r="P106" s="46" t="s">
        <v>58</v>
      </c>
      <c r="Q106" s="46" t="s">
        <v>59</v>
      </c>
      <c r="R106" s="46" t="s">
        <v>60</v>
      </c>
      <c r="S106" s="46" t="s">
        <v>61</v>
      </c>
      <c r="T106" s="46" t="s">
        <v>62</v>
      </c>
      <c r="U106" s="46" t="s">
        <v>63</v>
      </c>
      <c r="V106" s="46" t="s">
        <v>64</v>
      </c>
      <c r="W106" s="46" t="s">
        <v>65</v>
      </c>
      <c r="X106" s="46" t="s">
        <v>66</v>
      </c>
      <c r="Y106" s="46" t="s">
        <v>67</v>
      </c>
      <c r="Z106" s="46" t="s">
        <v>68</v>
      </c>
      <c r="AA106" s="47" t="s">
        <v>69</v>
      </c>
    </row>
    <row r="107" spans="1:27" x14ac:dyDescent="0.25">
      <c r="A107" s="29">
        <v>1</v>
      </c>
      <c r="B107" s="30" t="str">
        <f>VLOOKUP($A$107,$A$95:$AA$103,2)</f>
        <v>Annick</v>
      </c>
      <c r="C107" s="61">
        <f>VLOOKUP($A$107,$A$95:$AA$103,3)</f>
        <v>79.777259826660156</v>
      </c>
      <c r="D107" s="62">
        <f>VLOOKUP($A$107,$A$95:$AA$103,4)</f>
        <v>80.705718994140625</v>
      </c>
      <c r="E107" s="62">
        <f>VLOOKUP($A$107,$A$95:$AA$103,5)</f>
        <v>80.979377746582031</v>
      </c>
      <c r="F107" s="62">
        <f>VLOOKUP($A$107,$A$95:$AA$103,6)</f>
        <v>81.265678405761719</v>
      </c>
      <c r="G107" s="62">
        <f>VLOOKUP($A$107,$A$95:$AA$103,7)</f>
        <v>81.553665161132812</v>
      </c>
      <c r="H107" s="62">
        <f>VLOOKUP($A$107,$A$95:$AA$103,8)</f>
        <v>81.825653076171875</v>
      </c>
      <c r="I107" s="62">
        <f>VLOOKUP($A$107,$A$95:$AA$103,9)</f>
        <v>82.095314025878906</v>
      </c>
      <c r="J107" s="62">
        <f>VLOOKUP($A$107,$A$95:$AA$103,10)</f>
        <v>82.363731384277344</v>
      </c>
      <c r="K107" s="62">
        <f>VLOOKUP($A$107,$A$95:$AA$103,11)</f>
        <v>82.633987426757812</v>
      </c>
      <c r="L107" s="62">
        <f>VLOOKUP($A$107,$A$95:$AA$103,12)</f>
        <v>82.895370483398438</v>
      </c>
      <c r="M107" s="62">
        <f>VLOOKUP($A$107,$A$95:$AA$103,13)</f>
        <v>83.152359008789063</v>
      </c>
      <c r="N107" s="62">
        <f>VLOOKUP($A$107,$A$95:$AA$103,14)</f>
        <v>83.386970520019531</v>
      </c>
      <c r="O107" s="62">
        <f>VLOOKUP($A$107,$A$95:$AA$103,15)</f>
        <v>83.616874694824219</v>
      </c>
      <c r="P107" s="62">
        <f>VLOOKUP($A$107,$A$95:$AA$103,16)</f>
        <v>83.839103698730469</v>
      </c>
      <c r="Q107" s="62">
        <f>VLOOKUP($A$107,$A$95:$AA$103,17)</f>
        <v>84.061294555664063</v>
      </c>
      <c r="R107" s="62">
        <f>VLOOKUP($A$107,$A$95:$AA$103,18)</f>
        <v>84.273460388183594</v>
      </c>
      <c r="S107" s="62">
        <f>VLOOKUP($A$107,$A$95:$AA$103,19)</f>
        <v>84.468887329101563</v>
      </c>
      <c r="T107" s="62">
        <f>VLOOKUP($A$107,$A$95:$AA$103,20)</f>
        <v>84.655181884765625</v>
      </c>
      <c r="U107" s="62">
        <f>VLOOKUP($A$107,$A$95:$AA$103,21)</f>
        <v>84.848655700683594</v>
      </c>
      <c r="V107" s="62">
        <f>VLOOKUP($A$107,$A$95:$AA$103,22)</f>
        <v>85.030921936035156</v>
      </c>
      <c r="W107" s="62">
        <f>VLOOKUP($A$107,$A$95:$AA$103,23)</f>
        <v>85.213623046875</v>
      </c>
      <c r="X107" s="62">
        <f>VLOOKUP($A$107,$A$95:$AA$103,24)</f>
        <v>85.389259338378906</v>
      </c>
      <c r="Y107" s="62">
        <f>VLOOKUP($A$107,$A$95:$AA$103,25)</f>
        <v>85.554275512695313</v>
      </c>
      <c r="Z107" s="62">
        <f>VLOOKUP($A$107,$A$95:$AA$103,26)</f>
        <v>85.708305358886719</v>
      </c>
      <c r="AA107" s="63">
        <f>VLOOKUP($A$107,$A$95:$AA$103,27)</f>
        <v>85.854621887207031</v>
      </c>
    </row>
    <row r="108" spans="1:27" x14ac:dyDescent="0.25">
      <c r="A108" s="25"/>
      <c r="B108" s="25"/>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x14ac:dyDescent="0.25">
      <c r="A109" s="161" t="s">
        <v>87</v>
      </c>
      <c r="B109" s="161"/>
      <c r="C109" s="161"/>
      <c r="D109" s="161"/>
    </row>
    <row r="132" spans="1:38" ht="15.75" x14ac:dyDescent="0.25">
      <c r="A132" s="163" t="s">
        <v>379</v>
      </c>
      <c r="B132" s="163"/>
      <c r="C132" s="163"/>
      <c r="D132" s="163"/>
      <c r="E132" s="163"/>
      <c r="F132" s="163"/>
      <c r="G132" s="111"/>
      <c r="H132" s="111"/>
      <c r="I132" s="111"/>
      <c r="J132" s="111"/>
      <c r="K132" s="112"/>
      <c r="L132" s="111"/>
      <c r="M132" s="111"/>
      <c r="N132" s="111"/>
      <c r="O132" s="111"/>
      <c r="P132" s="169"/>
      <c r="Q132" s="169"/>
      <c r="R132" s="169"/>
      <c r="S132" s="169"/>
      <c r="T132" s="169"/>
      <c r="U132" s="169"/>
      <c r="V132" s="169"/>
      <c r="W132" s="113"/>
      <c r="X132" s="113"/>
      <c r="Y132" s="113"/>
      <c r="Z132" s="113"/>
      <c r="AA132" s="113"/>
    </row>
    <row r="133" spans="1:38" ht="15.75" x14ac:dyDescent="0.25">
      <c r="A133" s="156" t="s">
        <v>13</v>
      </c>
      <c r="B133" s="156"/>
      <c r="C133" s="156"/>
      <c r="D133" s="156"/>
      <c r="E133" s="156"/>
      <c r="F133" s="156"/>
      <c r="G133" s="31"/>
      <c r="H133" s="31"/>
      <c r="I133" s="31"/>
      <c r="J133" s="31"/>
      <c r="K133" s="157" t="s">
        <v>86</v>
      </c>
      <c r="L133" s="157"/>
      <c r="M133" s="31"/>
      <c r="N133" s="31"/>
      <c r="O133" s="31"/>
      <c r="P133" s="156"/>
      <c r="Q133" s="156"/>
      <c r="R133" s="156"/>
      <c r="S133" s="156"/>
      <c r="T133" s="156"/>
      <c r="U133" s="156"/>
      <c r="V133" s="156"/>
      <c r="W133" s="11"/>
      <c r="X133" s="11"/>
      <c r="Y133" s="11"/>
      <c r="Z133" s="11"/>
      <c r="AA133" s="11"/>
    </row>
    <row r="135" spans="1:38" ht="18.75" x14ac:dyDescent="0.25">
      <c r="A135" s="167" t="s">
        <v>399</v>
      </c>
      <c r="B135" s="167"/>
      <c r="C135" s="167"/>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38"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38" x14ac:dyDescent="0.25">
      <c r="A137" s="14" t="s">
        <v>84</v>
      </c>
      <c r="B137" s="15" t="s">
        <v>83</v>
      </c>
      <c r="C137" s="87" t="s">
        <v>394</v>
      </c>
      <c r="D137" s="87" t="s">
        <v>393</v>
      </c>
      <c r="E137" s="87" t="s">
        <v>392</v>
      </c>
      <c r="F137" s="87" t="s">
        <v>391</v>
      </c>
      <c r="G137" s="87" t="s">
        <v>390</v>
      </c>
      <c r="H137" s="87" t="s">
        <v>389</v>
      </c>
      <c r="I137" s="87" t="s">
        <v>388</v>
      </c>
      <c r="J137" s="87" t="s">
        <v>387</v>
      </c>
      <c r="K137" s="87" t="s">
        <v>386</v>
      </c>
      <c r="L137" s="87" t="s">
        <v>385</v>
      </c>
      <c r="M137" s="87" t="s">
        <v>384</v>
      </c>
      <c r="N137" s="32" t="s">
        <v>45</v>
      </c>
      <c r="O137" s="32" t="s">
        <v>46</v>
      </c>
      <c r="P137" s="32" t="s">
        <v>47</v>
      </c>
      <c r="Q137" s="32" t="s">
        <v>48</v>
      </c>
      <c r="R137" s="32" t="s">
        <v>49</v>
      </c>
      <c r="S137" s="32" t="s">
        <v>50</v>
      </c>
      <c r="T137" s="32" t="s">
        <v>51</v>
      </c>
      <c r="U137" s="32" t="s">
        <v>52</v>
      </c>
      <c r="V137" s="32" t="s">
        <v>53</v>
      </c>
      <c r="W137" s="32" t="s">
        <v>54</v>
      </c>
      <c r="X137" s="32" t="s">
        <v>55</v>
      </c>
      <c r="Y137" s="32" t="s">
        <v>56</v>
      </c>
      <c r="Z137" s="32" t="s">
        <v>57</v>
      </c>
      <c r="AA137" s="32" t="s">
        <v>58</v>
      </c>
      <c r="AB137" s="32" t="s">
        <v>59</v>
      </c>
      <c r="AC137" s="32" t="s">
        <v>60</v>
      </c>
      <c r="AD137" s="32" t="s">
        <v>61</v>
      </c>
      <c r="AE137" s="32" t="s">
        <v>62</v>
      </c>
      <c r="AF137" s="32" t="s">
        <v>63</v>
      </c>
      <c r="AG137" s="32" t="s">
        <v>64</v>
      </c>
      <c r="AH137" s="32" t="s">
        <v>65</v>
      </c>
      <c r="AI137" s="32" t="s">
        <v>66</v>
      </c>
      <c r="AJ137" s="32" t="s">
        <v>67</v>
      </c>
      <c r="AK137" s="32" t="s">
        <v>68</v>
      </c>
      <c r="AL137" s="33" t="s">
        <v>69</v>
      </c>
    </row>
    <row r="138" spans="1:38" x14ac:dyDescent="0.25">
      <c r="A138" s="18">
        <v>1</v>
      </c>
      <c r="B138" s="26" t="s">
        <v>139</v>
      </c>
      <c r="C138" s="84">
        <v>-141</v>
      </c>
      <c r="D138" s="89">
        <v>56</v>
      </c>
      <c r="E138" s="89">
        <v>38</v>
      </c>
      <c r="F138" s="89">
        <v>47</v>
      </c>
      <c r="G138" s="89">
        <v>17</v>
      </c>
      <c r="H138" s="89">
        <v>124</v>
      </c>
      <c r="I138" s="89">
        <v>134</v>
      </c>
      <c r="J138" s="89">
        <v>196</v>
      </c>
      <c r="K138" s="89">
        <v>72</v>
      </c>
      <c r="L138" s="89">
        <v>63</v>
      </c>
      <c r="M138" s="89">
        <v>55</v>
      </c>
      <c r="N138" s="88">
        <v>84.46722412109375</v>
      </c>
      <c r="O138" s="88">
        <v>90.22357177734375</v>
      </c>
      <c r="P138" s="88">
        <v>90.426101684570313</v>
      </c>
      <c r="Q138" s="88">
        <v>89.236503601074219</v>
      </c>
      <c r="R138" s="88">
        <v>90.309051513671875</v>
      </c>
      <c r="S138" s="88">
        <v>90.622138977050781</v>
      </c>
      <c r="T138" s="88">
        <v>89.66497802734375</v>
      </c>
      <c r="U138" s="89">
        <v>89.530296325683594</v>
      </c>
      <c r="V138" s="89">
        <v>90.213180541992188</v>
      </c>
      <c r="W138" s="89">
        <v>88.726974487304688</v>
      </c>
      <c r="X138" s="89">
        <v>90.448661804199219</v>
      </c>
      <c r="Y138" s="89">
        <v>88.865943908691406</v>
      </c>
      <c r="Z138" s="89">
        <v>89.78948974609375</v>
      </c>
      <c r="AA138" s="89">
        <v>89.438499450683594</v>
      </c>
      <c r="AB138" s="89">
        <v>88.546661376953125</v>
      </c>
      <c r="AC138" s="89">
        <v>89.789253234863281</v>
      </c>
      <c r="AD138" s="89">
        <v>89.435111999511719</v>
      </c>
      <c r="AE138" s="89">
        <v>89.310691833496094</v>
      </c>
      <c r="AF138" s="89">
        <v>89.355842590332031</v>
      </c>
      <c r="AG138" s="89">
        <v>88.019889831542969</v>
      </c>
      <c r="AH138" s="89">
        <v>88.679924011230469</v>
      </c>
      <c r="AI138" s="89">
        <v>88.917526245117188</v>
      </c>
      <c r="AJ138" s="89">
        <v>88.169998168945313</v>
      </c>
      <c r="AK138" s="89">
        <v>87.622726440429688</v>
      </c>
      <c r="AL138" s="90">
        <v>87.357536315917969</v>
      </c>
    </row>
    <row r="139" spans="1:38" x14ac:dyDescent="0.25">
      <c r="A139" s="19">
        <v>2</v>
      </c>
      <c r="B139" s="16" t="s">
        <v>140</v>
      </c>
      <c r="C139" s="85">
        <v>-52</v>
      </c>
      <c r="D139" s="92">
        <v>6</v>
      </c>
      <c r="E139" s="92">
        <v>96</v>
      </c>
      <c r="F139" s="92">
        <v>81</v>
      </c>
      <c r="G139" s="92">
        <v>119</v>
      </c>
      <c r="H139" s="92">
        <v>86</v>
      </c>
      <c r="I139" s="92">
        <v>39</v>
      </c>
      <c r="J139" s="92">
        <v>35</v>
      </c>
      <c r="K139" s="92">
        <v>40</v>
      </c>
      <c r="L139" s="92">
        <v>-71</v>
      </c>
      <c r="M139" s="92">
        <v>-23</v>
      </c>
      <c r="N139" s="91">
        <v>-19.311513900756836</v>
      </c>
      <c r="O139" s="91">
        <v>-14.093622207641602</v>
      </c>
      <c r="P139" s="91">
        <v>-13.573643684387207</v>
      </c>
      <c r="Q139" s="91">
        <v>-14.533244132995605</v>
      </c>
      <c r="R139" s="91">
        <v>-13.482120513916016</v>
      </c>
      <c r="S139" s="91">
        <v>-13.276992797851563</v>
      </c>
      <c r="T139" s="91">
        <v>-13.357183456420898</v>
      </c>
      <c r="U139" s="92">
        <v>-13.641770362854004</v>
      </c>
      <c r="V139" s="92">
        <v>-13.560512542724609</v>
      </c>
      <c r="W139" s="92">
        <v>-14.518458366394043</v>
      </c>
      <c r="X139" s="92">
        <v>-13.592493057250977</v>
      </c>
      <c r="Y139" s="92">
        <v>-14.445882797241211</v>
      </c>
      <c r="Z139" s="92">
        <v>-13.825372695922852</v>
      </c>
      <c r="AA139" s="92">
        <v>-15.248465538024902</v>
      </c>
      <c r="AB139" s="92">
        <v>-14.607060432434082</v>
      </c>
      <c r="AC139" s="92">
        <v>-14.849579811096191</v>
      </c>
      <c r="AD139" s="92">
        <v>-15.095054626464844</v>
      </c>
      <c r="AE139" s="92">
        <v>-15.479907035827637</v>
      </c>
      <c r="AF139" s="92">
        <v>-15.73908519744873</v>
      </c>
      <c r="AG139" s="92">
        <v>-15.523662567138672</v>
      </c>
      <c r="AH139" s="92">
        <v>-16.073062896728516</v>
      </c>
      <c r="AI139" s="92">
        <v>-15.424191474914551</v>
      </c>
      <c r="AJ139" s="92">
        <v>-16.245813369750977</v>
      </c>
      <c r="AK139" s="92">
        <v>-16.390523910522461</v>
      </c>
      <c r="AL139" s="93">
        <v>-16.920389175415039</v>
      </c>
    </row>
    <row r="140" spans="1:38" x14ac:dyDescent="0.25">
      <c r="A140" s="19">
        <v>3</v>
      </c>
      <c r="B140" s="16" t="s">
        <v>141</v>
      </c>
      <c r="C140" s="85">
        <v>-141</v>
      </c>
      <c r="D140" s="92">
        <v>-33</v>
      </c>
      <c r="E140" s="92">
        <v>20</v>
      </c>
      <c r="F140" s="92">
        <v>-60</v>
      </c>
      <c r="G140" s="92">
        <v>-42</v>
      </c>
      <c r="H140" s="92">
        <v>120</v>
      </c>
      <c r="I140" s="92">
        <v>-74</v>
      </c>
      <c r="J140" s="92">
        <v>-37</v>
      </c>
      <c r="K140" s="92">
        <v>-68</v>
      </c>
      <c r="L140" s="92">
        <v>-23</v>
      </c>
      <c r="M140" s="92">
        <v>-103</v>
      </c>
      <c r="N140" s="91">
        <v>-78.710891723632812</v>
      </c>
      <c r="O140" s="91">
        <v>-73.881263732910156</v>
      </c>
      <c r="P140" s="91">
        <v>-72.122909545898437</v>
      </c>
      <c r="Q140" s="91">
        <v>-73.015823364257813</v>
      </c>
      <c r="R140" s="91">
        <v>-73.026901245117188</v>
      </c>
      <c r="S140" s="91">
        <v>-72.182807922363281</v>
      </c>
      <c r="T140" s="91">
        <v>-72.9495849609375</v>
      </c>
      <c r="U140" s="92">
        <v>-72.724334716796875</v>
      </c>
      <c r="V140" s="92">
        <v>-72.112030029296875</v>
      </c>
      <c r="W140" s="92">
        <v>-73.827346801757813</v>
      </c>
      <c r="X140" s="92">
        <v>-72.863441467285156</v>
      </c>
      <c r="Y140" s="92">
        <v>-74.904533386230469</v>
      </c>
      <c r="Z140" s="92">
        <v>-74.37371826171875</v>
      </c>
      <c r="AA140" s="92">
        <v>-74.537040710449219</v>
      </c>
      <c r="AB140" s="92">
        <v>-73.960823059082031</v>
      </c>
      <c r="AC140" s="92">
        <v>-73.595603942871094</v>
      </c>
      <c r="AD140" s="92">
        <v>-74.368827819824219</v>
      </c>
      <c r="AE140" s="92">
        <v>-73.381629943847656</v>
      </c>
      <c r="AF140" s="92">
        <v>-74.250473022460938</v>
      </c>
      <c r="AG140" s="92">
        <v>-74.776077270507813</v>
      </c>
      <c r="AH140" s="92">
        <v>-75.0653076171875</v>
      </c>
      <c r="AI140" s="92">
        <v>-74.663955688476562</v>
      </c>
      <c r="AJ140" s="92">
        <v>-75.921310424804688</v>
      </c>
      <c r="AK140" s="92">
        <v>-75.634040832519531</v>
      </c>
      <c r="AL140" s="93">
        <v>-75.523887634277344</v>
      </c>
    </row>
    <row r="141" spans="1:38" x14ac:dyDescent="0.25">
      <c r="A141" s="19">
        <v>4</v>
      </c>
      <c r="B141" s="16" t="s">
        <v>142</v>
      </c>
      <c r="C141" s="85">
        <v>-19</v>
      </c>
      <c r="D141" s="92">
        <v>-9</v>
      </c>
      <c r="E141" s="92">
        <v>117</v>
      </c>
      <c r="F141" s="92">
        <v>146</v>
      </c>
      <c r="G141" s="92">
        <v>267</v>
      </c>
      <c r="H141" s="92">
        <v>36</v>
      </c>
      <c r="I141" s="92">
        <v>14</v>
      </c>
      <c r="J141" s="92">
        <v>-30</v>
      </c>
      <c r="K141" s="92">
        <v>-66</v>
      </c>
      <c r="L141" s="92">
        <v>-10</v>
      </c>
      <c r="M141" s="92">
        <v>8</v>
      </c>
      <c r="N141" s="92">
        <v>-34.446002960205078</v>
      </c>
      <c r="O141" s="92">
        <v>-30.948186874389648</v>
      </c>
      <c r="P141" s="92">
        <v>-30.133583068847656</v>
      </c>
      <c r="Q141" s="92">
        <v>-32.120445251464844</v>
      </c>
      <c r="R141" s="92">
        <v>-31.569280624389648</v>
      </c>
      <c r="S141" s="92">
        <v>-31.050630569458008</v>
      </c>
      <c r="T141" s="92">
        <v>-31.031911849975586</v>
      </c>
      <c r="U141" s="92">
        <v>-32.31561279296875</v>
      </c>
      <c r="V141" s="92">
        <v>-31.626581192016602</v>
      </c>
      <c r="W141" s="92">
        <v>-33.451728820800781</v>
      </c>
      <c r="X141" s="92">
        <v>-30.958221435546875</v>
      </c>
      <c r="Y141" s="92">
        <v>-33.154571533203125</v>
      </c>
      <c r="Z141" s="92">
        <v>-32.034736633300781</v>
      </c>
      <c r="AA141" s="92">
        <v>-31.776569366455078</v>
      </c>
      <c r="AB141" s="92">
        <v>-32.684436798095703</v>
      </c>
      <c r="AC141" s="92">
        <v>-32.130462646484375</v>
      </c>
      <c r="AD141" s="92">
        <v>-31.74650764465332</v>
      </c>
      <c r="AE141" s="92">
        <v>-32.261322021484375</v>
      </c>
      <c r="AF141" s="92">
        <v>-32.613918304443359</v>
      </c>
      <c r="AG141" s="92">
        <v>-33.198726654052734</v>
      </c>
      <c r="AH141" s="92">
        <v>-33.011680603027344</v>
      </c>
      <c r="AI141" s="92">
        <v>-32.356536865234375</v>
      </c>
      <c r="AJ141" s="92">
        <v>-34.150264739990234</v>
      </c>
      <c r="AK141" s="92">
        <v>-34.317234039306641</v>
      </c>
      <c r="AL141" s="93">
        <v>-33.904438018798828</v>
      </c>
    </row>
    <row r="142" spans="1:38" x14ac:dyDescent="0.25">
      <c r="A142" s="19">
        <v>5</v>
      </c>
      <c r="B142" s="16" t="s">
        <v>143</v>
      </c>
      <c r="C142" s="85">
        <v>-53</v>
      </c>
      <c r="D142" s="92">
        <v>-65</v>
      </c>
      <c r="E142" s="92">
        <v>109</v>
      </c>
      <c r="F142" s="92">
        <v>151</v>
      </c>
      <c r="G142" s="92">
        <v>-31</v>
      </c>
      <c r="H142" s="92">
        <v>88</v>
      </c>
      <c r="I142" s="92">
        <v>-49</v>
      </c>
      <c r="J142" s="92">
        <v>-20</v>
      </c>
      <c r="K142" s="92">
        <v>-3</v>
      </c>
      <c r="L142" s="92">
        <v>119</v>
      </c>
      <c r="M142" s="92">
        <v>-124</v>
      </c>
      <c r="N142" s="92">
        <v>-35.057971954345703</v>
      </c>
      <c r="O142" s="92">
        <v>-29.019058227539063</v>
      </c>
      <c r="P142" s="92">
        <v>-28.168155670166016</v>
      </c>
      <c r="Q142" s="92">
        <v>-30.203105926513672</v>
      </c>
      <c r="R142" s="92">
        <v>-28.889968872070313</v>
      </c>
      <c r="S142" s="92">
        <v>-28.247180938720703</v>
      </c>
      <c r="T142" s="92">
        <v>-29.150295257568359</v>
      </c>
      <c r="U142" s="92">
        <v>-29.187063217163086</v>
      </c>
      <c r="V142" s="92">
        <v>-30.495649337768555</v>
      </c>
      <c r="W142" s="92">
        <v>-29.811094284057617</v>
      </c>
      <c r="X142" s="92">
        <v>-28.640491485595703</v>
      </c>
      <c r="Y142" s="92">
        <v>-29.910058975219727</v>
      </c>
      <c r="Z142" s="92">
        <v>-29.576261520385742</v>
      </c>
      <c r="AA142" s="92">
        <v>-29.818735122680664</v>
      </c>
      <c r="AB142" s="92">
        <v>-30.388088226318359</v>
      </c>
      <c r="AC142" s="92">
        <v>-30.013607025146484</v>
      </c>
      <c r="AD142" s="92">
        <v>-29.955650329589844</v>
      </c>
      <c r="AE142" s="92">
        <v>-30.03520393371582</v>
      </c>
      <c r="AF142" s="92">
        <v>-30.190832138061523</v>
      </c>
      <c r="AG142" s="92">
        <v>-31.263284683227539</v>
      </c>
      <c r="AH142" s="92">
        <v>-30.293773651123047</v>
      </c>
      <c r="AI142" s="92">
        <v>-30.364856719970703</v>
      </c>
      <c r="AJ142" s="92">
        <v>-30.702787399291992</v>
      </c>
      <c r="AK142" s="92">
        <v>-32.172801971435547</v>
      </c>
      <c r="AL142" s="93">
        <v>-32.120445251464844</v>
      </c>
    </row>
    <row r="143" spans="1:38" x14ac:dyDescent="0.25">
      <c r="A143" s="19">
        <v>6</v>
      </c>
      <c r="B143" s="16" t="s">
        <v>144</v>
      </c>
      <c r="C143" s="85">
        <v>-58</v>
      </c>
      <c r="D143" s="92">
        <v>41</v>
      </c>
      <c r="E143" s="92">
        <v>-22</v>
      </c>
      <c r="F143" s="92">
        <v>-44</v>
      </c>
      <c r="G143" s="92">
        <v>-143</v>
      </c>
      <c r="H143" s="92">
        <v>-148</v>
      </c>
      <c r="I143" s="92">
        <v>-11</v>
      </c>
      <c r="J143" s="92">
        <v>92</v>
      </c>
      <c r="K143" s="92">
        <v>-105</v>
      </c>
      <c r="L143" s="92">
        <v>-45</v>
      </c>
      <c r="M143" s="92">
        <v>-193</v>
      </c>
      <c r="N143" s="92">
        <v>-80.177406311035156</v>
      </c>
      <c r="O143" s="92">
        <v>-72.857856750488281</v>
      </c>
      <c r="P143" s="92">
        <v>-72.408157348632812</v>
      </c>
      <c r="Q143" s="92">
        <v>-72.377853393554688</v>
      </c>
      <c r="R143" s="92">
        <v>-71.694160461425781</v>
      </c>
      <c r="S143" s="92">
        <v>-71.829055786132812</v>
      </c>
      <c r="T143" s="92">
        <v>-72.908866882324219</v>
      </c>
      <c r="U143" s="92">
        <v>-71.892311096191406</v>
      </c>
      <c r="V143" s="92">
        <v>-71.741546630859375</v>
      </c>
      <c r="W143" s="92">
        <v>-72.382316589355469</v>
      </c>
      <c r="X143" s="92">
        <v>-71.631980895996094</v>
      </c>
      <c r="Y143" s="92">
        <v>-73.404693603515625</v>
      </c>
      <c r="Z143" s="92">
        <v>-72.226852416992188</v>
      </c>
      <c r="AA143" s="92">
        <v>-72.280662536621094</v>
      </c>
      <c r="AB143" s="92">
        <v>-71.567413330078125</v>
      </c>
      <c r="AC143" s="92">
        <v>-71.908599853515625</v>
      </c>
      <c r="AD143" s="92">
        <v>-71.521720886230469</v>
      </c>
      <c r="AE143" s="92">
        <v>-71.711212158203125</v>
      </c>
      <c r="AF143" s="92">
        <v>-72.718414306640625</v>
      </c>
      <c r="AG143" s="92">
        <v>-74.670059204101563</v>
      </c>
      <c r="AH143" s="92">
        <v>-72.992897033691406</v>
      </c>
      <c r="AI143" s="92">
        <v>-73.001083374023438</v>
      </c>
      <c r="AJ143" s="92">
        <v>-73.298133850097656</v>
      </c>
      <c r="AK143" s="92">
        <v>-74.195709228515625</v>
      </c>
      <c r="AL143" s="93">
        <v>-74.899337768554688</v>
      </c>
    </row>
    <row r="144" spans="1:38" x14ac:dyDescent="0.25">
      <c r="A144" s="19">
        <v>7</v>
      </c>
      <c r="B144" s="16" t="s">
        <v>145</v>
      </c>
      <c r="C144" s="85">
        <v>204</v>
      </c>
      <c r="D144" s="92">
        <v>84</v>
      </c>
      <c r="E144" s="92">
        <v>-95</v>
      </c>
      <c r="F144" s="92">
        <v>-111</v>
      </c>
      <c r="G144" s="92">
        <v>-119</v>
      </c>
      <c r="H144" s="92">
        <v>-86</v>
      </c>
      <c r="I144" s="92">
        <v>-69</v>
      </c>
      <c r="J144" s="92">
        <v>50</v>
      </c>
      <c r="K144" s="92">
        <v>-5</v>
      </c>
      <c r="L144" s="92">
        <v>-169</v>
      </c>
      <c r="M144" s="92">
        <v>3</v>
      </c>
      <c r="N144" s="92">
        <v>-57.939422607421875</v>
      </c>
      <c r="O144" s="92">
        <v>-54.121616363525391</v>
      </c>
      <c r="P144" s="92">
        <v>-52.040306091308594</v>
      </c>
      <c r="Q144" s="92">
        <v>-52.451805114746094</v>
      </c>
      <c r="R144" s="92">
        <v>-52.363300323486328</v>
      </c>
      <c r="S144" s="92">
        <v>-51.827461242675781</v>
      </c>
      <c r="T144" s="92">
        <v>-51.165924072265625</v>
      </c>
      <c r="U144" s="92">
        <v>-53.389183044433594</v>
      </c>
      <c r="V144" s="92">
        <v>-51.782367706298828</v>
      </c>
      <c r="W144" s="92">
        <v>-53.383640289306641</v>
      </c>
      <c r="X144" s="92">
        <v>-51.547885894775391</v>
      </c>
      <c r="Y144" s="92">
        <v>-53.52581787109375</v>
      </c>
      <c r="Z144" s="92">
        <v>-53.246208190917969</v>
      </c>
      <c r="AA144" s="92">
        <v>-52.756664276123047</v>
      </c>
      <c r="AB144" s="92">
        <v>-54.120761871337891</v>
      </c>
      <c r="AC144" s="92">
        <v>-53.63055419921875</v>
      </c>
      <c r="AD144" s="92">
        <v>-53.549652099609375</v>
      </c>
      <c r="AE144" s="92">
        <v>-54.636520385742188</v>
      </c>
      <c r="AF144" s="92">
        <v>-54.577823638916016</v>
      </c>
      <c r="AG144" s="92">
        <v>-55.075031280517578</v>
      </c>
      <c r="AH144" s="92">
        <v>-54.352996826171875</v>
      </c>
      <c r="AI144" s="92">
        <v>-53.581367492675781</v>
      </c>
      <c r="AJ144" s="92">
        <v>-55.288356781005859</v>
      </c>
      <c r="AK144" s="92">
        <v>-55.832973480224609</v>
      </c>
      <c r="AL144" s="93">
        <v>-55.155097961425781</v>
      </c>
    </row>
    <row r="145" spans="1:38" x14ac:dyDescent="0.25">
      <c r="A145" s="19">
        <v>8</v>
      </c>
      <c r="B145" s="16" t="s">
        <v>146</v>
      </c>
      <c r="C145" s="85">
        <v>-137</v>
      </c>
      <c r="D145" s="92">
        <v>-193</v>
      </c>
      <c r="E145" s="92">
        <v>32</v>
      </c>
      <c r="F145" s="92">
        <v>-62</v>
      </c>
      <c r="G145" s="92">
        <v>1</v>
      </c>
      <c r="H145" s="92">
        <v>-94</v>
      </c>
      <c r="I145" s="92">
        <v>-12</v>
      </c>
      <c r="J145" s="92">
        <v>-25</v>
      </c>
      <c r="K145" s="92">
        <v>-51</v>
      </c>
      <c r="L145" s="92">
        <v>-9</v>
      </c>
      <c r="M145" s="92">
        <v>-111</v>
      </c>
      <c r="N145" s="92">
        <v>-62.895660400390625</v>
      </c>
      <c r="O145" s="92">
        <v>-56.001411437988281</v>
      </c>
      <c r="P145" s="92">
        <v>-55.374568939208984</v>
      </c>
      <c r="Q145" s="92">
        <v>-56.087051391601563</v>
      </c>
      <c r="R145" s="92">
        <v>-56.640701293945313</v>
      </c>
      <c r="S145" s="92">
        <v>-55.765964508056641</v>
      </c>
      <c r="T145" s="92">
        <v>-55.531539916992188</v>
      </c>
      <c r="U145" s="92">
        <v>-55.021377563476563</v>
      </c>
      <c r="V145" s="92">
        <v>-55.021553039550781</v>
      </c>
      <c r="W145" s="92">
        <v>-56.769676208496094</v>
      </c>
      <c r="X145" s="92">
        <v>-55.719081878662109</v>
      </c>
      <c r="Y145" s="92">
        <v>-57.643939971923828</v>
      </c>
      <c r="Z145" s="92">
        <v>-56.771915435791016</v>
      </c>
      <c r="AA145" s="92">
        <v>-57.509006500244141</v>
      </c>
      <c r="AB145" s="92">
        <v>-57.914337158203125</v>
      </c>
      <c r="AC145" s="92">
        <v>-56.535854339599609</v>
      </c>
      <c r="AD145" s="92">
        <v>-58.067760467529297</v>
      </c>
      <c r="AE145" s="92">
        <v>-57.415699005126953</v>
      </c>
      <c r="AF145" s="92">
        <v>-58.681980133056641</v>
      </c>
      <c r="AG145" s="92">
        <v>-59.12396240234375</v>
      </c>
      <c r="AH145" s="92">
        <v>-58.371757507324219</v>
      </c>
      <c r="AI145" s="92">
        <v>-58.440814971923828</v>
      </c>
      <c r="AJ145" s="92">
        <v>-59.168292999267578</v>
      </c>
      <c r="AK145" s="92">
        <v>-60.730422973632813</v>
      </c>
      <c r="AL145" s="93">
        <v>-61.122138977050781</v>
      </c>
    </row>
    <row r="146" spans="1:38" x14ac:dyDescent="0.25">
      <c r="A146" s="20">
        <v>9</v>
      </c>
      <c r="B146" s="17" t="s">
        <v>147</v>
      </c>
      <c r="C146" s="86">
        <v>328</v>
      </c>
      <c r="D146" s="94">
        <v>318</v>
      </c>
      <c r="E146" s="94">
        <v>236</v>
      </c>
      <c r="F146" s="94">
        <v>61</v>
      </c>
      <c r="G146" s="94">
        <v>223</v>
      </c>
      <c r="H146" s="94">
        <v>394</v>
      </c>
      <c r="I146" s="94">
        <v>731</v>
      </c>
      <c r="J146" s="94">
        <v>292</v>
      </c>
      <c r="K146" s="94">
        <v>397</v>
      </c>
      <c r="L146" s="94">
        <v>359</v>
      </c>
      <c r="M146" s="94">
        <v>383</v>
      </c>
      <c r="N146" s="94">
        <v>398.82400512695312</v>
      </c>
      <c r="O146" s="94">
        <v>408.46560668945312</v>
      </c>
      <c r="P146" s="94">
        <v>408.4622802734375</v>
      </c>
      <c r="Q146" s="94">
        <v>408.43499755859375</v>
      </c>
      <c r="R146" s="94">
        <v>407.4639892578125</v>
      </c>
      <c r="S146" s="94">
        <v>409.37387084960937</v>
      </c>
      <c r="T146" s="94">
        <v>408.7943115234375</v>
      </c>
      <c r="U146" s="94">
        <v>408.88116455078125</v>
      </c>
      <c r="V146" s="94">
        <v>409.75543212890625</v>
      </c>
      <c r="W146" s="94">
        <v>407.6202392578125</v>
      </c>
      <c r="X146" s="94">
        <v>410.02517700195312</v>
      </c>
      <c r="Y146" s="94">
        <v>405.72708129882812</v>
      </c>
      <c r="Z146" s="94">
        <v>408.01116943359375</v>
      </c>
      <c r="AA146" s="94">
        <v>407.52001953125</v>
      </c>
      <c r="AB146" s="94">
        <v>406.84735107421875</v>
      </c>
      <c r="AC146" s="94">
        <v>407.65960693359375</v>
      </c>
      <c r="AD146" s="94">
        <v>408.0615234375</v>
      </c>
      <c r="AE146" s="94">
        <v>407.818115234375</v>
      </c>
      <c r="AF146" s="94">
        <v>406.7291259765625</v>
      </c>
      <c r="AG146" s="94">
        <v>406.134521484375</v>
      </c>
      <c r="AH146" s="94">
        <v>405.39019775390625</v>
      </c>
      <c r="AI146" s="94">
        <v>406.70761108398437</v>
      </c>
      <c r="AJ146" s="94">
        <v>405.82077026367188</v>
      </c>
      <c r="AK146" s="94">
        <v>404.66720581054687</v>
      </c>
      <c r="AL146" s="95">
        <v>404.25918579101563</v>
      </c>
    </row>
    <row r="147" spans="1:38" x14ac:dyDescent="0.25">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spans="1:38" x14ac:dyDescent="0.25">
      <c r="A148" s="82"/>
      <c r="B148" s="10" t="s">
        <v>85</v>
      </c>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spans="1:38" x14ac:dyDescent="0.25">
      <c r="A149" s="22" t="s">
        <v>84</v>
      </c>
      <c r="B149" s="15" t="s">
        <v>83</v>
      </c>
      <c r="C149" s="102" t="s">
        <v>394</v>
      </c>
      <c r="D149" s="87" t="s">
        <v>393</v>
      </c>
      <c r="E149" s="87" t="s">
        <v>392</v>
      </c>
      <c r="F149" s="87" t="s">
        <v>391</v>
      </c>
      <c r="G149" s="87" t="s">
        <v>390</v>
      </c>
      <c r="H149" s="87" t="s">
        <v>389</v>
      </c>
      <c r="I149" s="87" t="s">
        <v>388</v>
      </c>
      <c r="J149" s="87" t="s">
        <v>387</v>
      </c>
      <c r="K149" s="87" t="s">
        <v>386</v>
      </c>
      <c r="L149" s="87" t="s">
        <v>385</v>
      </c>
      <c r="M149" s="87" t="s">
        <v>384</v>
      </c>
      <c r="N149" s="46" t="s">
        <v>45</v>
      </c>
      <c r="O149" s="46" t="s">
        <v>46</v>
      </c>
      <c r="P149" s="46" t="s">
        <v>47</v>
      </c>
      <c r="Q149" s="46" t="s">
        <v>48</v>
      </c>
      <c r="R149" s="46" t="s">
        <v>49</v>
      </c>
      <c r="S149" s="46" t="s">
        <v>50</v>
      </c>
      <c r="T149" s="46" t="s">
        <v>51</v>
      </c>
      <c r="U149" s="46" t="s">
        <v>52</v>
      </c>
      <c r="V149" s="46" t="s">
        <v>53</v>
      </c>
      <c r="W149" s="46" t="s">
        <v>54</v>
      </c>
      <c r="X149" s="46" t="s">
        <v>55</v>
      </c>
      <c r="Y149" s="46" t="s">
        <v>56</v>
      </c>
      <c r="Z149" s="46" t="s">
        <v>57</v>
      </c>
      <c r="AA149" s="46" t="s">
        <v>58</v>
      </c>
      <c r="AB149" s="46" t="s">
        <v>59</v>
      </c>
      <c r="AC149" s="46" t="s">
        <v>60</v>
      </c>
      <c r="AD149" s="46" t="s">
        <v>61</v>
      </c>
      <c r="AE149" s="46" t="s">
        <v>62</v>
      </c>
      <c r="AF149" s="46" t="s">
        <v>63</v>
      </c>
      <c r="AG149" s="46" t="s">
        <v>64</v>
      </c>
      <c r="AH149" s="46" t="s">
        <v>65</v>
      </c>
      <c r="AI149" s="46" t="s">
        <v>66</v>
      </c>
      <c r="AJ149" s="46" t="s">
        <v>67</v>
      </c>
      <c r="AK149" s="46" t="s">
        <v>68</v>
      </c>
      <c r="AL149" s="47" t="s">
        <v>69</v>
      </c>
    </row>
    <row r="150" spans="1:38" x14ac:dyDescent="0.25">
      <c r="A150" s="29">
        <v>1</v>
      </c>
      <c r="B150" s="101" t="str">
        <f>VLOOKUP($A$150,$A$138:$AL$146,2)</f>
        <v>Annick</v>
      </c>
      <c r="C150" s="96">
        <f>VLOOKUP($A$150,$A$138:$AL$146,3)</f>
        <v>-141</v>
      </c>
      <c r="D150" s="97">
        <f>VLOOKUP($A$150,$A$138:$AL$146,4)</f>
        <v>56</v>
      </c>
      <c r="E150" s="97">
        <f>VLOOKUP($A$150,$A$138:$AL$146,5)</f>
        <v>38</v>
      </c>
      <c r="F150" s="97">
        <f>VLOOKUP($A$150,$A$138:$AL$146,6)</f>
        <v>47</v>
      </c>
      <c r="G150" s="97">
        <f>VLOOKUP($A$150,$A$138:$AL$146,7)</f>
        <v>17</v>
      </c>
      <c r="H150" s="97">
        <f>VLOOKUP($A$150,$A$138:$AL$146,8)</f>
        <v>124</v>
      </c>
      <c r="I150" s="97">
        <f>VLOOKUP($A$150,$A$138:$AL$146,9)</f>
        <v>134</v>
      </c>
      <c r="J150" s="97">
        <f>VLOOKUP($A$150,$A$138:$AL$146,10)</f>
        <v>196</v>
      </c>
      <c r="K150" s="97">
        <f>VLOOKUP($A$150,$A$138:$AL$146,11)</f>
        <v>72</v>
      </c>
      <c r="L150" s="97">
        <f>VLOOKUP($A$150,$A$138:$AL$146,12)</f>
        <v>63</v>
      </c>
      <c r="M150" s="97">
        <f>VLOOKUP($A$150,$A$138:$AL$146,13)</f>
        <v>55</v>
      </c>
      <c r="N150" s="97">
        <f>VLOOKUP($A$150,$A$138:$AL$146,14)</f>
        <v>84.46722412109375</v>
      </c>
      <c r="O150" s="97">
        <f>VLOOKUP($A$150,$A$138:$AL$146,15)</f>
        <v>90.22357177734375</v>
      </c>
      <c r="P150" s="97">
        <f>VLOOKUP($A$150,$A$138:$AL$146,16)</f>
        <v>90.426101684570313</v>
      </c>
      <c r="Q150" s="97">
        <f>VLOOKUP($A$150,$A$138:$AL$146,17)</f>
        <v>89.236503601074219</v>
      </c>
      <c r="R150" s="97">
        <f>VLOOKUP($A$150,$A$138:$AL$146,18)</f>
        <v>90.309051513671875</v>
      </c>
      <c r="S150" s="97">
        <f>VLOOKUP($A$150,$A$138:$AL$146,19)</f>
        <v>90.622138977050781</v>
      </c>
      <c r="T150" s="97">
        <f>VLOOKUP($A$150,$A$138:$AL$146,20)</f>
        <v>89.66497802734375</v>
      </c>
      <c r="U150" s="97">
        <f>VLOOKUP($A$150,$A$138:$AL$146,21)</f>
        <v>89.530296325683594</v>
      </c>
      <c r="V150" s="97">
        <f>VLOOKUP($A$150,$A$138:$AL$146,22)</f>
        <v>90.213180541992188</v>
      </c>
      <c r="W150" s="97">
        <f>VLOOKUP($A$150,$A$138:$AL$146,23)</f>
        <v>88.726974487304688</v>
      </c>
      <c r="X150" s="97">
        <f>VLOOKUP($A$150,$A$138:$AL$146,24)</f>
        <v>90.448661804199219</v>
      </c>
      <c r="Y150" s="97">
        <f>VLOOKUP($A$150,$A$138:$AL$146,25)</f>
        <v>88.865943908691406</v>
      </c>
      <c r="Z150" s="97">
        <f>VLOOKUP($A$150,$A$138:$AL$146,26)</f>
        <v>89.78948974609375</v>
      </c>
      <c r="AA150" s="97">
        <f>VLOOKUP($A$150,$A$138:$AL$146,27)</f>
        <v>89.438499450683594</v>
      </c>
      <c r="AB150" s="97">
        <f>VLOOKUP($A$150,$A$138:$AL$146,28)</f>
        <v>88.546661376953125</v>
      </c>
      <c r="AC150" s="97">
        <f>VLOOKUP($A$150,$A$138:$AL$146,29)</f>
        <v>89.789253234863281</v>
      </c>
      <c r="AD150" s="97">
        <f>VLOOKUP($A$150,$A$138:$AL$146,30)</f>
        <v>89.435111999511719</v>
      </c>
      <c r="AE150" s="97">
        <f>VLOOKUP($A$150,$A$138:$AL$146,31)</f>
        <v>89.310691833496094</v>
      </c>
      <c r="AF150" s="97">
        <f>VLOOKUP($A$150,$A$138:$AL$146,32)</f>
        <v>89.355842590332031</v>
      </c>
      <c r="AG150" s="97">
        <f>VLOOKUP($A$150,$A$138:$AL$146,33)</f>
        <v>88.019889831542969</v>
      </c>
      <c r="AH150" s="97">
        <f>VLOOKUP($A$150,$A$138:$AL$146,34)</f>
        <v>88.679924011230469</v>
      </c>
      <c r="AI150" s="97">
        <f>VLOOKUP($A$150,$A$138:$AL$146,35)</f>
        <v>88.917526245117188</v>
      </c>
      <c r="AJ150" s="97">
        <f>VLOOKUP($A$150,$A$138:$AL$146,36)</f>
        <v>88.169998168945313</v>
      </c>
      <c r="AK150" s="97">
        <f>VLOOKUP($A$150,$A$138:$AL$146,37)</f>
        <v>87.622726440429688</v>
      </c>
      <c r="AL150" s="98">
        <f>VLOOKUP($A$150,$A$138:$AL$146,38)</f>
        <v>87.357536315917969</v>
      </c>
    </row>
    <row r="151" spans="1:38" x14ac:dyDescent="0.25">
      <c r="A151" s="25"/>
      <c r="B151" s="25"/>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38" x14ac:dyDescent="0.25">
      <c r="A152" s="161" t="s">
        <v>87</v>
      </c>
      <c r="B152" s="161"/>
      <c r="C152" s="161"/>
      <c r="D152" s="161"/>
    </row>
    <row r="174" spans="1:16358" s="25" customFormat="1" ht="15.75" x14ac:dyDescent="0.25">
      <c r="A174" s="156"/>
      <c r="B174" s="156"/>
      <c r="C174" s="156"/>
      <c r="D174" s="156"/>
      <c r="E174" s="156"/>
      <c r="F174" s="156"/>
      <c r="G174" s="31"/>
      <c r="H174" s="31"/>
      <c r="I174" s="31"/>
      <c r="J174" s="31"/>
      <c r="K174" s="157" t="s">
        <v>86</v>
      </c>
      <c r="L174" s="157"/>
      <c r="M174" s="31"/>
      <c r="N174" s="31"/>
      <c r="O174" s="31"/>
      <c r="P174" s="156"/>
      <c r="Q174" s="156"/>
      <c r="R174" s="156"/>
      <c r="S174" s="156"/>
      <c r="T174" s="156"/>
      <c r="U174" s="156"/>
      <c r="V174" s="156"/>
      <c r="W174" s="11"/>
      <c r="X174" s="11"/>
      <c r="Y174" s="11"/>
      <c r="Z174" s="11"/>
      <c r="AA174" s="11"/>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row>
    <row r="176" spans="1:16358" x14ac:dyDescent="0.25">
      <c r="A176" s="165" t="s">
        <v>435</v>
      </c>
      <c r="B176" s="165"/>
    </row>
    <row r="177" spans="1:10" s="114" customFormat="1" ht="11.25" x14ac:dyDescent="0.2">
      <c r="A177" s="164" t="s">
        <v>441</v>
      </c>
      <c r="B177" s="164"/>
      <c r="C177" s="164"/>
      <c r="D177" s="164"/>
      <c r="E177" s="164"/>
      <c r="F177" s="164"/>
      <c r="G177" s="164"/>
    </row>
    <row r="178" spans="1:10" s="114" customFormat="1" ht="24.75" customHeight="1" x14ac:dyDescent="0.25">
      <c r="A178" s="158" t="s">
        <v>442</v>
      </c>
      <c r="B178" s="159"/>
      <c r="C178" s="159"/>
      <c r="D178" s="159"/>
      <c r="E178" s="159"/>
      <c r="F178" s="159"/>
      <c r="G178" s="159"/>
      <c r="H178" s="159"/>
      <c r="I178" s="159"/>
      <c r="J178" s="159"/>
    </row>
    <row r="179" spans="1:10" s="114" customFormat="1" x14ac:dyDescent="0.25">
      <c r="A179" s="118"/>
      <c r="B179" s="119"/>
      <c r="C179" s="119"/>
      <c r="D179" s="119"/>
      <c r="E179" s="119"/>
      <c r="F179" s="119"/>
      <c r="G179" s="119"/>
      <c r="H179" s="119"/>
      <c r="I179" s="119"/>
      <c r="J179" s="119"/>
    </row>
    <row r="180" spans="1:10" s="114" customFormat="1" ht="11.25" x14ac:dyDescent="0.2">
      <c r="A180" s="153" t="s">
        <v>5</v>
      </c>
      <c r="B180" s="153"/>
    </row>
  </sheetData>
  <mergeCells count="41">
    <mergeCell ref="A5:B5"/>
    <mergeCell ref="A176:B176"/>
    <mergeCell ref="A177:G177"/>
    <mergeCell ref="A180:B180"/>
    <mergeCell ref="A6:B6"/>
    <mergeCell ref="C6:G6"/>
    <mergeCell ref="A7:B7"/>
    <mergeCell ref="C7:G7"/>
    <mergeCell ref="A92:B92"/>
    <mergeCell ref="A109:D109"/>
    <mergeCell ref="A51:B51"/>
    <mergeCell ref="A68:D68"/>
    <mergeCell ref="A89:F89"/>
    <mergeCell ref="A152:D152"/>
    <mergeCell ref="A178:J178"/>
    <mergeCell ref="A10:B10"/>
    <mergeCell ref="A174:F174"/>
    <mergeCell ref="P89:V89"/>
    <mergeCell ref="A90:F90"/>
    <mergeCell ref="K90:L90"/>
    <mergeCell ref="P90:V90"/>
    <mergeCell ref="K174:L174"/>
    <mergeCell ref="P174:V174"/>
    <mergeCell ref="P132:V132"/>
    <mergeCell ref="A133:F133"/>
    <mergeCell ref="K133:L133"/>
    <mergeCell ref="P133:V133"/>
    <mergeCell ref="A135:C135"/>
    <mergeCell ref="A132:F132"/>
    <mergeCell ref="A27:D27"/>
    <mergeCell ref="A48:F48"/>
    <mergeCell ref="P48:V48"/>
    <mergeCell ref="A49:F49"/>
    <mergeCell ref="K49:L49"/>
    <mergeCell ref="P49:V49"/>
    <mergeCell ref="A1:F1"/>
    <mergeCell ref="P1:V1"/>
    <mergeCell ref="A3:F3"/>
    <mergeCell ref="K3:L3"/>
    <mergeCell ref="P3:V3"/>
    <mergeCell ref="A2:B2"/>
  </mergeCells>
  <hyperlinks>
    <hyperlink ref="K3" display="Back to contents page "/>
    <hyperlink ref="K3:L3" location="Contents!A1" display="Back to contents page "/>
    <hyperlink ref="K49" display="Back to contents page "/>
    <hyperlink ref="K49:L49" location="Contents!A1" display="Back to contents page "/>
    <hyperlink ref="K90" display="Back to contents page "/>
    <hyperlink ref="K90:L90" location="Contents!A1" display="Back to contents page "/>
    <hyperlink ref="K133" display="Back to contents page "/>
    <hyperlink ref="K133:L133" location="Contents!A1" display="Back to contents page "/>
    <hyperlink ref="K174" display="Back to contents page "/>
    <hyperlink ref="K174:L174" location="Contents!A1" display="Back to contents page "/>
    <hyperlink ref="A6:B6" location="'East Ayrshire'!A28" display="1. Total Fertility Rate (All persons)"/>
    <hyperlink ref="C6:G6" location="'East Ayrshire'!A69" display="2. Standardised Mortality Ratio (All Persons)"/>
    <hyperlink ref="A7:B7" location="'East Ayrshire'!A110" display="3. Life Expectancy (All Persons)"/>
    <hyperlink ref="C7:G7" location="'East Ayrshire'!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List Box 1">
              <controlPr defaultSize="0" autoLine="0" autoPict="0">
                <anchor moveWithCells="1">
                  <from>
                    <xdr:col>1</xdr:col>
                    <xdr:colOff>9525</xdr:colOff>
                    <xdr:row>27</xdr:row>
                    <xdr:rowOff>0</xdr:rowOff>
                  </from>
                  <to>
                    <xdr:col>2</xdr:col>
                    <xdr:colOff>9525</xdr:colOff>
                    <xdr:row>46</xdr:row>
                    <xdr:rowOff>9525</xdr:rowOff>
                  </to>
                </anchor>
              </controlPr>
            </control>
          </mc:Choice>
        </mc:AlternateContent>
        <mc:AlternateContent xmlns:mc="http://schemas.openxmlformats.org/markup-compatibility/2006">
          <mc:Choice Requires="x14">
            <control shapeId="45058" r:id="rId5" name="List Box 2">
              <controlPr defaultSize="0" autoLine="0" autoPict="0">
                <anchor moveWithCells="1">
                  <from>
                    <xdr:col>1</xdr:col>
                    <xdr:colOff>38100</xdr:colOff>
                    <xdr:row>68</xdr:row>
                    <xdr:rowOff>19050</xdr:rowOff>
                  </from>
                  <to>
                    <xdr:col>2</xdr:col>
                    <xdr:colOff>9525</xdr:colOff>
                    <xdr:row>87</xdr:row>
                    <xdr:rowOff>9525</xdr:rowOff>
                  </to>
                </anchor>
              </controlPr>
            </control>
          </mc:Choice>
        </mc:AlternateContent>
        <mc:AlternateContent xmlns:mc="http://schemas.openxmlformats.org/markup-compatibility/2006">
          <mc:Choice Requires="x14">
            <control shapeId="45059" r:id="rId6" name="List Box 3">
              <controlPr defaultSize="0" autoLine="0" autoPict="0">
                <anchor moveWithCells="1">
                  <from>
                    <xdr:col>1</xdr:col>
                    <xdr:colOff>38100</xdr:colOff>
                    <xdr:row>109</xdr:row>
                    <xdr:rowOff>57150</xdr:rowOff>
                  </from>
                  <to>
                    <xdr:col>2</xdr:col>
                    <xdr:colOff>28575</xdr:colOff>
                    <xdr:row>129</xdr:row>
                    <xdr:rowOff>123825</xdr:rowOff>
                  </to>
                </anchor>
              </controlPr>
            </control>
          </mc:Choice>
        </mc:AlternateContent>
        <mc:AlternateContent xmlns:mc="http://schemas.openxmlformats.org/markup-compatibility/2006">
          <mc:Choice Requires="x14">
            <control shapeId="45060" r:id="rId7" name="List Box 4">
              <controlPr defaultSize="0" autoLine="0" autoPict="0">
                <anchor moveWithCells="1">
                  <from>
                    <xdr:col>1</xdr:col>
                    <xdr:colOff>38100</xdr:colOff>
                    <xdr:row>152</xdr:row>
                    <xdr:rowOff>57150</xdr:rowOff>
                  </from>
                  <to>
                    <xdr:col>2</xdr:col>
                    <xdr:colOff>28575</xdr:colOff>
                    <xdr:row>172</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XED176"/>
  <sheetViews>
    <sheetView showGridLines="0" zoomScaleNormal="100" workbookViewId="0">
      <selection activeCell="A173" sqref="A173:G173"/>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14</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148</v>
      </c>
      <c r="C13" s="48">
        <v>1.7238297462463379</v>
      </c>
      <c r="D13" s="49">
        <v>1.7307714223861694</v>
      </c>
      <c r="E13" s="49">
        <v>1.7412831783294678</v>
      </c>
      <c r="F13" s="49">
        <v>1.7543027400970459</v>
      </c>
      <c r="G13" s="49">
        <v>1.7648122310638428</v>
      </c>
      <c r="H13" s="49">
        <v>1.7733415365219116</v>
      </c>
      <c r="I13" s="49">
        <v>1.7793068885803223</v>
      </c>
      <c r="J13" s="50">
        <v>1.7839946746826172</v>
      </c>
      <c r="K13" s="50">
        <v>1.7889097929000854</v>
      </c>
      <c r="L13" s="50">
        <v>1.7937498092651367</v>
      </c>
      <c r="M13" s="50">
        <v>1.7995713949203491</v>
      </c>
      <c r="N13" s="50">
        <v>1.8066040277481079</v>
      </c>
      <c r="O13" s="50">
        <v>1.8135446310043335</v>
      </c>
      <c r="P13" s="50">
        <v>1.8205209970474243</v>
      </c>
      <c r="Q13" s="50">
        <v>1.8259345293045044</v>
      </c>
      <c r="R13" s="50">
        <v>1.8300957679748535</v>
      </c>
      <c r="S13" s="50">
        <v>1.8344324827194214</v>
      </c>
      <c r="T13" s="50">
        <v>1.8401447534561157</v>
      </c>
      <c r="U13" s="50">
        <v>1.8444705009460449</v>
      </c>
      <c r="V13" s="50">
        <v>1.8442662954330444</v>
      </c>
      <c r="W13" s="50">
        <v>1.8439618349075317</v>
      </c>
      <c r="X13" s="50">
        <v>1.8438431024551392</v>
      </c>
      <c r="Y13" s="50">
        <v>1.843885064125061</v>
      </c>
      <c r="Z13" s="50">
        <v>1.8440881967544556</v>
      </c>
      <c r="AA13" s="51">
        <v>1.8440172672271729</v>
      </c>
    </row>
    <row r="14" spans="1:27" x14ac:dyDescent="0.25">
      <c r="A14" s="19">
        <v>2</v>
      </c>
      <c r="B14" s="16" t="s">
        <v>149</v>
      </c>
      <c r="C14" s="48">
        <v>1.8194963932037354</v>
      </c>
      <c r="D14" s="49">
        <v>1.826823353767395</v>
      </c>
      <c r="E14" s="49">
        <v>1.8379184007644653</v>
      </c>
      <c r="F14" s="49">
        <v>1.8516604900360107</v>
      </c>
      <c r="G14" s="49">
        <v>1.8627532720565796</v>
      </c>
      <c r="H14" s="49">
        <v>1.8717559576034546</v>
      </c>
      <c r="I14" s="49">
        <v>1.8780523538589478</v>
      </c>
      <c r="J14" s="50">
        <v>1.8830001354217529</v>
      </c>
      <c r="K14" s="50">
        <v>1.8881881237030029</v>
      </c>
      <c r="L14" s="50">
        <v>1.8932968378067017</v>
      </c>
      <c r="M14" s="50">
        <v>1.8994414806365967</v>
      </c>
      <c r="N14" s="50">
        <v>1.9068644046783447</v>
      </c>
      <c r="O14" s="50">
        <v>1.9141901731491089</v>
      </c>
      <c r="P14" s="50">
        <v>1.9215536117553711</v>
      </c>
      <c r="Q14" s="50">
        <v>1.9272676706314087</v>
      </c>
      <c r="R14" s="50">
        <v>1.9316598176956177</v>
      </c>
      <c r="S14" s="50">
        <v>1.9362372159957886</v>
      </c>
      <c r="T14" s="50">
        <v>1.9422664642333984</v>
      </c>
      <c r="U14" s="50">
        <v>1.9468322992324829</v>
      </c>
      <c r="V14" s="50">
        <v>1.9466167688369751</v>
      </c>
      <c r="W14" s="50">
        <v>1.9462953805923462</v>
      </c>
      <c r="X14" s="50">
        <v>1.9461700916290283</v>
      </c>
      <c r="Y14" s="50">
        <v>1.9462143182754517</v>
      </c>
      <c r="Z14" s="50">
        <v>1.946428656578064</v>
      </c>
      <c r="AA14" s="51">
        <v>1.9463539123535156</v>
      </c>
    </row>
    <row r="15" spans="1:27" x14ac:dyDescent="0.25">
      <c r="A15" s="19">
        <v>3</v>
      </c>
      <c r="B15" s="16" t="s">
        <v>150</v>
      </c>
      <c r="C15" s="48">
        <v>1.5973489284515381</v>
      </c>
      <c r="D15" s="49">
        <v>1.6037813425064087</v>
      </c>
      <c r="E15" s="49">
        <v>1.6135218143463135</v>
      </c>
      <c r="F15" s="49">
        <v>1.6255861520767212</v>
      </c>
      <c r="G15" s="49">
        <v>1.6353244781494141</v>
      </c>
      <c r="H15" s="49">
        <v>1.6432279348373413</v>
      </c>
      <c r="I15" s="49">
        <v>1.648755669593811</v>
      </c>
      <c r="J15" s="50">
        <v>1.6530994176864624</v>
      </c>
      <c r="K15" s="50">
        <v>1.6576539278030396</v>
      </c>
      <c r="L15" s="50">
        <v>1.662138819694519</v>
      </c>
      <c r="M15" s="50">
        <v>1.667533278465271</v>
      </c>
      <c r="N15" s="50">
        <v>1.674049973487854</v>
      </c>
      <c r="O15" s="50">
        <v>1.6804813146591187</v>
      </c>
      <c r="P15" s="50">
        <v>1.6869456768035889</v>
      </c>
      <c r="Q15" s="50">
        <v>1.6919621229171753</v>
      </c>
      <c r="R15" s="50">
        <v>1.6958180665969849</v>
      </c>
      <c r="S15" s="50">
        <v>1.6998366117477417</v>
      </c>
      <c r="T15" s="50">
        <v>1.7051296234130859</v>
      </c>
      <c r="U15" s="50">
        <v>1.709138035774231</v>
      </c>
      <c r="V15" s="50">
        <v>1.7089488506317139</v>
      </c>
      <c r="W15" s="50">
        <v>1.7086666822433472</v>
      </c>
      <c r="X15" s="50">
        <v>1.7085566520690918</v>
      </c>
      <c r="Y15" s="50">
        <v>1.7085955142974854</v>
      </c>
      <c r="Z15" s="50">
        <v>1.708783745765686</v>
      </c>
      <c r="AA15" s="51">
        <v>1.7087180614471436</v>
      </c>
    </row>
    <row r="16" spans="1:27" x14ac:dyDescent="0.25">
      <c r="A16" s="19">
        <v>4</v>
      </c>
      <c r="B16" s="16" t="s">
        <v>151</v>
      </c>
      <c r="C16" s="52">
        <v>1.5349218845367432</v>
      </c>
      <c r="D16" s="50">
        <v>1.5411028861999512</v>
      </c>
      <c r="E16" s="50">
        <v>1.5504627227783203</v>
      </c>
      <c r="F16" s="50">
        <v>1.5620554685592651</v>
      </c>
      <c r="G16" s="50">
        <v>1.5714132785797119</v>
      </c>
      <c r="H16" s="50">
        <v>1.5790078639984131</v>
      </c>
      <c r="I16" s="50">
        <v>1.5843195915222168</v>
      </c>
      <c r="J16" s="50">
        <v>1.5884935855865479</v>
      </c>
      <c r="K16" s="50">
        <v>1.5928701162338257</v>
      </c>
      <c r="L16" s="50">
        <v>1.5971797704696655</v>
      </c>
      <c r="M16" s="50">
        <v>1.6023633480072021</v>
      </c>
      <c r="N16" s="50">
        <v>1.6086252927780151</v>
      </c>
      <c r="O16" s="50">
        <v>1.6148052215576172</v>
      </c>
      <c r="P16" s="50">
        <v>1.6210170984268188</v>
      </c>
      <c r="Q16" s="50">
        <v>1.6258374452590942</v>
      </c>
      <c r="R16" s="50">
        <v>1.6295427083969116</v>
      </c>
      <c r="S16" s="50">
        <v>1.6334041357040405</v>
      </c>
      <c r="T16" s="50">
        <v>1.6384904384613037</v>
      </c>
      <c r="U16" s="50">
        <v>1.6423420906066895</v>
      </c>
      <c r="V16" s="50">
        <v>1.6421602964401245</v>
      </c>
      <c r="W16" s="50">
        <v>1.641889214515686</v>
      </c>
      <c r="X16" s="50">
        <v>1.6417834758758545</v>
      </c>
      <c r="Y16" s="50">
        <v>1.6418207883834839</v>
      </c>
      <c r="Z16" s="50">
        <v>1.6420016288757324</v>
      </c>
      <c r="AA16" s="51">
        <v>1.6419385671615601</v>
      </c>
    </row>
    <row r="17" spans="1:27" x14ac:dyDescent="0.25">
      <c r="A17" s="19">
        <v>5</v>
      </c>
      <c r="B17" s="16" t="s">
        <v>152</v>
      </c>
      <c r="C17" s="52">
        <v>1.7622463703155518</v>
      </c>
      <c r="D17" s="50">
        <v>1.7693427801132202</v>
      </c>
      <c r="E17" s="50">
        <v>1.7800887823104858</v>
      </c>
      <c r="F17" s="50">
        <v>1.7933984994888306</v>
      </c>
      <c r="G17" s="50">
        <v>1.8041422367095947</v>
      </c>
      <c r="H17" s="50">
        <v>1.8128615617752075</v>
      </c>
      <c r="I17" s="50">
        <v>1.8189599514007568</v>
      </c>
      <c r="J17" s="50">
        <v>1.8237520456314087</v>
      </c>
      <c r="K17" s="50">
        <v>1.8287768363952637</v>
      </c>
      <c r="L17" s="50">
        <v>1.8337247371673584</v>
      </c>
      <c r="M17" s="50">
        <v>1.8396760225296021</v>
      </c>
      <c r="N17" s="50">
        <v>1.8468654155731201</v>
      </c>
      <c r="O17" s="50">
        <v>1.8539606332778931</v>
      </c>
      <c r="P17" s="50">
        <v>1.8610924482345581</v>
      </c>
      <c r="Q17" s="50">
        <v>1.8666266202926636</v>
      </c>
      <c r="R17" s="50">
        <v>1.8708806037902832</v>
      </c>
      <c r="S17" s="50">
        <v>1.8753139972686768</v>
      </c>
      <c r="T17" s="50">
        <v>1.8811535835266113</v>
      </c>
      <c r="U17" s="50">
        <v>1.8855756521224976</v>
      </c>
      <c r="V17" s="50">
        <v>1.8853669166564941</v>
      </c>
      <c r="W17" s="50">
        <v>1.8850556612014771</v>
      </c>
      <c r="X17" s="50">
        <v>1.8849343061447144</v>
      </c>
      <c r="Y17" s="50">
        <v>1.8849771022796631</v>
      </c>
      <c r="Z17" s="50">
        <v>1.8851847648620605</v>
      </c>
      <c r="AA17" s="51">
        <v>1.8851124048233032</v>
      </c>
    </row>
    <row r="18" spans="1:27" x14ac:dyDescent="0.25">
      <c r="A18" s="19">
        <v>6</v>
      </c>
      <c r="B18" s="16" t="s">
        <v>153</v>
      </c>
      <c r="C18" s="52">
        <v>1.6567231416702271</v>
      </c>
      <c r="D18" s="50">
        <v>1.663394570350647</v>
      </c>
      <c r="E18" s="50">
        <v>1.6734970808029175</v>
      </c>
      <c r="F18" s="50">
        <v>1.6860098838806152</v>
      </c>
      <c r="G18" s="50">
        <v>1.6961102485656738</v>
      </c>
      <c r="H18" s="50">
        <v>1.7043074369430542</v>
      </c>
      <c r="I18" s="50">
        <v>1.7100405693054199</v>
      </c>
      <c r="J18" s="50">
        <v>1.7145458459854126</v>
      </c>
      <c r="K18" s="50">
        <v>1.7192697525024414</v>
      </c>
      <c r="L18" s="50">
        <v>1.7239212989807129</v>
      </c>
      <c r="M18" s="50">
        <v>1.7295162677764893</v>
      </c>
      <c r="N18" s="50">
        <v>1.7362750768661499</v>
      </c>
      <c r="O18" s="50">
        <v>1.7429455518722534</v>
      </c>
      <c r="P18" s="50">
        <v>1.749650239944458</v>
      </c>
      <c r="Q18" s="50">
        <v>1.7548531293869019</v>
      </c>
      <c r="R18" s="50">
        <v>1.7588523626327515</v>
      </c>
      <c r="S18" s="50">
        <v>1.7630202770233154</v>
      </c>
      <c r="T18" s="50">
        <v>1.768510103225708</v>
      </c>
      <c r="U18" s="50">
        <v>1.772667407989502</v>
      </c>
      <c r="V18" s="50">
        <v>1.7724711894989014</v>
      </c>
      <c r="W18" s="50">
        <v>1.7721785306930542</v>
      </c>
      <c r="X18" s="50">
        <v>1.7720645666122437</v>
      </c>
      <c r="Y18" s="50">
        <v>1.7721047401428223</v>
      </c>
      <c r="Z18" s="50">
        <v>1.7723000049591064</v>
      </c>
      <c r="AA18" s="51">
        <v>1.7722319364547729</v>
      </c>
    </row>
    <row r="19" spans="1:27" x14ac:dyDescent="0.25">
      <c r="A19" s="19">
        <v>7</v>
      </c>
      <c r="B19" s="16" t="s">
        <v>154</v>
      </c>
      <c r="C19" s="52">
        <v>1.7183598279953003</v>
      </c>
      <c r="D19" s="50">
        <v>1.7252794504165649</v>
      </c>
      <c r="E19" s="50">
        <v>1.7357578277587891</v>
      </c>
      <c r="F19" s="50">
        <v>1.7487361431121826</v>
      </c>
      <c r="G19" s="50">
        <v>1.7592122554779053</v>
      </c>
      <c r="H19" s="50">
        <v>1.7677145004272461</v>
      </c>
      <c r="I19" s="50">
        <v>1.7736608982086182</v>
      </c>
      <c r="J19" s="50">
        <v>1.7783337831497192</v>
      </c>
      <c r="K19" s="50">
        <v>1.7832334041595459</v>
      </c>
      <c r="L19" s="50">
        <v>1.7880580425262451</v>
      </c>
      <c r="M19" s="50">
        <v>1.7938611507415771</v>
      </c>
      <c r="N19" s="50">
        <v>1.8008714914321899</v>
      </c>
      <c r="O19" s="50">
        <v>1.8077900409698486</v>
      </c>
      <c r="P19" s="50">
        <v>1.814744234085083</v>
      </c>
      <c r="Q19" s="50">
        <v>1.8201406002044678</v>
      </c>
      <c r="R19" s="50">
        <v>1.8242886066436768</v>
      </c>
      <c r="S19" s="50">
        <v>1.8286116123199463</v>
      </c>
      <c r="T19" s="50">
        <v>1.8343057632446289</v>
      </c>
      <c r="U19" s="50">
        <v>1.8386176824569702</v>
      </c>
      <c r="V19" s="50">
        <v>1.838414192199707</v>
      </c>
      <c r="W19" s="50">
        <v>1.8381106853485107</v>
      </c>
      <c r="X19" s="50">
        <v>1.8379923105239868</v>
      </c>
      <c r="Y19" s="50">
        <v>1.8380341529846191</v>
      </c>
      <c r="Z19" s="50">
        <v>1.8382365703582764</v>
      </c>
      <c r="AA19" s="51">
        <v>1.8381659984588623</v>
      </c>
    </row>
    <row r="20" spans="1:27" x14ac:dyDescent="0.25">
      <c r="A20" s="20">
        <v>8</v>
      </c>
      <c r="B20" s="17" t="s">
        <v>155</v>
      </c>
      <c r="C20" s="53">
        <v>1.6381018161773682</v>
      </c>
      <c r="D20" s="54">
        <v>1.6446982622146606</v>
      </c>
      <c r="E20" s="54">
        <v>1.6546872854232788</v>
      </c>
      <c r="F20" s="54">
        <v>1.6670594215393066</v>
      </c>
      <c r="G20" s="54">
        <v>1.6770461797714233</v>
      </c>
      <c r="H20" s="54">
        <v>1.6851513385772705</v>
      </c>
      <c r="I20" s="54">
        <v>1.6908200979232788</v>
      </c>
      <c r="J20" s="54">
        <v>1.6952745914459229</v>
      </c>
      <c r="K20" s="54">
        <v>1.699945330619812</v>
      </c>
      <c r="L20" s="54">
        <v>1.7045446634292603</v>
      </c>
      <c r="M20" s="54">
        <v>1.7100768089294434</v>
      </c>
      <c r="N20" s="54">
        <v>1.7167596817016602</v>
      </c>
      <c r="O20" s="54">
        <v>1.7233550548553467</v>
      </c>
      <c r="P20" s="54">
        <v>1.7299844026565552</v>
      </c>
      <c r="Q20" s="54">
        <v>1.7351288795471191</v>
      </c>
      <c r="R20" s="54">
        <v>1.7390831708908081</v>
      </c>
      <c r="S20" s="54">
        <v>1.7432042360305786</v>
      </c>
      <c r="T20" s="54">
        <v>1.7486323118209839</v>
      </c>
      <c r="U20" s="54">
        <v>1.7527430057525635</v>
      </c>
      <c r="V20" s="54">
        <v>1.7525489330291748</v>
      </c>
      <c r="W20" s="54">
        <v>1.7522596120834351</v>
      </c>
      <c r="X20" s="54">
        <v>1.75214684009552</v>
      </c>
      <c r="Y20" s="54">
        <v>1.7521865367889404</v>
      </c>
      <c r="Z20" s="54">
        <v>1.7523796558380127</v>
      </c>
      <c r="AA20" s="55">
        <v>1.7523123025894165</v>
      </c>
    </row>
    <row r="21" spans="1:2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69"/>
      <c r="B22" s="10" t="s">
        <v>85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15" t="s">
        <v>84</v>
      </c>
      <c r="B23" s="22" t="s">
        <v>83</v>
      </c>
      <c r="C23" s="46" t="s">
        <v>45</v>
      </c>
      <c r="D23" s="46" t="s">
        <v>46</v>
      </c>
      <c r="E23" s="46" t="s">
        <v>47</v>
      </c>
      <c r="F23" s="46" t="s">
        <v>48</v>
      </c>
      <c r="G23" s="46" t="s">
        <v>49</v>
      </c>
      <c r="H23" s="46" t="s">
        <v>50</v>
      </c>
      <c r="I23" s="46" t="s">
        <v>51</v>
      </c>
      <c r="J23" s="46" t="s">
        <v>52</v>
      </c>
      <c r="K23" s="46" t="s">
        <v>53</v>
      </c>
      <c r="L23" s="46" t="s">
        <v>54</v>
      </c>
      <c r="M23" s="46" t="s">
        <v>55</v>
      </c>
      <c r="N23" s="46" t="s">
        <v>56</v>
      </c>
      <c r="O23" s="46" t="s">
        <v>57</v>
      </c>
      <c r="P23" s="46" t="s">
        <v>58</v>
      </c>
      <c r="Q23" s="46" t="s">
        <v>59</v>
      </c>
      <c r="R23" s="46" t="s">
        <v>60</v>
      </c>
      <c r="S23" s="46" t="s">
        <v>61</v>
      </c>
      <c r="T23" s="46" t="s">
        <v>62</v>
      </c>
      <c r="U23" s="46" t="s">
        <v>63</v>
      </c>
      <c r="V23" s="46" t="s">
        <v>64</v>
      </c>
      <c r="W23" s="46" t="s">
        <v>65</v>
      </c>
      <c r="X23" s="46" t="s">
        <v>66</v>
      </c>
      <c r="Y23" s="46" t="s">
        <v>67</v>
      </c>
      <c r="Z23" s="46" t="s">
        <v>68</v>
      </c>
      <c r="AA23" s="47" t="s">
        <v>69</v>
      </c>
    </row>
    <row r="24" spans="1:27" x14ac:dyDescent="0.25">
      <c r="A24" s="23">
        <v>1</v>
      </c>
      <c r="B24" s="21" t="str">
        <f>VLOOKUP($A24,$A$13:$AA$20,2)</f>
        <v>Bearsden North</v>
      </c>
      <c r="C24" s="64">
        <f>VLOOKUP($A24,$A$13:$AA$20,3)</f>
        <v>1.7238297462463379</v>
      </c>
      <c r="D24" s="64">
        <f>VLOOKUP($A24,$A$13:$AA$20,4)</f>
        <v>1.7307714223861694</v>
      </c>
      <c r="E24" s="64">
        <f>VLOOKUP($A24,$A$13:$AA$20,5)</f>
        <v>1.7412831783294678</v>
      </c>
      <c r="F24" s="64">
        <f>VLOOKUP($A24,$A$13:$AA$20,6)</f>
        <v>1.7543027400970459</v>
      </c>
      <c r="G24" s="64">
        <f>VLOOKUP($A24,$A$13:$AA$20,7)</f>
        <v>1.7648122310638428</v>
      </c>
      <c r="H24" s="64">
        <f>VLOOKUP($A24,$A$13:$AA$20,8)</f>
        <v>1.7733415365219116</v>
      </c>
      <c r="I24" s="64">
        <f>VLOOKUP($A24,$A$13:$AA$20,9)</f>
        <v>1.7793068885803223</v>
      </c>
      <c r="J24" s="64">
        <f>VLOOKUP($A24,$A$13:$AA$20,10)</f>
        <v>1.7839946746826172</v>
      </c>
      <c r="K24" s="64">
        <f>VLOOKUP($A24,$A$13:$AA$20,11)</f>
        <v>1.7889097929000854</v>
      </c>
      <c r="L24" s="64">
        <f>VLOOKUP($A24,$A$13:$AA$20,12)</f>
        <v>1.7937498092651367</v>
      </c>
      <c r="M24" s="64">
        <f>VLOOKUP($A24,$A$13:$AA$20,13)</f>
        <v>1.7995713949203491</v>
      </c>
      <c r="N24" s="64">
        <f>VLOOKUP($A24,$A$13:$AA$20,14)</f>
        <v>1.8066040277481079</v>
      </c>
      <c r="O24" s="64">
        <f>VLOOKUP($A24,$A$13:$AA$20,15)</f>
        <v>1.8135446310043335</v>
      </c>
      <c r="P24" s="64">
        <f>VLOOKUP($A24,$A$13:$AA$20,16)</f>
        <v>1.8205209970474243</v>
      </c>
      <c r="Q24" s="64">
        <f>VLOOKUP($A24,$A$13:$AA$20,17)</f>
        <v>1.8259345293045044</v>
      </c>
      <c r="R24" s="64">
        <f>VLOOKUP($A24,$A$13:$AA$20,18)</f>
        <v>1.8300957679748535</v>
      </c>
      <c r="S24" s="64">
        <f>VLOOKUP($A24,$A$13:$AA$20,19)</f>
        <v>1.8344324827194214</v>
      </c>
      <c r="T24" s="64">
        <f>VLOOKUP($A24,$A$13:$AA$20,20)</f>
        <v>1.8401447534561157</v>
      </c>
      <c r="U24" s="64">
        <f>VLOOKUP($A24,$A$13:$AA$20,21)</f>
        <v>1.8444705009460449</v>
      </c>
      <c r="V24" s="64">
        <f>VLOOKUP($A24,$A$13:$AA$20,22)</f>
        <v>1.8442662954330444</v>
      </c>
      <c r="W24" s="64">
        <f>VLOOKUP($A24,$A$13:$AA$20,23)</f>
        <v>1.8439618349075317</v>
      </c>
      <c r="X24" s="64">
        <f>VLOOKUP($A24,$A$13:$AA$20,24)</f>
        <v>1.8438431024551392</v>
      </c>
      <c r="Y24" s="64">
        <f>VLOOKUP($A24,$A$13:$AA$20,25)</f>
        <v>1.843885064125061</v>
      </c>
      <c r="Z24" s="64">
        <f>VLOOKUP($A24,$A$13:$AA$20,26)</f>
        <v>1.8440881967544556</v>
      </c>
      <c r="AA24" s="65">
        <f>VLOOKUP($A24,$A$13:$AA$20,27)</f>
        <v>1.8440172672271729</v>
      </c>
    </row>
    <row r="25" spans="1:27" x14ac:dyDescent="0.25">
      <c r="A25" s="66"/>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x14ac:dyDescent="0.25">
      <c r="A26" s="161" t="s">
        <v>87</v>
      </c>
      <c r="B26" s="161"/>
      <c r="C26" s="161"/>
      <c r="D26" s="161"/>
    </row>
    <row r="46" spans="1:27"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x14ac:dyDescent="0.25">
      <c r="A47" s="154" t="s">
        <v>379</v>
      </c>
      <c r="B47" s="154"/>
      <c r="C47" s="154"/>
      <c r="D47" s="154"/>
      <c r="E47" s="154"/>
      <c r="F47" s="154"/>
      <c r="G47" s="2"/>
      <c r="H47" s="2"/>
      <c r="I47" s="2"/>
      <c r="J47" s="2"/>
      <c r="K47" s="12"/>
      <c r="L47" s="2"/>
      <c r="M47" s="2"/>
      <c r="N47" s="2"/>
      <c r="O47" s="2"/>
      <c r="P47" s="155"/>
      <c r="Q47" s="155"/>
      <c r="R47" s="155"/>
      <c r="S47" s="155"/>
      <c r="T47" s="155"/>
      <c r="U47" s="155"/>
      <c r="V47" s="155"/>
      <c r="W47" s="25"/>
      <c r="X47" s="25"/>
      <c r="Y47" s="25"/>
      <c r="Z47" s="25"/>
      <c r="AA47" s="25"/>
    </row>
    <row r="48" spans="1:27" ht="15.75" x14ac:dyDescent="0.25">
      <c r="A48" s="156" t="s">
        <v>14</v>
      </c>
      <c r="B48" s="156"/>
      <c r="C48" s="156"/>
      <c r="D48" s="156"/>
      <c r="E48" s="156"/>
      <c r="F48" s="156"/>
      <c r="G48" s="31"/>
      <c r="H48" s="31"/>
      <c r="I48" s="31"/>
      <c r="J48" s="31"/>
      <c r="K48" s="157" t="s">
        <v>86</v>
      </c>
      <c r="L48" s="157"/>
      <c r="M48" s="31"/>
      <c r="N48" s="31"/>
      <c r="O48" s="31"/>
      <c r="P48" s="156"/>
      <c r="Q48" s="156"/>
      <c r="R48" s="156"/>
      <c r="S48" s="156"/>
      <c r="T48" s="156"/>
      <c r="U48" s="156"/>
      <c r="V48" s="156"/>
      <c r="W48" s="11"/>
      <c r="X48" s="11"/>
      <c r="Y48" s="11"/>
      <c r="Z48" s="11"/>
      <c r="AA48" s="11"/>
    </row>
    <row r="50" spans="1:27" ht="15.75" x14ac:dyDescent="0.25">
      <c r="A50" s="170" t="s">
        <v>382</v>
      </c>
      <c r="B50" s="170"/>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14" t="s">
        <v>84</v>
      </c>
      <c r="B52" s="15" t="s">
        <v>83</v>
      </c>
      <c r="C52" s="46" t="s">
        <v>45</v>
      </c>
      <c r="D52" s="46" t="s">
        <v>46</v>
      </c>
      <c r="E52" s="46" t="s">
        <v>47</v>
      </c>
      <c r="F52" s="46" t="s">
        <v>48</v>
      </c>
      <c r="G52" s="46" t="s">
        <v>49</v>
      </c>
      <c r="H52" s="46" t="s">
        <v>50</v>
      </c>
      <c r="I52" s="46" t="s">
        <v>51</v>
      </c>
      <c r="J52" s="46" t="s">
        <v>52</v>
      </c>
      <c r="K52" s="46" t="s">
        <v>53</v>
      </c>
      <c r="L52" s="46" t="s">
        <v>54</v>
      </c>
      <c r="M52" s="46" t="s">
        <v>55</v>
      </c>
      <c r="N52" s="46" t="s">
        <v>56</v>
      </c>
      <c r="O52" s="46" t="s">
        <v>57</v>
      </c>
      <c r="P52" s="46" t="s">
        <v>58</v>
      </c>
      <c r="Q52" s="46" t="s">
        <v>59</v>
      </c>
      <c r="R52" s="46" t="s">
        <v>60</v>
      </c>
      <c r="S52" s="46" t="s">
        <v>61</v>
      </c>
      <c r="T52" s="46" t="s">
        <v>62</v>
      </c>
      <c r="U52" s="46" t="s">
        <v>63</v>
      </c>
      <c r="V52" s="46" t="s">
        <v>64</v>
      </c>
      <c r="W52" s="46" t="s">
        <v>65</v>
      </c>
      <c r="X52" s="46" t="s">
        <v>66</v>
      </c>
      <c r="Y52" s="46" t="s">
        <v>67</v>
      </c>
      <c r="Z52" s="46" t="s">
        <v>68</v>
      </c>
      <c r="AA52" s="47" t="s">
        <v>69</v>
      </c>
    </row>
    <row r="53" spans="1:27" x14ac:dyDescent="0.25">
      <c r="A53" s="18">
        <v>1</v>
      </c>
      <c r="B53" s="26" t="s">
        <v>148</v>
      </c>
      <c r="C53" s="56">
        <v>75.828598022460938</v>
      </c>
      <c r="D53" s="57">
        <v>70.446998596191406</v>
      </c>
      <c r="E53" s="57">
        <v>68.813278198242188</v>
      </c>
      <c r="F53" s="57">
        <v>67.128440856933594</v>
      </c>
      <c r="G53" s="57">
        <v>65.543113708496094</v>
      </c>
      <c r="H53" s="57">
        <v>64.0531005859375</v>
      </c>
      <c r="I53" s="57">
        <v>62.673675537109375</v>
      </c>
      <c r="J53" s="58">
        <v>61.332584381103516</v>
      </c>
      <c r="K53" s="58">
        <v>60.018497467041016</v>
      </c>
      <c r="L53" s="58">
        <v>58.772045135498047</v>
      </c>
      <c r="M53" s="58">
        <v>57.61846923828125</v>
      </c>
      <c r="N53" s="58">
        <v>56.553215026855469</v>
      </c>
      <c r="O53" s="58">
        <v>55.525524139404297</v>
      </c>
      <c r="P53" s="58">
        <v>54.544010162353516</v>
      </c>
      <c r="Q53" s="58">
        <v>53.610698699951172</v>
      </c>
      <c r="R53" s="58">
        <v>52.725128173828125</v>
      </c>
      <c r="S53" s="58">
        <v>51.909023284912109</v>
      </c>
      <c r="T53" s="58">
        <v>51.131053924560547</v>
      </c>
      <c r="U53" s="58">
        <v>50.388507843017578</v>
      </c>
      <c r="V53" s="58">
        <v>49.7017822265625</v>
      </c>
      <c r="W53" s="58">
        <v>49.019153594970703</v>
      </c>
      <c r="X53" s="58">
        <v>48.351139068603516</v>
      </c>
      <c r="Y53" s="58">
        <v>47.746425628662109</v>
      </c>
      <c r="Z53" s="58">
        <v>47.180473327636719</v>
      </c>
      <c r="AA53" s="59">
        <v>46.664222717285156</v>
      </c>
    </row>
    <row r="54" spans="1:27" x14ac:dyDescent="0.25">
      <c r="A54" s="19">
        <v>2</v>
      </c>
      <c r="B54" s="16" t="s">
        <v>149</v>
      </c>
      <c r="C54" s="48">
        <v>76.532279968261719</v>
      </c>
      <c r="D54" s="49">
        <v>71.07525634765625</v>
      </c>
      <c r="E54" s="49">
        <v>69.455886840820313</v>
      </c>
      <c r="F54" s="49">
        <v>67.761764526367188</v>
      </c>
      <c r="G54" s="49">
        <v>66.169486999511719</v>
      </c>
      <c r="H54" s="49">
        <v>64.677436828613281</v>
      </c>
      <c r="I54" s="49">
        <v>63.289710998535156</v>
      </c>
      <c r="J54" s="50">
        <v>61.928909301757813</v>
      </c>
      <c r="K54" s="50">
        <v>60.58953857421875</v>
      </c>
      <c r="L54" s="50">
        <v>59.304084777832031</v>
      </c>
      <c r="M54" s="50">
        <v>58.112339019775391</v>
      </c>
      <c r="N54" s="50">
        <v>57.017398834228516</v>
      </c>
      <c r="O54" s="50">
        <v>55.965015411376953</v>
      </c>
      <c r="P54" s="50">
        <v>54.946205139160156</v>
      </c>
      <c r="Q54" s="50">
        <v>53.99169921875</v>
      </c>
      <c r="R54" s="50">
        <v>53.087162017822266</v>
      </c>
      <c r="S54" s="50">
        <v>52.264202117919922</v>
      </c>
      <c r="T54" s="50">
        <v>51.476970672607422</v>
      </c>
      <c r="U54" s="50">
        <v>50.733543395996094</v>
      </c>
      <c r="V54" s="50">
        <v>50.036689758300781</v>
      </c>
      <c r="W54" s="50">
        <v>49.347179412841797</v>
      </c>
      <c r="X54" s="50">
        <v>48.672462463378906</v>
      </c>
      <c r="Y54" s="50">
        <v>48.055278778076172</v>
      </c>
      <c r="Z54" s="50">
        <v>47.488555908203125</v>
      </c>
      <c r="AA54" s="51">
        <v>46.969100952148438</v>
      </c>
    </row>
    <row r="55" spans="1:27" x14ac:dyDescent="0.25">
      <c r="A55" s="19">
        <v>3</v>
      </c>
      <c r="B55" s="16" t="s">
        <v>150</v>
      </c>
      <c r="C55" s="48">
        <v>81.861251831054687</v>
      </c>
      <c r="D55" s="49">
        <v>76.051483154296875</v>
      </c>
      <c r="E55" s="49">
        <v>74.227729797363281</v>
      </c>
      <c r="F55" s="49">
        <v>72.407363891601562</v>
      </c>
      <c r="G55" s="49">
        <v>70.692787170410156</v>
      </c>
      <c r="H55" s="49">
        <v>69.07269287109375</v>
      </c>
      <c r="I55" s="49">
        <v>67.5906982421875</v>
      </c>
      <c r="J55" s="50">
        <v>66.125404357910156</v>
      </c>
      <c r="K55" s="50">
        <v>64.725601196289062</v>
      </c>
      <c r="L55" s="50">
        <v>63.3902587890625</v>
      </c>
      <c r="M55" s="50">
        <v>62.156806945800781</v>
      </c>
      <c r="N55" s="50">
        <v>61.015647888183594</v>
      </c>
      <c r="O55" s="50">
        <v>59.916675567626953</v>
      </c>
      <c r="P55" s="50">
        <v>58.858589172363281</v>
      </c>
      <c r="Q55" s="50">
        <v>57.852119445800781</v>
      </c>
      <c r="R55" s="50">
        <v>56.902500152587891</v>
      </c>
      <c r="S55" s="50">
        <v>56.032703399658203</v>
      </c>
      <c r="T55" s="50">
        <v>55.204837799072266</v>
      </c>
      <c r="U55" s="50">
        <v>54.414798736572266</v>
      </c>
      <c r="V55" s="50">
        <v>53.67462158203125</v>
      </c>
      <c r="W55" s="50">
        <v>52.942642211914063</v>
      </c>
      <c r="X55" s="50">
        <v>52.231819152832031</v>
      </c>
      <c r="Y55" s="50">
        <v>51.572067260742187</v>
      </c>
      <c r="Z55" s="50">
        <v>50.953639984130859</v>
      </c>
      <c r="AA55" s="51">
        <v>50.376228332519531</v>
      </c>
    </row>
    <row r="56" spans="1:27" x14ac:dyDescent="0.25">
      <c r="A56" s="19">
        <v>4</v>
      </c>
      <c r="B56" s="16" t="s">
        <v>151</v>
      </c>
      <c r="C56" s="52">
        <v>100.38786315917969</v>
      </c>
      <c r="D56" s="50">
        <v>93.221168518066406</v>
      </c>
      <c r="E56" s="50">
        <v>91.044204711914063</v>
      </c>
      <c r="F56" s="50">
        <v>88.833198547363281</v>
      </c>
      <c r="G56" s="50">
        <v>86.722709655761719</v>
      </c>
      <c r="H56" s="50">
        <v>84.769325256347656</v>
      </c>
      <c r="I56" s="50">
        <v>82.966621398925781</v>
      </c>
      <c r="J56" s="50">
        <v>81.203086853027344</v>
      </c>
      <c r="K56" s="50">
        <v>79.509750366210937</v>
      </c>
      <c r="L56" s="50">
        <v>77.893630981445313</v>
      </c>
      <c r="M56" s="50">
        <v>76.394744873046875</v>
      </c>
      <c r="N56" s="50">
        <v>75.000350952148438</v>
      </c>
      <c r="O56" s="50">
        <v>73.662307739257813</v>
      </c>
      <c r="P56" s="50">
        <v>72.384552001953125</v>
      </c>
      <c r="Q56" s="50">
        <v>71.164581298828125</v>
      </c>
      <c r="R56" s="50">
        <v>70.00506591796875</v>
      </c>
      <c r="S56" s="50">
        <v>68.931808471679688</v>
      </c>
      <c r="T56" s="50">
        <v>67.90740966796875</v>
      </c>
      <c r="U56" s="50">
        <v>66.929855346679688</v>
      </c>
      <c r="V56" s="50">
        <v>66.002723693847656</v>
      </c>
      <c r="W56" s="50">
        <v>65.1031494140625</v>
      </c>
      <c r="X56" s="50">
        <v>64.225021362304687</v>
      </c>
      <c r="Y56" s="50">
        <v>63.394500732421875</v>
      </c>
      <c r="Z56" s="50">
        <v>62.629264831542969</v>
      </c>
      <c r="AA56" s="51">
        <v>61.914680480957031</v>
      </c>
    </row>
    <row r="57" spans="1:27" x14ac:dyDescent="0.25">
      <c r="A57" s="19">
        <v>5</v>
      </c>
      <c r="B57" s="16" t="s">
        <v>152</v>
      </c>
      <c r="C57" s="52">
        <v>124.78173065185547</v>
      </c>
      <c r="D57" s="50">
        <v>115.9058837890625</v>
      </c>
      <c r="E57" s="50">
        <v>113.26280212402344</v>
      </c>
      <c r="F57" s="50">
        <v>110.53260803222656</v>
      </c>
      <c r="G57" s="50">
        <v>107.94804382324219</v>
      </c>
      <c r="H57" s="50">
        <v>105.52681732177734</v>
      </c>
      <c r="I57" s="50">
        <v>103.26368713378906</v>
      </c>
      <c r="J57" s="50">
        <v>101.06372833251953</v>
      </c>
      <c r="K57" s="50">
        <v>98.924728393554688</v>
      </c>
      <c r="L57" s="50">
        <v>96.867721557617188</v>
      </c>
      <c r="M57" s="50">
        <v>94.999160766601563</v>
      </c>
      <c r="N57" s="50">
        <v>93.259346008300781</v>
      </c>
      <c r="O57" s="50">
        <v>91.583053588867188</v>
      </c>
      <c r="P57" s="50">
        <v>89.977180480957031</v>
      </c>
      <c r="Q57" s="50">
        <v>88.464706420898438</v>
      </c>
      <c r="R57" s="50">
        <v>87.016899108886719</v>
      </c>
      <c r="S57" s="50">
        <v>85.684951782226563</v>
      </c>
      <c r="T57" s="50">
        <v>84.422119140625</v>
      </c>
      <c r="U57" s="50">
        <v>83.20465087890625</v>
      </c>
      <c r="V57" s="50">
        <v>82.056976318359375</v>
      </c>
      <c r="W57" s="50">
        <v>80.943458557128906</v>
      </c>
      <c r="X57" s="50">
        <v>79.846961975097656</v>
      </c>
      <c r="Y57" s="50">
        <v>78.840522766113281</v>
      </c>
      <c r="Z57" s="50">
        <v>77.898849487304688</v>
      </c>
      <c r="AA57" s="51">
        <v>77.018325805664063</v>
      </c>
    </row>
    <row r="58" spans="1:27" x14ac:dyDescent="0.25">
      <c r="A58" s="19">
        <v>6</v>
      </c>
      <c r="B58" s="16" t="s">
        <v>153</v>
      </c>
      <c r="C58" s="52">
        <v>112.62661743164062</v>
      </c>
      <c r="D58" s="50">
        <v>104.70037841796875</v>
      </c>
      <c r="E58" s="50">
        <v>102.24533081054687</v>
      </c>
      <c r="F58" s="50">
        <v>99.769210815429688</v>
      </c>
      <c r="G58" s="50">
        <v>97.424797058105469</v>
      </c>
      <c r="H58" s="50">
        <v>95.239524841308594</v>
      </c>
      <c r="I58" s="50">
        <v>93.208793640136719</v>
      </c>
      <c r="J58" s="50">
        <v>91.26544189453125</v>
      </c>
      <c r="K58" s="50">
        <v>89.403343200683594</v>
      </c>
      <c r="L58" s="50">
        <v>87.630867004394531</v>
      </c>
      <c r="M58" s="50">
        <v>85.9884033203125</v>
      </c>
      <c r="N58" s="50">
        <v>84.462135314941406</v>
      </c>
      <c r="O58" s="50">
        <v>82.980422973632813</v>
      </c>
      <c r="P58" s="50">
        <v>81.5498046875</v>
      </c>
      <c r="Q58" s="50">
        <v>80.181289672851563</v>
      </c>
      <c r="R58" s="50">
        <v>78.875411987304688</v>
      </c>
      <c r="S58" s="50">
        <v>77.677139282226563</v>
      </c>
      <c r="T58" s="50">
        <v>76.517379760742188</v>
      </c>
      <c r="U58" s="50">
        <v>75.421310424804688</v>
      </c>
      <c r="V58" s="50">
        <v>74.375602722167969</v>
      </c>
      <c r="W58" s="50">
        <v>73.368194580078125</v>
      </c>
      <c r="X58" s="50">
        <v>72.399490356445313</v>
      </c>
      <c r="Y58" s="50">
        <v>71.473121643066406</v>
      </c>
      <c r="Z58" s="50">
        <v>70.609542846679688</v>
      </c>
      <c r="AA58" s="51">
        <v>69.784904479980469</v>
      </c>
    </row>
    <row r="59" spans="1:27" x14ac:dyDescent="0.25">
      <c r="A59" s="19">
        <v>7</v>
      </c>
      <c r="B59" s="16" t="s">
        <v>154</v>
      </c>
      <c r="C59" s="52">
        <v>79.484626770019531</v>
      </c>
      <c r="D59" s="50">
        <v>73.893241882324219</v>
      </c>
      <c r="E59" s="50">
        <v>72.163307189941406</v>
      </c>
      <c r="F59" s="50">
        <v>70.40826416015625</v>
      </c>
      <c r="G59" s="50">
        <v>68.758216857910156</v>
      </c>
      <c r="H59" s="50">
        <v>67.218254089355469</v>
      </c>
      <c r="I59" s="50">
        <v>65.761764526367187</v>
      </c>
      <c r="J59" s="50">
        <v>64.37261962890625</v>
      </c>
      <c r="K59" s="50">
        <v>63.026859283447266</v>
      </c>
      <c r="L59" s="50">
        <v>61.7276611328125</v>
      </c>
      <c r="M59" s="50">
        <v>60.53277587890625</v>
      </c>
      <c r="N59" s="50">
        <v>59.418018341064453</v>
      </c>
      <c r="O59" s="50">
        <v>58.338245391845703</v>
      </c>
      <c r="P59" s="50">
        <v>57.317455291748047</v>
      </c>
      <c r="Q59" s="50">
        <v>56.340335845947266</v>
      </c>
      <c r="R59" s="50">
        <v>55.404819488525391</v>
      </c>
      <c r="S59" s="50">
        <v>54.540340423583984</v>
      </c>
      <c r="T59" s="50">
        <v>53.717845916748047</v>
      </c>
      <c r="U59" s="50">
        <v>52.938514709472656</v>
      </c>
      <c r="V59" s="50">
        <v>52.20623779296875</v>
      </c>
      <c r="W59" s="50">
        <v>51.488849639892578</v>
      </c>
      <c r="X59" s="50">
        <v>50.779876708984375</v>
      </c>
      <c r="Y59" s="50">
        <v>50.126094818115234</v>
      </c>
      <c r="Z59" s="50">
        <v>49.529407501220703</v>
      </c>
      <c r="AA59" s="51">
        <v>48.974945068359375</v>
      </c>
    </row>
    <row r="60" spans="1:27" x14ac:dyDescent="0.25">
      <c r="A60" s="20">
        <v>8</v>
      </c>
      <c r="B60" s="17" t="s">
        <v>155</v>
      </c>
      <c r="C60" s="53">
        <v>79.825874328613281</v>
      </c>
      <c r="D60" s="54">
        <v>74.087272644042969</v>
      </c>
      <c r="E60" s="54">
        <v>72.3802490234375</v>
      </c>
      <c r="F60" s="54">
        <v>70.604743957519531</v>
      </c>
      <c r="G60" s="54">
        <v>68.943878173828125</v>
      </c>
      <c r="H60" s="54">
        <v>67.396636962890625</v>
      </c>
      <c r="I60" s="54">
        <v>65.955123901367188</v>
      </c>
      <c r="J60" s="54">
        <v>64.537307739257813</v>
      </c>
      <c r="K60" s="54">
        <v>63.136989593505859</v>
      </c>
      <c r="L60" s="54">
        <v>61.831901550292969</v>
      </c>
      <c r="M60" s="54">
        <v>60.612251281738281</v>
      </c>
      <c r="N60" s="54">
        <v>59.483844757080078</v>
      </c>
      <c r="O60" s="54">
        <v>58.409328460693359</v>
      </c>
      <c r="P60" s="54">
        <v>57.381271362304687</v>
      </c>
      <c r="Q60" s="54">
        <v>56.395973205566406</v>
      </c>
      <c r="R60" s="54">
        <v>55.472431182861328</v>
      </c>
      <c r="S60" s="54">
        <v>54.61846923828125</v>
      </c>
      <c r="T60" s="54">
        <v>53.797882080078125</v>
      </c>
      <c r="U60" s="54">
        <v>53.01708984375</v>
      </c>
      <c r="V60" s="54">
        <v>52.290508270263672</v>
      </c>
      <c r="W60" s="54">
        <v>51.575786590576172</v>
      </c>
      <c r="X60" s="54">
        <v>50.869495391845703</v>
      </c>
      <c r="Y60" s="54">
        <v>50.223232269287109</v>
      </c>
      <c r="Z60" s="54">
        <v>49.628192901611328</v>
      </c>
      <c r="AA60" s="55">
        <v>49.076210021972656</v>
      </c>
    </row>
    <row r="61" spans="1:27"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x14ac:dyDescent="0.25">
      <c r="A62" s="69"/>
      <c r="B62" s="10" t="s">
        <v>85</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x14ac:dyDescent="0.25">
      <c r="A63" s="22" t="s">
        <v>84</v>
      </c>
      <c r="B63" s="15" t="s">
        <v>83</v>
      </c>
      <c r="C63" s="60"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29">
        <v>1</v>
      </c>
      <c r="B64" s="30" t="str">
        <f>VLOOKUP($A$64,$A$53:$AA$60,2)</f>
        <v>Bearsden North</v>
      </c>
      <c r="C64" s="61">
        <f>VLOOKUP($A$64,$A$53:$AA$60,3)</f>
        <v>75.828598022460938</v>
      </c>
      <c r="D64" s="62">
        <f>VLOOKUP($A$64,$A$53:$AA$60,4)</f>
        <v>70.446998596191406</v>
      </c>
      <c r="E64" s="62">
        <f>VLOOKUP($A$64,$A$53:$AA$60,5)</f>
        <v>68.813278198242188</v>
      </c>
      <c r="F64" s="62">
        <f>VLOOKUP($A$64,$A$53:$AA$60,6)</f>
        <v>67.128440856933594</v>
      </c>
      <c r="G64" s="62">
        <f>VLOOKUP($A$64,$A$53:$AA$60,7)</f>
        <v>65.543113708496094</v>
      </c>
      <c r="H64" s="62">
        <f>VLOOKUP($A$64,$A$53:$AA$60,8)</f>
        <v>64.0531005859375</v>
      </c>
      <c r="I64" s="62">
        <f>VLOOKUP($A$64,$A$53:$AA$60,9)</f>
        <v>62.673675537109375</v>
      </c>
      <c r="J64" s="62">
        <f>VLOOKUP($A$64,$A$53:$AA$60,10)</f>
        <v>61.332584381103516</v>
      </c>
      <c r="K64" s="62">
        <f>VLOOKUP($A$64,$A$53:$AA$60,11)</f>
        <v>60.018497467041016</v>
      </c>
      <c r="L64" s="62">
        <f>VLOOKUP($A$64,$A$53:$AA$60,12)</f>
        <v>58.772045135498047</v>
      </c>
      <c r="M64" s="62">
        <f>VLOOKUP($A$64,$A$53:$AA$60,13)</f>
        <v>57.61846923828125</v>
      </c>
      <c r="N64" s="62">
        <f>VLOOKUP($A$64,$A$53:$AA$60,14)</f>
        <v>56.553215026855469</v>
      </c>
      <c r="O64" s="62">
        <f>VLOOKUP($A$64,$A$53:$AA$60,15)</f>
        <v>55.525524139404297</v>
      </c>
      <c r="P64" s="62">
        <f>VLOOKUP($A$64,$A$53:$AA$60,16)</f>
        <v>54.544010162353516</v>
      </c>
      <c r="Q64" s="62">
        <f>VLOOKUP($A$64,$A$53:$AA$60,17)</f>
        <v>53.610698699951172</v>
      </c>
      <c r="R64" s="62">
        <f>VLOOKUP($A$64,$A$53:$AA$60,18)</f>
        <v>52.725128173828125</v>
      </c>
      <c r="S64" s="62">
        <f>VLOOKUP($A$64,$A$53:$AA$60,19)</f>
        <v>51.909023284912109</v>
      </c>
      <c r="T64" s="62">
        <f>VLOOKUP($A$64,$A$53:$AA$60,20)</f>
        <v>51.131053924560547</v>
      </c>
      <c r="U64" s="62">
        <f>VLOOKUP($A$64,$A$53:$AA$60,21)</f>
        <v>50.388507843017578</v>
      </c>
      <c r="V64" s="62">
        <f>VLOOKUP($A$64,$A$53:$AA$60,22)</f>
        <v>49.7017822265625</v>
      </c>
      <c r="W64" s="62">
        <f>VLOOKUP($A$64,$A$53:$AA$60,23)</f>
        <v>49.019153594970703</v>
      </c>
      <c r="X64" s="62">
        <f>VLOOKUP($A$64,$A$53:$AA$60,24)</f>
        <v>48.351139068603516</v>
      </c>
      <c r="Y64" s="62">
        <f>VLOOKUP($A$64,$A$53:$AA$60,25)</f>
        <v>47.746425628662109</v>
      </c>
      <c r="Z64" s="62">
        <f>VLOOKUP($A$64,$A$53:$AA$60,26)</f>
        <v>47.180473327636719</v>
      </c>
      <c r="AA64" s="63">
        <f>VLOOKUP($A$64,$A$53:$AA$60,27)</f>
        <v>46.664222717285156</v>
      </c>
    </row>
    <row r="65" spans="1:27" x14ac:dyDescent="0.25">
      <c r="A65" s="25"/>
      <c r="B65" s="25"/>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spans="1:27" x14ac:dyDescent="0.25">
      <c r="A66" s="161" t="s">
        <v>87</v>
      </c>
      <c r="B66" s="161"/>
      <c r="C66" s="161"/>
      <c r="D66" s="161"/>
    </row>
    <row r="86" spans="1:27"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x14ac:dyDescent="0.25">
      <c r="A87" s="154" t="s">
        <v>379</v>
      </c>
      <c r="B87" s="154"/>
      <c r="C87" s="154"/>
      <c r="D87" s="154"/>
      <c r="E87" s="154"/>
      <c r="F87" s="154"/>
      <c r="G87" s="2"/>
      <c r="H87" s="2"/>
      <c r="I87" s="2"/>
      <c r="J87" s="2"/>
      <c r="K87" s="12"/>
      <c r="L87" s="2"/>
      <c r="M87" s="2"/>
      <c r="N87" s="2"/>
      <c r="O87" s="2"/>
      <c r="P87" s="155"/>
      <c r="Q87" s="155"/>
      <c r="R87" s="155"/>
      <c r="S87" s="155"/>
      <c r="T87" s="155"/>
      <c r="U87" s="155"/>
      <c r="V87" s="155"/>
      <c r="W87" s="25"/>
      <c r="X87" s="25"/>
      <c r="Y87" s="25"/>
      <c r="Z87" s="25"/>
      <c r="AA87" s="25"/>
    </row>
    <row r="88" spans="1:27" ht="15.75" x14ac:dyDescent="0.25">
      <c r="A88" s="156" t="s">
        <v>14</v>
      </c>
      <c r="B88" s="156"/>
      <c r="C88" s="156"/>
      <c r="D88" s="156"/>
      <c r="E88" s="156"/>
      <c r="F88" s="156"/>
      <c r="G88" s="31"/>
      <c r="H88" s="31"/>
      <c r="I88" s="31"/>
      <c r="J88" s="31"/>
      <c r="K88" s="157" t="s">
        <v>86</v>
      </c>
      <c r="L88" s="157"/>
      <c r="M88" s="31"/>
      <c r="N88" s="31"/>
      <c r="O88" s="31"/>
      <c r="P88" s="156"/>
      <c r="Q88" s="156"/>
      <c r="R88" s="156"/>
      <c r="S88" s="156"/>
      <c r="T88" s="156"/>
      <c r="U88" s="156"/>
      <c r="V88" s="156"/>
      <c r="W88" s="11"/>
      <c r="X88" s="11"/>
      <c r="Y88" s="11"/>
      <c r="Z88" s="11"/>
      <c r="AA88" s="11"/>
    </row>
    <row r="90" spans="1:27" s="127" customFormat="1" ht="15.75" x14ac:dyDescent="0.25">
      <c r="A90" s="167" t="s">
        <v>396</v>
      </c>
      <c r="B90" s="167"/>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row>
    <row r="92" spans="1:27" x14ac:dyDescent="0.25">
      <c r="A92" s="14" t="s">
        <v>84</v>
      </c>
      <c r="B92" s="15" t="s">
        <v>83</v>
      </c>
      <c r="C92" s="32" t="s">
        <v>45</v>
      </c>
      <c r="D92" s="32" t="s">
        <v>46</v>
      </c>
      <c r="E92" s="32" t="s">
        <v>47</v>
      </c>
      <c r="F92" s="32" t="s">
        <v>48</v>
      </c>
      <c r="G92" s="32" t="s">
        <v>49</v>
      </c>
      <c r="H92" s="32" t="s">
        <v>50</v>
      </c>
      <c r="I92" s="32" t="s">
        <v>51</v>
      </c>
      <c r="J92" s="32" t="s">
        <v>52</v>
      </c>
      <c r="K92" s="32" t="s">
        <v>53</v>
      </c>
      <c r="L92" s="32" t="s">
        <v>54</v>
      </c>
      <c r="M92" s="32" t="s">
        <v>55</v>
      </c>
      <c r="N92" s="32" t="s">
        <v>56</v>
      </c>
      <c r="O92" s="32" t="s">
        <v>57</v>
      </c>
      <c r="P92" s="32" t="s">
        <v>58</v>
      </c>
      <c r="Q92" s="32" t="s">
        <v>59</v>
      </c>
      <c r="R92" s="32" t="s">
        <v>60</v>
      </c>
      <c r="S92" s="32" t="s">
        <v>61</v>
      </c>
      <c r="T92" s="32" t="s">
        <v>62</v>
      </c>
      <c r="U92" s="32" t="s">
        <v>63</v>
      </c>
      <c r="V92" s="32" t="s">
        <v>64</v>
      </c>
      <c r="W92" s="32" t="s">
        <v>65</v>
      </c>
      <c r="X92" s="32" t="s">
        <v>66</v>
      </c>
      <c r="Y92" s="32" t="s">
        <v>67</v>
      </c>
      <c r="Z92" s="32" t="s">
        <v>68</v>
      </c>
      <c r="AA92" s="33" t="s">
        <v>69</v>
      </c>
    </row>
    <row r="93" spans="1:27" x14ac:dyDescent="0.25">
      <c r="A93" s="18">
        <v>1</v>
      </c>
      <c r="B93" s="26" t="s">
        <v>148</v>
      </c>
      <c r="C93" s="34">
        <v>83.069290161132813</v>
      </c>
      <c r="D93" s="35">
        <v>83.98822021484375</v>
      </c>
      <c r="E93" s="35">
        <v>84.262649536132813</v>
      </c>
      <c r="F93" s="35">
        <v>84.563270568847656</v>
      </c>
      <c r="G93" s="35">
        <v>84.856452941894531</v>
      </c>
      <c r="H93" s="35">
        <v>85.136909484863281</v>
      </c>
      <c r="I93" s="35">
        <v>85.404998779296875</v>
      </c>
      <c r="J93" s="36">
        <v>85.682273864746094</v>
      </c>
      <c r="K93" s="36">
        <v>85.962455749511719</v>
      </c>
      <c r="L93" s="36">
        <v>86.237274169921875</v>
      </c>
      <c r="M93" s="36">
        <v>86.498733520507813</v>
      </c>
      <c r="N93" s="36">
        <v>86.740028381347656</v>
      </c>
      <c r="O93" s="36">
        <v>86.987060546875</v>
      </c>
      <c r="P93" s="36">
        <v>87.221397399902344</v>
      </c>
      <c r="Q93" s="36">
        <v>87.449928283691406</v>
      </c>
      <c r="R93" s="36">
        <v>87.67279052734375</v>
      </c>
      <c r="S93" s="36">
        <v>87.877182006835937</v>
      </c>
      <c r="T93" s="36">
        <v>88.08514404296875</v>
      </c>
      <c r="U93" s="36">
        <v>88.285354614257812</v>
      </c>
      <c r="V93" s="36">
        <v>88.469337463378906</v>
      </c>
      <c r="W93" s="36">
        <v>88.659706115722656</v>
      </c>
      <c r="X93" s="36">
        <v>88.84686279296875</v>
      </c>
      <c r="Y93" s="36">
        <v>89.01751708984375</v>
      </c>
      <c r="Z93" s="36">
        <v>89.180427551269531</v>
      </c>
      <c r="AA93" s="37">
        <v>89.331924438476562</v>
      </c>
    </row>
    <row r="94" spans="1:27" x14ac:dyDescent="0.25">
      <c r="A94" s="19">
        <v>2</v>
      </c>
      <c r="B94" s="16" t="s">
        <v>149</v>
      </c>
      <c r="C94" s="38">
        <v>82.958343505859375</v>
      </c>
      <c r="D94" s="39">
        <v>83.903160095214844</v>
      </c>
      <c r="E94" s="39">
        <v>84.176605224609375</v>
      </c>
      <c r="F94" s="39">
        <v>84.485107421875</v>
      </c>
      <c r="G94" s="39">
        <v>84.77911376953125</v>
      </c>
      <c r="H94" s="39">
        <v>85.056564331054688</v>
      </c>
      <c r="I94" s="39">
        <v>85.328178405761719</v>
      </c>
      <c r="J94" s="40">
        <v>85.60772705078125</v>
      </c>
      <c r="K94" s="40">
        <v>85.891143798828125</v>
      </c>
      <c r="L94" s="40">
        <v>86.179450988769531</v>
      </c>
      <c r="M94" s="40">
        <v>86.446990966796875</v>
      </c>
      <c r="N94" s="40">
        <v>86.698585510253906</v>
      </c>
      <c r="O94" s="40">
        <v>86.943733215332031</v>
      </c>
      <c r="P94" s="40">
        <v>87.184371948242188</v>
      </c>
      <c r="Q94" s="40">
        <v>87.416755676269531</v>
      </c>
      <c r="R94" s="40">
        <v>87.63922119140625</v>
      </c>
      <c r="S94" s="40">
        <v>87.846633911132813</v>
      </c>
      <c r="T94" s="40">
        <v>88.054298400878906</v>
      </c>
      <c r="U94" s="40">
        <v>88.249717712402344</v>
      </c>
      <c r="V94" s="40">
        <v>88.441444396972656</v>
      </c>
      <c r="W94" s="40">
        <v>88.633064270019531</v>
      </c>
      <c r="X94" s="40">
        <v>88.823104858398438</v>
      </c>
      <c r="Y94" s="40">
        <v>88.997085571289062</v>
      </c>
      <c r="Z94" s="40">
        <v>89.159736633300781</v>
      </c>
      <c r="AA94" s="41">
        <v>89.313072204589844</v>
      </c>
    </row>
    <row r="95" spans="1:27" x14ac:dyDescent="0.25">
      <c r="A95" s="19">
        <v>3</v>
      </c>
      <c r="B95" s="16" t="s">
        <v>150</v>
      </c>
      <c r="C95" s="38">
        <v>82.052658081054687</v>
      </c>
      <c r="D95" s="39">
        <v>82.952117919921875</v>
      </c>
      <c r="E95" s="39">
        <v>83.219696044921875</v>
      </c>
      <c r="F95" s="39">
        <v>83.505058288574219</v>
      </c>
      <c r="G95" s="39">
        <v>83.785270690917969</v>
      </c>
      <c r="H95" s="39">
        <v>84.074150085449219</v>
      </c>
      <c r="I95" s="39">
        <v>84.335319519042969</v>
      </c>
      <c r="J95" s="40">
        <v>84.611000061035156</v>
      </c>
      <c r="K95" s="40">
        <v>84.8927001953125</v>
      </c>
      <c r="L95" s="40">
        <v>85.162139892578125</v>
      </c>
      <c r="M95" s="40">
        <v>85.416557312011719</v>
      </c>
      <c r="N95" s="40">
        <v>85.656890869140625</v>
      </c>
      <c r="O95" s="40">
        <v>85.896713256835938</v>
      </c>
      <c r="P95" s="40">
        <v>86.124618530273437</v>
      </c>
      <c r="Q95" s="40">
        <v>86.343414306640625</v>
      </c>
      <c r="R95" s="40">
        <v>86.559890747070312</v>
      </c>
      <c r="S95" s="40">
        <v>86.761253356933594</v>
      </c>
      <c r="T95" s="40">
        <v>86.952377319335938</v>
      </c>
      <c r="U95" s="40">
        <v>87.137016296386719</v>
      </c>
      <c r="V95" s="40">
        <v>87.31573486328125</v>
      </c>
      <c r="W95" s="40">
        <v>87.497108459472656</v>
      </c>
      <c r="X95" s="40">
        <v>87.680732727050781</v>
      </c>
      <c r="Y95" s="40">
        <v>87.847908020019531</v>
      </c>
      <c r="Z95" s="40">
        <v>88.003379821777344</v>
      </c>
      <c r="AA95" s="41">
        <v>88.144729614257813</v>
      </c>
    </row>
    <row r="96" spans="1:27" x14ac:dyDescent="0.25">
      <c r="A96" s="19">
        <v>4</v>
      </c>
      <c r="B96" s="16" t="s">
        <v>151</v>
      </c>
      <c r="C96" s="42">
        <v>79.499008178710938</v>
      </c>
      <c r="D96" s="40">
        <v>80.432090759277344</v>
      </c>
      <c r="E96" s="40">
        <v>80.705116271972656</v>
      </c>
      <c r="F96" s="40">
        <v>81.001235961914063</v>
      </c>
      <c r="G96" s="40">
        <v>81.2799072265625</v>
      </c>
      <c r="H96" s="40">
        <v>81.555458068847656</v>
      </c>
      <c r="I96" s="40">
        <v>81.814300537109375</v>
      </c>
      <c r="J96" s="40">
        <v>82.07562255859375</v>
      </c>
      <c r="K96" s="40">
        <v>82.335800170898437</v>
      </c>
      <c r="L96" s="40">
        <v>82.6014404296875</v>
      </c>
      <c r="M96" s="40">
        <v>82.849098205566406</v>
      </c>
      <c r="N96" s="40">
        <v>83.0880126953125</v>
      </c>
      <c r="O96" s="40">
        <v>83.314765930175781</v>
      </c>
      <c r="P96" s="40">
        <v>83.545265197753906</v>
      </c>
      <c r="Q96" s="40">
        <v>83.757209777832031</v>
      </c>
      <c r="R96" s="40">
        <v>83.962493896484375</v>
      </c>
      <c r="S96" s="40">
        <v>84.161270141601563</v>
      </c>
      <c r="T96" s="40">
        <v>84.352958679199219</v>
      </c>
      <c r="U96" s="40">
        <v>84.538932800292969</v>
      </c>
      <c r="V96" s="40">
        <v>84.714668273925781</v>
      </c>
      <c r="W96" s="40">
        <v>84.894821166992188</v>
      </c>
      <c r="X96" s="40">
        <v>85.069725036621094</v>
      </c>
      <c r="Y96" s="40">
        <v>85.236236572265625</v>
      </c>
      <c r="Z96" s="40">
        <v>85.386787414550781</v>
      </c>
      <c r="AA96" s="41">
        <v>85.534187316894531</v>
      </c>
    </row>
    <row r="97" spans="1:27" x14ac:dyDescent="0.25">
      <c r="A97" s="19">
        <v>5</v>
      </c>
      <c r="B97" s="16" t="s">
        <v>152</v>
      </c>
      <c r="C97" s="42">
        <v>76.652961730957031</v>
      </c>
      <c r="D97" s="40">
        <v>77.579780578613281</v>
      </c>
      <c r="E97" s="40">
        <v>77.866073608398438</v>
      </c>
      <c r="F97" s="40">
        <v>78.170097351074219</v>
      </c>
      <c r="G97" s="40">
        <v>78.457206726074219</v>
      </c>
      <c r="H97" s="40">
        <v>78.733283996582031</v>
      </c>
      <c r="I97" s="40">
        <v>79.006072998046875</v>
      </c>
      <c r="J97" s="40">
        <v>79.270591735839844</v>
      </c>
      <c r="K97" s="40">
        <v>79.535545349121094</v>
      </c>
      <c r="L97" s="40">
        <v>79.798736572265625</v>
      </c>
      <c r="M97" s="40">
        <v>80.043632507324219</v>
      </c>
      <c r="N97" s="40">
        <v>80.28118896484375</v>
      </c>
      <c r="O97" s="40">
        <v>80.507667541503906</v>
      </c>
      <c r="P97" s="40">
        <v>80.732467651367188</v>
      </c>
      <c r="Q97" s="40">
        <v>80.947738647460938</v>
      </c>
      <c r="R97" s="40">
        <v>81.154258728027344</v>
      </c>
      <c r="S97" s="40">
        <v>81.353485107421875</v>
      </c>
      <c r="T97" s="40">
        <v>81.542778015136719</v>
      </c>
      <c r="U97" s="40">
        <v>81.721939086914063</v>
      </c>
      <c r="V97" s="40">
        <v>81.899948120117187</v>
      </c>
      <c r="W97" s="40">
        <v>82.081336975097656</v>
      </c>
      <c r="X97" s="40">
        <v>82.257301330566406</v>
      </c>
      <c r="Y97" s="40">
        <v>82.422958374023438</v>
      </c>
      <c r="Z97" s="40">
        <v>82.576751708984375</v>
      </c>
      <c r="AA97" s="41">
        <v>82.727066040039063</v>
      </c>
    </row>
    <row r="98" spans="1:27" x14ac:dyDescent="0.25">
      <c r="A98" s="19">
        <v>6</v>
      </c>
      <c r="B98" s="16" t="s">
        <v>153</v>
      </c>
      <c r="C98" s="42">
        <v>77.979698181152344</v>
      </c>
      <c r="D98" s="40">
        <v>78.8814697265625</v>
      </c>
      <c r="E98" s="40">
        <v>79.161369323730469</v>
      </c>
      <c r="F98" s="40">
        <v>79.463005065917969</v>
      </c>
      <c r="G98" s="40">
        <v>79.748817443847656</v>
      </c>
      <c r="H98" s="40">
        <v>80.021308898925781</v>
      </c>
      <c r="I98" s="40">
        <v>80.289070129394531</v>
      </c>
      <c r="J98" s="40">
        <v>80.547210693359375</v>
      </c>
      <c r="K98" s="40">
        <v>80.812713623046875</v>
      </c>
      <c r="L98" s="40">
        <v>81.075050354003906</v>
      </c>
      <c r="M98" s="40">
        <v>81.326988220214844</v>
      </c>
      <c r="N98" s="40">
        <v>81.554962158203125</v>
      </c>
      <c r="O98" s="40">
        <v>81.781608581542969</v>
      </c>
      <c r="P98" s="40">
        <v>82.001617431640625</v>
      </c>
      <c r="Q98" s="40">
        <v>82.211273193359375</v>
      </c>
      <c r="R98" s="40">
        <v>82.414421081542969</v>
      </c>
      <c r="S98" s="40">
        <v>82.612838745117187</v>
      </c>
      <c r="T98" s="40">
        <v>82.800376892089844</v>
      </c>
      <c r="U98" s="40">
        <v>82.98406982421875</v>
      </c>
      <c r="V98" s="40">
        <v>83.156364440917969</v>
      </c>
      <c r="W98" s="40">
        <v>83.329391479492188</v>
      </c>
      <c r="X98" s="40">
        <v>83.506492614746094</v>
      </c>
      <c r="Y98" s="40">
        <v>83.668022155761719</v>
      </c>
      <c r="Z98" s="40">
        <v>83.823097229003906</v>
      </c>
      <c r="AA98" s="41">
        <v>83.968154907226563</v>
      </c>
    </row>
    <row r="99" spans="1:27" x14ac:dyDescent="0.25">
      <c r="A99" s="19">
        <v>7</v>
      </c>
      <c r="B99" s="16" t="s">
        <v>154</v>
      </c>
      <c r="C99" s="42">
        <v>82.4345703125</v>
      </c>
      <c r="D99" s="40">
        <v>83.331588745117187</v>
      </c>
      <c r="E99" s="40">
        <v>83.598213195800781</v>
      </c>
      <c r="F99" s="40">
        <v>83.8936767578125</v>
      </c>
      <c r="G99" s="40">
        <v>84.193252563476562</v>
      </c>
      <c r="H99" s="40">
        <v>84.482528686523438</v>
      </c>
      <c r="I99" s="40">
        <v>84.75726318359375</v>
      </c>
      <c r="J99" s="40">
        <v>85.033378601074219</v>
      </c>
      <c r="K99" s="40">
        <v>85.311080932617188</v>
      </c>
      <c r="L99" s="40">
        <v>85.584083557128906</v>
      </c>
      <c r="M99" s="40">
        <v>85.844482421875</v>
      </c>
      <c r="N99" s="40">
        <v>86.087966918945313</v>
      </c>
      <c r="O99" s="40">
        <v>86.3262939453125</v>
      </c>
      <c r="P99" s="40">
        <v>86.554107666015625</v>
      </c>
      <c r="Q99" s="40">
        <v>86.780433654785156</v>
      </c>
      <c r="R99" s="40">
        <v>86.995010375976563</v>
      </c>
      <c r="S99" s="40">
        <v>87.20343017578125</v>
      </c>
      <c r="T99" s="40">
        <v>87.401786804199219</v>
      </c>
      <c r="U99" s="40">
        <v>87.588844299316406</v>
      </c>
      <c r="V99" s="40">
        <v>87.776382446289062</v>
      </c>
      <c r="W99" s="40">
        <v>87.967643737792969</v>
      </c>
      <c r="X99" s="40">
        <v>88.157180786132812</v>
      </c>
      <c r="Y99" s="40">
        <v>88.329177856445313</v>
      </c>
      <c r="Z99" s="40">
        <v>88.485282897949219</v>
      </c>
      <c r="AA99" s="41">
        <v>88.629684448242188</v>
      </c>
    </row>
    <row r="100" spans="1:27" x14ac:dyDescent="0.25">
      <c r="A100" s="20">
        <v>8</v>
      </c>
      <c r="B100" s="17" t="s">
        <v>155</v>
      </c>
      <c r="C100" s="43">
        <v>82.447807312011719</v>
      </c>
      <c r="D100" s="44">
        <v>83.38775634765625</v>
      </c>
      <c r="E100" s="44">
        <v>83.664932250976563</v>
      </c>
      <c r="F100" s="44">
        <v>83.964096069335938</v>
      </c>
      <c r="G100" s="44">
        <v>84.244316101074219</v>
      </c>
      <c r="H100" s="44">
        <v>84.526123046875</v>
      </c>
      <c r="I100" s="44">
        <v>84.792213439941406</v>
      </c>
      <c r="J100" s="44">
        <v>85.063179016113281</v>
      </c>
      <c r="K100" s="44">
        <v>85.337837219238281</v>
      </c>
      <c r="L100" s="44">
        <v>85.612281799316406</v>
      </c>
      <c r="M100" s="44">
        <v>85.871376037597656</v>
      </c>
      <c r="N100" s="44">
        <v>86.117279052734375</v>
      </c>
      <c r="O100" s="44">
        <v>86.354606628417969</v>
      </c>
      <c r="P100" s="44">
        <v>86.593902587890625</v>
      </c>
      <c r="Q100" s="44">
        <v>86.821250915527344</v>
      </c>
      <c r="R100" s="44">
        <v>87.039703369140625</v>
      </c>
      <c r="S100" s="44">
        <v>87.245620727539063</v>
      </c>
      <c r="T100" s="44">
        <v>87.447959899902344</v>
      </c>
      <c r="U100" s="44">
        <v>87.637229919433594</v>
      </c>
      <c r="V100" s="44">
        <v>87.823783874511719</v>
      </c>
      <c r="W100" s="44">
        <v>88.011787414550781</v>
      </c>
      <c r="X100" s="44">
        <v>88.19708251953125</v>
      </c>
      <c r="Y100" s="44">
        <v>88.368515014648437</v>
      </c>
      <c r="Z100" s="44">
        <v>88.531059265136719</v>
      </c>
      <c r="AA100" s="45">
        <v>88.678672790527344</v>
      </c>
    </row>
    <row r="101" spans="1:27"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x14ac:dyDescent="0.25">
      <c r="A102" s="69"/>
      <c r="B102" s="10" t="s">
        <v>85</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x14ac:dyDescent="0.25">
      <c r="A103" s="22" t="s">
        <v>84</v>
      </c>
      <c r="B103" s="15" t="s">
        <v>83</v>
      </c>
      <c r="C103" s="60" t="s">
        <v>45</v>
      </c>
      <c r="D103" s="46" t="s">
        <v>46</v>
      </c>
      <c r="E103" s="46" t="s">
        <v>47</v>
      </c>
      <c r="F103" s="46" t="s">
        <v>48</v>
      </c>
      <c r="G103" s="46" t="s">
        <v>49</v>
      </c>
      <c r="H103" s="46" t="s">
        <v>50</v>
      </c>
      <c r="I103" s="46" t="s">
        <v>51</v>
      </c>
      <c r="J103" s="46" t="s">
        <v>52</v>
      </c>
      <c r="K103" s="46" t="s">
        <v>53</v>
      </c>
      <c r="L103" s="46" t="s">
        <v>54</v>
      </c>
      <c r="M103" s="46" t="s">
        <v>55</v>
      </c>
      <c r="N103" s="46" t="s">
        <v>56</v>
      </c>
      <c r="O103" s="46" t="s">
        <v>57</v>
      </c>
      <c r="P103" s="46" t="s">
        <v>58</v>
      </c>
      <c r="Q103" s="46" t="s">
        <v>59</v>
      </c>
      <c r="R103" s="46" t="s">
        <v>60</v>
      </c>
      <c r="S103" s="46" t="s">
        <v>61</v>
      </c>
      <c r="T103" s="46" t="s">
        <v>62</v>
      </c>
      <c r="U103" s="46" t="s">
        <v>63</v>
      </c>
      <c r="V103" s="46" t="s">
        <v>64</v>
      </c>
      <c r="W103" s="46" t="s">
        <v>65</v>
      </c>
      <c r="X103" s="46" t="s">
        <v>66</v>
      </c>
      <c r="Y103" s="46" t="s">
        <v>67</v>
      </c>
      <c r="Z103" s="46" t="s">
        <v>68</v>
      </c>
      <c r="AA103" s="47" t="s">
        <v>69</v>
      </c>
    </row>
    <row r="104" spans="1:27" x14ac:dyDescent="0.25">
      <c r="A104" s="29">
        <v>1</v>
      </c>
      <c r="B104" s="30" t="str">
        <f>VLOOKUP($A$104,$A$93:$AA$100,2)</f>
        <v>Bearsden North</v>
      </c>
      <c r="C104" s="61">
        <f>VLOOKUP($A$104,$A$93:$AA$100,3)</f>
        <v>83.069290161132813</v>
      </c>
      <c r="D104" s="62">
        <f>VLOOKUP($A$104,$A$93:$AA$100,4)</f>
        <v>83.98822021484375</v>
      </c>
      <c r="E104" s="62">
        <f>VLOOKUP($A$104,$A$93:$AA$100,5)</f>
        <v>84.262649536132813</v>
      </c>
      <c r="F104" s="62">
        <f>VLOOKUP($A$104,$A$93:$AA$100,6)</f>
        <v>84.563270568847656</v>
      </c>
      <c r="G104" s="62">
        <f>VLOOKUP($A$104,$A$93:$AA$100,7)</f>
        <v>84.856452941894531</v>
      </c>
      <c r="H104" s="62">
        <f>VLOOKUP($A$104,$A$93:$AA$100,8)</f>
        <v>85.136909484863281</v>
      </c>
      <c r="I104" s="62">
        <f>VLOOKUP($A$104,$A$93:$AA$100,9)</f>
        <v>85.404998779296875</v>
      </c>
      <c r="J104" s="62">
        <f>VLOOKUP($A$104,$A$93:$AA$100,10)</f>
        <v>85.682273864746094</v>
      </c>
      <c r="K104" s="62">
        <f>VLOOKUP($A$104,$A$93:$AA$100,11)</f>
        <v>85.962455749511719</v>
      </c>
      <c r="L104" s="62">
        <f>VLOOKUP($A$104,$A$93:$AA$100,12)</f>
        <v>86.237274169921875</v>
      </c>
      <c r="M104" s="62">
        <f>VLOOKUP($A$104,$A$93:$AA$100,13)</f>
        <v>86.498733520507813</v>
      </c>
      <c r="N104" s="62">
        <f>VLOOKUP($A$104,$A$93:$AA$100,14)</f>
        <v>86.740028381347656</v>
      </c>
      <c r="O104" s="62">
        <f>VLOOKUP($A$104,$A$93:$AA$100,15)</f>
        <v>86.987060546875</v>
      </c>
      <c r="P104" s="62">
        <f>VLOOKUP($A$104,$A$93:$AA$100,16)</f>
        <v>87.221397399902344</v>
      </c>
      <c r="Q104" s="62">
        <f>VLOOKUP($A$104,$A$93:$AA$100,17)</f>
        <v>87.449928283691406</v>
      </c>
      <c r="R104" s="62">
        <f>VLOOKUP($A$104,$A$93:$AA$100,18)</f>
        <v>87.67279052734375</v>
      </c>
      <c r="S104" s="62">
        <f>VLOOKUP($A$104,$A$93:$AA$100,19)</f>
        <v>87.877182006835937</v>
      </c>
      <c r="T104" s="62">
        <f>VLOOKUP($A$104,$A$93:$AA$100,20)</f>
        <v>88.08514404296875</v>
      </c>
      <c r="U104" s="62">
        <f>VLOOKUP($A$104,$A$93:$AA$100,21)</f>
        <v>88.285354614257812</v>
      </c>
      <c r="V104" s="62">
        <f>VLOOKUP($A$104,$A$93:$AA$100,22)</f>
        <v>88.469337463378906</v>
      </c>
      <c r="W104" s="62">
        <f>VLOOKUP($A$104,$A$93:$AA$100,23)</f>
        <v>88.659706115722656</v>
      </c>
      <c r="X104" s="62">
        <f>VLOOKUP($A$104,$A$93:$AA$100,24)</f>
        <v>88.84686279296875</v>
      </c>
      <c r="Y104" s="62">
        <f>VLOOKUP($A$104,$A$93:$AA$100,25)</f>
        <v>89.01751708984375</v>
      </c>
      <c r="Z104" s="62">
        <f>VLOOKUP($A$104,$A$93:$AA$100,26)</f>
        <v>89.180427551269531</v>
      </c>
      <c r="AA104" s="63">
        <f>VLOOKUP($A$104,$A$93:$AA$100,27)</f>
        <v>89.331924438476562</v>
      </c>
    </row>
    <row r="105" spans="1:27" x14ac:dyDescent="0.25">
      <c r="A105" s="25"/>
      <c r="B105" s="25"/>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x14ac:dyDescent="0.25">
      <c r="A106" s="161" t="s">
        <v>87</v>
      </c>
      <c r="B106" s="161"/>
      <c r="C106" s="161"/>
      <c r="D106" s="161"/>
    </row>
    <row r="129" spans="1:38" ht="15.75" x14ac:dyDescent="0.25">
      <c r="A129" s="163" t="s">
        <v>379</v>
      </c>
      <c r="B129" s="163"/>
      <c r="C129" s="163"/>
      <c r="D129" s="163"/>
      <c r="E129" s="163"/>
      <c r="F129" s="163"/>
      <c r="G129" s="111"/>
      <c r="H129" s="111"/>
      <c r="I129" s="111"/>
      <c r="J129" s="111"/>
      <c r="K129" s="112"/>
      <c r="L129" s="111"/>
      <c r="M129" s="111"/>
      <c r="N129" s="111"/>
      <c r="O129" s="111"/>
      <c r="P129" s="169"/>
      <c r="Q129" s="169"/>
      <c r="R129" s="169"/>
      <c r="S129" s="169"/>
      <c r="T129" s="169"/>
      <c r="U129" s="169"/>
      <c r="V129" s="169"/>
      <c r="W129" s="113"/>
      <c r="X129" s="113"/>
      <c r="Y129" s="113"/>
      <c r="Z129" s="113"/>
      <c r="AA129" s="113"/>
    </row>
    <row r="130" spans="1:38" ht="15.75" x14ac:dyDescent="0.25">
      <c r="A130" s="156" t="s">
        <v>14</v>
      </c>
      <c r="B130" s="156"/>
      <c r="C130" s="156"/>
      <c r="D130" s="156"/>
      <c r="E130" s="156"/>
      <c r="F130" s="156"/>
      <c r="G130" s="31"/>
      <c r="H130" s="31"/>
      <c r="I130" s="31"/>
      <c r="J130" s="31"/>
      <c r="K130" s="157" t="s">
        <v>86</v>
      </c>
      <c r="L130" s="157"/>
      <c r="M130" s="31"/>
      <c r="N130" s="31"/>
      <c r="O130" s="31"/>
      <c r="P130" s="156"/>
      <c r="Q130" s="156"/>
      <c r="R130" s="156"/>
      <c r="S130" s="156"/>
      <c r="T130" s="156"/>
      <c r="U130" s="156"/>
      <c r="V130" s="156"/>
      <c r="W130" s="11"/>
      <c r="X130" s="11"/>
      <c r="Y130" s="11"/>
      <c r="Z130" s="11"/>
      <c r="AA130" s="11"/>
    </row>
    <row r="132" spans="1:38" ht="18.75" x14ac:dyDescent="0.25">
      <c r="A132" s="167" t="s">
        <v>399</v>
      </c>
      <c r="B132" s="167"/>
      <c r="C132" s="167"/>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38"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38" x14ac:dyDescent="0.25">
      <c r="A134" s="14" t="s">
        <v>84</v>
      </c>
      <c r="B134" s="15" t="s">
        <v>83</v>
      </c>
      <c r="C134" s="87" t="s">
        <v>394</v>
      </c>
      <c r="D134" s="87" t="s">
        <v>393</v>
      </c>
      <c r="E134" s="87" t="s">
        <v>392</v>
      </c>
      <c r="F134" s="87" t="s">
        <v>391</v>
      </c>
      <c r="G134" s="87" t="s">
        <v>390</v>
      </c>
      <c r="H134" s="87" t="s">
        <v>389</v>
      </c>
      <c r="I134" s="87" t="s">
        <v>388</v>
      </c>
      <c r="J134" s="87" t="s">
        <v>387</v>
      </c>
      <c r="K134" s="87" t="s">
        <v>386</v>
      </c>
      <c r="L134" s="87" t="s">
        <v>385</v>
      </c>
      <c r="M134" s="87" t="s">
        <v>384</v>
      </c>
      <c r="N134" s="32" t="s">
        <v>45</v>
      </c>
      <c r="O134" s="32" t="s">
        <v>46</v>
      </c>
      <c r="P134" s="32" t="s">
        <v>47</v>
      </c>
      <c r="Q134" s="32" t="s">
        <v>48</v>
      </c>
      <c r="R134" s="32" t="s">
        <v>49</v>
      </c>
      <c r="S134" s="32" t="s">
        <v>50</v>
      </c>
      <c r="T134" s="32" t="s">
        <v>51</v>
      </c>
      <c r="U134" s="32" t="s">
        <v>52</v>
      </c>
      <c r="V134" s="32" t="s">
        <v>53</v>
      </c>
      <c r="W134" s="32" t="s">
        <v>54</v>
      </c>
      <c r="X134" s="32" t="s">
        <v>55</v>
      </c>
      <c r="Y134" s="32" t="s">
        <v>56</v>
      </c>
      <c r="Z134" s="32" t="s">
        <v>57</v>
      </c>
      <c r="AA134" s="32" t="s">
        <v>58</v>
      </c>
      <c r="AB134" s="32" t="s">
        <v>59</v>
      </c>
      <c r="AC134" s="32" t="s">
        <v>60</v>
      </c>
      <c r="AD134" s="32" t="s">
        <v>61</v>
      </c>
      <c r="AE134" s="32" t="s">
        <v>62</v>
      </c>
      <c r="AF134" s="32" t="s">
        <v>63</v>
      </c>
      <c r="AG134" s="32" t="s">
        <v>64</v>
      </c>
      <c r="AH134" s="32" t="s">
        <v>65</v>
      </c>
      <c r="AI134" s="32" t="s">
        <v>66</v>
      </c>
      <c r="AJ134" s="32" t="s">
        <v>67</v>
      </c>
      <c r="AK134" s="32" t="s">
        <v>68</v>
      </c>
      <c r="AL134" s="33" t="s">
        <v>69</v>
      </c>
    </row>
    <row r="135" spans="1:38" x14ac:dyDescent="0.25">
      <c r="A135" s="18">
        <v>1</v>
      </c>
      <c r="B135" s="26" t="s">
        <v>148</v>
      </c>
      <c r="C135" s="84">
        <v>-50</v>
      </c>
      <c r="D135" s="89">
        <v>-77</v>
      </c>
      <c r="E135" s="89">
        <v>-134</v>
      </c>
      <c r="F135" s="89">
        <v>-194</v>
      </c>
      <c r="G135" s="89">
        <v>-192</v>
      </c>
      <c r="H135" s="89">
        <v>-62</v>
      </c>
      <c r="I135" s="89">
        <v>-23</v>
      </c>
      <c r="J135" s="89">
        <v>37</v>
      </c>
      <c r="K135" s="89">
        <v>-10</v>
      </c>
      <c r="L135" s="89">
        <v>-37</v>
      </c>
      <c r="M135" s="89">
        <v>13</v>
      </c>
      <c r="N135" s="88">
        <v>-5.2902374267578125</v>
      </c>
      <c r="O135" s="88">
        <v>-5.1236782073974609</v>
      </c>
      <c r="P135" s="88">
        <v>-5.1454863548278809</v>
      </c>
      <c r="Q135" s="88">
        <v>-6.8205232620239258</v>
      </c>
      <c r="R135" s="88">
        <v>-5.4624137878417969</v>
      </c>
      <c r="S135" s="88">
        <v>-7.4113121032714844</v>
      </c>
      <c r="T135" s="88">
        <v>-6.4787254333496094</v>
      </c>
      <c r="U135" s="89">
        <v>-6.3860416412353516</v>
      </c>
      <c r="V135" s="89">
        <v>-6.5722141265869141</v>
      </c>
      <c r="W135" s="89">
        <v>-6.6941466331481934</v>
      </c>
      <c r="X135" s="89">
        <v>-7.5809264183044434</v>
      </c>
      <c r="Y135" s="89">
        <v>-6.5607972145080566</v>
      </c>
      <c r="Z135" s="89">
        <v>-7.7911438941955566</v>
      </c>
      <c r="AA135" s="89">
        <v>-7.7104511260986328</v>
      </c>
      <c r="AB135" s="89">
        <v>-7.8481435775756836</v>
      </c>
      <c r="AC135" s="89">
        <v>-7.9090785980224609</v>
      </c>
      <c r="AD135" s="89">
        <v>-8.6389284133911133</v>
      </c>
      <c r="AE135" s="89">
        <v>-8.8725557327270508</v>
      </c>
      <c r="AF135" s="89">
        <v>-8.6968021392822266</v>
      </c>
      <c r="AG135" s="89">
        <v>-9.7511577606201172</v>
      </c>
      <c r="AH135" s="89">
        <v>-10.016617774963379</v>
      </c>
      <c r="AI135" s="89">
        <v>-9.8858375549316406</v>
      </c>
      <c r="AJ135" s="89">
        <v>-12.017721176147461</v>
      </c>
      <c r="AK135" s="89">
        <v>-10.370288848876953</v>
      </c>
      <c r="AL135" s="90">
        <v>-10.592926979064941</v>
      </c>
    </row>
    <row r="136" spans="1:38" x14ac:dyDescent="0.25">
      <c r="A136" s="19">
        <v>2</v>
      </c>
      <c r="B136" s="16" t="s">
        <v>149</v>
      </c>
      <c r="C136" s="85">
        <v>-101</v>
      </c>
      <c r="D136" s="92">
        <v>-47</v>
      </c>
      <c r="E136" s="92">
        <v>-61</v>
      </c>
      <c r="F136" s="92">
        <v>-54</v>
      </c>
      <c r="G136" s="92">
        <v>82</v>
      </c>
      <c r="H136" s="92">
        <v>152</v>
      </c>
      <c r="I136" s="92">
        <v>82</v>
      </c>
      <c r="J136" s="92">
        <v>70</v>
      </c>
      <c r="K136" s="92">
        <v>75</v>
      </c>
      <c r="L136" s="92">
        <v>47</v>
      </c>
      <c r="M136" s="92">
        <v>127</v>
      </c>
      <c r="N136" s="91">
        <v>75.244285583496094</v>
      </c>
      <c r="O136" s="91">
        <v>75.08599853515625</v>
      </c>
      <c r="P136" s="91">
        <v>74.273971557617187</v>
      </c>
      <c r="Q136" s="91">
        <v>74.771446228027344</v>
      </c>
      <c r="R136" s="91">
        <v>73.883491516113281</v>
      </c>
      <c r="S136" s="91">
        <v>73.194580078125</v>
      </c>
      <c r="T136" s="91">
        <v>72.927474975585938</v>
      </c>
      <c r="U136" s="92">
        <v>72.406318664550781</v>
      </c>
      <c r="V136" s="92">
        <v>72.70672607421875</v>
      </c>
      <c r="W136" s="92">
        <v>72.990272521972656</v>
      </c>
      <c r="X136" s="92">
        <v>71.165031433105469</v>
      </c>
      <c r="Y136" s="92">
        <v>71.625259399414063</v>
      </c>
      <c r="Z136" s="92">
        <v>70.853828430175781</v>
      </c>
      <c r="AA136" s="92">
        <v>71.30096435546875</v>
      </c>
      <c r="AB136" s="92">
        <v>71.7705078125</v>
      </c>
      <c r="AC136" s="92">
        <v>70.91650390625</v>
      </c>
      <c r="AD136" s="92">
        <v>72.431289672851562</v>
      </c>
      <c r="AE136" s="92">
        <v>70.049385070800781</v>
      </c>
      <c r="AF136" s="92">
        <v>70.368316650390625</v>
      </c>
      <c r="AG136" s="92">
        <v>71.087738037109375</v>
      </c>
      <c r="AH136" s="92">
        <v>68.387016296386719</v>
      </c>
      <c r="AI136" s="92">
        <v>68.427696228027344</v>
      </c>
      <c r="AJ136" s="92">
        <v>68.621368408203125</v>
      </c>
      <c r="AK136" s="92">
        <v>68.042816162109375</v>
      </c>
      <c r="AL136" s="93">
        <v>67.250465393066406</v>
      </c>
    </row>
    <row r="137" spans="1:38" x14ac:dyDescent="0.25">
      <c r="A137" s="19">
        <v>3</v>
      </c>
      <c r="B137" s="16" t="s">
        <v>150</v>
      </c>
      <c r="C137" s="85">
        <v>-42</v>
      </c>
      <c r="D137" s="92">
        <v>-132</v>
      </c>
      <c r="E137" s="92">
        <v>-16</v>
      </c>
      <c r="F137" s="92">
        <v>-6</v>
      </c>
      <c r="G137" s="92">
        <v>-17</v>
      </c>
      <c r="H137" s="92">
        <v>21</v>
      </c>
      <c r="I137" s="92">
        <v>-168</v>
      </c>
      <c r="J137" s="92">
        <v>-9</v>
      </c>
      <c r="K137" s="92">
        <v>-9</v>
      </c>
      <c r="L137" s="92">
        <v>71</v>
      </c>
      <c r="M137" s="92">
        <v>-80</v>
      </c>
      <c r="N137" s="91">
        <v>-42.770729064941406</v>
      </c>
      <c r="O137" s="91">
        <v>-43.826534271240234</v>
      </c>
      <c r="P137" s="91">
        <v>-43.900402069091797</v>
      </c>
      <c r="Q137" s="91">
        <v>-43.497245788574219</v>
      </c>
      <c r="R137" s="91">
        <v>-45.203422546386719</v>
      </c>
      <c r="S137" s="91">
        <v>-44.417137145996094</v>
      </c>
      <c r="T137" s="91">
        <v>-45.320812225341797</v>
      </c>
      <c r="U137" s="92">
        <v>-45.564189910888672</v>
      </c>
      <c r="V137" s="92">
        <v>-44.634757995605469</v>
      </c>
      <c r="W137" s="92">
        <v>-43.803905487060547</v>
      </c>
      <c r="X137" s="92">
        <v>-45.072063446044922</v>
      </c>
      <c r="Y137" s="92">
        <v>-45.178165435791016</v>
      </c>
      <c r="Z137" s="92">
        <v>-46.179523468017578</v>
      </c>
      <c r="AA137" s="92">
        <v>-45.130279541015625</v>
      </c>
      <c r="AB137" s="92">
        <v>-44.11688232421875</v>
      </c>
      <c r="AC137" s="92">
        <v>-45.606555938720703</v>
      </c>
      <c r="AD137" s="92">
        <v>-46.774738311767578</v>
      </c>
      <c r="AE137" s="92">
        <v>-46.855716705322266</v>
      </c>
      <c r="AF137" s="92">
        <v>-47.325889587402344</v>
      </c>
      <c r="AG137" s="92">
        <v>-46.277423858642578</v>
      </c>
      <c r="AH137" s="92">
        <v>-48.600650787353516</v>
      </c>
      <c r="AI137" s="92">
        <v>-49.051258087158203</v>
      </c>
      <c r="AJ137" s="92">
        <v>-49.1253662109375</v>
      </c>
      <c r="AK137" s="92">
        <v>-49.109199523925781</v>
      </c>
      <c r="AL137" s="93">
        <v>-49.311363220214844</v>
      </c>
    </row>
    <row r="138" spans="1:38" x14ac:dyDescent="0.25">
      <c r="A138" s="19">
        <v>4</v>
      </c>
      <c r="B138" s="16" t="s">
        <v>151</v>
      </c>
      <c r="C138" s="85">
        <v>-93</v>
      </c>
      <c r="D138" s="92">
        <v>6</v>
      </c>
      <c r="E138" s="92">
        <v>45</v>
      </c>
      <c r="F138" s="92">
        <v>173</v>
      </c>
      <c r="G138" s="92">
        <v>-122</v>
      </c>
      <c r="H138" s="92">
        <v>11</v>
      </c>
      <c r="I138" s="92">
        <v>-70</v>
      </c>
      <c r="J138" s="92">
        <v>-42</v>
      </c>
      <c r="K138" s="92">
        <v>-51</v>
      </c>
      <c r="L138" s="92">
        <v>-74</v>
      </c>
      <c r="M138" s="92">
        <v>-13</v>
      </c>
      <c r="N138" s="92">
        <v>-53.635684967041016</v>
      </c>
      <c r="O138" s="92">
        <v>-52.092018127441406</v>
      </c>
      <c r="P138" s="92">
        <v>-52.759326934814453</v>
      </c>
      <c r="Q138" s="92">
        <v>-52.720932006835937</v>
      </c>
      <c r="R138" s="92">
        <v>-51.761543273925781</v>
      </c>
      <c r="S138" s="92">
        <v>-54.169364929199219</v>
      </c>
      <c r="T138" s="92">
        <v>-53.252471923828125</v>
      </c>
      <c r="U138" s="92">
        <v>-53.698734283447266</v>
      </c>
      <c r="V138" s="92">
        <v>-54.3026123046875</v>
      </c>
      <c r="W138" s="92">
        <v>-53.551952362060547</v>
      </c>
      <c r="X138" s="92">
        <v>-53.596920013427734</v>
      </c>
      <c r="Y138" s="92">
        <v>-54.159320831298828</v>
      </c>
      <c r="Z138" s="92">
        <v>-54.352851867675781</v>
      </c>
      <c r="AA138" s="92">
        <v>-55.446144104003906</v>
      </c>
      <c r="AB138" s="92">
        <v>-55.345252990722656</v>
      </c>
      <c r="AC138" s="92">
        <v>-54.996868133544922</v>
      </c>
      <c r="AD138" s="92">
        <v>-54.718521118164062</v>
      </c>
      <c r="AE138" s="92">
        <v>-57.145397186279297</v>
      </c>
      <c r="AF138" s="92">
        <v>-57.092800140380859</v>
      </c>
      <c r="AG138" s="92">
        <v>-56.659164428710937</v>
      </c>
      <c r="AH138" s="92">
        <v>-57.756782531738281</v>
      </c>
      <c r="AI138" s="92">
        <v>-58.332855224609375</v>
      </c>
      <c r="AJ138" s="92">
        <v>-58.328327178955078</v>
      </c>
      <c r="AK138" s="92">
        <v>-58.408367156982422</v>
      </c>
      <c r="AL138" s="93">
        <v>-59.153068542480469</v>
      </c>
    </row>
    <row r="139" spans="1:38" x14ac:dyDescent="0.25">
      <c r="A139" s="19">
        <v>5</v>
      </c>
      <c r="B139" s="16" t="s">
        <v>152</v>
      </c>
      <c r="C139" s="85">
        <v>-86</v>
      </c>
      <c r="D139" s="92">
        <v>250</v>
      </c>
      <c r="E139" s="92">
        <v>16</v>
      </c>
      <c r="F139" s="92">
        <v>-34</v>
      </c>
      <c r="G139" s="92">
        <v>-60</v>
      </c>
      <c r="H139" s="92">
        <v>61</v>
      </c>
      <c r="I139" s="92">
        <v>273</v>
      </c>
      <c r="J139" s="92">
        <v>69</v>
      </c>
      <c r="K139" s="92">
        <v>88</v>
      </c>
      <c r="L139" s="92">
        <v>62</v>
      </c>
      <c r="M139" s="92">
        <v>108</v>
      </c>
      <c r="N139" s="92">
        <v>122.03235626220703</v>
      </c>
      <c r="O139" s="92">
        <v>119.24769592285156</v>
      </c>
      <c r="P139" s="92">
        <v>122.37158203125</v>
      </c>
      <c r="Q139" s="92">
        <v>123.70718383789062</v>
      </c>
      <c r="R139" s="92">
        <v>120.65926361083984</v>
      </c>
      <c r="S139" s="92">
        <v>122.30876159667969</v>
      </c>
      <c r="T139" s="92">
        <v>118.54212951660156</v>
      </c>
      <c r="U139" s="92">
        <v>119.86029815673828</v>
      </c>
      <c r="V139" s="92">
        <v>118.37851715087891</v>
      </c>
      <c r="W139" s="92">
        <v>118.02318572998047</v>
      </c>
      <c r="X139" s="92">
        <v>118.25336456298828</v>
      </c>
      <c r="Y139" s="92">
        <v>117.09638977050781</v>
      </c>
      <c r="Z139" s="92">
        <v>117.42878723144531</v>
      </c>
      <c r="AA139" s="92">
        <v>117.76822662353516</v>
      </c>
      <c r="AB139" s="92">
        <v>116.34218597412109</v>
      </c>
      <c r="AC139" s="92">
        <v>116.77822113037109</v>
      </c>
      <c r="AD139" s="92">
        <v>115.35453033447266</v>
      </c>
      <c r="AE139" s="92">
        <v>117.53440093994141</v>
      </c>
      <c r="AF139" s="92">
        <v>116.22904968261719</v>
      </c>
      <c r="AG139" s="92">
        <v>114.80819702148437</v>
      </c>
      <c r="AH139" s="92">
        <v>113.7032470703125</v>
      </c>
      <c r="AI139" s="92">
        <v>113.07638549804687</v>
      </c>
      <c r="AJ139" s="92">
        <v>114.14879608154297</v>
      </c>
      <c r="AK139" s="92">
        <v>113.36392211914062</v>
      </c>
      <c r="AL139" s="93">
        <v>111.44976043701172</v>
      </c>
    </row>
    <row r="140" spans="1:38" x14ac:dyDescent="0.25">
      <c r="A140" s="19">
        <v>6</v>
      </c>
      <c r="B140" s="16" t="s">
        <v>153</v>
      </c>
      <c r="C140" s="85">
        <v>-284</v>
      </c>
      <c r="D140" s="92">
        <v>-148</v>
      </c>
      <c r="E140" s="92">
        <v>-168</v>
      </c>
      <c r="F140" s="92">
        <v>-192</v>
      </c>
      <c r="G140" s="92">
        <v>-98</v>
      </c>
      <c r="H140" s="92">
        <v>-269</v>
      </c>
      <c r="I140" s="92">
        <v>-53</v>
      </c>
      <c r="J140" s="92">
        <v>-146</v>
      </c>
      <c r="K140" s="92">
        <v>-4</v>
      </c>
      <c r="L140" s="92">
        <v>-45</v>
      </c>
      <c r="M140" s="92">
        <v>98</v>
      </c>
      <c r="N140" s="92">
        <v>-35.860202789306641</v>
      </c>
      <c r="O140" s="92">
        <v>-35.912277221679687</v>
      </c>
      <c r="P140" s="92">
        <v>-39.030208587646484</v>
      </c>
      <c r="Q140" s="92">
        <v>-36.754402160644531</v>
      </c>
      <c r="R140" s="92">
        <v>-38.61138916015625</v>
      </c>
      <c r="S140" s="92">
        <v>-37.101242065429688</v>
      </c>
      <c r="T140" s="92">
        <v>-37.621715545654297</v>
      </c>
      <c r="U140" s="92">
        <v>-39.477279663085938</v>
      </c>
      <c r="V140" s="92">
        <v>-39.113235473632813</v>
      </c>
      <c r="W140" s="92">
        <v>-39.496604919433594</v>
      </c>
      <c r="X140" s="92">
        <v>-39.647750854492188</v>
      </c>
      <c r="Y140" s="92">
        <v>-39.241161346435547</v>
      </c>
      <c r="Z140" s="92">
        <v>-40.033050537109375</v>
      </c>
      <c r="AA140" s="92">
        <v>-40.381118774414063</v>
      </c>
      <c r="AB140" s="92">
        <v>-40.936683654785156</v>
      </c>
      <c r="AC140" s="92">
        <v>-40.238895416259766</v>
      </c>
      <c r="AD140" s="92">
        <v>-40.018886566162109</v>
      </c>
      <c r="AE140" s="92">
        <v>-41.636714935302734</v>
      </c>
      <c r="AF140" s="92">
        <v>-41.509696960449219</v>
      </c>
      <c r="AG140" s="92">
        <v>-42.700294494628906</v>
      </c>
      <c r="AH140" s="92">
        <v>-43.159732818603516</v>
      </c>
      <c r="AI140" s="92">
        <v>-43.896537780761719</v>
      </c>
      <c r="AJ140" s="92">
        <v>-44.736152648925781</v>
      </c>
      <c r="AK140" s="92">
        <v>-45.180561065673828</v>
      </c>
      <c r="AL140" s="93">
        <v>-44.774238586425781</v>
      </c>
    </row>
    <row r="141" spans="1:38" x14ac:dyDescent="0.25">
      <c r="A141" s="19">
        <v>7</v>
      </c>
      <c r="B141" s="16" t="s">
        <v>154</v>
      </c>
      <c r="C141" s="85">
        <v>-278</v>
      </c>
      <c r="D141" s="92">
        <v>-26</v>
      </c>
      <c r="E141" s="92">
        <v>-79</v>
      </c>
      <c r="F141" s="92">
        <v>-63</v>
      </c>
      <c r="G141" s="92">
        <v>76</v>
      </c>
      <c r="H141" s="92">
        <v>-71</v>
      </c>
      <c r="I141" s="92">
        <v>-152</v>
      </c>
      <c r="J141" s="92">
        <v>-45</v>
      </c>
      <c r="K141" s="92">
        <v>-53</v>
      </c>
      <c r="L141" s="92">
        <v>-15</v>
      </c>
      <c r="M141" s="92">
        <v>-59</v>
      </c>
      <c r="N141" s="92">
        <v>-66.151351928710937</v>
      </c>
      <c r="O141" s="92">
        <v>-69.67596435546875</v>
      </c>
      <c r="P141" s="92">
        <v>-70.051010131835937</v>
      </c>
      <c r="Q141" s="92">
        <v>-68.923713684082031</v>
      </c>
      <c r="R141" s="92">
        <v>-69.562362670898437</v>
      </c>
      <c r="S141" s="92">
        <v>-69.622573852539063</v>
      </c>
      <c r="T141" s="92">
        <v>-69.591941833496094</v>
      </c>
      <c r="U141" s="92">
        <v>-73.566635131835937</v>
      </c>
      <c r="V141" s="92">
        <v>-71.859817504882813</v>
      </c>
      <c r="W141" s="92">
        <v>-71.045585632324219</v>
      </c>
      <c r="X141" s="92">
        <v>-70.491165161132813</v>
      </c>
      <c r="Y141" s="92">
        <v>-69.226661682128906</v>
      </c>
      <c r="Z141" s="92">
        <v>-72.789169311523438</v>
      </c>
      <c r="AA141" s="92">
        <v>-72.347648620605469</v>
      </c>
      <c r="AB141" s="92">
        <v>-72.207618713378906</v>
      </c>
      <c r="AC141" s="92">
        <v>-71.47698974609375</v>
      </c>
      <c r="AD141" s="92">
        <v>-72.483467102050781</v>
      </c>
      <c r="AE141" s="92">
        <v>-73.565895080566406</v>
      </c>
      <c r="AF141" s="92">
        <v>-70.9677734375</v>
      </c>
      <c r="AG141" s="92">
        <v>-72.396430969238281</v>
      </c>
      <c r="AH141" s="92">
        <v>-74.048118591308594</v>
      </c>
      <c r="AI141" s="92">
        <v>-73.45428466796875</v>
      </c>
      <c r="AJ141" s="92">
        <v>-75.529129028320312</v>
      </c>
      <c r="AK141" s="92">
        <v>-72.738960266113281</v>
      </c>
      <c r="AL141" s="93">
        <v>-74.207534790039063</v>
      </c>
    </row>
    <row r="142" spans="1:38" x14ac:dyDescent="0.25">
      <c r="A142" s="20">
        <v>8</v>
      </c>
      <c r="B142" s="17" t="s">
        <v>155</v>
      </c>
      <c r="C142" s="86">
        <v>26</v>
      </c>
      <c r="D142" s="94">
        <v>-98</v>
      </c>
      <c r="E142" s="94">
        <v>-9</v>
      </c>
      <c r="F142" s="94">
        <v>-54</v>
      </c>
      <c r="G142" s="94">
        <v>-101</v>
      </c>
      <c r="H142" s="94">
        <v>-39</v>
      </c>
      <c r="I142" s="94">
        <v>13</v>
      </c>
      <c r="J142" s="94">
        <v>59</v>
      </c>
      <c r="K142" s="94">
        <v>-21</v>
      </c>
      <c r="L142" s="94">
        <v>67</v>
      </c>
      <c r="M142" s="94">
        <v>44</v>
      </c>
      <c r="N142" s="94">
        <v>28.331321716308594</v>
      </c>
      <c r="O142" s="94">
        <v>27.215152740478516</v>
      </c>
      <c r="P142" s="94">
        <v>27.222488403320313</v>
      </c>
      <c r="Q142" s="94">
        <v>26.929920196533203</v>
      </c>
      <c r="R142" s="94">
        <v>27.458086013793945</v>
      </c>
      <c r="S142" s="94">
        <v>27.385175704956055</v>
      </c>
      <c r="T142" s="94">
        <v>26.521255493164062</v>
      </c>
      <c r="U142" s="94">
        <v>25.806167602539063</v>
      </c>
      <c r="V142" s="94">
        <v>25.459857940673828</v>
      </c>
      <c r="W142" s="94">
        <v>27.295913696289063</v>
      </c>
      <c r="X142" s="94">
        <v>24.544153213500977</v>
      </c>
      <c r="Y142" s="94">
        <v>25.81806755065918</v>
      </c>
      <c r="Z142" s="94">
        <v>24.040092468261719</v>
      </c>
      <c r="AA142" s="94">
        <v>24.544380187988281</v>
      </c>
      <c r="AB142" s="94">
        <v>23.684425354003906</v>
      </c>
      <c r="AC142" s="94">
        <v>24.224634170532227</v>
      </c>
      <c r="AD142" s="94">
        <v>23.58445930480957</v>
      </c>
      <c r="AE142" s="94">
        <v>22.790885925292969</v>
      </c>
      <c r="AF142" s="94">
        <v>23.151348114013672</v>
      </c>
      <c r="AG142" s="94">
        <v>22.075613021850586</v>
      </c>
      <c r="AH142" s="94">
        <v>20.63298225402832</v>
      </c>
      <c r="AI142" s="94">
        <v>20.971078872680664</v>
      </c>
      <c r="AJ142" s="94">
        <v>19.949783325195313</v>
      </c>
      <c r="AK142" s="94">
        <v>20.649017333984375</v>
      </c>
      <c r="AL142" s="95">
        <v>20.933866500854492</v>
      </c>
    </row>
    <row r="143" spans="1:38"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spans="1:38" x14ac:dyDescent="0.25">
      <c r="A144" s="82"/>
      <c r="B144" s="10" t="s">
        <v>85</v>
      </c>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spans="1:38" x14ac:dyDescent="0.25">
      <c r="A145" s="22" t="s">
        <v>84</v>
      </c>
      <c r="B145" s="15" t="s">
        <v>83</v>
      </c>
      <c r="C145" s="102" t="s">
        <v>394</v>
      </c>
      <c r="D145" s="87" t="s">
        <v>393</v>
      </c>
      <c r="E145" s="87" t="s">
        <v>392</v>
      </c>
      <c r="F145" s="87" t="s">
        <v>391</v>
      </c>
      <c r="G145" s="87" t="s">
        <v>390</v>
      </c>
      <c r="H145" s="87" t="s">
        <v>389</v>
      </c>
      <c r="I145" s="87" t="s">
        <v>388</v>
      </c>
      <c r="J145" s="87" t="s">
        <v>387</v>
      </c>
      <c r="K145" s="87" t="s">
        <v>386</v>
      </c>
      <c r="L145" s="87" t="s">
        <v>385</v>
      </c>
      <c r="M145" s="87" t="s">
        <v>384</v>
      </c>
      <c r="N145" s="46" t="s">
        <v>45</v>
      </c>
      <c r="O145" s="46" t="s">
        <v>46</v>
      </c>
      <c r="P145" s="46" t="s">
        <v>47</v>
      </c>
      <c r="Q145" s="46" t="s">
        <v>48</v>
      </c>
      <c r="R145" s="46" t="s">
        <v>49</v>
      </c>
      <c r="S145" s="46" t="s">
        <v>50</v>
      </c>
      <c r="T145" s="46" t="s">
        <v>51</v>
      </c>
      <c r="U145" s="46" t="s">
        <v>52</v>
      </c>
      <c r="V145" s="46" t="s">
        <v>53</v>
      </c>
      <c r="W145" s="46" t="s">
        <v>54</v>
      </c>
      <c r="X145" s="46" t="s">
        <v>55</v>
      </c>
      <c r="Y145" s="46" t="s">
        <v>56</v>
      </c>
      <c r="Z145" s="46" t="s">
        <v>57</v>
      </c>
      <c r="AA145" s="46" t="s">
        <v>58</v>
      </c>
      <c r="AB145" s="46" t="s">
        <v>59</v>
      </c>
      <c r="AC145" s="46" t="s">
        <v>60</v>
      </c>
      <c r="AD145" s="46" t="s">
        <v>61</v>
      </c>
      <c r="AE145" s="46" t="s">
        <v>62</v>
      </c>
      <c r="AF145" s="46" t="s">
        <v>63</v>
      </c>
      <c r="AG145" s="46" t="s">
        <v>64</v>
      </c>
      <c r="AH145" s="46" t="s">
        <v>65</v>
      </c>
      <c r="AI145" s="46" t="s">
        <v>66</v>
      </c>
      <c r="AJ145" s="46" t="s">
        <v>67</v>
      </c>
      <c r="AK145" s="46" t="s">
        <v>68</v>
      </c>
      <c r="AL145" s="47" t="s">
        <v>69</v>
      </c>
    </row>
    <row r="146" spans="1:38" x14ac:dyDescent="0.25">
      <c r="A146" s="29">
        <v>1</v>
      </c>
      <c r="B146" s="101" t="str">
        <f>VLOOKUP($A$146,$A$135:$AL$142,2)</f>
        <v>Bearsden North</v>
      </c>
      <c r="C146" s="96">
        <f>VLOOKUP($A$146,$A$135:$AL$142,3)</f>
        <v>-50</v>
      </c>
      <c r="D146" s="97">
        <f>VLOOKUP($A$146,$A$135:$AL$142,4)</f>
        <v>-77</v>
      </c>
      <c r="E146" s="97">
        <f>VLOOKUP($A$146,$A$135:$AL$142,5)</f>
        <v>-134</v>
      </c>
      <c r="F146" s="97">
        <f>VLOOKUP($A$146,$A$135:$AL$142,6)</f>
        <v>-194</v>
      </c>
      <c r="G146" s="97">
        <f>VLOOKUP($A$146,$A$135:$AL$142,7)</f>
        <v>-192</v>
      </c>
      <c r="H146" s="97">
        <f>VLOOKUP($A$146,$A$135:$AL$142,8)</f>
        <v>-62</v>
      </c>
      <c r="I146" s="97">
        <f>VLOOKUP($A$146,$A$135:$AL$142,9)</f>
        <v>-23</v>
      </c>
      <c r="J146" s="97">
        <f>VLOOKUP($A$146,$A$135:$AL$142,10)</f>
        <v>37</v>
      </c>
      <c r="K146" s="97">
        <f>VLOOKUP($A$146,$A$135:$AL$142,11)</f>
        <v>-10</v>
      </c>
      <c r="L146" s="97">
        <f>VLOOKUP($A$146,$A$135:$AL$142,12)</f>
        <v>-37</v>
      </c>
      <c r="M146" s="97">
        <f>VLOOKUP($A$146,$A$135:$AL$142,13)</f>
        <v>13</v>
      </c>
      <c r="N146" s="97">
        <f>VLOOKUP($A$146,$A$135:$AL$142,14)</f>
        <v>-5.2902374267578125</v>
      </c>
      <c r="O146" s="97">
        <f>VLOOKUP($A$146,$A$135:$AL$142,15)</f>
        <v>-5.1236782073974609</v>
      </c>
      <c r="P146" s="97">
        <f>VLOOKUP($A$146,$A$135:$AL$142,16)</f>
        <v>-5.1454863548278809</v>
      </c>
      <c r="Q146" s="97">
        <f>VLOOKUP($A$146,$A$135:$AL$142,17)</f>
        <v>-6.8205232620239258</v>
      </c>
      <c r="R146" s="97">
        <f>VLOOKUP($A$146,$A$135:$AL$142,18)</f>
        <v>-5.4624137878417969</v>
      </c>
      <c r="S146" s="97">
        <f>VLOOKUP($A$146,$A$135:$AL$142,19)</f>
        <v>-7.4113121032714844</v>
      </c>
      <c r="T146" s="97">
        <f>VLOOKUP($A$146,$A$135:$AL$142,20)</f>
        <v>-6.4787254333496094</v>
      </c>
      <c r="U146" s="97">
        <f>VLOOKUP($A$146,$A$135:$AL$142,21)</f>
        <v>-6.3860416412353516</v>
      </c>
      <c r="V146" s="97">
        <f>VLOOKUP($A$146,$A$135:$AL$142,22)</f>
        <v>-6.5722141265869141</v>
      </c>
      <c r="W146" s="97">
        <f>VLOOKUP($A$146,$A$135:$AL$142,23)</f>
        <v>-6.6941466331481934</v>
      </c>
      <c r="X146" s="97">
        <f>VLOOKUP($A$146,$A$135:$AL$142,24)</f>
        <v>-7.5809264183044434</v>
      </c>
      <c r="Y146" s="97">
        <f>VLOOKUP($A$146,$A$135:$AL$142,25)</f>
        <v>-6.5607972145080566</v>
      </c>
      <c r="Z146" s="97">
        <f>VLOOKUP($A$146,$A$135:$AL$142,26)</f>
        <v>-7.7911438941955566</v>
      </c>
      <c r="AA146" s="97">
        <f>VLOOKUP($A$146,$A$135:$AL$142,27)</f>
        <v>-7.7104511260986328</v>
      </c>
      <c r="AB146" s="97">
        <f>VLOOKUP($A$146,$A$135:$AL$142,28)</f>
        <v>-7.8481435775756836</v>
      </c>
      <c r="AC146" s="97">
        <f>VLOOKUP($A$146,$A$135:$AL$142,29)</f>
        <v>-7.9090785980224609</v>
      </c>
      <c r="AD146" s="97">
        <f>VLOOKUP($A$146,$A$135:$AL$142,30)</f>
        <v>-8.6389284133911133</v>
      </c>
      <c r="AE146" s="97">
        <f>VLOOKUP($A$146,$A$135:$AL$142,31)</f>
        <v>-8.8725557327270508</v>
      </c>
      <c r="AF146" s="97">
        <f>VLOOKUP($A$146,$A$135:$AL$142,32)</f>
        <v>-8.6968021392822266</v>
      </c>
      <c r="AG146" s="97">
        <f>VLOOKUP($A$146,$A$135:$AL$142,33)</f>
        <v>-9.7511577606201172</v>
      </c>
      <c r="AH146" s="97">
        <f>VLOOKUP($A$146,$A$135:$AL$142,34)</f>
        <v>-10.016617774963379</v>
      </c>
      <c r="AI146" s="97">
        <f>VLOOKUP($A$146,$A$135:$AL$142,35)</f>
        <v>-9.8858375549316406</v>
      </c>
      <c r="AJ146" s="97">
        <f>VLOOKUP($A$146,$A$135:$AL$142,36)</f>
        <v>-12.017721176147461</v>
      </c>
      <c r="AK146" s="97">
        <f>VLOOKUP($A$146,$A$135:$AL$142,37)</f>
        <v>-10.370288848876953</v>
      </c>
      <c r="AL146" s="98">
        <f>VLOOKUP($A$146,$A$135:$AL$142,38)</f>
        <v>-10.592926979064941</v>
      </c>
    </row>
    <row r="147" spans="1:38" x14ac:dyDescent="0.25">
      <c r="A147" s="25"/>
      <c r="B147" s="2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38" x14ac:dyDescent="0.25">
      <c r="A148" s="161" t="s">
        <v>87</v>
      </c>
      <c r="B148" s="161"/>
      <c r="C148" s="161"/>
      <c r="D148" s="161"/>
    </row>
    <row r="170" spans="1:16358" s="25" customFormat="1" ht="15.75" x14ac:dyDescent="0.25">
      <c r="A170" s="156"/>
      <c r="B170" s="156"/>
      <c r="C170" s="156"/>
      <c r="D170" s="156"/>
      <c r="E170" s="156"/>
      <c r="F170" s="156"/>
      <c r="G170" s="31"/>
      <c r="H170" s="31"/>
      <c r="I170" s="31"/>
      <c r="J170" s="31"/>
      <c r="K170" s="157" t="s">
        <v>86</v>
      </c>
      <c r="L170" s="157"/>
      <c r="M170" s="31"/>
      <c r="N170" s="31"/>
      <c r="O170" s="31"/>
      <c r="P170" s="156"/>
      <c r="Q170" s="156"/>
      <c r="R170" s="156"/>
      <c r="S170" s="156"/>
      <c r="T170" s="156"/>
      <c r="U170" s="156"/>
      <c r="V170" s="156"/>
      <c r="W170" s="11"/>
      <c r="X170" s="11"/>
      <c r="Y170" s="11"/>
      <c r="Z170" s="11"/>
      <c r="AA170" s="11"/>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row>
    <row r="172" spans="1:16358" x14ac:dyDescent="0.25">
      <c r="A172" s="165" t="s">
        <v>435</v>
      </c>
      <c r="B172" s="165"/>
    </row>
    <row r="173" spans="1:16358" s="114" customFormat="1" ht="11.25" x14ac:dyDescent="0.2">
      <c r="A173" s="164" t="s">
        <v>441</v>
      </c>
      <c r="B173" s="164"/>
      <c r="C173" s="164"/>
      <c r="D173" s="164"/>
      <c r="E173" s="164"/>
      <c r="F173" s="164"/>
      <c r="G173" s="164"/>
    </row>
    <row r="174" spans="1:16358" s="114" customFormat="1" ht="24.75" customHeight="1" x14ac:dyDescent="0.25">
      <c r="A174" s="158" t="s">
        <v>442</v>
      </c>
      <c r="B174" s="159"/>
      <c r="C174" s="159"/>
      <c r="D174" s="159"/>
      <c r="E174" s="159"/>
      <c r="F174" s="159"/>
      <c r="G174" s="159"/>
      <c r="H174" s="159"/>
      <c r="I174" s="159"/>
      <c r="J174" s="159"/>
    </row>
    <row r="175" spans="1:16358" s="114" customFormat="1" x14ac:dyDescent="0.25">
      <c r="A175" s="118"/>
      <c r="B175" s="119"/>
      <c r="C175" s="119"/>
      <c r="D175" s="119"/>
      <c r="E175" s="119"/>
      <c r="F175" s="119"/>
      <c r="G175" s="119"/>
      <c r="H175" s="119"/>
      <c r="I175" s="119"/>
      <c r="J175" s="119"/>
    </row>
    <row r="176" spans="1:16358" s="114" customFormat="1" ht="11.25" x14ac:dyDescent="0.2">
      <c r="A176" s="153" t="s">
        <v>5</v>
      </c>
      <c r="B176" s="153"/>
    </row>
  </sheetData>
  <mergeCells count="41">
    <mergeCell ref="A5:B5"/>
    <mergeCell ref="A172:B172"/>
    <mergeCell ref="A173:G173"/>
    <mergeCell ref="A176:B176"/>
    <mergeCell ref="A6:B6"/>
    <mergeCell ref="C6:G6"/>
    <mergeCell ref="A7:B7"/>
    <mergeCell ref="C7:G7"/>
    <mergeCell ref="A90:B90"/>
    <mergeCell ref="A106:D106"/>
    <mergeCell ref="A50:B50"/>
    <mergeCell ref="A66:D66"/>
    <mergeCell ref="A87:F87"/>
    <mergeCell ref="A148:D148"/>
    <mergeCell ref="A174:J174"/>
    <mergeCell ref="A10:B10"/>
    <mergeCell ref="A170:F170"/>
    <mergeCell ref="P87:V87"/>
    <mergeCell ref="A88:F88"/>
    <mergeCell ref="K88:L88"/>
    <mergeCell ref="P88:V88"/>
    <mergeCell ref="K170:L170"/>
    <mergeCell ref="P170:V170"/>
    <mergeCell ref="P129:V129"/>
    <mergeCell ref="A130:F130"/>
    <mergeCell ref="K130:L130"/>
    <mergeCell ref="P130:V130"/>
    <mergeCell ref="A132:C132"/>
    <mergeCell ref="A129:F129"/>
    <mergeCell ref="A26:D26"/>
    <mergeCell ref="A47:F47"/>
    <mergeCell ref="P47:V47"/>
    <mergeCell ref="A48:F48"/>
    <mergeCell ref="K48:L48"/>
    <mergeCell ref="P48:V48"/>
    <mergeCell ref="A1:F1"/>
    <mergeCell ref="P1:V1"/>
    <mergeCell ref="A3:F3"/>
    <mergeCell ref="K3:L3"/>
    <mergeCell ref="P3:V3"/>
    <mergeCell ref="A2:B2"/>
  </mergeCells>
  <hyperlinks>
    <hyperlink ref="K3" display="Back to contents page "/>
    <hyperlink ref="K3:L3" location="Contents!A1" display="Back to contents page "/>
    <hyperlink ref="K48" display="Back to contents page "/>
    <hyperlink ref="K48:L48" location="Contents!A1" display="Back to contents page "/>
    <hyperlink ref="K88" display="Back to contents page "/>
    <hyperlink ref="K88:L88" location="Contents!A1" display="Back to contents page "/>
    <hyperlink ref="K130" display="Back to contents page "/>
    <hyperlink ref="K130:L130" location="Contents!A1" display="Back to contents page "/>
    <hyperlink ref="K170" display="Back to contents page "/>
    <hyperlink ref="K170:L170" location="Contents!A1" display="Back to contents page "/>
    <hyperlink ref="A6:B6" location="'East Dunbartonshire'!A27" display="1. Total Fertility Rate (All persons)"/>
    <hyperlink ref="C6:G6" location="'East Dunbartonshire'!A67" display="2. Standardised Mortality Ratio (All Persons)"/>
    <hyperlink ref="A7:B7" location="'East Dunbartonshire'!A107" display="3. Life Expectancy (All Persons)"/>
    <hyperlink ref="C7:G7" location="'East Dunbartonshire'!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List Box 1">
              <controlPr defaultSize="0" autoLine="0" autoPict="0">
                <anchor moveWithCells="1">
                  <from>
                    <xdr:col>1</xdr:col>
                    <xdr:colOff>9525</xdr:colOff>
                    <xdr:row>26</xdr:row>
                    <xdr:rowOff>0</xdr:rowOff>
                  </from>
                  <to>
                    <xdr:col>2</xdr:col>
                    <xdr:colOff>9525</xdr:colOff>
                    <xdr:row>45</xdr:row>
                    <xdr:rowOff>0</xdr:rowOff>
                  </to>
                </anchor>
              </controlPr>
            </control>
          </mc:Choice>
        </mc:AlternateContent>
        <mc:AlternateContent xmlns:mc="http://schemas.openxmlformats.org/markup-compatibility/2006">
          <mc:Choice Requires="x14">
            <control shapeId="46082" r:id="rId5" name="List Box 2">
              <controlPr defaultSize="0" autoLine="0" autoPict="0">
                <anchor moveWithCells="1">
                  <from>
                    <xdr:col>1</xdr:col>
                    <xdr:colOff>38100</xdr:colOff>
                    <xdr:row>66</xdr:row>
                    <xdr:rowOff>19050</xdr:rowOff>
                  </from>
                  <to>
                    <xdr:col>2</xdr:col>
                    <xdr:colOff>9525</xdr:colOff>
                    <xdr:row>85</xdr:row>
                    <xdr:rowOff>0</xdr:rowOff>
                  </to>
                </anchor>
              </controlPr>
            </control>
          </mc:Choice>
        </mc:AlternateContent>
        <mc:AlternateContent xmlns:mc="http://schemas.openxmlformats.org/markup-compatibility/2006">
          <mc:Choice Requires="x14">
            <control shapeId="46083" r:id="rId6" name="List Box 3">
              <controlPr defaultSize="0" autoLine="0" autoPict="0">
                <anchor moveWithCells="1">
                  <from>
                    <xdr:col>1</xdr:col>
                    <xdr:colOff>38100</xdr:colOff>
                    <xdr:row>106</xdr:row>
                    <xdr:rowOff>57150</xdr:rowOff>
                  </from>
                  <to>
                    <xdr:col>2</xdr:col>
                    <xdr:colOff>28575</xdr:colOff>
                    <xdr:row>126</xdr:row>
                    <xdr:rowOff>123825</xdr:rowOff>
                  </to>
                </anchor>
              </controlPr>
            </control>
          </mc:Choice>
        </mc:AlternateContent>
        <mc:AlternateContent xmlns:mc="http://schemas.openxmlformats.org/markup-compatibility/2006">
          <mc:Choice Requires="x14">
            <control shapeId="46084" r:id="rId7" name="List Box 4">
              <controlPr defaultSize="0" autoLine="0" autoPict="0">
                <anchor moveWithCells="1">
                  <from>
                    <xdr:col>1</xdr:col>
                    <xdr:colOff>38100</xdr:colOff>
                    <xdr:row>148</xdr:row>
                    <xdr:rowOff>57150</xdr:rowOff>
                  </from>
                  <to>
                    <xdr:col>2</xdr:col>
                    <xdr:colOff>28575</xdr:colOff>
                    <xdr:row>168</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XED172"/>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15</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156</v>
      </c>
      <c r="C13" s="48">
        <v>2.0939679145812988</v>
      </c>
      <c r="D13" s="49">
        <v>2.1024000644683838</v>
      </c>
      <c r="E13" s="49">
        <v>2.1151688098907471</v>
      </c>
      <c r="F13" s="49">
        <v>2.130983829498291</v>
      </c>
      <c r="G13" s="49">
        <v>2.1437499523162842</v>
      </c>
      <c r="H13" s="49">
        <v>2.1541106700897217</v>
      </c>
      <c r="I13" s="49">
        <v>2.1613569259643555</v>
      </c>
      <c r="J13" s="50">
        <v>2.1670510768890381</v>
      </c>
      <c r="K13" s="50">
        <v>2.1730217933654785</v>
      </c>
      <c r="L13" s="50">
        <v>2.1789009571075439</v>
      </c>
      <c r="M13" s="50">
        <v>2.1859726905822754</v>
      </c>
      <c r="N13" s="50">
        <v>2.1945152282714844</v>
      </c>
      <c r="O13" s="50">
        <v>2.2029461860656738</v>
      </c>
      <c r="P13" s="50">
        <v>2.2114202976226807</v>
      </c>
      <c r="Q13" s="50">
        <v>2.21799635887146</v>
      </c>
      <c r="R13" s="50">
        <v>2.2230510711669922</v>
      </c>
      <c r="S13" s="50">
        <v>2.2283189296722412</v>
      </c>
      <c r="T13" s="50">
        <v>2.235257625579834</v>
      </c>
      <c r="U13" s="50">
        <v>2.2405123710632324</v>
      </c>
      <c r="V13" s="50">
        <v>2.2402641773223877</v>
      </c>
      <c r="W13" s="50">
        <v>2.2398943901062012</v>
      </c>
      <c r="X13" s="50">
        <v>2.2397501468658447</v>
      </c>
      <c r="Y13" s="50">
        <v>2.2398011684417725</v>
      </c>
      <c r="Z13" s="50">
        <v>2.2400479316711426</v>
      </c>
      <c r="AA13" s="51">
        <v>2.2399618625640869</v>
      </c>
    </row>
    <row r="14" spans="1:27" x14ac:dyDescent="0.25">
      <c r="A14" s="19">
        <v>2</v>
      </c>
      <c r="B14" s="16" t="s">
        <v>157</v>
      </c>
      <c r="C14" s="48">
        <v>2.1594042778015137</v>
      </c>
      <c r="D14" s="49">
        <v>2.168100118637085</v>
      </c>
      <c r="E14" s="49">
        <v>2.1812677383422852</v>
      </c>
      <c r="F14" s="49">
        <v>2.1975772380828857</v>
      </c>
      <c r="G14" s="49">
        <v>2.2107422351837158</v>
      </c>
      <c r="H14" s="49">
        <v>2.2214267253875732</v>
      </c>
      <c r="I14" s="49">
        <v>2.2288992404937744</v>
      </c>
      <c r="J14" s="50">
        <v>2.2347714900970459</v>
      </c>
      <c r="K14" s="50">
        <v>2.2409286499023437</v>
      </c>
      <c r="L14" s="50">
        <v>2.2469916343688965</v>
      </c>
      <c r="M14" s="50">
        <v>2.254284143447876</v>
      </c>
      <c r="N14" s="50">
        <v>2.2630939483642578</v>
      </c>
      <c r="O14" s="50">
        <v>2.2717881202697754</v>
      </c>
      <c r="P14" s="50">
        <v>2.2805271148681641</v>
      </c>
      <c r="Q14" s="50">
        <v>2.2873086929321289</v>
      </c>
      <c r="R14" s="50">
        <v>2.2925214767456055</v>
      </c>
      <c r="S14" s="50">
        <v>2.2979538440704346</v>
      </c>
      <c r="T14" s="50">
        <v>2.3051095008850098</v>
      </c>
      <c r="U14" s="50">
        <v>2.3105282783508301</v>
      </c>
      <c r="V14" s="50">
        <v>2.3102724552154541</v>
      </c>
      <c r="W14" s="50">
        <v>2.3098909854888916</v>
      </c>
      <c r="X14" s="50">
        <v>2.3097424507141113</v>
      </c>
      <c r="Y14" s="50">
        <v>2.3097949028015137</v>
      </c>
      <c r="Z14" s="50">
        <v>2.310049295425415</v>
      </c>
      <c r="AA14" s="51">
        <v>2.3099606037139893</v>
      </c>
    </row>
    <row r="15" spans="1:27" x14ac:dyDescent="0.25">
      <c r="A15" s="19">
        <v>3</v>
      </c>
      <c r="B15" s="16" t="s">
        <v>158</v>
      </c>
      <c r="C15" s="48">
        <v>1.9630948305130005</v>
      </c>
      <c r="D15" s="49">
        <v>1.9709999561309814</v>
      </c>
      <c r="E15" s="49">
        <v>1.9829707145690918</v>
      </c>
      <c r="F15" s="49">
        <v>1.9977973699569702</v>
      </c>
      <c r="G15" s="49">
        <v>2.009765625</v>
      </c>
      <c r="H15" s="49">
        <v>2.0194787979125977</v>
      </c>
      <c r="I15" s="49">
        <v>2.0262720584869385</v>
      </c>
      <c r="J15" s="50">
        <v>2.0316104888916016</v>
      </c>
      <c r="K15" s="50">
        <v>2.0372078418731689</v>
      </c>
      <c r="L15" s="50">
        <v>2.0427196025848389</v>
      </c>
      <c r="M15" s="50">
        <v>2.049349308013916</v>
      </c>
      <c r="N15" s="50">
        <v>2.0573580265045166</v>
      </c>
      <c r="O15" s="50">
        <v>2.0652618408203125</v>
      </c>
      <c r="P15" s="50">
        <v>2.0732066631317139</v>
      </c>
      <c r="Q15" s="50">
        <v>2.0793716907501221</v>
      </c>
      <c r="R15" s="50">
        <v>2.0841104984283447</v>
      </c>
      <c r="S15" s="50">
        <v>2.0890491008758545</v>
      </c>
      <c r="T15" s="50">
        <v>2.0955541133880615</v>
      </c>
      <c r="U15" s="50">
        <v>2.100480318069458</v>
      </c>
      <c r="V15" s="50">
        <v>2.100247859954834</v>
      </c>
      <c r="W15" s="50">
        <v>2.0999009609222412</v>
      </c>
      <c r="X15" s="50">
        <v>2.0997657775878906</v>
      </c>
      <c r="Y15" s="50">
        <v>2.0998134613037109</v>
      </c>
      <c r="Z15" s="50">
        <v>2.1000447273254395</v>
      </c>
      <c r="AA15" s="51">
        <v>2.0999641418457031</v>
      </c>
    </row>
    <row r="16" spans="1:27" x14ac:dyDescent="0.25">
      <c r="A16" s="19">
        <v>4</v>
      </c>
      <c r="B16" s="16" t="s">
        <v>159</v>
      </c>
      <c r="C16" s="52">
        <v>2.0939679145812988</v>
      </c>
      <c r="D16" s="50">
        <v>2.1024000644683838</v>
      </c>
      <c r="E16" s="50">
        <v>2.1151688098907471</v>
      </c>
      <c r="F16" s="50">
        <v>2.130983829498291</v>
      </c>
      <c r="G16" s="50">
        <v>2.1437499523162842</v>
      </c>
      <c r="H16" s="50">
        <v>2.1541106700897217</v>
      </c>
      <c r="I16" s="50">
        <v>2.1613569259643555</v>
      </c>
      <c r="J16" s="50">
        <v>2.1670510768890381</v>
      </c>
      <c r="K16" s="50">
        <v>2.1730217933654785</v>
      </c>
      <c r="L16" s="50">
        <v>2.1789009571075439</v>
      </c>
      <c r="M16" s="50">
        <v>2.1859726905822754</v>
      </c>
      <c r="N16" s="50">
        <v>2.1945152282714844</v>
      </c>
      <c r="O16" s="50">
        <v>2.2029461860656738</v>
      </c>
      <c r="P16" s="50">
        <v>2.2114202976226807</v>
      </c>
      <c r="Q16" s="50">
        <v>2.21799635887146</v>
      </c>
      <c r="R16" s="50">
        <v>2.2230510711669922</v>
      </c>
      <c r="S16" s="50">
        <v>2.2283189296722412</v>
      </c>
      <c r="T16" s="50">
        <v>2.235257625579834</v>
      </c>
      <c r="U16" s="50">
        <v>2.2405123710632324</v>
      </c>
      <c r="V16" s="50">
        <v>2.2402641773223877</v>
      </c>
      <c r="W16" s="50">
        <v>2.2398943901062012</v>
      </c>
      <c r="X16" s="50">
        <v>2.2397501468658447</v>
      </c>
      <c r="Y16" s="50">
        <v>2.2398011684417725</v>
      </c>
      <c r="Z16" s="50">
        <v>2.2400479316711426</v>
      </c>
      <c r="AA16" s="51">
        <v>2.2399618625640869</v>
      </c>
    </row>
    <row r="17" spans="1:27" x14ac:dyDescent="0.25">
      <c r="A17" s="19">
        <v>5</v>
      </c>
      <c r="B17" s="16" t="s">
        <v>160</v>
      </c>
      <c r="C17" s="52">
        <v>1.635912299156189</v>
      </c>
      <c r="D17" s="50">
        <v>1.6425000429153442</v>
      </c>
      <c r="E17" s="50">
        <v>1.6524755954742432</v>
      </c>
      <c r="F17" s="50">
        <v>1.6648311614990234</v>
      </c>
      <c r="G17" s="50">
        <v>1.6748046875</v>
      </c>
      <c r="H17" s="50">
        <v>1.682898998260498</v>
      </c>
      <c r="I17" s="50">
        <v>1.6885601282119751</v>
      </c>
      <c r="J17" s="50">
        <v>1.6930086612701416</v>
      </c>
      <c r="K17" s="50">
        <v>1.6976732015609741</v>
      </c>
      <c r="L17" s="50">
        <v>1.7022664546966553</v>
      </c>
      <c r="M17" s="50">
        <v>1.7077910900115967</v>
      </c>
      <c r="N17" s="50">
        <v>1.7144650220870972</v>
      </c>
      <c r="O17" s="50">
        <v>1.7210515737533569</v>
      </c>
      <c r="P17" s="50">
        <v>1.7276721000671387</v>
      </c>
      <c r="Q17" s="50">
        <v>1.7328096628189087</v>
      </c>
      <c r="R17" s="50">
        <v>1.7367587089538574</v>
      </c>
      <c r="S17" s="50">
        <v>1.740874171257019</v>
      </c>
      <c r="T17" s="50">
        <v>1.7462950944900513</v>
      </c>
      <c r="U17" s="50">
        <v>1.750400185585022</v>
      </c>
      <c r="V17" s="50">
        <v>1.750206470489502</v>
      </c>
      <c r="W17" s="50">
        <v>1.7499175071716309</v>
      </c>
      <c r="X17" s="50">
        <v>1.7498048543930054</v>
      </c>
      <c r="Y17" s="50">
        <v>1.7498445510864258</v>
      </c>
      <c r="Z17" s="50">
        <v>1.7500373125076294</v>
      </c>
      <c r="AA17" s="51">
        <v>1.7499700784683228</v>
      </c>
    </row>
    <row r="18" spans="1:27" x14ac:dyDescent="0.25">
      <c r="A18" s="19">
        <v>6</v>
      </c>
      <c r="B18" s="16" t="s">
        <v>161</v>
      </c>
      <c r="C18" s="52">
        <v>1.9794539213180542</v>
      </c>
      <c r="D18" s="50">
        <v>1.9874249696731567</v>
      </c>
      <c r="E18" s="50">
        <v>1.9994955062866211</v>
      </c>
      <c r="F18" s="50">
        <v>2.0144457817077637</v>
      </c>
      <c r="G18" s="50">
        <v>2.0265135765075684</v>
      </c>
      <c r="H18" s="50">
        <v>2.0363078117370605</v>
      </c>
      <c r="I18" s="50">
        <v>2.0431578159332275</v>
      </c>
      <c r="J18" s="50">
        <v>2.0485405921936035</v>
      </c>
      <c r="K18" s="50">
        <v>2.0541846752166748</v>
      </c>
      <c r="L18" s="50">
        <v>2.0597424507141113</v>
      </c>
      <c r="M18" s="50">
        <v>2.0664272308349609</v>
      </c>
      <c r="N18" s="50">
        <v>2.07450270652771</v>
      </c>
      <c r="O18" s="50">
        <v>2.082472562789917</v>
      </c>
      <c r="P18" s="50">
        <v>2.0904831886291504</v>
      </c>
      <c r="Q18" s="50">
        <v>2.0966997146606445</v>
      </c>
      <c r="R18" s="50">
        <v>2.1014778614044189</v>
      </c>
      <c r="S18" s="50">
        <v>2.1064577102661133</v>
      </c>
      <c r="T18" s="50">
        <v>2.1130170822143555</v>
      </c>
      <c r="U18" s="50">
        <v>2.1179842948913574</v>
      </c>
      <c r="V18" s="50">
        <v>2.1177499294281006</v>
      </c>
      <c r="W18" s="50">
        <v>2.1174001693725586</v>
      </c>
      <c r="X18" s="50">
        <v>2.1172637939453125</v>
      </c>
      <c r="Y18" s="50">
        <v>2.117311954498291</v>
      </c>
      <c r="Z18" s="50">
        <v>2.1175451278686523</v>
      </c>
      <c r="AA18" s="51">
        <v>2.1174638271331787</v>
      </c>
    </row>
    <row r="19" spans="1:27" x14ac:dyDescent="0.25">
      <c r="A19" s="20">
        <v>7</v>
      </c>
      <c r="B19" s="17" t="s">
        <v>162</v>
      </c>
      <c r="C19" s="53">
        <v>1.9140174388885498</v>
      </c>
      <c r="D19" s="54">
        <v>1.9217250347137451</v>
      </c>
      <c r="E19" s="54">
        <v>1.9333964586257935</v>
      </c>
      <c r="F19" s="54">
        <v>1.9478524923324585</v>
      </c>
      <c r="G19" s="54">
        <v>1.9595214128494263</v>
      </c>
      <c r="H19" s="54">
        <v>1.968991756439209</v>
      </c>
      <c r="I19" s="54">
        <v>1.9756152629852295</v>
      </c>
      <c r="J19" s="54">
        <v>1.9808201789855957</v>
      </c>
      <c r="K19" s="54">
        <v>1.98627769947052</v>
      </c>
      <c r="L19" s="54">
        <v>1.9916516542434692</v>
      </c>
      <c r="M19" s="54">
        <v>1.9981155395507812</v>
      </c>
      <c r="N19" s="54">
        <v>2.0059239864349365</v>
      </c>
      <c r="O19" s="54">
        <v>2.0136303901672363</v>
      </c>
      <c r="P19" s="54">
        <v>2.021376371383667</v>
      </c>
      <c r="Q19" s="54">
        <v>2.0273873805999756</v>
      </c>
      <c r="R19" s="54">
        <v>2.0320076942443848</v>
      </c>
      <c r="S19" s="54">
        <v>2.0368227958679199</v>
      </c>
      <c r="T19" s="54">
        <v>2.0431652069091797</v>
      </c>
      <c r="U19" s="54">
        <v>2.0479681491851807</v>
      </c>
      <c r="V19" s="54">
        <v>2.0477416515350342</v>
      </c>
      <c r="W19" s="54">
        <v>2.0474035739898682</v>
      </c>
      <c r="X19" s="54">
        <v>2.047271728515625</v>
      </c>
      <c r="Y19" s="54">
        <v>2.0473182201385498</v>
      </c>
      <c r="Z19" s="54">
        <v>2.0475437641143799</v>
      </c>
      <c r="AA19" s="55">
        <v>2.0474650859832764</v>
      </c>
    </row>
    <row r="20" spans="1:2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69"/>
      <c r="B21" s="10" t="s">
        <v>85</v>
      </c>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15" t="s">
        <v>84</v>
      </c>
      <c r="B22" s="22" t="s">
        <v>83</v>
      </c>
      <c r="C22" s="46" t="s">
        <v>45</v>
      </c>
      <c r="D22" s="46" t="s">
        <v>46</v>
      </c>
      <c r="E22" s="46" t="s">
        <v>47</v>
      </c>
      <c r="F22" s="46" t="s">
        <v>48</v>
      </c>
      <c r="G22" s="46" t="s">
        <v>49</v>
      </c>
      <c r="H22" s="46" t="s">
        <v>50</v>
      </c>
      <c r="I22" s="46" t="s">
        <v>51</v>
      </c>
      <c r="J22" s="46" t="s">
        <v>52</v>
      </c>
      <c r="K22" s="46" t="s">
        <v>53</v>
      </c>
      <c r="L22" s="46" t="s">
        <v>54</v>
      </c>
      <c r="M22" s="46" t="s">
        <v>55</v>
      </c>
      <c r="N22" s="46" t="s">
        <v>56</v>
      </c>
      <c r="O22" s="46" t="s">
        <v>57</v>
      </c>
      <c r="P22" s="46" t="s">
        <v>58</v>
      </c>
      <c r="Q22" s="46" t="s">
        <v>59</v>
      </c>
      <c r="R22" s="46" t="s">
        <v>60</v>
      </c>
      <c r="S22" s="46" t="s">
        <v>61</v>
      </c>
      <c r="T22" s="46" t="s">
        <v>62</v>
      </c>
      <c r="U22" s="46" t="s">
        <v>63</v>
      </c>
      <c r="V22" s="46" t="s">
        <v>64</v>
      </c>
      <c r="W22" s="46" t="s">
        <v>65</v>
      </c>
      <c r="X22" s="46" t="s">
        <v>66</v>
      </c>
      <c r="Y22" s="46" t="s">
        <v>67</v>
      </c>
      <c r="Z22" s="46" t="s">
        <v>68</v>
      </c>
      <c r="AA22" s="47" t="s">
        <v>69</v>
      </c>
    </row>
    <row r="23" spans="1:27" x14ac:dyDescent="0.25">
      <c r="A23" s="23">
        <v>1</v>
      </c>
      <c r="B23" s="21" t="str">
        <f>VLOOKUP($A23,$A$13:$AA$19,2)</f>
        <v>Dunbar and East Linton</v>
      </c>
      <c r="C23" s="64">
        <f>VLOOKUP($A23,$A$13:$AA$19,3)</f>
        <v>2.0939679145812988</v>
      </c>
      <c r="D23" s="64">
        <f>VLOOKUP($A23,$A$13:$AA$19,4)</f>
        <v>2.1024000644683838</v>
      </c>
      <c r="E23" s="64">
        <f>VLOOKUP($A23,$A$13:$AA$19,5)</f>
        <v>2.1151688098907471</v>
      </c>
      <c r="F23" s="64">
        <f>VLOOKUP($A23,$A$13:$AA$19,6)</f>
        <v>2.130983829498291</v>
      </c>
      <c r="G23" s="64">
        <f>VLOOKUP($A23,$A$13:$AA$19,7)</f>
        <v>2.1437499523162842</v>
      </c>
      <c r="H23" s="64">
        <f>VLOOKUP($A23,$A$13:$AA$19,8)</f>
        <v>2.1541106700897217</v>
      </c>
      <c r="I23" s="64">
        <f>VLOOKUP($A23,$A$13:$AA$19,9)</f>
        <v>2.1613569259643555</v>
      </c>
      <c r="J23" s="64">
        <f>VLOOKUP($A23,$A$13:$AA$19,10)</f>
        <v>2.1670510768890381</v>
      </c>
      <c r="K23" s="64">
        <f>VLOOKUP($A23,$A$13:$AA$19,11)</f>
        <v>2.1730217933654785</v>
      </c>
      <c r="L23" s="64">
        <f>VLOOKUP($A23,$A$13:$AA$19,12)</f>
        <v>2.1789009571075439</v>
      </c>
      <c r="M23" s="64">
        <f>VLOOKUP($A23,$A$13:$AA$19,13)</f>
        <v>2.1859726905822754</v>
      </c>
      <c r="N23" s="64">
        <f>VLOOKUP($A23,$A$13:$AA$19,14)</f>
        <v>2.1945152282714844</v>
      </c>
      <c r="O23" s="64">
        <f>VLOOKUP($A23,$A$13:$AA$19,15)</f>
        <v>2.2029461860656738</v>
      </c>
      <c r="P23" s="64">
        <f>VLOOKUP($A23,$A$13:$AA$19,16)</f>
        <v>2.2114202976226807</v>
      </c>
      <c r="Q23" s="64">
        <f>VLOOKUP($A23,$A$13:$AA$19,17)</f>
        <v>2.21799635887146</v>
      </c>
      <c r="R23" s="64">
        <f>VLOOKUP($A23,$A$13:$AA$19,18)</f>
        <v>2.2230510711669922</v>
      </c>
      <c r="S23" s="64">
        <f>VLOOKUP($A23,$A$13:$AA$19,19)</f>
        <v>2.2283189296722412</v>
      </c>
      <c r="T23" s="64">
        <f>VLOOKUP($A23,$A$13:$AA$19,20)</f>
        <v>2.235257625579834</v>
      </c>
      <c r="U23" s="64">
        <f>VLOOKUP($A23,$A$13:$AA$19,21)</f>
        <v>2.2405123710632324</v>
      </c>
      <c r="V23" s="64">
        <f>VLOOKUP($A23,$A$13:$AA$19,22)</f>
        <v>2.2402641773223877</v>
      </c>
      <c r="W23" s="64">
        <f>VLOOKUP($A23,$A$13:$AA$19,23)</f>
        <v>2.2398943901062012</v>
      </c>
      <c r="X23" s="64">
        <f>VLOOKUP($A23,$A$13:$AA$19,24)</f>
        <v>2.2397501468658447</v>
      </c>
      <c r="Y23" s="64">
        <f>VLOOKUP($A23,$A$13:$AA$19,25)</f>
        <v>2.2398011684417725</v>
      </c>
      <c r="Z23" s="64">
        <f>VLOOKUP($A23,$A$13:$AA$19,26)</f>
        <v>2.2400479316711426</v>
      </c>
      <c r="AA23" s="65">
        <f>VLOOKUP($A23,$A$13:$AA$19,27)</f>
        <v>2.2399618625640869</v>
      </c>
    </row>
    <row r="24" spans="1:27" x14ac:dyDescent="0.25">
      <c r="A24" s="66"/>
      <c r="B24" s="66"/>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x14ac:dyDescent="0.25">
      <c r="A25" s="161" t="s">
        <v>87</v>
      </c>
      <c r="B25" s="161"/>
      <c r="C25" s="161"/>
      <c r="D25" s="161"/>
    </row>
    <row r="45" spans="1:27"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5.75" x14ac:dyDescent="0.25">
      <c r="A46" s="154" t="s">
        <v>379</v>
      </c>
      <c r="B46" s="154"/>
      <c r="C46" s="154"/>
      <c r="D46" s="154"/>
      <c r="E46" s="154"/>
      <c r="F46" s="154"/>
      <c r="G46" s="2"/>
      <c r="H46" s="2"/>
      <c r="I46" s="2"/>
      <c r="J46" s="2"/>
      <c r="K46" s="12"/>
      <c r="L46" s="2"/>
      <c r="M46" s="2"/>
      <c r="N46" s="2"/>
      <c r="O46" s="2"/>
      <c r="P46" s="155"/>
      <c r="Q46" s="155"/>
      <c r="R46" s="155"/>
      <c r="S46" s="155"/>
      <c r="T46" s="155"/>
      <c r="U46" s="155"/>
      <c r="V46" s="155"/>
      <c r="W46" s="25"/>
      <c r="X46" s="25"/>
      <c r="Y46" s="25"/>
      <c r="Z46" s="25"/>
      <c r="AA46" s="25"/>
    </row>
    <row r="47" spans="1:27" ht="15.75" x14ac:dyDescent="0.25">
      <c r="A47" s="156" t="s">
        <v>15</v>
      </c>
      <c r="B47" s="156"/>
      <c r="C47" s="156"/>
      <c r="D47" s="156"/>
      <c r="E47" s="156"/>
      <c r="F47" s="156"/>
      <c r="G47" s="31"/>
      <c r="H47" s="31"/>
      <c r="I47" s="31"/>
      <c r="J47" s="31"/>
      <c r="K47" s="157" t="s">
        <v>86</v>
      </c>
      <c r="L47" s="157"/>
      <c r="M47" s="31"/>
      <c r="N47" s="31"/>
      <c r="O47" s="31"/>
      <c r="P47" s="156"/>
      <c r="Q47" s="156"/>
      <c r="R47" s="156"/>
      <c r="S47" s="156"/>
      <c r="T47" s="156"/>
      <c r="U47" s="156"/>
      <c r="V47" s="156"/>
      <c r="W47" s="11"/>
      <c r="X47" s="11"/>
      <c r="Y47" s="11"/>
      <c r="Z47" s="11"/>
      <c r="AA47" s="11"/>
    </row>
    <row r="49" spans="1:27" ht="15.75" x14ac:dyDescent="0.25">
      <c r="A49" s="170" t="s">
        <v>382</v>
      </c>
      <c r="B49" s="170"/>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14" t="s">
        <v>84</v>
      </c>
      <c r="B51" s="15" t="s">
        <v>83</v>
      </c>
      <c r="C51" s="46" t="s">
        <v>45</v>
      </c>
      <c r="D51" s="46" t="s">
        <v>46</v>
      </c>
      <c r="E51" s="46" t="s">
        <v>47</v>
      </c>
      <c r="F51" s="46" t="s">
        <v>48</v>
      </c>
      <c r="G51" s="46" t="s">
        <v>49</v>
      </c>
      <c r="H51" s="46" t="s">
        <v>50</v>
      </c>
      <c r="I51" s="46" t="s">
        <v>51</v>
      </c>
      <c r="J51" s="46" t="s">
        <v>52</v>
      </c>
      <c r="K51" s="46" t="s">
        <v>53</v>
      </c>
      <c r="L51" s="46" t="s">
        <v>54</v>
      </c>
      <c r="M51" s="46" t="s">
        <v>55</v>
      </c>
      <c r="N51" s="46" t="s">
        <v>56</v>
      </c>
      <c r="O51" s="46" t="s">
        <v>57</v>
      </c>
      <c r="P51" s="46" t="s">
        <v>58</v>
      </c>
      <c r="Q51" s="46" t="s">
        <v>59</v>
      </c>
      <c r="R51" s="46" t="s">
        <v>60</v>
      </c>
      <c r="S51" s="46" t="s">
        <v>61</v>
      </c>
      <c r="T51" s="46" t="s">
        <v>62</v>
      </c>
      <c r="U51" s="46" t="s">
        <v>63</v>
      </c>
      <c r="V51" s="46" t="s">
        <v>64</v>
      </c>
      <c r="W51" s="46" t="s">
        <v>65</v>
      </c>
      <c r="X51" s="46" t="s">
        <v>66</v>
      </c>
      <c r="Y51" s="46" t="s">
        <v>67</v>
      </c>
      <c r="Z51" s="46" t="s">
        <v>68</v>
      </c>
      <c r="AA51" s="47" t="s">
        <v>69</v>
      </c>
    </row>
    <row r="52" spans="1:27" x14ac:dyDescent="0.25">
      <c r="A52" s="18">
        <v>1</v>
      </c>
      <c r="B52" s="26" t="s">
        <v>156</v>
      </c>
      <c r="C52" s="56">
        <v>96.849555969238281</v>
      </c>
      <c r="D52" s="57">
        <v>90</v>
      </c>
      <c r="E52" s="57">
        <v>87.943008422851562</v>
      </c>
      <c r="F52" s="57">
        <v>85.801834106445313</v>
      </c>
      <c r="G52" s="57">
        <v>83.787307739257813</v>
      </c>
      <c r="H52" s="57">
        <v>81.912101745605469</v>
      </c>
      <c r="I52" s="57">
        <v>80.163169860839844</v>
      </c>
      <c r="J52" s="58">
        <v>78.484092712402344</v>
      </c>
      <c r="K52" s="58">
        <v>76.806236267089844</v>
      </c>
      <c r="L52" s="58">
        <v>75.2244873046875</v>
      </c>
      <c r="M52" s="58">
        <v>73.7362060546875</v>
      </c>
      <c r="N52" s="58">
        <v>72.381416320800781</v>
      </c>
      <c r="O52" s="58">
        <v>71.067520141601563</v>
      </c>
      <c r="P52" s="58">
        <v>69.825225830078125</v>
      </c>
      <c r="Q52" s="58">
        <v>68.636116027832031</v>
      </c>
      <c r="R52" s="58">
        <v>67.512847900390625</v>
      </c>
      <c r="S52" s="58">
        <v>66.461616516113281</v>
      </c>
      <c r="T52" s="58">
        <v>65.484077453613281</v>
      </c>
      <c r="U52" s="58">
        <v>64.527587890625</v>
      </c>
      <c r="V52" s="58">
        <v>63.642635345458984</v>
      </c>
      <c r="W52" s="58">
        <v>62.768375396728516</v>
      </c>
      <c r="X52" s="58">
        <v>61.926856994628906</v>
      </c>
      <c r="Y52" s="58">
        <v>61.147983551025391</v>
      </c>
      <c r="Z52" s="58">
        <v>60.419845581054688</v>
      </c>
      <c r="AA52" s="59">
        <v>59.747768402099609</v>
      </c>
    </row>
    <row r="53" spans="1:27" x14ac:dyDescent="0.25">
      <c r="A53" s="19">
        <v>2</v>
      </c>
      <c r="B53" s="16" t="s">
        <v>157</v>
      </c>
      <c r="C53" s="48">
        <v>111.89828491210937</v>
      </c>
      <c r="D53" s="49">
        <v>104</v>
      </c>
      <c r="E53" s="49">
        <v>101.598876953125</v>
      </c>
      <c r="F53" s="49">
        <v>99.161422729492188</v>
      </c>
      <c r="G53" s="49">
        <v>96.872886657714844</v>
      </c>
      <c r="H53" s="49">
        <v>94.725234985351562</v>
      </c>
      <c r="I53" s="49">
        <v>92.708229064941406</v>
      </c>
      <c r="J53" s="50">
        <v>90.776725769042969</v>
      </c>
      <c r="K53" s="50">
        <v>88.911651611328125</v>
      </c>
      <c r="L53" s="50">
        <v>87.127304077148438</v>
      </c>
      <c r="M53" s="50">
        <v>85.468109130859375</v>
      </c>
      <c r="N53" s="50">
        <v>83.933135986328125</v>
      </c>
      <c r="O53" s="50">
        <v>82.440040588378906</v>
      </c>
      <c r="P53" s="50">
        <v>81.021133422851562</v>
      </c>
      <c r="Q53" s="50">
        <v>79.655464172363281</v>
      </c>
      <c r="R53" s="50">
        <v>78.369094848632812</v>
      </c>
      <c r="S53" s="50">
        <v>77.1688232421875</v>
      </c>
      <c r="T53" s="50">
        <v>76.025985717773438</v>
      </c>
      <c r="U53" s="50">
        <v>74.943458557128906</v>
      </c>
      <c r="V53" s="50">
        <v>73.915145874023438</v>
      </c>
      <c r="W53" s="50">
        <v>72.916717529296875</v>
      </c>
      <c r="X53" s="50">
        <v>71.946250915527344</v>
      </c>
      <c r="Y53" s="50">
        <v>71.041168212890625</v>
      </c>
      <c r="Z53" s="50">
        <v>70.183357238769531</v>
      </c>
      <c r="AA53" s="51">
        <v>69.390953063964844</v>
      </c>
    </row>
    <row r="54" spans="1:27" x14ac:dyDescent="0.25">
      <c r="A54" s="19">
        <v>3</v>
      </c>
      <c r="B54" s="16" t="s">
        <v>158</v>
      </c>
      <c r="C54" s="48">
        <v>93.616355895996094</v>
      </c>
      <c r="D54" s="49">
        <v>87</v>
      </c>
      <c r="E54" s="49">
        <v>84.981666564941406</v>
      </c>
      <c r="F54" s="49">
        <v>82.92041015625</v>
      </c>
      <c r="G54" s="49">
        <v>80.982856750488281</v>
      </c>
      <c r="H54" s="49">
        <v>79.164375305175781</v>
      </c>
      <c r="I54" s="49">
        <v>77.465324401855469</v>
      </c>
      <c r="J54" s="50">
        <v>75.828079223632812</v>
      </c>
      <c r="K54" s="50">
        <v>74.218093872070312</v>
      </c>
      <c r="L54" s="50">
        <v>72.700279235839844</v>
      </c>
      <c r="M54" s="50">
        <v>71.276443481445313</v>
      </c>
      <c r="N54" s="50">
        <v>69.958770751953125</v>
      </c>
      <c r="O54" s="50">
        <v>68.678787231445312</v>
      </c>
      <c r="P54" s="50">
        <v>67.475227355957031</v>
      </c>
      <c r="Q54" s="50">
        <v>66.313812255859375</v>
      </c>
      <c r="R54" s="50">
        <v>65.224601745605469</v>
      </c>
      <c r="S54" s="50">
        <v>64.220939636230469</v>
      </c>
      <c r="T54" s="50">
        <v>63.270946502685547</v>
      </c>
      <c r="U54" s="50">
        <v>62.356773376464844</v>
      </c>
      <c r="V54" s="50">
        <v>61.510215759277344</v>
      </c>
      <c r="W54" s="50">
        <v>60.666709899902344</v>
      </c>
      <c r="X54" s="50">
        <v>59.850894927978516</v>
      </c>
      <c r="Y54" s="50">
        <v>59.085910797119141</v>
      </c>
      <c r="Z54" s="50">
        <v>58.377429962158203</v>
      </c>
      <c r="AA54" s="51">
        <v>57.718231201171875</v>
      </c>
    </row>
    <row r="55" spans="1:27" x14ac:dyDescent="0.25">
      <c r="A55" s="19">
        <v>4</v>
      </c>
      <c r="B55" s="16" t="s">
        <v>159</v>
      </c>
      <c r="C55" s="52">
        <v>122.83309936523437</v>
      </c>
      <c r="D55" s="50">
        <v>114</v>
      </c>
      <c r="E55" s="50">
        <v>111.39070892333984</v>
      </c>
      <c r="F55" s="50">
        <v>108.69757843017578</v>
      </c>
      <c r="G55" s="50">
        <v>106.14586639404297</v>
      </c>
      <c r="H55" s="50">
        <v>103.80879211425781</v>
      </c>
      <c r="I55" s="50">
        <v>101.59693145751953</v>
      </c>
      <c r="J55" s="50">
        <v>99.470573425292969</v>
      </c>
      <c r="K55" s="50">
        <v>97.389930725097656</v>
      </c>
      <c r="L55" s="50">
        <v>95.421943664550781</v>
      </c>
      <c r="M55" s="50">
        <v>93.606101989746094</v>
      </c>
      <c r="N55" s="50">
        <v>91.924484252929687</v>
      </c>
      <c r="O55" s="50">
        <v>90.322196960449219</v>
      </c>
      <c r="P55" s="50">
        <v>88.779014587402344</v>
      </c>
      <c r="Q55" s="50">
        <v>87.306648254394531</v>
      </c>
      <c r="R55" s="50">
        <v>85.921890258789063</v>
      </c>
      <c r="S55" s="50">
        <v>84.619400024414063</v>
      </c>
      <c r="T55" s="50">
        <v>83.394218444824219</v>
      </c>
      <c r="U55" s="50">
        <v>82.215309143066406</v>
      </c>
      <c r="V55" s="50">
        <v>81.091621398925781</v>
      </c>
      <c r="W55" s="50">
        <v>79.997055053710938</v>
      </c>
      <c r="X55" s="50">
        <v>78.93817138671875</v>
      </c>
      <c r="Y55" s="50">
        <v>77.957450866699219</v>
      </c>
      <c r="Z55" s="50">
        <v>77.026229858398438</v>
      </c>
      <c r="AA55" s="51">
        <v>76.146827697753906</v>
      </c>
    </row>
    <row r="56" spans="1:27" x14ac:dyDescent="0.25">
      <c r="A56" s="19">
        <v>5</v>
      </c>
      <c r="B56" s="16" t="s">
        <v>160</v>
      </c>
      <c r="C56" s="52">
        <v>103.48229217529297</v>
      </c>
      <c r="D56" s="50">
        <v>96</v>
      </c>
      <c r="E56" s="50">
        <v>93.763740539550781</v>
      </c>
      <c r="F56" s="50">
        <v>91.495033264160156</v>
      </c>
      <c r="G56" s="50">
        <v>89.357666015625</v>
      </c>
      <c r="H56" s="50">
        <v>87.366767883300781</v>
      </c>
      <c r="I56" s="50">
        <v>85.494560241699219</v>
      </c>
      <c r="J56" s="50">
        <v>83.682464599609375</v>
      </c>
      <c r="K56" s="50">
        <v>81.9451904296875</v>
      </c>
      <c r="L56" s="50">
        <v>80.294929504394531</v>
      </c>
      <c r="M56" s="50">
        <v>78.749763488769531</v>
      </c>
      <c r="N56" s="50">
        <v>77.332450866699219</v>
      </c>
      <c r="O56" s="50">
        <v>75.955940246582031</v>
      </c>
      <c r="P56" s="50">
        <v>74.653709411621094</v>
      </c>
      <c r="Q56" s="50">
        <v>73.408561706542969</v>
      </c>
      <c r="R56" s="50">
        <v>72.212387084960938</v>
      </c>
      <c r="S56" s="50">
        <v>71.098480224609375</v>
      </c>
      <c r="T56" s="50">
        <v>70.039840698242188</v>
      </c>
      <c r="U56" s="50">
        <v>69.028434753417969</v>
      </c>
      <c r="V56" s="50">
        <v>68.077255249023438</v>
      </c>
      <c r="W56" s="50">
        <v>67.159744262695313</v>
      </c>
      <c r="X56" s="50">
        <v>66.255218505859375</v>
      </c>
      <c r="Y56" s="50">
        <v>65.41278076171875</v>
      </c>
      <c r="Z56" s="50">
        <v>64.625640869140625</v>
      </c>
      <c r="AA56" s="51">
        <v>63.899215698242188</v>
      </c>
    </row>
    <row r="57" spans="1:27" x14ac:dyDescent="0.25">
      <c r="A57" s="19">
        <v>6</v>
      </c>
      <c r="B57" s="16" t="s">
        <v>161</v>
      </c>
      <c r="C57" s="52">
        <v>94.727035522460938</v>
      </c>
      <c r="D57" s="50">
        <v>88</v>
      </c>
      <c r="E57" s="50">
        <v>85.98828125</v>
      </c>
      <c r="F57" s="50">
        <v>83.880439758300781</v>
      </c>
      <c r="G57" s="50">
        <v>81.894241333007812</v>
      </c>
      <c r="H57" s="50">
        <v>80.050003051757812</v>
      </c>
      <c r="I57" s="50">
        <v>78.309959411621094</v>
      </c>
      <c r="J57" s="50">
        <v>76.610130310058594</v>
      </c>
      <c r="K57" s="50">
        <v>74.964210510253906</v>
      </c>
      <c r="L57" s="50">
        <v>73.390098571777344</v>
      </c>
      <c r="M57" s="50">
        <v>71.933074951171875</v>
      </c>
      <c r="N57" s="50">
        <v>70.597328186035156</v>
      </c>
      <c r="O57" s="50">
        <v>69.303787231445313</v>
      </c>
      <c r="P57" s="50">
        <v>68.07080078125</v>
      </c>
      <c r="Q57" s="50">
        <v>66.897697448730469</v>
      </c>
      <c r="R57" s="50">
        <v>65.7979736328125</v>
      </c>
      <c r="S57" s="50">
        <v>64.774871826171875</v>
      </c>
      <c r="T57" s="50">
        <v>63.817237854003906</v>
      </c>
      <c r="U57" s="50">
        <v>62.907875061035156</v>
      </c>
      <c r="V57" s="50">
        <v>62.052417755126953</v>
      </c>
      <c r="W57" s="50">
        <v>61.208770751953125</v>
      </c>
      <c r="X57" s="50">
        <v>60.387027740478516</v>
      </c>
      <c r="Y57" s="50">
        <v>59.629871368408203</v>
      </c>
      <c r="Z57" s="50">
        <v>58.932785034179687</v>
      </c>
      <c r="AA57" s="51">
        <v>58.287693023681641</v>
      </c>
    </row>
    <row r="58" spans="1:27" x14ac:dyDescent="0.25">
      <c r="A58" s="20">
        <v>7</v>
      </c>
      <c r="B58" s="17" t="s">
        <v>162</v>
      </c>
      <c r="C58" s="53">
        <v>102.16400909423828</v>
      </c>
      <c r="D58" s="54">
        <v>95</v>
      </c>
      <c r="E58" s="54">
        <v>92.771331787109375</v>
      </c>
      <c r="F58" s="54">
        <v>90.508491516113281</v>
      </c>
      <c r="G58" s="54">
        <v>88.400985717773438</v>
      </c>
      <c r="H58" s="54">
        <v>86.424201965332031</v>
      </c>
      <c r="I58" s="54">
        <v>84.566123962402344</v>
      </c>
      <c r="J58" s="54">
        <v>82.795120239257813</v>
      </c>
      <c r="K58" s="54">
        <v>81.086341857910156</v>
      </c>
      <c r="L58" s="54">
        <v>79.453880310058594</v>
      </c>
      <c r="M58" s="54">
        <v>77.93280029296875</v>
      </c>
      <c r="N58" s="54">
        <v>76.541160583496094</v>
      </c>
      <c r="O58" s="54">
        <v>75.182899475097656</v>
      </c>
      <c r="P58" s="54">
        <v>73.902053833007812</v>
      </c>
      <c r="Q58" s="54">
        <v>72.673057556152344</v>
      </c>
      <c r="R58" s="54">
        <v>71.514533996582031</v>
      </c>
      <c r="S58" s="54">
        <v>70.4078369140625</v>
      </c>
      <c r="T58" s="54">
        <v>69.373786926269531</v>
      </c>
      <c r="U58" s="54">
        <v>68.371841430664063</v>
      </c>
      <c r="V58" s="54">
        <v>67.422126770019531</v>
      </c>
      <c r="W58" s="54">
        <v>66.519081115722656</v>
      </c>
      <c r="X58" s="54">
        <v>65.638687133789063</v>
      </c>
      <c r="Y58" s="54">
        <v>64.807159423828125</v>
      </c>
      <c r="Z58" s="54">
        <v>64.02740478515625</v>
      </c>
      <c r="AA58" s="55">
        <v>63.30145263671875</v>
      </c>
    </row>
    <row r="59" spans="1:27"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spans="1:27" x14ac:dyDescent="0.25">
      <c r="A60" s="69"/>
      <c r="B60" s="10" t="s">
        <v>85</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spans="1:27" x14ac:dyDescent="0.25">
      <c r="A61" s="22" t="s">
        <v>84</v>
      </c>
      <c r="B61" s="15" t="s">
        <v>83</v>
      </c>
      <c r="C61" s="60" t="s">
        <v>45</v>
      </c>
      <c r="D61" s="46" t="s">
        <v>46</v>
      </c>
      <c r="E61" s="46" t="s">
        <v>47</v>
      </c>
      <c r="F61" s="46" t="s">
        <v>48</v>
      </c>
      <c r="G61" s="46" t="s">
        <v>49</v>
      </c>
      <c r="H61" s="46" t="s">
        <v>50</v>
      </c>
      <c r="I61" s="46" t="s">
        <v>51</v>
      </c>
      <c r="J61" s="46" t="s">
        <v>52</v>
      </c>
      <c r="K61" s="46" t="s">
        <v>53</v>
      </c>
      <c r="L61" s="46" t="s">
        <v>54</v>
      </c>
      <c r="M61" s="46" t="s">
        <v>55</v>
      </c>
      <c r="N61" s="46" t="s">
        <v>56</v>
      </c>
      <c r="O61" s="46" t="s">
        <v>57</v>
      </c>
      <c r="P61" s="46" t="s">
        <v>58</v>
      </c>
      <c r="Q61" s="46" t="s">
        <v>59</v>
      </c>
      <c r="R61" s="46" t="s">
        <v>60</v>
      </c>
      <c r="S61" s="46" t="s">
        <v>61</v>
      </c>
      <c r="T61" s="46" t="s">
        <v>62</v>
      </c>
      <c r="U61" s="46" t="s">
        <v>63</v>
      </c>
      <c r="V61" s="46" t="s">
        <v>64</v>
      </c>
      <c r="W61" s="46" t="s">
        <v>65</v>
      </c>
      <c r="X61" s="46" t="s">
        <v>66</v>
      </c>
      <c r="Y61" s="46" t="s">
        <v>67</v>
      </c>
      <c r="Z61" s="46" t="s">
        <v>68</v>
      </c>
      <c r="AA61" s="47" t="s">
        <v>69</v>
      </c>
    </row>
    <row r="62" spans="1:27" x14ac:dyDescent="0.25">
      <c r="A62" s="29">
        <v>1</v>
      </c>
      <c r="B62" s="30" t="str">
        <f>VLOOKUP($A$62,$A$52:$AA$58,2)</f>
        <v>Dunbar and East Linton</v>
      </c>
      <c r="C62" s="61">
        <f>VLOOKUP($A$62,$A$52:$AA$58,3)</f>
        <v>96.849555969238281</v>
      </c>
      <c r="D62" s="62">
        <f>VLOOKUP($A$62,$A$52:$AA$58,4)</f>
        <v>90</v>
      </c>
      <c r="E62" s="62">
        <f>VLOOKUP($A$62,$A$52:$AA$58,5)</f>
        <v>87.943008422851562</v>
      </c>
      <c r="F62" s="62">
        <f>VLOOKUP($A$62,$A$52:$AA$58,6)</f>
        <v>85.801834106445313</v>
      </c>
      <c r="G62" s="62">
        <f>VLOOKUP($A$62,$A$52:$AA$58,7)</f>
        <v>83.787307739257813</v>
      </c>
      <c r="H62" s="62">
        <f>VLOOKUP($A$62,$A$52:$AA$58,8)</f>
        <v>81.912101745605469</v>
      </c>
      <c r="I62" s="62">
        <f>VLOOKUP($A$62,$A$52:$AA$58,9)</f>
        <v>80.163169860839844</v>
      </c>
      <c r="J62" s="62">
        <f>VLOOKUP($A$62,$A$52:$AA$58,10)</f>
        <v>78.484092712402344</v>
      </c>
      <c r="K62" s="62">
        <f>VLOOKUP($A$62,$A$52:$AA$58,11)</f>
        <v>76.806236267089844</v>
      </c>
      <c r="L62" s="62">
        <f>VLOOKUP($A$62,$A$52:$AA$58,12)</f>
        <v>75.2244873046875</v>
      </c>
      <c r="M62" s="62">
        <f>VLOOKUP($A$62,$A$52:$AA$58,13)</f>
        <v>73.7362060546875</v>
      </c>
      <c r="N62" s="62">
        <f>VLOOKUP($A$62,$A$52:$AA$58,14)</f>
        <v>72.381416320800781</v>
      </c>
      <c r="O62" s="62">
        <f>VLOOKUP($A$62,$A$52:$AA$58,15)</f>
        <v>71.067520141601563</v>
      </c>
      <c r="P62" s="62">
        <f>VLOOKUP($A$62,$A$52:$AA$58,16)</f>
        <v>69.825225830078125</v>
      </c>
      <c r="Q62" s="62">
        <f>VLOOKUP($A$62,$A$52:$AA$58,17)</f>
        <v>68.636116027832031</v>
      </c>
      <c r="R62" s="62">
        <f>VLOOKUP($A$62,$A$52:$AA$58,18)</f>
        <v>67.512847900390625</v>
      </c>
      <c r="S62" s="62">
        <f>VLOOKUP($A$62,$A$52:$AA$58,19)</f>
        <v>66.461616516113281</v>
      </c>
      <c r="T62" s="62">
        <f>VLOOKUP($A$62,$A$52:$AA$58,20)</f>
        <v>65.484077453613281</v>
      </c>
      <c r="U62" s="62">
        <f>VLOOKUP($A$62,$A$52:$AA$58,21)</f>
        <v>64.527587890625</v>
      </c>
      <c r="V62" s="62">
        <f>VLOOKUP($A$62,$A$52:$AA$58,22)</f>
        <v>63.642635345458984</v>
      </c>
      <c r="W62" s="62">
        <f>VLOOKUP($A$62,$A$52:$AA$58,23)</f>
        <v>62.768375396728516</v>
      </c>
      <c r="X62" s="62">
        <f>VLOOKUP($A$62,$A$52:$AA$58,24)</f>
        <v>61.926856994628906</v>
      </c>
      <c r="Y62" s="62">
        <f>VLOOKUP($A$62,$A$52:$AA$58,25)</f>
        <v>61.147983551025391</v>
      </c>
      <c r="Z62" s="62">
        <f>VLOOKUP($A$62,$A$52:$AA$58,26)</f>
        <v>60.419845581054688</v>
      </c>
      <c r="AA62" s="63">
        <f>VLOOKUP($A$62,$A$52:$AA$58,27)</f>
        <v>59.747768402099609</v>
      </c>
    </row>
    <row r="63" spans="1:27" x14ac:dyDescent="0.25">
      <c r="A63" s="25"/>
      <c r="B63" s="25"/>
      <c r="C63" s="67"/>
      <c r="D63" s="67"/>
      <c r="E63" s="67"/>
      <c r="F63" s="67"/>
      <c r="G63" s="67"/>
      <c r="H63" s="67"/>
      <c r="I63" s="67"/>
      <c r="J63" s="67"/>
      <c r="K63" s="67"/>
      <c r="L63" s="67"/>
      <c r="M63" s="67"/>
      <c r="N63" s="67"/>
      <c r="O63" s="67"/>
      <c r="P63" s="67"/>
      <c r="Q63" s="67"/>
      <c r="R63" s="67"/>
      <c r="S63" s="67"/>
      <c r="T63" s="67"/>
      <c r="U63" s="67"/>
      <c r="V63" s="67"/>
      <c r="W63" s="67"/>
      <c r="X63" s="67"/>
      <c r="Y63" s="67"/>
      <c r="Z63" s="67"/>
      <c r="AA63" s="67"/>
    </row>
    <row r="64" spans="1:27" x14ac:dyDescent="0.25">
      <c r="A64" s="161" t="s">
        <v>87</v>
      </c>
      <c r="B64" s="161"/>
      <c r="C64" s="161"/>
      <c r="D64" s="161"/>
    </row>
    <row r="84" spans="1:27"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5.75" x14ac:dyDescent="0.25">
      <c r="A85" s="154" t="s">
        <v>379</v>
      </c>
      <c r="B85" s="154"/>
      <c r="C85" s="154"/>
      <c r="D85" s="154"/>
      <c r="E85" s="154"/>
      <c r="F85" s="154"/>
      <c r="G85" s="2"/>
      <c r="H85" s="2"/>
      <c r="I85" s="2"/>
      <c r="J85" s="2"/>
      <c r="K85" s="12"/>
      <c r="L85" s="2"/>
      <c r="M85" s="2"/>
      <c r="N85" s="2"/>
      <c r="O85" s="2"/>
      <c r="P85" s="155"/>
      <c r="Q85" s="155"/>
      <c r="R85" s="155"/>
      <c r="S85" s="155"/>
      <c r="T85" s="155"/>
      <c r="U85" s="155"/>
      <c r="V85" s="155"/>
      <c r="W85" s="25"/>
      <c r="X85" s="25"/>
      <c r="Y85" s="25"/>
      <c r="Z85" s="25"/>
      <c r="AA85" s="25"/>
    </row>
    <row r="86" spans="1:27" ht="15.75" x14ac:dyDescent="0.25">
      <c r="A86" s="156" t="s">
        <v>15</v>
      </c>
      <c r="B86" s="156"/>
      <c r="C86" s="156"/>
      <c r="D86" s="156"/>
      <c r="E86" s="156"/>
      <c r="F86" s="156"/>
      <c r="G86" s="31"/>
      <c r="H86" s="31"/>
      <c r="I86" s="31"/>
      <c r="J86" s="31"/>
      <c r="K86" s="157" t="s">
        <v>86</v>
      </c>
      <c r="L86" s="157"/>
      <c r="M86" s="31"/>
      <c r="N86" s="31"/>
      <c r="O86" s="31"/>
      <c r="P86" s="156"/>
      <c r="Q86" s="156"/>
      <c r="R86" s="156"/>
      <c r="S86" s="156"/>
      <c r="T86" s="156"/>
      <c r="U86" s="156"/>
      <c r="V86" s="156"/>
      <c r="W86" s="11"/>
      <c r="X86" s="11"/>
      <c r="Y86" s="11"/>
      <c r="Z86" s="11"/>
      <c r="AA86" s="11"/>
    </row>
    <row r="88" spans="1:27" s="127" customFormat="1" ht="15.75" x14ac:dyDescent="0.25">
      <c r="A88" s="167" t="s">
        <v>396</v>
      </c>
      <c r="B88" s="167"/>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row>
    <row r="89" spans="1:27"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row>
    <row r="90" spans="1:27" x14ac:dyDescent="0.25">
      <c r="A90" s="14" t="s">
        <v>84</v>
      </c>
      <c r="B90" s="15" t="s">
        <v>83</v>
      </c>
      <c r="C90" s="32" t="s">
        <v>45</v>
      </c>
      <c r="D90" s="32" t="s">
        <v>46</v>
      </c>
      <c r="E90" s="32" t="s">
        <v>47</v>
      </c>
      <c r="F90" s="32" t="s">
        <v>48</v>
      </c>
      <c r="G90" s="32" t="s">
        <v>49</v>
      </c>
      <c r="H90" s="32" t="s">
        <v>50</v>
      </c>
      <c r="I90" s="32" t="s">
        <v>51</v>
      </c>
      <c r="J90" s="32" t="s">
        <v>52</v>
      </c>
      <c r="K90" s="32" t="s">
        <v>53</v>
      </c>
      <c r="L90" s="32" t="s">
        <v>54</v>
      </c>
      <c r="M90" s="32" t="s">
        <v>55</v>
      </c>
      <c r="N90" s="32" t="s">
        <v>56</v>
      </c>
      <c r="O90" s="32" t="s">
        <v>57</v>
      </c>
      <c r="P90" s="32" t="s">
        <v>58</v>
      </c>
      <c r="Q90" s="32" t="s">
        <v>59</v>
      </c>
      <c r="R90" s="32" t="s">
        <v>60</v>
      </c>
      <c r="S90" s="32" t="s">
        <v>61</v>
      </c>
      <c r="T90" s="32" t="s">
        <v>62</v>
      </c>
      <c r="U90" s="32" t="s">
        <v>63</v>
      </c>
      <c r="V90" s="32" t="s">
        <v>64</v>
      </c>
      <c r="W90" s="32" t="s">
        <v>65</v>
      </c>
      <c r="X90" s="32" t="s">
        <v>66</v>
      </c>
      <c r="Y90" s="32" t="s">
        <v>67</v>
      </c>
      <c r="Z90" s="32" t="s">
        <v>68</v>
      </c>
      <c r="AA90" s="33" t="s">
        <v>69</v>
      </c>
    </row>
    <row r="91" spans="1:27" x14ac:dyDescent="0.25">
      <c r="A91" s="18">
        <v>1</v>
      </c>
      <c r="B91" s="26" t="s">
        <v>156</v>
      </c>
      <c r="C91" s="34">
        <v>79.895027160644531</v>
      </c>
      <c r="D91" s="35">
        <v>80.82440185546875</v>
      </c>
      <c r="E91" s="35">
        <v>81.09783935546875</v>
      </c>
      <c r="F91" s="35">
        <v>81.395126342773438</v>
      </c>
      <c r="G91" s="35">
        <v>81.680068969726563</v>
      </c>
      <c r="H91" s="35">
        <v>81.952850341796875</v>
      </c>
      <c r="I91" s="35">
        <v>82.21466064453125</v>
      </c>
      <c r="J91" s="36">
        <v>82.487419128417969</v>
      </c>
      <c r="K91" s="36">
        <v>82.756988525390625</v>
      </c>
      <c r="L91" s="36">
        <v>83.018394470214844</v>
      </c>
      <c r="M91" s="36">
        <v>83.274871826171875</v>
      </c>
      <c r="N91" s="36">
        <v>83.513542175292969</v>
      </c>
      <c r="O91" s="36">
        <v>83.749099731445313</v>
      </c>
      <c r="P91" s="36">
        <v>83.974441528320313</v>
      </c>
      <c r="Q91" s="36">
        <v>84.193580627441406</v>
      </c>
      <c r="R91" s="36">
        <v>84.399284362792969</v>
      </c>
      <c r="S91" s="36">
        <v>84.594810485839844</v>
      </c>
      <c r="T91" s="36">
        <v>84.785575866699219</v>
      </c>
      <c r="U91" s="36">
        <v>84.972587585449219</v>
      </c>
      <c r="V91" s="36">
        <v>85.15191650390625</v>
      </c>
      <c r="W91" s="36">
        <v>85.330642700195313</v>
      </c>
      <c r="X91" s="36">
        <v>85.507743835449219</v>
      </c>
      <c r="Y91" s="36">
        <v>85.673454284667969</v>
      </c>
      <c r="Z91" s="36">
        <v>85.825828552246094</v>
      </c>
      <c r="AA91" s="37">
        <v>85.970024108886719</v>
      </c>
    </row>
    <row r="92" spans="1:27" x14ac:dyDescent="0.25">
      <c r="A92" s="19">
        <v>2</v>
      </c>
      <c r="B92" s="16" t="s">
        <v>157</v>
      </c>
      <c r="C92" s="38">
        <v>78.040641784667969</v>
      </c>
      <c r="D92" s="39">
        <v>78.969436645507813</v>
      </c>
      <c r="E92" s="39">
        <v>79.242401123046875</v>
      </c>
      <c r="F92" s="39">
        <v>79.532203674316406</v>
      </c>
      <c r="G92" s="39">
        <v>79.823646545410156</v>
      </c>
      <c r="H92" s="39">
        <v>80.099853515625</v>
      </c>
      <c r="I92" s="39">
        <v>80.365776062011719</v>
      </c>
      <c r="J92" s="40">
        <v>80.636871337890625</v>
      </c>
      <c r="K92" s="40">
        <v>80.903724670410156</v>
      </c>
      <c r="L92" s="40">
        <v>81.164299011230469</v>
      </c>
      <c r="M92" s="40">
        <v>81.409843444824219</v>
      </c>
      <c r="N92" s="40">
        <v>81.646064758300781</v>
      </c>
      <c r="O92" s="40">
        <v>81.874801635742188</v>
      </c>
      <c r="P92" s="40">
        <v>82.101905822753906</v>
      </c>
      <c r="Q92" s="40">
        <v>82.322479248046875</v>
      </c>
      <c r="R92" s="40">
        <v>82.529975891113281</v>
      </c>
      <c r="S92" s="40">
        <v>82.725578308105469</v>
      </c>
      <c r="T92" s="40">
        <v>82.918045043945313</v>
      </c>
      <c r="U92" s="40">
        <v>83.10748291015625</v>
      </c>
      <c r="V92" s="40">
        <v>83.283226013183594</v>
      </c>
      <c r="W92" s="40">
        <v>83.458595275878906</v>
      </c>
      <c r="X92" s="40">
        <v>83.628807067871094</v>
      </c>
      <c r="Y92" s="40">
        <v>83.792457580566406</v>
      </c>
      <c r="Z92" s="40">
        <v>83.946456909179688</v>
      </c>
      <c r="AA92" s="41">
        <v>84.091567993164063</v>
      </c>
    </row>
    <row r="93" spans="1:27" x14ac:dyDescent="0.25">
      <c r="A93" s="19">
        <v>3</v>
      </c>
      <c r="B93" s="16" t="s">
        <v>158</v>
      </c>
      <c r="C93" s="38">
        <v>80.337409973144531</v>
      </c>
      <c r="D93" s="39">
        <v>81.271865844726563</v>
      </c>
      <c r="E93" s="39">
        <v>81.551956176757812</v>
      </c>
      <c r="F93" s="39">
        <v>81.835617065429688</v>
      </c>
      <c r="G93" s="39">
        <v>82.129508972167969</v>
      </c>
      <c r="H93" s="39">
        <v>82.413383483886719</v>
      </c>
      <c r="I93" s="39">
        <v>82.682090759277344</v>
      </c>
      <c r="J93" s="40">
        <v>82.94287109375</v>
      </c>
      <c r="K93" s="40">
        <v>83.220962524414062</v>
      </c>
      <c r="L93" s="40">
        <v>83.490287780761719</v>
      </c>
      <c r="M93" s="40">
        <v>83.743011474609375</v>
      </c>
      <c r="N93" s="40">
        <v>83.986427307128906</v>
      </c>
      <c r="O93" s="40">
        <v>84.215065002441406</v>
      </c>
      <c r="P93" s="40">
        <v>84.445281982421875</v>
      </c>
      <c r="Q93" s="40">
        <v>84.663352966308594</v>
      </c>
      <c r="R93" s="40">
        <v>84.873703002929688</v>
      </c>
      <c r="S93" s="40">
        <v>85.073829650878906</v>
      </c>
      <c r="T93" s="40">
        <v>85.271286010742187</v>
      </c>
      <c r="U93" s="40">
        <v>85.457435607910156</v>
      </c>
      <c r="V93" s="40">
        <v>85.637741088867188</v>
      </c>
      <c r="W93" s="40">
        <v>85.817375183105469</v>
      </c>
      <c r="X93" s="40">
        <v>85.998199462890625</v>
      </c>
      <c r="Y93" s="40">
        <v>86.161483764648438</v>
      </c>
      <c r="Z93" s="40">
        <v>86.318450927734375</v>
      </c>
      <c r="AA93" s="41">
        <v>86.461067199707031</v>
      </c>
    </row>
    <row r="94" spans="1:27" x14ac:dyDescent="0.25">
      <c r="A94" s="19">
        <v>4</v>
      </c>
      <c r="B94" s="16" t="s">
        <v>159</v>
      </c>
      <c r="C94" s="42">
        <v>76.933341979980469</v>
      </c>
      <c r="D94" s="40">
        <v>77.876358032226563</v>
      </c>
      <c r="E94" s="40">
        <v>78.147026062011719</v>
      </c>
      <c r="F94" s="40">
        <v>78.422523498535156</v>
      </c>
      <c r="G94" s="40">
        <v>78.708320617675781</v>
      </c>
      <c r="H94" s="40">
        <v>78.985694885253906</v>
      </c>
      <c r="I94" s="40">
        <v>79.249374389648438</v>
      </c>
      <c r="J94" s="40">
        <v>79.51422119140625</v>
      </c>
      <c r="K94" s="40">
        <v>79.780281066894531</v>
      </c>
      <c r="L94" s="40">
        <v>80.032943725585937</v>
      </c>
      <c r="M94" s="40">
        <v>80.272697448730469</v>
      </c>
      <c r="N94" s="40">
        <v>80.508415222167969</v>
      </c>
      <c r="O94" s="40">
        <v>80.734786987304688</v>
      </c>
      <c r="P94" s="40">
        <v>80.953498840332031</v>
      </c>
      <c r="Q94" s="40">
        <v>81.1695556640625</v>
      </c>
      <c r="R94" s="40">
        <v>81.377357482910156</v>
      </c>
      <c r="S94" s="40">
        <v>81.569602966308594</v>
      </c>
      <c r="T94" s="40">
        <v>81.760971069335938</v>
      </c>
      <c r="U94" s="40">
        <v>81.944473266601562</v>
      </c>
      <c r="V94" s="40">
        <v>82.121223449707031</v>
      </c>
      <c r="W94" s="40">
        <v>82.29901123046875</v>
      </c>
      <c r="X94" s="40">
        <v>82.472831726074219</v>
      </c>
      <c r="Y94" s="40">
        <v>82.634750366210937</v>
      </c>
      <c r="Z94" s="40">
        <v>82.786628723144531</v>
      </c>
      <c r="AA94" s="41">
        <v>82.931671142578125</v>
      </c>
    </row>
    <row r="95" spans="1:27" x14ac:dyDescent="0.25">
      <c r="A95" s="19">
        <v>5</v>
      </c>
      <c r="B95" s="16" t="s">
        <v>160</v>
      </c>
      <c r="C95" s="42">
        <v>79.138038635253906</v>
      </c>
      <c r="D95" s="40">
        <v>80.054649353027344</v>
      </c>
      <c r="E95" s="40">
        <v>80.321861267089844</v>
      </c>
      <c r="F95" s="40">
        <v>80.604393005371094</v>
      </c>
      <c r="G95" s="40">
        <v>80.885360717773438</v>
      </c>
      <c r="H95" s="40">
        <v>81.162918090820313</v>
      </c>
      <c r="I95" s="40">
        <v>81.422264099121094</v>
      </c>
      <c r="J95" s="40">
        <v>81.692108154296875</v>
      </c>
      <c r="K95" s="40">
        <v>81.960250854492188</v>
      </c>
      <c r="L95" s="40">
        <v>82.216026306152344</v>
      </c>
      <c r="M95" s="40">
        <v>82.461006164550781</v>
      </c>
      <c r="N95" s="40">
        <v>82.690956115722656</v>
      </c>
      <c r="O95" s="40">
        <v>82.919662475585938</v>
      </c>
      <c r="P95" s="40">
        <v>83.1417236328125</v>
      </c>
      <c r="Q95" s="40">
        <v>83.358695983886719</v>
      </c>
      <c r="R95" s="40">
        <v>83.565315246582031</v>
      </c>
      <c r="S95" s="40">
        <v>83.756980895996094</v>
      </c>
      <c r="T95" s="40">
        <v>83.943252563476563</v>
      </c>
      <c r="U95" s="40">
        <v>84.125465393066406</v>
      </c>
      <c r="V95" s="40">
        <v>84.3004150390625</v>
      </c>
      <c r="W95" s="40">
        <v>84.480827331542969</v>
      </c>
      <c r="X95" s="40">
        <v>84.652938842773438</v>
      </c>
      <c r="Y95" s="40">
        <v>84.820175170898438</v>
      </c>
      <c r="Z95" s="40">
        <v>84.973388671875</v>
      </c>
      <c r="AA95" s="41">
        <v>85.113380432128906</v>
      </c>
    </row>
    <row r="96" spans="1:27" x14ac:dyDescent="0.25">
      <c r="A96" s="19">
        <v>6</v>
      </c>
      <c r="B96" s="16" t="s">
        <v>161</v>
      </c>
      <c r="C96" s="42">
        <v>80.201934814453125</v>
      </c>
      <c r="D96" s="40">
        <v>81.115715026855469</v>
      </c>
      <c r="E96" s="40">
        <v>81.389175415039063</v>
      </c>
      <c r="F96" s="40">
        <v>81.678741455078125</v>
      </c>
      <c r="G96" s="40">
        <v>81.956764221191406</v>
      </c>
      <c r="H96" s="40">
        <v>82.229583740234375</v>
      </c>
      <c r="I96" s="40">
        <v>82.487602233886719</v>
      </c>
      <c r="J96" s="40">
        <v>82.753089904785156</v>
      </c>
      <c r="K96" s="40">
        <v>83.020927429199219</v>
      </c>
      <c r="L96" s="40">
        <v>83.285507202148438</v>
      </c>
      <c r="M96" s="40">
        <v>83.535476684570313</v>
      </c>
      <c r="N96" s="40">
        <v>83.770286560058594</v>
      </c>
      <c r="O96" s="40">
        <v>84.001541137695313</v>
      </c>
      <c r="P96" s="40">
        <v>84.230979919433594</v>
      </c>
      <c r="Q96" s="40">
        <v>84.451560974121094</v>
      </c>
      <c r="R96" s="40">
        <v>84.660469055175781</v>
      </c>
      <c r="S96" s="40">
        <v>84.854232788085937</v>
      </c>
      <c r="T96" s="40">
        <v>85.048439025878906</v>
      </c>
      <c r="U96" s="40">
        <v>85.237617492675781</v>
      </c>
      <c r="V96" s="40">
        <v>85.412933349609375</v>
      </c>
      <c r="W96" s="40">
        <v>85.59423828125</v>
      </c>
      <c r="X96" s="40">
        <v>85.773338317871094</v>
      </c>
      <c r="Y96" s="40">
        <v>85.938667297363281</v>
      </c>
      <c r="Z96" s="40">
        <v>86.091552734375</v>
      </c>
      <c r="AA96" s="41">
        <v>86.2344970703125</v>
      </c>
    </row>
    <row r="97" spans="1:27" x14ac:dyDescent="0.25">
      <c r="A97" s="20">
        <v>7</v>
      </c>
      <c r="B97" s="17" t="s">
        <v>162</v>
      </c>
      <c r="C97" s="43">
        <v>79.19549560546875</v>
      </c>
      <c r="D97" s="44">
        <v>80.108856201171875</v>
      </c>
      <c r="E97" s="44">
        <v>80.38525390625</v>
      </c>
      <c r="F97" s="44">
        <v>80.66107177734375</v>
      </c>
      <c r="G97" s="44">
        <v>80.950347900390625</v>
      </c>
      <c r="H97" s="44">
        <v>81.229293823242188</v>
      </c>
      <c r="I97" s="44">
        <v>81.498039245605469</v>
      </c>
      <c r="J97" s="44">
        <v>81.763359069824219</v>
      </c>
      <c r="K97" s="44">
        <v>82.038909912109375</v>
      </c>
      <c r="L97" s="44">
        <v>82.295967102050781</v>
      </c>
      <c r="M97" s="44">
        <v>82.549980163574219</v>
      </c>
      <c r="N97" s="44">
        <v>82.789970397949219</v>
      </c>
      <c r="O97" s="44">
        <v>83.016761779785156</v>
      </c>
      <c r="P97" s="44">
        <v>83.24237060546875</v>
      </c>
      <c r="Q97" s="44">
        <v>83.465660095214844</v>
      </c>
      <c r="R97" s="44">
        <v>83.674148559570312</v>
      </c>
      <c r="S97" s="44">
        <v>83.872062683105469</v>
      </c>
      <c r="T97" s="44">
        <v>84.061119079589844</v>
      </c>
      <c r="U97" s="44">
        <v>84.249755859375</v>
      </c>
      <c r="V97" s="44">
        <v>84.425399780273438</v>
      </c>
      <c r="W97" s="44">
        <v>84.609489440917969</v>
      </c>
      <c r="X97" s="44">
        <v>84.785659790039062</v>
      </c>
      <c r="Y97" s="44">
        <v>84.961723327636719</v>
      </c>
      <c r="Z97" s="44">
        <v>85.1173095703125</v>
      </c>
      <c r="AA97" s="45">
        <v>85.259635925292969</v>
      </c>
    </row>
    <row r="98" spans="1:27"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x14ac:dyDescent="0.25">
      <c r="A99" s="69"/>
      <c r="B99" s="10" t="s">
        <v>85</v>
      </c>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x14ac:dyDescent="0.25">
      <c r="A100" s="22" t="s">
        <v>84</v>
      </c>
      <c r="B100" s="15" t="s">
        <v>83</v>
      </c>
      <c r="C100" s="60" t="s">
        <v>45</v>
      </c>
      <c r="D100" s="46" t="s">
        <v>46</v>
      </c>
      <c r="E100" s="46" t="s">
        <v>47</v>
      </c>
      <c r="F100" s="46" t="s">
        <v>48</v>
      </c>
      <c r="G100" s="46" t="s">
        <v>49</v>
      </c>
      <c r="H100" s="46" t="s">
        <v>50</v>
      </c>
      <c r="I100" s="46" t="s">
        <v>51</v>
      </c>
      <c r="J100" s="46" t="s">
        <v>52</v>
      </c>
      <c r="K100" s="46" t="s">
        <v>53</v>
      </c>
      <c r="L100" s="46" t="s">
        <v>54</v>
      </c>
      <c r="M100" s="46" t="s">
        <v>55</v>
      </c>
      <c r="N100" s="46" t="s">
        <v>56</v>
      </c>
      <c r="O100" s="46" t="s">
        <v>57</v>
      </c>
      <c r="P100" s="46" t="s">
        <v>58</v>
      </c>
      <c r="Q100" s="46" t="s">
        <v>59</v>
      </c>
      <c r="R100" s="46" t="s">
        <v>60</v>
      </c>
      <c r="S100" s="46" t="s">
        <v>61</v>
      </c>
      <c r="T100" s="46" t="s">
        <v>62</v>
      </c>
      <c r="U100" s="46" t="s">
        <v>63</v>
      </c>
      <c r="V100" s="46" t="s">
        <v>64</v>
      </c>
      <c r="W100" s="46" t="s">
        <v>65</v>
      </c>
      <c r="X100" s="46" t="s">
        <v>66</v>
      </c>
      <c r="Y100" s="46" t="s">
        <v>67</v>
      </c>
      <c r="Z100" s="46" t="s">
        <v>68</v>
      </c>
      <c r="AA100" s="47" t="s">
        <v>69</v>
      </c>
    </row>
    <row r="101" spans="1:27" x14ac:dyDescent="0.25">
      <c r="A101" s="29">
        <v>1</v>
      </c>
      <c r="B101" s="30" t="str">
        <f>VLOOKUP($A$101,$A$91:$AA$97,2)</f>
        <v>Dunbar and East Linton</v>
      </c>
      <c r="C101" s="61">
        <f>VLOOKUP($A$101,$A$91:$AA$97,3)</f>
        <v>79.895027160644531</v>
      </c>
      <c r="D101" s="62">
        <f>VLOOKUP($A$101,$A$91:$AA$97,4)</f>
        <v>80.82440185546875</v>
      </c>
      <c r="E101" s="62">
        <f>VLOOKUP($A$101,$A$91:$AA$97,5)</f>
        <v>81.09783935546875</v>
      </c>
      <c r="F101" s="62">
        <f>VLOOKUP($A$101,$A$91:$AA$97,6)</f>
        <v>81.395126342773438</v>
      </c>
      <c r="G101" s="62">
        <f>VLOOKUP($A$101,$A$91:$AA$97,7)</f>
        <v>81.680068969726563</v>
      </c>
      <c r="H101" s="62">
        <f>VLOOKUP($A$101,$A$91:$AA$97,8)</f>
        <v>81.952850341796875</v>
      </c>
      <c r="I101" s="62">
        <f>VLOOKUP($A$101,$A$91:$AA$97,9)</f>
        <v>82.21466064453125</v>
      </c>
      <c r="J101" s="62">
        <f>VLOOKUP($A$101,$A$91:$AA$97,10)</f>
        <v>82.487419128417969</v>
      </c>
      <c r="K101" s="62">
        <f>VLOOKUP($A$101,$A$91:$AA$97,11)</f>
        <v>82.756988525390625</v>
      </c>
      <c r="L101" s="62">
        <f>VLOOKUP($A$101,$A$91:$AA$97,12)</f>
        <v>83.018394470214844</v>
      </c>
      <c r="M101" s="62">
        <f>VLOOKUP($A$101,$A$91:$AA$97,13)</f>
        <v>83.274871826171875</v>
      </c>
      <c r="N101" s="62">
        <f>VLOOKUP($A$101,$A$91:$AA$97,14)</f>
        <v>83.513542175292969</v>
      </c>
      <c r="O101" s="62">
        <f>VLOOKUP($A$101,$A$91:$AA$97,15)</f>
        <v>83.749099731445313</v>
      </c>
      <c r="P101" s="62">
        <f>VLOOKUP($A$101,$A$91:$AA$97,16)</f>
        <v>83.974441528320313</v>
      </c>
      <c r="Q101" s="62">
        <f>VLOOKUP($A$101,$A$91:$AA$97,17)</f>
        <v>84.193580627441406</v>
      </c>
      <c r="R101" s="62">
        <f>VLOOKUP($A$101,$A$91:$AA$97,18)</f>
        <v>84.399284362792969</v>
      </c>
      <c r="S101" s="62">
        <f>VLOOKUP($A$101,$A$91:$AA$97,19)</f>
        <v>84.594810485839844</v>
      </c>
      <c r="T101" s="62">
        <f>VLOOKUP($A$101,$A$91:$AA$97,20)</f>
        <v>84.785575866699219</v>
      </c>
      <c r="U101" s="62">
        <f>VLOOKUP($A$101,$A$91:$AA$97,21)</f>
        <v>84.972587585449219</v>
      </c>
      <c r="V101" s="62">
        <f>VLOOKUP($A$101,$A$91:$AA$97,22)</f>
        <v>85.15191650390625</v>
      </c>
      <c r="W101" s="62">
        <f>VLOOKUP($A$101,$A$91:$AA$97,23)</f>
        <v>85.330642700195313</v>
      </c>
      <c r="X101" s="62">
        <f>VLOOKUP($A$101,$A$91:$AA$97,24)</f>
        <v>85.507743835449219</v>
      </c>
      <c r="Y101" s="62">
        <f>VLOOKUP($A$101,$A$91:$AA$97,25)</f>
        <v>85.673454284667969</v>
      </c>
      <c r="Z101" s="62">
        <f>VLOOKUP($A$101,$A$91:$AA$97,26)</f>
        <v>85.825828552246094</v>
      </c>
      <c r="AA101" s="63">
        <f>VLOOKUP($A$101,$A$91:$AA$97,27)</f>
        <v>85.970024108886719</v>
      </c>
    </row>
    <row r="102" spans="1:27" x14ac:dyDescent="0.25">
      <c r="A102" s="25"/>
      <c r="B102" s="25"/>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x14ac:dyDescent="0.25">
      <c r="A103" s="161" t="s">
        <v>87</v>
      </c>
      <c r="B103" s="161"/>
      <c r="C103" s="161"/>
      <c r="D103" s="161"/>
    </row>
    <row r="126" spans="1:27" ht="15.75" x14ac:dyDescent="0.25">
      <c r="A126" s="163" t="s">
        <v>379</v>
      </c>
      <c r="B126" s="163"/>
      <c r="C126" s="163"/>
      <c r="D126" s="163"/>
      <c r="E126" s="163"/>
      <c r="F126" s="163"/>
      <c r="G126" s="111"/>
      <c r="H126" s="111"/>
      <c r="I126" s="111"/>
      <c r="J126" s="111"/>
      <c r="K126" s="112"/>
      <c r="L126" s="111"/>
      <c r="M126" s="111"/>
      <c r="N126" s="111"/>
      <c r="O126" s="111"/>
      <c r="P126" s="169"/>
      <c r="Q126" s="169"/>
      <c r="R126" s="169"/>
      <c r="S126" s="169"/>
      <c r="T126" s="169"/>
      <c r="U126" s="169"/>
      <c r="V126" s="169"/>
      <c r="W126" s="113"/>
      <c r="X126" s="113"/>
      <c r="Y126" s="113"/>
      <c r="Z126" s="113"/>
      <c r="AA126" s="113"/>
    </row>
    <row r="127" spans="1:27" ht="15.75" x14ac:dyDescent="0.25">
      <c r="A127" s="156" t="s">
        <v>15</v>
      </c>
      <c r="B127" s="156"/>
      <c r="C127" s="156"/>
      <c r="D127" s="156"/>
      <c r="E127" s="156"/>
      <c r="F127" s="156"/>
      <c r="G127" s="31"/>
      <c r="H127" s="31"/>
      <c r="I127" s="31"/>
      <c r="J127" s="31"/>
      <c r="K127" s="157" t="s">
        <v>86</v>
      </c>
      <c r="L127" s="157"/>
      <c r="M127" s="31"/>
      <c r="N127" s="31"/>
      <c r="O127" s="31"/>
      <c r="P127" s="156"/>
      <c r="Q127" s="156"/>
      <c r="R127" s="156"/>
      <c r="S127" s="156"/>
      <c r="T127" s="156"/>
      <c r="U127" s="156"/>
      <c r="V127" s="156"/>
      <c r="W127" s="11"/>
      <c r="X127" s="11"/>
      <c r="Y127" s="11"/>
      <c r="Z127" s="11"/>
      <c r="AA127" s="11"/>
    </row>
    <row r="129" spans="1:38" ht="18.75" x14ac:dyDescent="0.25">
      <c r="A129" s="167" t="s">
        <v>399</v>
      </c>
      <c r="B129" s="167"/>
      <c r="C129" s="167"/>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38"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38" x14ac:dyDescent="0.25">
      <c r="A131" s="14" t="s">
        <v>84</v>
      </c>
      <c r="B131" s="15" t="s">
        <v>83</v>
      </c>
      <c r="C131" s="87" t="s">
        <v>394</v>
      </c>
      <c r="D131" s="87" t="s">
        <v>393</v>
      </c>
      <c r="E131" s="87" t="s">
        <v>392</v>
      </c>
      <c r="F131" s="87" t="s">
        <v>391</v>
      </c>
      <c r="G131" s="87" t="s">
        <v>390</v>
      </c>
      <c r="H131" s="87" t="s">
        <v>389</v>
      </c>
      <c r="I131" s="87" t="s">
        <v>388</v>
      </c>
      <c r="J131" s="87" t="s">
        <v>387</v>
      </c>
      <c r="K131" s="87" t="s">
        <v>386</v>
      </c>
      <c r="L131" s="87" t="s">
        <v>385</v>
      </c>
      <c r="M131" s="87" t="s">
        <v>384</v>
      </c>
      <c r="N131" s="32" t="s">
        <v>45</v>
      </c>
      <c r="O131" s="32" t="s">
        <v>46</v>
      </c>
      <c r="P131" s="32" t="s">
        <v>47</v>
      </c>
      <c r="Q131" s="32" t="s">
        <v>48</v>
      </c>
      <c r="R131" s="32" t="s">
        <v>49</v>
      </c>
      <c r="S131" s="32" t="s">
        <v>50</v>
      </c>
      <c r="T131" s="32" t="s">
        <v>51</v>
      </c>
      <c r="U131" s="32" t="s">
        <v>52</v>
      </c>
      <c r="V131" s="32" t="s">
        <v>53</v>
      </c>
      <c r="W131" s="32" t="s">
        <v>54</v>
      </c>
      <c r="X131" s="32" t="s">
        <v>55</v>
      </c>
      <c r="Y131" s="32" t="s">
        <v>56</v>
      </c>
      <c r="Z131" s="32" t="s">
        <v>57</v>
      </c>
      <c r="AA131" s="32" t="s">
        <v>58</v>
      </c>
      <c r="AB131" s="32" t="s">
        <v>59</v>
      </c>
      <c r="AC131" s="32" t="s">
        <v>60</v>
      </c>
      <c r="AD131" s="32" t="s">
        <v>61</v>
      </c>
      <c r="AE131" s="32" t="s">
        <v>62</v>
      </c>
      <c r="AF131" s="32" t="s">
        <v>63</v>
      </c>
      <c r="AG131" s="32" t="s">
        <v>64</v>
      </c>
      <c r="AH131" s="32" t="s">
        <v>65</v>
      </c>
      <c r="AI131" s="32" t="s">
        <v>66</v>
      </c>
      <c r="AJ131" s="32" t="s">
        <v>67</v>
      </c>
      <c r="AK131" s="32" t="s">
        <v>68</v>
      </c>
      <c r="AL131" s="33" t="s">
        <v>69</v>
      </c>
    </row>
    <row r="132" spans="1:38" x14ac:dyDescent="0.25">
      <c r="A132" s="18">
        <v>1</v>
      </c>
      <c r="B132" s="26" t="s">
        <v>156</v>
      </c>
      <c r="C132" s="84">
        <v>399</v>
      </c>
      <c r="D132" s="89">
        <v>414</v>
      </c>
      <c r="E132" s="89">
        <v>304</v>
      </c>
      <c r="F132" s="89">
        <v>172</v>
      </c>
      <c r="G132" s="89">
        <v>100</v>
      </c>
      <c r="H132" s="89">
        <v>286</v>
      </c>
      <c r="I132" s="89">
        <v>16</v>
      </c>
      <c r="J132" s="89">
        <v>27</v>
      </c>
      <c r="K132" s="89">
        <v>105</v>
      </c>
      <c r="L132" s="89">
        <v>217</v>
      </c>
      <c r="M132" s="89">
        <v>80</v>
      </c>
      <c r="N132" s="88">
        <v>85.303047180175781</v>
      </c>
      <c r="O132" s="88">
        <v>75.000442504882813</v>
      </c>
      <c r="P132" s="88">
        <v>76.544471740722656</v>
      </c>
      <c r="Q132" s="88">
        <v>73.408859252929688</v>
      </c>
      <c r="R132" s="88">
        <v>74.848075866699219</v>
      </c>
      <c r="S132" s="88">
        <v>72.779426574707031</v>
      </c>
      <c r="T132" s="88">
        <v>74.314979553222656</v>
      </c>
      <c r="U132" s="89">
        <v>73.496971130371094</v>
      </c>
      <c r="V132" s="89">
        <v>73.832206726074219</v>
      </c>
      <c r="W132" s="89">
        <v>74.242652893066406</v>
      </c>
      <c r="X132" s="89">
        <v>73.807235717773438</v>
      </c>
      <c r="Y132" s="89">
        <v>72.678779602050781</v>
      </c>
      <c r="Z132" s="89">
        <v>72.193870544433594</v>
      </c>
      <c r="AA132" s="89">
        <v>71.538764953613281</v>
      </c>
      <c r="AB132" s="89">
        <v>71.763420104980469</v>
      </c>
      <c r="AC132" s="89">
        <v>70.203712463378906</v>
      </c>
      <c r="AD132" s="89">
        <v>70.645645141601562</v>
      </c>
      <c r="AE132" s="89">
        <v>70.036705017089844</v>
      </c>
      <c r="AF132" s="89">
        <v>68.199455261230469</v>
      </c>
      <c r="AG132" s="89">
        <v>68.243980407714844</v>
      </c>
      <c r="AH132" s="89">
        <v>68.614883422851562</v>
      </c>
      <c r="AI132" s="89">
        <v>68.095916748046875</v>
      </c>
      <c r="AJ132" s="89">
        <v>67.299003601074219</v>
      </c>
      <c r="AK132" s="89">
        <v>67.739341735839844</v>
      </c>
      <c r="AL132" s="90">
        <v>67.630363464355469</v>
      </c>
    </row>
    <row r="133" spans="1:38" x14ac:dyDescent="0.25">
      <c r="A133" s="19">
        <v>2</v>
      </c>
      <c r="B133" s="16" t="s">
        <v>157</v>
      </c>
      <c r="C133" s="85">
        <v>212</v>
      </c>
      <c r="D133" s="92">
        <v>286</v>
      </c>
      <c r="E133" s="92">
        <v>100</v>
      </c>
      <c r="F133" s="92">
        <v>137</v>
      </c>
      <c r="G133" s="92">
        <v>236</v>
      </c>
      <c r="H133" s="92">
        <v>649</v>
      </c>
      <c r="I133" s="92">
        <v>616</v>
      </c>
      <c r="J133" s="92">
        <v>267</v>
      </c>
      <c r="K133" s="92">
        <v>638</v>
      </c>
      <c r="L133" s="92">
        <v>340</v>
      </c>
      <c r="M133" s="92">
        <v>550</v>
      </c>
      <c r="N133" s="91">
        <v>470.74264526367188</v>
      </c>
      <c r="O133" s="91">
        <v>452.87640380859375</v>
      </c>
      <c r="P133" s="91">
        <v>454.47003173828125</v>
      </c>
      <c r="Q133" s="91">
        <v>450.99624633789062</v>
      </c>
      <c r="R133" s="91">
        <v>452.53863525390625</v>
      </c>
      <c r="S133" s="91">
        <v>451.32479858398437</v>
      </c>
      <c r="T133" s="91">
        <v>452.9620361328125</v>
      </c>
      <c r="U133" s="92">
        <v>452.64883422851562</v>
      </c>
      <c r="V133" s="92">
        <v>451.67047119140625</v>
      </c>
      <c r="W133" s="92">
        <v>452.6551513671875</v>
      </c>
      <c r="X133" s="92">
        <v>450.90008544921875</v>
      </c>
      <c r="Y133" s="92">
        <v>449.857177734375</v>
      </c>
      <c r="Z133" s="92">
        <v>447.5318603515625</v>
      </c>
      <c r="AA133" s="92">
        <v>447.78317260742188</v>
      </c>
      <c r="AB133" s="92">
        <v>446.8914794921875</v>
      </c>
      <c r="AC133" s="92">
        <v>445.87222290039062</v>
      </c>
      <c r="AD133" s="92">
        <v>444.642333984375</v>
      </c>
      <c r="AE133" s="92">
        <v>444.75927734375</v>
      </c>
      <c r="AF133" s="92">
        <v>443.66986083984375</v>
      </c>
      <c r="AG133" s="92">
        <v>443.11166381835937</v>
      </c>
      <c r="AH133" s="92">
        <v>443.2354736328125</v>
      </c>
      <c r="AI133" s="92">
        <v>442.50247192382812</v>
      </c>
      <c r="AJ133" s="92">
        <v>441.46600341796875</v>
      </c>
      <c r="AK133" s="92">
        <v>441.35125732421875</v>
      </c>
      <c r="AL133" s="93">
        <v>440.67166137695312</v>
      </c>
    </row>
    <row r="134" spans="1:38" x14ac:dyDescent="0.25">
      <c r="A134" s="19">
        <v>3</v>
      </c>
      <c r="B134" s="16" t="s">
        <v>158</v>
      </c>
      <c r="C134" s="85">
        <v>-14</v>
      </c>
      <c r="D134" s="92">
        <v>109</v>
      </c>
      <c r="E134" s="92">
        <v>-61</v>
      </c>
      <c r="F134" s="92">
        <v>63</v>
      </c>
      <c r="G134" s="92">
        <v>184</v>
      </c>
      <c r="H134" s="92">
        <v>216</v>
      </c>
      <c r="I134" s="92">
        <v>127</v>
      </c>
      <c r="J134" s="92">
        <v>-83</v>
      </c>
      <c r="K134" s="92">
        <v>36</v>
      </c>
      <c r="L134" s="92">
        <v>-1</v>
      </c>
      <c r="M134" s="92">
        <v>-51</v>
      </c>
      <c r="N134" s="91">
        <v>-8.0850276947021484</v>
      </c>
      <c r="O134" s="91">
        <v>-15.589878082275391</v>
      </c>
      <c r="P134" s="91">
        <v>-16.657081604003906</v>
      </c>
      <c r="Q134" s="91">
        <v>-16.435272216796875</v>
      </c>
      <c r="R134" s="91">
        <v>-16.062175750732422</v>
      </c>
      <c r="S134" s="91">
        <v>-19.572248458862305</v>
      </c>
      <c r="T134" s="91">
        <v>-17.719242095947266</v>
      </c>
      <c r="U134" s="92">
        <v>-18.039615631103516</v>
      </c>
      <c r="V134" s="92">
        <v>-20.061286926269531</v>
      </c>
      <c r="W134" s="92">
        <v>-20.317647933959961</v>
      </c>
      <c r="X134" s="92">
        <v>-18.401041030883789</v>
      </c>
      <c r="Y134" s="92">
        <v>-20.938348770141602</v>
      </c>
      <c r="Z134" s="92">
        <v>-22.395374298095703</v>
      </c>
      <c r="AA134" s="92">
        <v>-20.244157791137695</v>
      </c>
      <c r="AB134" s="92">
        <v>-20.260734558105469</v>
      </c>
      <c r="AC134" s="92">
        <v>-21.083005905151367</v>
      </c>
      <c r="AD134" s="92">
        <v>-20.892745971679688</v>
      </c>
      <c r="AE134" s="92">
        <v>-22.358955383300781</v>
      </c>
      <c r="AF134" s="92">
        <v>-22.741008758544922</v>
      </c>
      <c r="AG134" s="92">
        <v>-23.254447937011719</v>
      </c>
      <c r="AH134" s="92">
        <v>-23.615695953369141</v>
      </c>
      <c r="AI134" s="92">
        <v>-23.794260025024414</v>
      </c>
      <c r="AJ134" s="92">
        <v>-24.738780975341797</v>
      </c>
      <c r="AK134" s="92">
        <v>-23.913854598999023</v>
      </c>
      <c r="AL134" s="93">
        <v>-24.320131301879883</v>
      </c>
    </row>
    <row r="135" spans="1:38" x14ac:dyDescent="0.25">
      <c r="A135" s="19">
        <v>4</v>
      </c>
      <c r="B135" s="16" t="s">
        <v>159</v>
      </c>
      <c r="C135" s="85">
        <v>121.72100067138672</v>
      </c>
      <c r="D135" s="92">
        <v>-0.1953270435333252</v>
      </c>
      <c r="E135" s="92">
        <v>10.890837669372559</v>
      </c>
      <c r="F135" s="92">
        <v>-108.7110595703125</v>
      </c>
      <c r="G135" s="92">
        <v>63.572689056396484</v>
      </c>
      <c r="H135" s="92">
        <v>301.3358154296875</v>
      </c>
      <c r="I135" s="92">
        <v>546.89227294921875</v>
      </c>
      <c r="J135" s="92">
        <v>222.22944641113281</v>
      </c>
      <c r="K135" s="92">
        <v>-105.92692565917969</v>
      </c>
      <c r="L135" s="92">
        <v>-162.93101501464844</v>
      </c>
      <c r="M135" s="92">
        <v>96.283905029296875</v>
      </c>
      <c r="N135" s="92">
        <v>141.70234680175781</v>
      </c>
      <c r="O135" s="92">
        <v>118.65705108642578</v>
      </c>
      <c r="P135" s="92">
        <v>118.40489196777344</v>
      </c>
      <c r="Q135" s="92">
        <v>116.38967132568359</v>
      </c>
      <c r="R135" s="92">
        <v>115.93796539306641</v>
      </c>
      <c r="S135" s="92">
        <v>113.157470703125</v>
      </c>
      <c r="T135" s="92">
        <v>115.18473815917969</v>
      </c>
      <c r="U135" s="92">
        <v>114.58533477783203</v>
      </c>
      <c r="V135" s="92">
        <v>112.76920318603516</v>
      </c>
      <c r="W135" s="92">
        <v>114.16567993164062</v>
      </c>
      <c r="X135" s="92">
        <v>113.77716827392578</v>
      </c>
      <c r="Y135" s="92">
        <v>112.40559387207031</v>
      </c>
      <c r="Z135" s="92">
        <v>112.61769104003906</v>
      </c>
      <c r="AA135" s="92">
        <v>110.96871948242187</v>
      </c>
      <c r="AB135" s="92">
        <v>110.78611755371094</v>
      </c>
      <c r="AC135" s="92">
        <v>109.28130340576172</v>
      </c>
      <c r="AD135" s="92">
        <v>110.41011810302734</v>
      </c>
      <c r="AE135" s="92">
        <v>109.33792877197266</v>
      </c>
      <c r="AF135" s="92">
        <v>108.05058288574219</v>
      </c>
      <c r="AG135" s="92">
        <v>107.73493194580078</v>
      </c>
      <c r="AH135" s="92">
        <v>107.18003082275391</v>
      </c>
      <c r="AI135" s="92">
        <v>107.40943145751953</v>
      </c>
      <c r="AJ135" s="92">
        <v>107.22077178955078</v>
      </c>
      <c r="AK135" s="92">
        <v>106.77147674560547</v>
      </c>
      <c r="AL135" s="93">
        <v>106.01541137695312</v>
      </c>
    </row>
    <row r="136" spans="1:38" x14ac:dyDescent="0.25">
      <c r="A136" s="19">
        <v>5</v>
      </c>
      <c r="B136" s="16" t="s">
        <v>160</v>
      </c>
      <c r="C136" s="85">
        <v>-32</v>
      </c>
      <c r="D136" s="92">
        <v>-74</v>
      </c>
      <c r="E136" s="92">
        <v>-77</v>
      </c>
      <c r="F136" s="92">
        <v>-4</v>
      </c>
      <c r="G136" s="92">
        <v>-61</v>
      </c>
      <c r="H136" s="92">
        <v>-182</v>
      </c>
      <c r="I136" s="92">
        <v>51</v>
      </c>
      <c r="J136" s="92">
        <v>-10</v>
      </c>
      <c r="K136" s="92">
        <v>-79</v>
      </c>
      <c r="L136" s="92">
        <v>4</v>
      </c>
      <c r="M136" s="92">
        <v>-23</v>
      </c>
      <c r="N136" s="92">
        <v>-24.649484634399414</v>
      </c>
      <c r="O136" s="92">
        <v>-38.715709686279297</v>
      </c>
      <c r="P136" s="92">
        <v>-37.465187072753906</v>
      </c>
      <c r="Q136" s="92">
        <v>-39.569900512695313</v>
      </c>
      <c r="R136" s="92">
        <v>-41.643497467041016</v>
      </c>
      <c r="S136" s="92">
        <v>-41.799060821533203</v>
      </c>
      <c r="T136" s="92">
        <v>-38.425880432128906</v>
      </c>
      <c r="U136" s="92">
        <v>-40.261085510253906</v>
      </c>
      <c r="V136" s="92">
        <v>-40.174495697021484</v>
      </c>
      <c r="W136" s="92">
        <v>-40.345500946044922</v>
      </c>
      <c r="X136" s="92">
        <v>-40.729248046875</v>
      </c>
      <c r="Y136" s="92">
        <v>-40.676250457763672</v>
      </c>
      <c r="Z136" s="92">
        <v>-41.399612426757813</v>
      </c>
      <c r="AA136" s="92">
        <v>-41.939258575439453</v>
      </c>
      <c r="AB136" s="92">
        <v>-42.1856689453125</v>
      </c>
      <c r="AC136" s="92">
        <v>-42.585315704345703</v>
      </c>
      <c r="AD136" s="92">
        <v>-43.590129852294922</v>
      </c>
      <c r="AE136" s="92">
        <v>-43.479415893554687</v>
      </c>
      <c r="AF136" s="92">
        <v>-45.047786712646484</v>
      </c>
      <c r="AG136" s="92">
        <v>-45.960685729980469</v>
      </c>
      <c r="AH136" s="92">
        <v>-46.156757354736328</v>
      </c>
      <c r="AI136" s="92">
        <v>-46.478107452392578</v>
      </c>
      <c r="AJ136" s="92">
        <v>-46.852264404296875</v>
      </c>
      <c r="AK136" s="92">
        <v>-46.718437194824219</v>
      </c>
      <c r="AL136" s="93">
        <v>-47.716548919677734</v>
      </c>
    </row>
    <row r="137" spans="1:38" x14ac:dyDescent="0.25">
      <c r="A137" s="19">
        <v>6</v>
      </c>
      <c r="B137" s="16" t="s">
        <v>161</v>
      </c>
      <c r="C137" s="85">
        <v>210</v>
      </c>
      <c r="D137" s="92">
        <v>131</v>
      </c>
      <c r="E137" s="92">
        <v>251</v>
      </c>
      <c r="F137" s="92">
        <v>214</v>
      </c>
      <c r="G137" s="92">
        <v>246</v>
      </c>
      <c r="H137" s="92">
        <v>201</v>
      </c>
      <c r="I137" s="92">
        <v>79</v>
      </c>
      <c r="J137" s="92">
        <v>190</v>
      </c>
      <c r="K137" s="92">
        <v>120</v>
      </c>
      <c r="L137" s="92">
        <v>164</v>
      </c>
      <c r="M137" s="92">
        <v>122</v>
      </c>
      <c r="N137" s="92">
        <v>138.34019470214844</v>
      </c>
      <c r="O137" s="92">
        <v>124.93670654296875</v>
      </c>
      <c r="P137" s="92">
        <v>125.09455871582031</v>
      </c>
      <c r="Q137" s="92">
        <v>122.22925567626953</v>
      </c>
      <c r="R137" s="92">
        <v>123.57993316650391</v>
      </c>
      <c r="S137" s="92">
        <v>120.99967193603516</v>
      </c>
      <c r="T137" s="92">
        <v>123.05916595458984</v>
      </c>
      <c r="U137" s="92">
        <v>119.95522308349609</v>
      </c>
      <c r="V137" s="92">
        <v>119.47328948974609</v>
      </c>
      <c r="W137" s="92">
        <v>122.09787750244141</v>
      </c>
      <c r="X137" s="92">
        <v>120.72553253173828</v>
      </c>
      <c r="Y137" s="92">
        <v>119.32801818847656</v>
      </c>
      <c r="Z137" s="92">
        <v>118.44728088378906</v>
      </c>
      <c r="AA137" s="92">
        <v>119.48835754394531</v>
      </c>
      <c r="AB137" s="92">
        <v>118.68226623535156</v>
      </c>
      <c r="AC137" s="92">
        <v>117.4927978515625</v>
      </c>
      <c r="AD137" s="92">
        <v>118.40245056152344</v>
      </c>
      <c r="AE137" s="92">
        <v>117.27689361572266</v>
      </c>
      <c r="AF137" s="92">
        <v>115.37022399902344</v>
      </c>
      <c r="AG137" s="92">
        <v>116.23247528076172</v>
      </c>
      <c r="AH137" s="92">
        <v>115.73337554931641</v>
      </c>
      <c r="AI137" s="92">
        <v>115.08023071289062</v>
      </c>
      <c r="AJ137" s="92">
        <v>114.31724548339844</v>
      </c>
      <c r="AK137" s="92">
        <v>113.24737548828125</v>
      </c>
      <c r="AL137" s="93">
        <v>113.34052276611328</v>
      </c>
    </row>
    <row r="138" spans="1:38" x14ac:dyDescent="0.25">
      <c r="A138" s="20">
        <v>7</v>
      </c>
      <c r="B138" s="17" t="s">
        <v>162</v>
      </c>
      <c r="C138" s="86">
        <v>49</v>
      </c>
      <c r="D138" s="94">
        <v>-113</v>
      </c>
      <c r="E138" s="94">
        <v>4</v>
      </c>
      <c r="F138" s="94">
        <v>136</v>
      </c>
      <c r="G138" s="94">
        <v>227</v>
      </c>
      <c r="H138" s="94">
        <v>166</v>
      </c>
      <c r="I138" s="94">
        <v>98</v>
      </c>
      <c r="J138" s="94">
        <v>110</v>
      </c>
      <c r="K138" s="94">
        <v>-3</v>
      </c>
      <c r="L138" s="94">
        <v>51</v>
      </c>
      <c r="M138" s="94">
        <v>-81</v>
      </c>
      <c r="N138" s="94">
        <v>29.818695068359375</v>
      </c>
      <c r="O138" s="94">
        <v>11.49138069152832</v>
      </c>
      <c r="P138" s="94">
        <v>12.171273231506348</v>
      </c>
      <c r="Q138" s="94">
        <v>10.781064987182617</v>
      </c>
      <c r="R138" s="94">
        <v>12.16007137298584</v>
      </c>
      <c r="S138" s="94">
        <v>10.651043891906738</v>
      </c>
      <c r="T138" s="94">
        <v>11.462067604064941</v>
      </c>
      <c r="U138" s="94">
        <v>11.183475494384766</v>
      </c>
      <c r="V138" s="94">
        <v>9.9546098709106445</v>
      </c>
      <c r="W138" s="94">
        <v>11.375870704650879</v>
      </c>
      <c r="X138" s="94">
        <v>10.253100395202637</v>
      </c>
      <c r="Y138" s="94">
        <v>8.5577898025512695</v>
      </c>
      <c r="Z138" s="94">
        <v>8.1477127075195313</v>
      </c>
      <c r="AA138" s="94">
        <v>9.446711540222168</v>
      </c>
      <c r="AB138" s="94">
        <v>7.9130640029907227</v>
      </c>
      <c r="AC138" s="94">
        <v>6.8419475555419922</v>
      </c>
      <c r="AD138" s="94">
        <v>8.4395027160644531</v>
      </c>
      <c r="AE138" s="94">
        <v>7.7204046249389648</v>
      </c>
      <c r="AF138" s="94">
        <v>6.3449177742004395</v>
      </c>
      <c r="AG138" s="94">
        <v>6.1701879501342773</v>
      </c>
      <c r="AH138" s="94">
        <v>5.8956475257873535</v>
      </c>
      <c r="AI138" s="94">
        <v>4.649686336517334</v>
      </c>
      <c r="AJ138" s="94">
        <v>5.4461507797241211</v>
      </c>
      <c r="AK138" s="94">
        <v>3.8686809539794922</v>
      </c>
      <c r="AL138" s="95">
        <v>3.8940689563751221</v>
      </c>
    </row>
    <row r="139" spans="1:38" x14ac:dyDescent="0.25">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spans="1:38" x14ac:dyDescent="0.25">
      <c r="A140" s="82"/>
      <c r="B140" s="10" t="s">
        <v>85</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spans="1:38" x14ac:dyDescent="0.25">
      <c r="A141" s="22" t="s">
        <v>84</v>
      </c>
      <c r="B141" s="15" t="s">
        <v>83</v>
      </c>
      <c r="C141" s="102" t="s">
        <v>394</v>
      </c>
      <c r="D141" s="87" t="s">
        <v>393</v>
      </c>
      <c r="E141" s="87" t="s">
        <v>392</v>
      </c>
      <c r="F141" s="87" t="s">
        <v>391</v>
      </c>
      <c r="G141" s="87" t="s">
        <v>390</v>
      </c>
      <c r="H141" s="87" t="s">
        <v>389</v>
      </c>
      <c r="I141" s="87" t="s">
        <v>388</v>
      </c>
      <c r="J141" s="87" t="s">
        <v>387</v>
      </c>
      <c r="K141" s="87" t="s">
        <v>386</v>
      </c>
      <c r="L141" s="87" t="s">
        <v>385</v>
      </c>
      <c r="M141" s="87" t="s">
        <v>384</v>
      </c>
      <c r="N141" s="46" t="s">
        <v>45</v>
      </c>
      <c r="O141" s="46" t="s">
        <v>46</v>
      </c>
      <c r="P141" s="46" t="s">
        <v>47</v>
      </c>
      <c r="Q141" s="46" t="s">
        <v>48</v>
      </c>
      <c r="R141" s="46" t="s">
        <v>49</v>
      </c>
      <c r="S141" s="46" t="s">
        <v>50</v>
      </c>
      <c r="T141" s="46" t="s">
        <v>51</v>
      </c>
      <c r="U141" s="46" t="s">
        <v>52</v>
      </c>
      <c r="V141" s="46" t="s">
        <v>53</v>
      </c>
      <c r="W141" s="46" t="s">
        <v>54</v>
      </c>
      <c r="X141" s="46" t="s">
        <v>55</v>
      </c>
      <c r="Y141" s="46" t="s">
        <v>56</v>
      </c>
      <c r="Z141" s="46" t="s">
        <v>57</v>
      </c>
      <c r="AA141" s="46" t="s">
        <v>58</v>
      </c>
      <c r="AB141" s="46" t="s">
        <v>59</v>
      </c>
      <c r="AC141" s="46" t="s">
        <v>60</v>
      </c>
      <c r="AD141" s="46" t="s">
        <v>61</v>
      </c>
      <c r="AE141" s="46" t="s">
        <v>62</v>
      </c>
      <c r="AF141" s="46" t="s">
        <v>63</v>
      </c>
      <c r="AG141" s="46" t="s">
        <v>64</v>
      </c>
      <c r="AH141" s="46" t="s">
        <v>65</v>
      </c>
      <c r="AI141" s="46" t="s">
        <v>66</v>
      </c>
      <c r="AJ141" s="46" t="s">
        <v>67</v>
      </c>
      <c r="AK141" s="46" t="s">
        <v>68</v>
      </c>
      <c r="AL141" s="47" t="s">
        <v>69</v>
      </c>
    </row>
    <row r="142" spans="1:38" x14ac:dyDescent="0.25">
      <c r="A142" s="29">
        <v>1</v>
      </c>
      <c r="B142" s="101" t="str">
        <f>VLOOKUP($A$142,$A$132:$AL$138,2)</f>
        <v>Dunbar and East Linton</v>
      </c>
      <c r="C142" s="96">
        <f>VLOOKUP($A$142,$A$132:$AL$138,3)</f>
        <v>399</v>
      </c>
      <c r="D142" s="97">
        <f>VLOOKUP($A$142,$A$132:$AL$138,4)</f>
        <v>414</v>
      </c>
      <c r="E142" s="97">
        <f>VLOOKUP($A$142,$A$132:$AL$138,5)</f>
        <v>304</v>
      </c>
      <c r="F142" s="97">
        <f>VLOOKUP($A$142,$A$132:$AL$138,6)</f>
        <v>172</v>
      </c>
      <c r="G142" s="97">
        <f>VLOOKUP($A$142,$A$132:$AL$138,7)</f>
        <v>100</v>
      </c>
      <c r="H142" s="97">
        <f>VLOOKUP($A$142,$A$132:$AL$138,8)</f>
        <v>286</v>
      </c>
      <c r="I142" s="97">
        <f>VLOOKUP($A$142,$A$132:$AL$138,9)</f>
        <v>16</v>
      </c>
      <c r="J142" s="97">
        <f>VLOOKUP($A$142,$A$132:$AL$138,10)</f>
        <v>27</v>
      </c>
      <c r="K142" s="97">
        <f>VLOOKUP($A$142,$A$132:$AL$138,11)</f>
        <v>105</v>
      </c>
      <c r="L142" s="97">
        <f>VLOOKUP($A$142,$A$132:$AL$138,12)</f>
        <v>217</v>
      </c>
      <c r="M142" s="97">
        <f>VLOOKUP($A$142,$A$132:$AL$138,13)</f>
        <v>80</v>
      </c>
      <c r="N142" s="97">
        <f>VLOOKUP($A$142,$A$132:$AL$138,14)</f>
        <v>85.303047180175781</v>
      </c>
      <c r="O142" s="97">
        <f>VLOOKUP($A$142,$A$132:$AL$138,15)</f>
        <v>75.000442504882813</v>
      </c>
      <c r="P142" s="97">
        <f>VLOOKUP($A$142,$A$132:$AL$138,16)</f>
        <v>76.544471740722656</v>
      </c>
      <c r="Q142" s="97">
        <f>VLOOKUP($A$142,$A$132:$AL$138,17)</f>
        <v>73.408859252929688</v>
      </c>
      <c r="R142" s="97">
        <f>VLOOKUP($A$142,$A$132:$AL$138,18)</f>
        <v>74.848075866699219</v>
      </c>
      <c r="S142" s="97">
        <f>VLOOKUP($A$142,$A$132:$AL$138,19)</f>
        <v>72.779426574707031</v>
      </c>
      <c r="T142" s="97">
        <f>VLOOKUP($A$142,$A$132:$AL$138,20)</f>
        <v>74.314979553222656</v>
      </c>
      <c r="U142" s="97">
        <f>VLOOKUP($A$142,$A$132:$AL$138,21)</f>
        <v>73.496971130371094</v>
      </c>
      <c r="V142" s="97">
        <f>VLOOKUP($A$142,$A$132:$AL$138,22)</f>
        <v>73.832206726074219</v>
      </c>
      <c r="W142" s="97">
        <f>VLOOKUP($A$142,$A$132:$AL$138,23)</f>
        <v>74.242652893066406</v>
      </c>
      <c r="X142" s="97">
        <f>VLOOKUP($A$142,$A$132:$AL$138,24)</f>
        <v>73.807235717773438</v>
      </c>
      <c r="Y142" s="97">
        <f>VLOOKUP($A$142,$A$132:$AL$138,25)</f>
        <v>72.678779602050781</v>
      </c>
      <c r="Z142" s="97">
        <f>VLOOKUP($A$142,$A$132:$AL$138,26)</f>
        <v>72.193870544433594</v>
      </c>
      <c r="AA142" s="97">
        <f>VLOOKUP($A$142,$A$132:$AL$138,27)</f>
        <v>71.538764953613281</v>
      </c>
      <c r="AB142" s="97">
        <f>VLOOKUP($A$142,$A$132:$AL$138,28)</f>
        <v>71.763420104980469</v>
      </c>
      <c r="AC142" s="97">
        <f>VLOOKUP($A$142,$A$132:$AL$138,29)</f>
        <v>70.203712463378906</v>
      </c>
      <c r="AD142" s="97">
        <f>VLOOKUP($A$142,$A$132:$AL$138,30)</f>
        <v>70.645645141601562</v>
      </c>
      <c r="AE142" s="97">
        <f>VLOOKUP($A$142,$A$132:$AL$138,31)</f>
        <v>70.036705017089844</v>
      </c>
      <c r="AF142" s="97">
        <f>VLOOKUP($A$142,$A$132:$AL$138,32)</f>
        <v>68.199455261230469</v>
      </c>
      <c r="AG142" s="97">
        <f>VLOOKUP($A$142,$A$132:$AL$138,33)</f>
        <v>68.243980407714844</v>
      </c>
      <c r="AH142" s="97">
        <f>VLOOKUP($A$142,$A$132:$AL$138,34)</f>
        <v>68.614883422851562</v>
      </c>
      <c r="AI142" s="97">
        <f>VLOOKUP($A$142,$A$132:$AL$138,35)</f>
        <v>68.095916748046875</v>
      </c>
      <c r="AJ142" s="97">
        <f>VLOOKUP($A$142,$A$132:$AL$138,36)</f>
        <v>67.299003601074219</v>
      </c>
      <c r="AK142" s="97">
        <f>VLOOKUP($A$142,$A$132:$AL$138,37)</f>
        <v>67.739341735839844</v>
      </c>
      <c r="AL142" s="98">
        <f>VLOOKUP($A$142,$A$132:$AL$138,38)</f>
        <v>67.630363464355469</v>
      </c>
    </row>
    <row r="143" spans="1:38" x14ac:dyDescent="0.25">
      <c r="A143" s="25"/>
      <c r="B143" s="25"/>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38" x14ac:dyDescent="0.25">
      <c r="A144" s="161" t="s">
        <v>87</v>
      </c>
      <c r="B144" s="161"/>
      <c r="C144" s="161"/>
      <c r="D144" s="161"/>
    </row>
    <row r="166" spans="1:16358" s="25" customFormat="1" ht="15.75" x14ac:dyDescent="0.25">
      <c r="A166" s="156"/>
      <c r="B166" s="156"/>
      <c r="C166" s="156"/>
      <c r="D166" s="156"/>
      <c r="E166" s="156"/>
      <c r="F166" s="156"/>
      <c r="G166" s="31"/>
      <c r="H166" s="31"/>
      <c r="I166" s="31"/>
      <c r="J166" s="31"/>
      <c r="K166" s="157" t="s">
        <v>86</v>
      </c>
      <c r="L166" s="157"/>
      <c r="M166" s="31"/>
      <c r="N166" s="31"/>
      <c r="O166" s="31"/>
      <c r="P166" s="156"/>
      <c r="Q166" s="156"/>
      <c r="R166" s="156"/>
      <c r="S166" s="156"/>
      <c r="T166" s="156"/>
      <c r="U166" s="156"/>
      <c r="V166" s="156"/>
      <c r="W166" s="11"/>
      <c r="X166" s="11"/>
      <c r="Y166" s="11"/>
      <c r="Z166" s="11"/>
      <c r="AA166" s="11"/>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row>
    <row r="168" spans="1:16358" x14ac:dyDescent="0.25">
      <c r="A168" s="165" t="s">
        <v>435</v>
      </c>
      <c r="B168" s="165"/>
    </row>
    <row r="169" spans="1:16358" s="114" customFormat="1" ht="11.25" x14ac:dyDescent="0.2">
      <c r="A169" s="164" t="s">
        <v>441</v>
      </c>
      <c r="B169" s="164"/>
      <c r="C169" s="164"/>
      <c r="D169" s="164"/>
      <c r="E169" s="164"/>
      <c r="F169" s="164"/>
      <c r="G169" s="164"/>
    </row>
    <row r="170" spans="1:16358" s="114" customFormat="1" ht="24.75" customHeight="1" x14ac:dyDescent="0.25">
      <c r="A170" s="158" t="s">
        <v>442</v>
      </c>
      <c r="B170" s="159"/>
      <c r="C170" s="159"/>
      <c r="D170" s="159"/>
      <c r="E170" s="159"/>
      <c r="F170" s="159"/>
      <c r="G170" s="159"/>
      <c r="H170" s="159"/>
      <c r="I170" s="159"/>
      <c r="J170" s="159"/>
    </row>
    <row r="171" spans="1:16358" s="114" customFormat="1" x14ac:dyDescent="0.25">
      <c r="A171" s="118"/>
      <c r="B171" s="119"/>
      <c r="C171" s="119"/>
      <c r="D171" s="119"/>
      <c r="E171" s="119"/>
      <c r="F171" s="119"/>
      <c r="G171" s="119"/>
      <c r="H171" s="119"/>
      <c r="I171" s="119"/>
      <c r="J171" s="119"/>
    </row>
    <row r="172" spans="1:16358" s="114" customFormat="1" ht="11.25" x14ac:dyDescent="0.2">
      <c r="A172" s="153" t="s">
        <v>5</v>
      </c>
      <c r="B172" s="153"/>
    </row>
  </sheetData>
  <mergeCells count="41">
    <mergeCell ref="A5:B5"/>
    <mergeCell ref="A168:B168"/>
    <mergeCell ref="A169:G169"/>
    <mergeCell ref="A172:B172"/>
    <mergeCell ref="A6:B6"/>
    <mergeCell ref="C6:G6"/>
    <mergeCell ref="A7:B7"/>
    <mergeCell ref="C7:G7"/>
    <mergeCell ref="A88:B88"/>
    <mergeCell ref="A103:D103"/>
    <mergeCell ref="A49:B49"/>
    <mergeCell ref="A64:D64"/>
    <mergeCell ref="A85:F85"/>
    <mergeCell ref="A144:D144"/>
    <mergeCell ref="A170:J170"/>
    <mergeCell ref="A10:B10"/>
    <mergeCell ref="A166:F166"/>
    <mergeCell ref="P85:V85"/>
    <mergeCell ref="A86:F86"/>
    <mergeCell ref="K86:L86"/>
    <mergeCell ref="P86:V86"/>
    <mergeCell ref="K166:L166"/>
    <mergeCell ref="P166:V166"/>
    <mergeCell ref="P126:V126"/>
    <mergeCell ref="A127:F127"/>
    <mergeCell ref="K127:L127"/>
    <mergeCell ref="P127:V127"/>
    <mergeCell ref="A129:C129"/>
    <mergeCell ref="A126:F126"/>
    <mergeCell ref="A25:D25"/>
    <mergeCell ref="A46:F46"/>
    <mergeCell ref="P46:V46"/>
    <mergeCell ref="A47:F47"/>
    <mergeCell ref="K47:L47"/>
    <mergeCell ref="P47:V47"/>
    <mergeCell ref="A1:F1"/>
    <mergeCell ref="P1:V1"/>
    <mergeCell ref="A3:F3"/>
    <mergeCell ref="K3:L3"/>
    <mergeCell ref="P3:V3"/>
    <mergeCell ref="A2:B2"/>
  </mergeCells>
  <hyperlinks>
    <hyperlink ref="K3" display="Back to contents page "/>
    <hyperlink ref="K3:L3" location="Contents!A1" display="Back to contents page "/>
    <hyperlink ref="K47" display="Back to contents page "/>
    <hyperlink ref="K47:L47" location="Contents!A1" display="Back to contents page "/>
    <hyperlink ref="K86" display="Back to contents page "/>
    <hyperlink ref="K86:L86" location="Contents!A1" display="Back to contents page "/>
    <hyperlink ref="K127" display="Back to contents page "/>
    <hyperlink ref="K127:L127" location="Contents!A1" display="Back to contents page "/>
    <hyperlink ref="K166" display="Back to contents page "/>
    <hyperlink ref="K166:L166" location="Contents!A1" display="Back to contents page "/>
    <hyperlink ref="A6:B6" location="'East Lothian'!A26" display="1. Total Fertility Rate (All persons)"/>
    <hyperlink ref="C6:G6" location="'East Lothian'!A65" display="2. Standardised Mortality Ratio (All Persons)"/>
    <hyperlink ref="A7:B7" location="'East Lothian'!A104" display="3. Life Expectancy (All Persons)"/>
    <hyperlink ref="C7:G7" location="'East Lothian'!A145"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List Box 1">
              <controlPr defaultSize="0" autoLine="0" autoPict="0">
                <anchor moveWithCells="1">
                  <from>
                    <xdr:col>1</xdr:col>
                    <xdr:colOff>9525</xdr:colOff>
                    <xdr:row>25</xdr:row>
                    <xdr:rowOff>0</xdr:rowOff>
                  </from>
                  <to>
                    <xdr:col>2</xdr:col>
                    <xdr:colOff>9525</xdr:colOff>
                    <xdr:row>43</xdr:row>
                    <xdr:rowOff>180975</xdr:rowOff>
                  </to>
                </anchor>
              </controlPr>
            </control>
          </mc:Choice>
        </mc:AlternateContent>
        <mc:AlternateContent xmlns:mc="http://schemas.openxmlformats.org/markup-compatibility/2006">
          <mc:Choice Requires="x14">
            <control shapeId="47106" r:id="rId5" name="List Box 2">
              <controlPr defaultSize="0" autoLine="0" autoPict="0">
                <anchor moveWithCells="1">
                  <from>
                    <xdr:col>1</xdr:col>
                    <xdr:colOff>38100</xdr:colOff>
                    <xdr:row>64</xdr:row>
                    <xdr:rowOff>19050</xdr:rowOff>
                  </from>
                  <to>
                    <xdr:col>2</xdr:col>
                    <xdr:colOff>9525</xdr:colOff>
                    <xdr:row>83</xdr:row>
                    <xdr:rowOff>0</xdr:rowOff>
                  </to>
                </anchor>
              </controlPr>
            </control>
          </mc:Choice>
        </mc:AlternateContent>
        <mc:AlternateContent xmlns:mc="http://schemas.openxmlformats.org/markup-compatibility/2006">
          <mc:Choice Requires="x14">
            <control shapeId="47107" r:id="rId6" name="List Box 3">
              <controlPr defaultSize="0" autoLine="0" autoPict="0">
                <anchor moveWithCells="1">
                  <from>
                    <xdr:col>1</xdr:col>
                    <xdr:colOff>38100</xdr:colOff>
                    <xdr:row>103</xdr:row>
                    <xdr:rowOff>57150</xdr:rowOff>
                  </from>
                  <to>
                    <xdr:col>2</xdr:col>
                    <xdr:colOff>28575</xdr:colOff>
                    <xdr:row>123</xdr:row>
                    <xdr:rowOff>123825</xdr:rowOff>
                  </to>
                </anchor>
              </controlPr>
            </control>
          </mc:Choice>
        </mc:AlternateContent>
        <mc:AlternateContent xmlns:mc="http://schemas.openxmlformats.org/markup-compatibility/2006">
          <mc:Choice Requires="x14">
            <control shapeId="47108" r:id="rId7" name="List Box 4">
              <controlPr defaultSize="0" autoLine="0" autoPict="0">
                <anchor moveWithCells="1">
                  <from>
                    <xdr:col>1</xdr:col>
                    <xdr:colOff>38100</xdr:colOff>
                    <xdr:row>144</xdr:row>
                    <xdr:rowOff>57150</xdr:rowOff>
                  </from>
                  <to>
                    <xdr:col>2</xdr:col>
                    <xdr:colOff>28575</xdr:colOff>
                    <xdr:row>164</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XED156"/>
  <sheetViews>
    <sheetView showGridLines="0" topLeftCell="A4" zoomScaleNormal="100" workbookViewId="0">
      <selection activeCell="A6" sqref="A6:B6"/>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16</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163</v>
      </c>
      <c r="C13" s="48">
        <v>1.9303765296936035</v>
      </c>
      <c r="D13" s="49">
        <v>1.9381500482559204</v>
      </c>
      <c r="E13" s="49">
        <v>1.9499212503433228</v>
      </c>
      <c r="F13" s="49">
        <v>1.9645007848739624</v>
      </c>
      <c r="G13" s="49">
        <v>1.9762694835662842</v>
      </c>
      <c r="H13" s="49">
        <v>1.9858207702636719</v>
      </c>
      <c r="I13" s="49">
        <v>1.992500901222229</v>
      </c>
      <c r="J13" s="50">
        <v>1.9977502822875977</v>
      </c>
      <c r="K13" s="50">
        <v>2.0032544136047363</v>
      </c>
      <c r="L13" s="50">
        <v>2.0086743831634521</v>
      </c>
      <c r="M13" s="50">
        <v>2.0151934623718262</v>
      </c>
      <c r="N13" s="50">
        <v>2.0230686664581299</v>
      </c>
      <c r="O13" s="50">
        <v>2.0308408737182617</v>
      </c>
      <c r="P13" s="50">
        <v>2.0386531352996826</v>
      </c>
      <c r="Q13" s="50">
        <v>2.044715404510498</v>
      </c>
      <c r="R13" s="50">
        <v>2.0493752956390381</v>
      </c>
      <c r="S13" s="50">
        <v>2.0542316436767578</v>
      </c>
      <c r="T13" s="50">
        <v>2.0606281757354736</v>
      </c>
      <c r="U13" s="50">
        <v>2.0654723644256592</v>
      </c>
      <c r="V13" s="50">
        <v>2.0652437210083008</v>
      </c>
      <c r="W13" s="50">
        <v>2.0649025440216064</v>
      </c>
      <c r="X13" s="50">
        <v>2.0647697448730469</v>
      </c>
      <c r="Y13" s="50">
        <v>2.0648167133331299</v>
      </c>
      <c r="Z13" s="50">
        <v>2.0650441646575928</v>
      </c>
      <c r="AA13" s="51">
        <v>2.064964771270752</v>
      </c>
    </row>
    <row r="14" spans="1:27" x14ac:dyDescent="0.25">
      <c r="A14" s="19">
        <v>2</v>
      </c>
      <c r="B14" s="16" t="s">
        <v>164</v>
      </c>
      <c r="C14" s="48">
        <v>1.783144474029541</v>
      </c>
      <c r="D14" s="49">
        <v>1.7903250455856323</v>
      </c>
      <c r="E14" s="49">
        <v>1.8011984825134277</v>
      </c>
      <c r="F14" s="49">
        <v>1.8146660327911377</v>
      </c>
      <c r="G14" s="49">
        <v>1.8255370855331421</v>
      </c>
      <c r="H14" s="49">
        <v>1.834359884262085</v>
      </c>
      <c r="I14" s="49">
        <v>1.8405305147171021</v>
      </c>
      <c r="J14" s="50">
        <v>1.8453794717788696</v>
      </c>
      <c r="K14" s="50">
        <v>1.8504638671875</v>
      </c>
      <c r="L14" s="50">
        <v>1.8554704189300537</v>
      </c>
      <c r="M14" s="50">
        <v>1.8614922761917114</v>
      </c>
      <c r="N14" s="50">
        <v>1.8687669038772583</v>
      </c>
      <c r="O14" s="50">
        <v>1.8759462833404541</v>
      </c>
      <c r="P14" s="50">
        <v>1.8831626176834106</v>
      </c>
      <c r="Q14" s="50">
        <v>1.8887625932693481</v>
      </c>
      <c r="R14" s="50">
        <v>1.8930668830871582</v>
      </c>
      <c r="S14" s="50">
        <v>1.8975528478622437</v>
      </c>
      <c r="T14" s="50">
        <v>1.9034616947174072</v>
      </c>
      <c r="U14" s="50">
        <v>1.9079362154006958</v>
      </c>
      <c r="V14" s="50">
        <v>1.9077250957489014</v>
      </c>
      <c r="W14" s="50">
        <v>1.9074100255966187</v>
      </c>
      <c r="X14" s="50">
        <v>1.9072873592376709</v>
      </c>
      <c r="Y14" s="50">
        <v>1.9073306322097778</v>
      </c>
      <c r="Z14" s="50">
        <v>1.9075406789779663</v>
      </c>
      <c r="AA14" s="51">
        <v>1.9074674844741821</v>
      </c>
    </row>
    <row r="15" spans="1:27" x14ac:dyDescent="0.25">
      <c r="A15" s="20">
        <v>3</v>
      </c>
      <c r="B15" s="17" t="s">
        <v>165</v>
      </c>
      <c r="C15" s="72">
        <v>1.5541167259216309</v>
      </c>
      <c r="D15" s="73">
        <v>1.5603749752044678</v>
      </c>
      <c r="E15" s="73">
        <v>1.5698518753051758</v>
      </c>
      <c r="F15" s="73">
        <v>1.5815895795822144</v>
      </c>
      <c r="G15" s="73">
        <v>1.591064453125</v>
      </c>
      <c r="H15" s="73">
        <v>1.5987540483474731</v>
      </c>
      <c r="I15" s="73">
        <v>1.6041320562362671</v>
      </c>
      <c r="J15" s="54">
        <v>1.6083582639694214</v>
      </c>
      <c r="K15" s="54">
        <v>1.612789511680603</v>
      </c>
      <c r="L15" s="54">
        <v>1.6171530485153198</v>
      </c>
      <c r="M15" s="54">
        <v>1.6224014759063721</v>
      </c>
      <c r="N15" s="54">
        <v>1.6287417411804199</v>
      </c>
      <c r="O15" s="54">
        <v>1.6349990367889404</v>
      </c>
      <c r="P15" s="54">
        <v>1.6412885189056396</v>
      </c>
      <c r="Q15" s="54">
        <v>1.6461691856384277</v>
      </c>
      <c r="R15" s="54">
        <v>1.6499207019805908</v>
      </c>
      <c r="S15" s="54">
        <v>1.6538305282592773</v>
      </c>
      <c r="T15" s="54">
        <v>1.6589803695678711</v>
      </c>
      <c r="U15" s="54">
        <v>1.6628801822662354</v>
      </c>
      <c r="V15" s="54">
        <v>1.6626961231231689</v>
      </c>
      <c r="W15" s="54">
        <v>1.6624215841293335</v>
      </c>
      <c r="X15" s="54">
        <v>1.6623146533966064</v>
      </c>
      <c r="Y15" s="54">
        <v>1.6623523235321045</v>
      </c>
      <c r="Z15" s="54">
        <v>1.662535548210144</v>
      </c>
      <c r="AA15" s="55">
        <v>1.6624716520309448</v>
      </c>
    </row>
    <row r="16" spans="1:27"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row>
    <row r="17" spans="1:27" x14ac:dyDescent="0.25">
      <c r="A17" s="69"/>
      <c r="B17" s="10" t="s">
        <v>85</v>
      </c>
      <c r="C17" s="69"/>
      <c r="D17" s="69"/>
      <c r="E17" s="69"/>
      <c r="F17" s="69"/>
      <c r="G17" s="69"/>
      <c r="H17" s="69"/>
      <c r="I17" s="69"/>
      <c r="J17" s="69"/>
      <c r="K17" s="69"/>
      <c r="L17" s="69"/>
      <c r="M17" s="69"/>
      <c r="N17" s="69"/>
      <c r="O17" s="69"/>
      <c r="P17" s="69"/>
      <c r="Q17" s="69"/>
      <c r="R17" s="69"/>
      <c r="S17" s="69"/>
      <c r="T17" s="69"/>
      <c r="U17" s="69"/>
      <c r="V17" s="69"/>
      <c r="W17" s="69"/>
      <c r="X17" s="69"/>
      <c r="Y17" s="69"/>
      <c r="Z17" s="69"/>
      <c r="AA17" s="69"/>
    </row>
    <row r="18" spans="1:27" x14ac:dyDescent="0.25">
      <c r="A18" s="15" t="s">
        <v>84</v>
      </c>
      <c r="B18" s="22" t="s">
        <v>83</v>
      </c>
      <c r="C18" s="46" t="s">
        <v>45</v>
      </c>
      <c r="D18" s="46" t="s">
        <v>46</v>
      </c>
      <c r="E18" s="46" t="s">
        <v>47</v>
      </c>
      <c r="F18" s="46" t="s">
        <v>48</v>
      </c>
      <c r="G18" s="46" t="s">
        <v>49</v>
      </c>
      <c r="H18" s="46" t="s">
        <v>50</v>
      </c>
      <c r="I18" s="46" t="s">
        <v>51</v>
      </c>
      <c r="J18" s="46" t="s">
        <v>52</v>
      </c>
      <c r="K18" s="46" t="s">
        <v>53</v>
      </c>
      <c r="L18" s="46" t="s">
        <v>54</v>
      </c>
      <c r="M18" s="46" t="s">
        <v>55</v>
      </c>
      <c r="N18" s="46" t="s">
        <v>56</v>
      </c>
      <c r="O18" s="46" t="s">
        <v>57</v>
      </c>
      <c r="P18" s="46" t="s">
        <v>58</v>
      </c>
      <c r="Q18" s="46" t="s">
        <v>59</v>
      </c>
      <c r="R18" s="46" t="s">
        <v>60</v>
      </c>
      <c r="S18" s="46" t="s">
        <v>61</v>
      </c>
      <c r="T18" s="46" t="s">
        <v>62</v>
      </c>
      <c r="U18" s="46" t="s">
        <v>63</v>
      </c>
      <c r="V18" s="46" t="s">
        <v>64</v>
      </c>
      <c r="W18" s="46" t="s">
        <v>65</v>
      </c>
      <c r="X18" s="46" t="s">
        <v>66</v>
      </c>
      <c r="Y18" s="46" t="s">
        <v>67</v>
      </c>
      <c r="Z18" s="46" t="s">
        <v>68</v>
      </c>
      <c r="AA18" s="47" t="s">
        <v>69</v>
      </c>
    </row>
    <row r="19" spans="1:27" x14ac:dyDescent="0.25">
      <c r="A19" s="23">
        <v>1</v>
      </c>
      <c r="B19" s="21" t="str">
        <f>VLOOKUP($A19,$A$13:$AA$15,2)</f>
        <v>Eastwood 1</v>
      </c>
      <c r="C19" s="64">
        <f>VLOOKUP($A19,$A$13:$AA$15,3)</f>
        <v>1.9303765296936035</v>
      </c>
      <c r="D19" s="64">
        <f>VLOOKUP($A19,$A$13:$AA$15,4)</f>
        <v>1.9381500482559204</v>
      </c>
      <c r="E19" s="64">
        <f>VLOOKUP($A19,$A$13:$AA$15,5)</f>
        <v>1.9499212503433228</v>
      </c>
      <c r="F19" s="64">
        <f>VLOOKUP($A19,$A$13:$AA$15,6)</f>
        <v>1.9645007848739624</v>
      </c>
      <c r="G19" s="64">
        <f>VLOOKUP($A19,$A$13:$AA$15,7)</f>
        <v>1.9762694835662842</v>
      </c>
      <c r="H19" s="64">
        <f>VLOOKUP($A19,$A$13:$AA$15,8)</f>
        <v>1.9858207702636719</v>
      </c>
      <c r="I19" s="64">
        <f>VLOOKUP($A19,$A$13:$AA$15,9)</f>
        <v>1.992500901222229</v>
      </c>
      <c r="J19" s="64">
        <f>VLOOKUP($A19,$A$13:$AA$15,10)</f>
        <v>1.9977502822875977</v>
      </c>
      <c r="K19" s="64">
        <f>VLOOKUP($A19,$A$13:$AA$15,11)</f>
        <v>2.0032544136047363</v>
      </c>
      <c r="L19" s="64">
        <f>VLOOKUP($A19,$A$13:$AA$15,12)</f>
        <v>2.0086743831634521</v>
      </c>
      <c r="M19" s="64">
        <f>VLOOKUP($A19,$A$13:$AA$15,13)</f>
        <v>2.0151934623718262</v>
      </c>
      <c r="N19" s="64">
        <f>VLOOKUP($A19,$A$13:$AA$15,14)</f>
        <v>2.0230686664581299</v>
      </c>
      <c r="O19" s="64">
        <f>VLOOKUP($A19,$A$13:$AA$15,15)</f>
        <v>2.0308408737182617</v>
      </c>
      <c r="P19" s="64">
        <f>VLOOKUP($A19,$A$13:$AA$15,16)</f>
        <v>2.0386531352996826</v>
      </c>
      <c r="Q19" s="64">
        <f>VLOOKUP($A19,$A$13:$AA$15,17)</f>
        <v>2.044715404510498</v>
      </c>
      <c r="R19" s="64">
        <f>VLOOKUP($A19,$A$13:$AA$15,18)</f>
        <v>2.0493752956390381</v>
      </c>
      <c r="S19" s="64">
        <f>VLOOKUP($A19,$A$13:$AA$15,19)</f>
        <v>2.0542316436767578</v>
      </c>
      <c r="T19" s="64">
        <f>VLOOKUP($A19,$A$13:$AA$15,20)</f>
        <v>2.0606281757354736</v>
      </c>
      <c r="U19" s="64">
        <f>VLOOKUP($A19,$A$13:$AA$15,21)</f>
        <v>2.0654723644256592</v>
      </c>
      <c r="V19" s="64">
        <f>VLOOKUP($A19,$A$13:$AA$15,22)</f>
        <v>2.0652437210083008</v>
      </c>
      <c r="W19" s="64">
        <f>VLOOKUP($A19,$A$13:$AA$15,23)</f>
        <v>2.0649025440216064</v>
      </c>
      <c r="X19" s="64">
        <f>VLOOKUP($A19,$A$13:$AA$15,24)</f>
        <v>2.0647697448730469</v>
      </c>
      <c r="Y19" s="64">
        <f>VLOOKUP($A19,$A$13:$AA$15,25)</f>
        <v>2.0648167133331299</v>
      </c>
      <c r="Z19" s="64">
        <f>VLOOKUP($A19,$A$13:$AA$15,26)</f>
        <v>2.0650441646575928</v>
      </c>
      <c r="AA19" s="65">
        <f>VLOOKUP($A19,$A$13:$AA$15,27)</f>
        <v>2.064964771270752</v>
      </c>
    </row>
    <row r="20" spans="1:27" x14ac:dyDescent="0.25">
      <c r="A20" s="66"/>
      <c r="B20" s="66"/>
      <c r="C20" s="50"/>
      <c r="D20" s="50"/>
      <c r="E20" s="50"/>
      <c r="F20" s="50"/>
      <c r="G20" s="50"/>
      <c r="H20" s="50"/>
      <c r="I20" s="50"/>
      <c r="J20" s="50"/>
      <c r="K20" s="50"/>
      <c r="L20" s="50"/>
      <c r="M20" s="50"/>
      <c r="N20" s="50"/>
      <c r="O20" s="50"/>
      <c r="P20" s="50"/>
      <c r="Q20" s="50"/>
      <c r="R20" s="50"/>
      <c r="S20" s="50"/>
      <c r="T20" s="50"/>
      <c r="U20" s="50"/>
      <c r="V20" s="50"/>
      <c r="W20" s="50"/>
      <c r="X20" s="50"/>
      <c r="Y20" s="50"/>
      <c r="Z20" s="50"/>
      <c r="AA20" s="50"/>
    </row>
    <row r="21" spans="1:27" x14ac:dyDescent="0.25">
      <c r="A21" s="161" t="s">
        <v>87</v>
      </c>
      <c r="B21" s="161"/>
      <c r="C21" s="161"/>
      <c r="D21" s="161"/>
    </row>
    <row r="41" spans="1:27"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5.75" x14ac:dyDescent="0.25">
      <c r="A42" s="154" t="s">
        <v>379</v>
      </c>
      <c r="B42" s="154"/>
      <c r="C42" s="154"/>
      <c r="D42" s="154"/>
      <c r="E42" s="154"/>
      <c r="F42" s="154"/>
      <c r="G42" s="2"/>
      <c r="H42" s="2"/>
      <c r="I42" s="2"/>
      <c r="J42" s="2"/>
      <c r="K42" s="12"/>
      <c r="L42" s="2"/>
      <c r="M42" s="2"/>
      <c r="N42" s="2"/>
      <c r="O42" s="2"/>
      <c r="P42" s="155"/>
      <c r="Q42" s="155"/>
      <c r="R42" s="155"/>
      <c r="S42" s="155"/>
      <c r="T42" s="155"/>
      <c r="U42" s="155"/>
      <c r="V42" s="155"/>
      <c r="W42" s="25"/>
      <c r="X42" s="25"/>
      <c r="Y42" s="25"/>
      <c r="Z42" s="25"/>
      <c r="AA42" s="25"/>
    </row>
    <row r="43" spans="1:27" ht="15.75" x14ac:dyDescent="0.25">
      <c r="A43" s="156" t="s">
        <v>16</v>
      </c>
      <c r="B43" s="156"/>
      <c r="C43" s="156"/>
      <c r="D43" s="156"/>
      <c r="E43" s="156"/>
      <c r="F43" s="156"/>
      <c r="G43" s="31"/>
      <c r="H43" s="31"/>
      <c r="I43" s="31"/>
      <c r="J43" s="31"/>
      <c r="K43" s="157" t="s">
        <v>86</v>
      </c>
      <c r="L43" s="157"/>
      <c r="M43" s="31"/>
      <c r="N43" s="31"/>
      <c r="O43" s="31"/>
      <c r="P43" s="156"/>
      <c r="Q43" s="156"/>
      <c r="R43" s="156"/>
      <c r="S43" s="156"/>
      <c r="T43" s="156"/>
      <c r="U43" s="156"/>
      <c r="V43" s="156"/>
      <c r="W43" s="11"/>
      <c r="X43" s="11"/>
      <c r="Y43" s="11"/>
      <c r="Z43" s="11"/>
      <c r="AA43" s="11"/>
    </row>
    <row r="45" spans="1:27" ht="15.75" x14ac:dyDescent="0.25">
      <c r="A45" s="170" t="s">
        <v>382</v>
      </c>
      <c r="B45" s="170"/>
      <c r="C45" s="8"/>
      <c r="D45" s="8"/>
      <c r="E45" s="8"/>
      <c r="F45" s="8"/>
      <c r="G45" s="8"/>
      <c r="H45" s="8"/>
      <c r="I45" s="8"/>
      <c r="J45" s="8"/>
      <c r="K45" s="8"/>
      <c r="L45" s="8"/>
      <c r="M45" s="8"/>
      <c r="N45" s="8"/>
      <c r="O45" s="8"/>
      <c r="P45" s="8"/>
      <c r="Q45" s="8"/>
      <c r="R45" s="8"/>
      <c r="S45" s="8"/>
      <c r="T45" s="8"/>
      <c r="U45" s="8"/>
      <c r="V45" s="8"/>
      <c r="W45" s="8"/>
      <c r="X45" s="8"/>
      <c r="Y45" s="8"/>
      <c r="Z45" s="8"/>
      <c r="AA45" s="8"/>
    </row>
    <row r="46" spans="1:27"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row>
    <row r="47" spans="1:27" x14ac:dyDescent="0.25">
      <c r="A47" s="14" t="s">
        <v>84</v>
      </c>
      <c r="B47" s="15" t="s">
        <v>83</v>
      </c>
      <c r="C47" s="46" t="s">
        <v>45</v>
      </c>
      <c r="D47" s="46" t="s">
        <v>46</v>
      </c>
      <c r="E47" s="46" t="s">
        <v>47</v>
      </c>
      <c r="F47" s="46" t="s">
        <v>48</v>
      </c>
      <c r="G47" s="46" t="s">
        <v>49</v>
      </c>
      <c r="H47" s="46" t="s">
        <v>50</v>
      </c>
      <c r="I47" s="46" t="s">
        <v>51</v>
      </c>
      <c r="J47" s="46" t="s">
        <v>52</v>
      </c>
      <c r="K47" s="46" t="s">
        <v>53</v>
      </c>
      <c r="L47" s="46" t="s">
        <v>54</v>
      </c>
      <c r="M47" s="46" t="s">
        <v>55</v>
      </c>
      <c r="N47" s="46" t="s">
        <v>56</v>
      </c>
      <c r="O47" s="46" t="s">
        <v>57</v>
      </c>
      <c r="P47" s="46" t="s">
        <v>58</v>
      </c>
      <c r="Q47" s="46" t="s">
        <v>59</v>
      </c>
      <c r="R47" s="46" t="s">
        <v>60</v>
      </c>
      <c r="S47" s="46" t="s">
        <v>61</v>
      </c>
      <c r="T47" s="46" t="s">
        <v>62</v>
      </c>
      <c r="U47" s="46" t="s">
        <v>63</v>
      </c>
      <c r="V47" s="46" t="s">
        <v>64</v>
      </c>
      <c r="W47" s="46" t="s">
        <v>65</v>
      </c>
      <c r="X47" s="46" t="s">
        <v>66</v>
      </c>
      <c r="Y47" s="46" t="s">
        <v>67</v>
      </c>
      <c r="Z47" s="46" t="s">
        <v>68</v>
      </c>
      <c r="AA47" s="47" t="s">
        <v>69</v>
      </c>
    </row>
    <row r="48" spans="1:27" x14ac:dyDescent="0.25">
      <c r="A48" s="18">
        <v>1</v>
      </c>
      <c r="B48" s="26" t="s">
        <v>163</v>
      </c>
      <c r="C48" s="56">
        <v>79.712577819824219</v>
      </c>
      <c r="D48" s="57">
        <v>74</v>
      </c>
      <c r="E48" s="57">
        <v>72.296653747558594</v>
      </c>
      <c r="F48" s="57">
        <v>70.537399291992188</v>
      </c>
      <c r="G48" s="57">
        <v>68.877517700195312</v>
      </c>
      <c r="H48" s="57">
        <v>67.32696533203125</v>
      </c>
      <c r="I48" s="57">
        <v>65.865158081054687</v>
      </c>
      <c r="J48" s="58">
        <v>64.464241027832031</v>
      </c>
      <c r="K48" s="58">
        <v>63.110355377197266</v>
      </c>
      <c r="L48" s="58">
        <v>61.807628631591797</v>
      </c>
      <c r="M48" s="58">
        <v>60.603538513183594</v>
      </c>
      <c r="N48" s="58">
        <v>59.488365173339844</v>
      </c>
      <c r="O48" s="58">
        <v>58.406414031982422</v>
      </c>
      <c r="P48" s="58">
        <v>57.378910064697266</v>
      </c>
      <c r="Q48" s="58">
        <v>56.398799896240234</v>
      </c>
      <c r="R48" s="58">
        <v>55.473537445068359</v>
      </c>
      <c r="S48" s="58">
        <v>54.615818023681641</v>
      </c>
      <c r="T48" s="58">
        <v>53.805038452148438</v>
      </c>
      <c r="U48" s="58">
        <v>53.034038543701172</v>
      </c>
      <c r="V48" s="58">
        <v>52.309185028076172</v>
      </c>
      <c r="W48" s="58">
        <v>51.596729278564453</v>
      </c>
      <c r="X48" s="58">
        <v>50.904750823974609</v>
      </c>
      <c r="Y48" s="58">
        <v>50.258762359619141</v>
      </c>
      <c r="Z48" s="58">
        <v>49.659603118896484</v>
      </c>
      <c r="AA48" s="59">
        <v>49.099075317382813</v>
      </c>
    </row>
    <row r="49" spans="1:27" x14ac:dyDescent="0.25">
      <c r="A49" s="19">
        <v>2</v>
      </c>
      <c r="B49" s="16" t="s">
        <v>164</v>
      </c>
      <c r="C49" s="48">
        <v>92.652854919433594</v>
      </c>
      <c r="D49" s="49">
        <v>86</v>
      </c>
      <c r="E49" s="49">
        <v>84.065231323242188</v>
      </c>
      <c r="F49" s="49">
        <v>82.026275634765625</v>
      </c>
      <c r="G49" s="49">
        <v>80.11273193359375</v>
      </c>
      <c r="H49" s="49">
        <v>78.334877014160156</v>
      </c>
      <c r="I49" s="49">
        <v>76.667465209960938</v>
      </c>
      <c r="J49" s="50">
        <v>75.022590637207031</v>
      </c>
      <c r="K49" s="50">
        <v>73.421615600585937</v>
      </c>
      <c r="L49" s="50">
        <v>71.89849853515625</v>
      </c>
      <c r="M49" s="50">
        <v>70.480339050292969</v>
      </c>
      <c r="N49" s="50">
        <v>69.17449951171875</v>
      </c>
      <c r="O49" s="50">
        <v>67.925979614257813</v>
      </c>
      <c r="P49" s="50">
        <v>66.7225341796875</v>
      </c>
      <c r="Q49" s="50">
        <v>65.583549499511719</v>
      </c>
      <c r="R49" s="50">
        <v>64.511383056640625</v>
      </c>
      <c r="S49" s="50">
        <v>63.522315979003906</v>
      </c>
      <c r="T49" s="50">
        <v>62.582767486572266</v>
      </c>
      <c r="U49" s="50">
        <v>61.680027008056641</v>
      </c>
      <c r="V49" s="50">
        <v>60.838825225830078</v>
      </c>
      <c r="W49" s="50">
        <v>60.010356903076172</v>
      </c>
      <c r="X49" s="50">
        <v>59.199687957763672</v>
      </c>
      <c r="Y49" s="50">
        <v>58.455333709716797</v>
      </c>
      <c r="Z49" s="50">
        <v>57.759593963623047</v>
      </c>
      <c r="AA49" s="51">
        <v>57.112331390380859</v>
      </c>
    </row>
    <row r="50" spans="1:27" x14ac:dyDescent="0.25">
      <c r="A50" s="20">
        <v>3</v>
      </c>
      <c r="B50" s="17" t="s">
        <v>165</v>
      </c>
      <c r="C50" s="72">
        <v>120.64966583251953</v>
      </c>
      <c r="D50" s="73">
        <v>112</v>
      </c>
      <c r="E50" s="73">
        <v>109.36934661865234</v>
      </c>
      <c r="F50" s="73">
        <v>106.72154235839844</v>
      </c>
      <c r="G50" s="73">
        <v>104.22962951660156</v>
      </c>
      <c r="H50" s="73">
        <v>101.89374542236328</v>
      </c>
      <c r="I50" s="73">
        <v>99.725639343261719</v>
      </c>
      <c r="J50" s="54">
        <v>97.625015258789063</v>
      </c>
      <c r="K50" s="54">
        <v>95.619094848632813</v>
      </c>
      <c r="L50" s="54">
        <v>93.732856750488281</v>
      </c>
      <c r="M50" s="54">
        <v>91.963127136230469</v>
      </c>
      <c r="N50" s="54">
        <v>90.317283630371094</v>
      </c>
      <c r="O50" s="54">
        <v>88.744575500488281</v>
      </c>
      <c r="P50" s="54">
        <v>87.226676940917969</v>
      </c>
      <c r="Q50" s="54">
        <v>85.783851623535156</v>
      </c>
      <c r="R50" s="54">
        <v>84.424171447753906</v>
      </c>
      <c r="S50" s="54">
        <v>83.140335083007813</v>
      </c>
      <c r="T50" s="54">
        <v>81.917037963867188</v>
      </c>
      <c r="U50" s="54">
        <v>80.745872497558594</v>
      </c>
      <c r="V50" s="54">
        <v>79.644821166992188</v>
      </c>
      <c r="W50" s="54">
        <v>78.576400756835938</v>
      </c>
      <c r="X50" s="54">
        <v>77.534011840820312</v>
      </c>
      <c r="Y50" s="54">
        <v>76.549407958984375</v>
      </c>
      <c r="Z50" s="54">
        <v>75.617973327636719</v>
      </c>
      <c r="AA50" s="55">
        <v>74.730537414550781</v>
      </c>
    </row>
    <row r="51" spans="1:27" x14ac:dyDescent="0.25">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row>
    <row r="52" spans="1:27" x14ac:dyDescent="0.25">
      <c r="A52" s="69"/>
      <c r="B52" s="10" t="s">
        <v>85</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row>
    <row r="53" spans="1:27" x14ac:dyDescent="0.25">
      <c r="A53" s="22" t="s">
        <v>84</v>
      </c>
      <c r="B53" s="15" t="s">
        <v>83</v>
      </c>
      <c r="C53" s="60"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29">
        <v>1</v>
      </c>
      <c r="B54" s="30" t="str">
        <f>VLOOKUP($A$54,$A$48:$AA$50,2)</f>
        <v>Eastwood 1</v>
      </c>
      <c r="C54" s="61">
        <f>VLOOKUP($A$54,$A$48:$AA$50,3)</f>
        <v>79.712577819824219</v>
      </c>
      <c r="D54" s="62">
        <f>VLOOKUP($A$54,$A$48:$AA$50,4)</f>
        <v>74</v>
      </c>
      <c r="E54" s="62">
        <f>VLOOKUP($A$54,$A$48:$AA$50,5)</f>
        <v>72.296653747558594</v>
      </c>
      <c r="F54" s="62">
        <f>VLOOKUP($A$54,$A$48:$AA$50,6)</f>
        <v>70.537399291992188</v>
      </c>
      <c r="G54" s="62">
        <f>VLOOKUP($A$54,$A$48:$AA$50,7)</f>
        <v>68.877517700195312</v>
      </c>
      <c r="H54" s="62">
        <f>VLOOKUP($A$54,$A$48:$AA$50,8)</f>
        <v>67.32696533203125</v>
      </c>
      <c r="I54" s="62">
        <f>VLOOKUP($A$54,$A$48:$AA$50,9)</f>
        <v>65.865158081054687</v>
      </c>
      <c r="J54" s="62">
        <f>VLOOKUP($A$54,$A$48:$AA$50,10)</f>
        <v>64.464241027832031</v>
      </c>
      <c r="K54" s="62">
        <f>VLOOKUP($A$54,$A$48:$AA$50,11)</f>
        <v>63.110355377197266</v>
      </c>
      <c r="L54" s="62">
        <f>VLOOKUP($A$54,$A$48:$AA$50,12)</f>
        <v>61.807628631591797</v>
      </c>
      <c r="M54" s="62">
        <f>VLOOKUP($A$54,$A$48:$AA$50,13)</f>
        <v>60.603538513183594</v>
      </c>
      <c r="N54" s="62">
        <f>VLOOKUP($A$54,$A$48:$AA$50,14)</f>
        <v>59.488365173339844</v>
      </c>
      <c r="O54" s="62">
        <f>VLOOKUP($A$54,$A$48:$AA$50,15)</f>
        <v>58.406414031982422</v>
      </c>
      <c r="P54" s="62">
        <f>VLOOKUP($A$54,$A$48:$AA$50,16)</f>
        <v>57.378910064697266</v>
      </c>
      <c r="Q54" s="62">
        <f>VLOOKUP($A$54,$A$48:$AA$50,17)</f>
        <v>56.398799896240234</v>
      </c>
      <c r="R54" s="62">
        <f>VLOOKUP($A$54,$A$48:$AA$50,18)</f>
        <v>55.473537445068359</v>
      </c>
      <c r="S54" s="62">
        <f>VLOOKUP($A$54,$A$48:$AA$50,19)</f>
        <v>54.615818023681641</v>
      </c>
      <c r="T54" s="62">
        <f>VLOOKUP($A$54,$A$48:$AA$50,20)</f>
        <v>53.805038452148438</v>
      </c>
      <c r="U54" s="62">
        <f>VLOOKUP($A$54,$A$48:$AA$50,21)</f>
        <v>53.034038543701172</v>
      </c>
      <c r="V54" s="62">
        <f>VLOOKUP($A$54,$A$48:$AA$50,22)</f>
        <v>52.309185028076172</v>
      </c>
      <c r="W54" s="62">
        <f>VLOOKUP($A$54,$A$48:$AA$50,23)</f>
        <v>51.596729278564453</v>
      </c>
      <c r="X54" s="62">
        <f>VLOOKUP($A$54,$A$48:$AA$50,24)</f>
        <v>50.904750823974609</v>
      </c>
      <c r="Y54" s="62">
        <f>VLOOKUP($A$54,$A$48:$AA$50,25)</f>
        <v>50.258762359619141</v>
      </c>
      <c r="Z54" s="62">
        <f>VLOOKUP($A$54,$A$48:$AA$50,26)</f>
        <v>49.659603118896484</v>
      </c>
      <c r="AA54" s="63">
        <f>VLOOKUP($A$54,$A$48:$AA$50,27)</f>
        <v>49.099075317382813</v>
      </c>
    </row>
    <row r="55" spans="1:27" x14ac:dyDescent="0.25">
      <c r="A55" s="25"/>
      <c r="B55" s="25"/>
      <c r="C55" s="67"/>
      <c r="D55" s="67"/>
      <c r="E55" s="67"/>
      <c r="F55" s="67"/>
      <c r="G55" s="67"/>
      <c r="H55" s="67"/>
      <c r="I55" s="67"/>
      <c r="J55" s="67"/>
      <c r="K55" s="67"/>
      <c r="L55" s="67"/>
      <c r="M55" s="67"/>
      <c r="N55" s="67"/>
      <c r="O55" s="67"/>
      <c r="P55" s="67"/>
      <c r="Q55" s="67"/>
      <c r="R55" s="67"/>
      <c r="S55" s="67"/>
      <c r="T55" s="67"/>
      <c r="U55" s="67"/>
      <c r="V55" s="67"/>
      <c r="W55" s="67"/>
      <c r="X55" s="67"/>
      <c r="Y55" s="67"/>
      <c r="Z55" s="67"/>
      <c r="AA55" s="67"/>
    </row>
    <row r="56" spans="1:27" x14ac:dyDescent="0.25">
      <c r="A56" s="161" t="s">
        <v>87</v>
      </c>
      <c r="B56" s="161"/>
      <c r="C56" s="161"/>
      <c r="D56" s="161"/>
    </row>
    <row r="76" spans="1:27"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5.75" x14ac:dyDescent="0.25">
      <c r="A77" s="154" t="s">
        <v>379</v>
      </c>
      <c r="B77" s="154"/>
      <c r="C77" s="154"/>
      <c r="D77" s="154"/>
      <c r="E77" s="154"/>
      <c r="F77" s="154"/>
      <c r="G77" s="2"/>
      <c r="H77" s="2"/>
      <c r="I77" s="2"/>
      <c r="J77" s="2"/>
      <c r="K77" s="12"/>
      <c r="L77" s="2"/>
      <c r="M77" s="2"/>
      <c r="N77" s="2"/>
      <c r="O77" s="2"/>
      <c r="P77" s="155"/>
      <c r="Q77" s="155"/>
      <c r="R77" s="155"/>
      <c r="S77" s="155"/>
      <c r="T77" s="155"/>
      <c r="U77" s="155"/>
      <c r="V77" s="155"/>
      <c r="W77" s="25"/>
      <c r="X77" s="25"/>
      <c r="Y77" s="25"/>
      <c r="Z77" s="25"/>
      <c r="AA77" s="25"/>
    </row>
    <row r="78" spans="1:27" ht="15.75" x14ac:dyDescent="0.25">
      <c r="A78" s="156" t="s">
        <v>16</v>
      </c>
      <c r="B78" s="156"/>
      <c r="C78" s="156"/>
      <c r="D78" s="156"/>
      <c r="E78" s="156"/>
      <c r="F78" s="156"/>
      <c r="G78" s="31"/>
      <c r="H78" s="31"/>
      <c r="I78" s="31"/>
      <c r="J78" s="31"/>
      <c r="K78" s="157" t="s">
        <v>86</v>
      </c>
      <c r="L78" s="157"/>
      <c r="M78" s="31"/>
      <c r="N78" s="31"/>
      <c r="O78" s="31"/>
      <c r="P78" s="156"/>
      <c r="Q78" s="156"/>
      <c r="R78" s="156"/>
      <c r="S78" s="156"/>
      <c r="T78" s="156"/>
      <c r="U78" s="156"/>
      <c r="V78" s="156"/>
      <c r="W78" s="11"/>
      <c r="X78" s="11"/>
      <c r="Y78" s="11"/>
      <c r="Z78" s="11"/>
      <c r="AA78" s="11"/>
    </row>
    <row r="80" spans="1:27" s="127" customFormat="1" ht="15.75" x14ac:dyDescent="0.25">
      <c r="A80" s="167" t="s">
        <v>396</v>
      </c>
      <c r="B80" s="167"/>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row>
    <row r="81" spans="1:27"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row>
    <row r="82" spans="1:27" x14ac:dyDescent="0.25">
      <c r="A82" s="14" t="s">
        <v>84</v>
      </c>
      <c r="B82" s="15" t="s">
        <v>83</v>
      </c>
      <c r="C82" s="32" t="s">
        <v>45</v>
      </c>
      <c r="D82" s="32" t="s">
        <v>46</v>
      </c>
      <c r="E82" s="32" t="s">
        <v>47</v>
      </c>
      <c r="F82" s="32" t="s">
        <v>48</v>
      </c>
      <c r="G82" s="32" t="s">
        <v>49</v>
      </c>
      <c r="H82" s="32" t="s">
        <v>50</v>
      </c>
      <c r="I82" s="32" t="s">
        <v>51</v>
      </c>
      <c r="J82" s="32" t="s">
        <v>52</v>
      </c>
      <c r="K82" s="32" t="s">
        <v>53</v>
      </c>
      <c r="L82" s="32" t="s">
        <v>54</v>
      </c>
      <c r="M82" s="32" t="s">
        <v>55</v>
      </c>
      <c r="N82" s="32" t="s">
        <v>56</v>
      </c>
      <c r="O82" s="32" t="s">
        <v>57</v>
      </c>
      <c r="P82" s="32" t="s">
        <v>58</v>
      </c>
      <c r="Q82" s="32" t="s">
        <v>59</v>
      </c>
      <c r="R82" s="32" t="s">
        <v>60</v>
      </c>
      <c r="S82" s="32" t="s">
        <v>61</v>
      </c>
      <c r="T82" s="32" t="s">
        <v>62</v>
      </c>
      <c r="U82" s="32" t="s">
        <v>63</v>
      </c>
      <c r="V82" s="32" t="s">
        <v>64</v>
      </c>
      <c r="W82" s="32" t="s">
        <v>65</v>
      </c>
      <c r="X82" s="32" t="s">
        <v>66</v>
      </c>
      <c r="Y82" s="32" t="s">
        <v>67</v>
      </c>
      <c r="Z82" s="32" t="s">
        <v>68</v>
      </c>
      <c r="AA82" s="33" t="s">
        <v>69</v>
      </c>
    </row>
    <row r="83" spans="1:27" x14ac:dyDescent="0.25">
      <c r="A83" s="18">
        <v>1</v>
      </c>
      <c r="B83" s="26" t="s">
        <v>163</v>
      </c>
      <c r="C83" s="34">
        <v>82.462570190429688</v>
      </c>
      <c r="D83" s="35">
        <v>83.385810852050781</v>
      </c>
      <c r="E83" s="35">
        <v>83.648147583007812</v>
      </c>
      <c r="F83" s="35">
        <v>83.943992614746094</v>
      </c>
      <c r="G83" s="35">
        <v>84.229133605957031</v>
      </c>
      <c r="H83" s="35">
        <v>84.513404846191406</v>
      </c>
      <c r="I83" s="35">
        <v>84.782958984375</v>
      </c>
      <c r="J83" s="36">
        <v>85.057945251464844</v>
      </c>
      <c r="K83" s="36">
        <v>85.338333129882813</v>
      </c>
      <c r="L83" s="36">
        <v>85.613510131835938</v>
      </c>
      <c r="M83" s="36">
        <v>85.872657775878906</v>
      </c>
      <c r="N83" s="36">
        <v>86.113243103027344</v>
      </c>
      <c r="O83" s="36">
        <v>86.352973937988281</v>
      </c>
      <c r="P83" s="36">
        <v>86.586090087890625</v>
      </c>
      <c r="Q83" s="36">
        <v>86.810356140136719</v>
      </c>
      <c r="R83" s="36">
        <v>87.0284423828125</v>
      </c>
      <c r="S83" s="36">
        <v>87.230209350585937</v>
      </c>
      <c r="T83" s="36">
        <v>87.426460266113281</v>
      </c>
      <c r="U83" s="36">
        <v>87.621757507324219</v>
      </c>
      <c r="V83" s="36">
        <v>87.806724548339844</v>
      </c>
      <c r="W83" s="36">
        <v>87.993026733398438</v>
      </c>
      <c r="X83" s="36">
        <v>88.181625366210937</v>
      </c>
      <c r="Y83" s="36">
        <v>88.35321044921875</v>
      </c>
      <c r="Z83" s="36">
        <v>88.512641906738281</v>
      </c>
      <c r="AA83" s="37">
        <v>88.661460876464844</v>
      </c>
    </row>
    <row r="84" spans="1:27" x14ac:dyDescent="0.25">
      <c r="A84" s="19">
        <v>2</v>
      </c>
      <c r="B84" s="16" t="s">
        <v>164</v>
      </c>
      <c r="C84" s="38">
        <v>80.542442321777344</v>
      </c>
      <c r="D84" s="39">
        <v>81.479629516601563</v>
      </c>
      <c r="E84" s="39">
        <v>81.753623962402344</v>
      </c>
      <c r="F84" s="39">
        <v>82.047836303710938</v>
      </c>
      <c r="G84" s="39">
        <v>82.333457946777344</v>
      </c>
      <c r="H84" s="39">
        <v>82.611335754394531</v>
      </c>
      <c r="I84" s="39">
        <v>82.876007080078125</v>
      </c>
      <c r="J84" s="40">
        <v>83.147483825683594</v>
      </c>
      <c r="K84" s="40">
        <v>83.419631958007812</v>
      </c>
      <c r="L84" s="40">
        <v>83.686111450195313</v>
      </c>
      <c r="M84" s="40">
        <v>83.944557189941406</v>
      </c>
      <c r="N84" s="40">
        <v>84.185646057128906</v>
      </c>
      <c r="O84" s="40">
        <v>84.423751831054687</v>
      </c>
      <c r="P84" s="40">
        <v>84.654167175292969</v>
      </c>
      <c r="Q84" s="40">
        <v>84.876296997070313</v>
      </c>
      <c r="R84" s="40">
        <v>85.08599853515625</v>
      </c>
      <c r="S84" s="40">
        <v>85.283401489257813</v>
      </c>
      <c r="T84" s="40">
        <v>85.472938537597656</v>
      </c>
      <c r="U84" s="40">
        <v>85.661964416503906</v>
      </c>
      <c r="V84" s="40">
        <v>85.841041564941406</v>
      </c>
      <c r="W84" s="40">
        <v>86.024787902832031</v>
      </c>
      <c r="X84" s="40">
        <v>86.204551696777344</v>
      </c>
      <c r="Y84" s="40">
        <v>86.371849060058594</v>
      </c>
      <c r="Z84" s="40">
        <v>86.526565551757813</v>
      </c>
      <c r="AA84" s="41">
        <v>86.669761657714844</v>
      </c>
    </row>
    <row r="85" spans="1:27" x14ac:dyDescent="0.25">
      <c r="A85" s="20">
        <v>3</v>
      </c>
      <c r="B85" s="17" t="s">
        <v>165</v>
      </c>
      <c r="C85" s="70">
        <v>77.138648986816406</v>
      </c>
      <c r="D85" s="71">
        <v>78.071296691894531</v>
      </c>
      <c r="E85" s="71">
        <v>78.351318359375</v>
      </c>
      <c r="F85" s="71">
        <v>78.649330139160156</v>
      </c>
      <c r="G85" s="71">
        <v>78.926078796386719</v>
      </c>
      <c r="H85" s="71">
        <v>79.20220947265625</v>
      </c>
      <c r="I85" s="71">
        <v>79.4642333984375</v>
      </c>
      <c r="J85" s="44">
        <v>79.727302551269531</v>
      </c>
      <c r="K85" s="44">
        <v>79.990364074707031</v>
      </c>
      <c r="L85" s="44">
        <v>80.243850708007813</v>
      </c>
      <c r="M85" s="44">
        <v>80.48834228515625</v>
      </c>
      <c r="N85" s="44">
        <v>80.721603393554688</v>
      </c>
      <c r="O85" s="44">
        <v>80.944877624511719</v>
      </c>
      <c r="P85" s="44">
        <v>81.164169311523438</v>
      </c>
      <c r="Q85" s="44">
        <v>81.375457763671875</v>
      </c>
      <c r="R85" s="44">
        <v>81.579185485839844</v>
      </c>
      <c r="S85" s="44">
        <v>81.776138305664063</v>
      </c>
      <c r="T85" s="44">
        <v>81.96075439453125</v>
      </c>
      <c r="U85" s="44">
        <v>82.143623352050781</v>
      </c>
      <c r="V85" s="44">
        <v>82.317855834960937</v>
      </c>
      <c r="W85" s="44">
        <v>82.49334716796875</v>
      </c>
      <c r="X85" s="44">
        <v>82.669349670410156</v>
      </c>
      <c r="Y85" s="44">
        <v>82.834060668945313</v>
      </c>
      <c r="Z85" s="44">
        <v>82.989044189453125</v>
      </c>
      <c r="AA85" s="45">
        <v>83.128372192382812</v>
      </c>
    </row>
    <row r="86" spans="1:27"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x14ac:dyDescent="0.25">
      <c r="A87" s="69"/>
      <c r="B87" s="10" t="s">
        <v>85</v>
      </c>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x14ac:dyDescent="0.25">
      <c r="A88" s="22" t="s">
        <v>84</v>
      </c>
      <c r="B88" s="15" t="s">
        <v>83</v>
      </c>
      <c r="C88" s="60" t="s">
        <v>45</v>
      </c>
      <c r="D88" s="46" t="s">
        <v>46</v>
      </c>
      <c r="E88" s="46" t="s">
        <v>47</v>
      </c>
      <c r="F88" s="46" t="s">
        <v>48</v>
      </c>
      <c r="G88" s="46" t="s">
        <v>49</v>
      </c>
      <c r="H88" s="46" t="s">
        <v>50</v>
      </c>
      <c r="I88" s="46" t="s">
        <v>51</v>
      </c>
      <c r="J88" s="46" t="s">
        <v>52</v>
      </c>
      <c r="K88" s="46" t="s">
        <v>53</v>
      </c>
      <c r="L88" s="46" t="s">
        <v>54</v>
      </c>
      <c r="M88" s="46" t="s">
        <v>55</v>
      </c>
      <c r="N88" s="46" t="s">
        <v>56</v>
      </c>
      <c r="O88" s="46" t="s">
        <v>57</v>
      </c>
      <c r="P88" s="46" t="s">
        <v>58</v>
      </c>
      <c r="Q88" s="46" t="s">
        <v>59</v>
      </c>
      <c r="R88" s="46" t="s">
        <v>60</v>
      </c>
      <c r="S88" s="46" t="s">
        <v>61</v>
      </c>
      <c r="T88" s="46" t="s">
        <v>62</v>
      </c>
      <c r="U88" s="46" t="s">
        <v>63</v>
      </c>
      <c r="V88" s="46" t="s">
        <v>64</v>
      </c>
      <c r="W88" s="46" t="s">
        <v>65</v>
      </c>
      <c r="X88" s="46" t="s">
        <v>66</v>
      </c>
      <c r="Y88" s="46" t="s">
        <v>67</v>
      </c>
      <c r="Z88" s="46" t="s">
        <v>68</v>
      </c>
      <c r="AA88" s="47" t="s">
        <v>69</v>
      </c>
    </row>
    <row r="89" spans="1:27" x14ac:dyDescent="0.25">
      <c r="A89" s="29">
        <v>1</v>
      </c>
      <c r="B89" s="30" t="str">
        <f>VLOOKUP($A$89,$A$83:$AA$85,2)</f>
        <v>Eastwood 1</v>
      </c>
      <c r="C89" s="61">
        <f>VLOOKUP($A$89,$A$83:$AA$85,3)</f>
        <v>82.462570190429688</v>
      </c>
      <c r="D89" s="62">
        <f>VLOOKUP($A$89,$A$83:$AA$85,4)</f>
        <v>83.385810852050781</v>
      </c>
      <c r="E89" s="62">
        <f>VLOOKUP($A$89,$A$83:$AA$85,5)</f>
        <v>83.648147583007812</v>
      </c>
      <c r="F89" s="62">
        <f>VLOOKUP($A$89,$A$83:$AA$85,6)</f>
        <v>83.943992614746094</v>
      </c>
      <c r="G89" s="62">
        <f>VLOOKUP($A$89,$A$83:$AA$85,7)</f>
        <v>84.229133605957031</v>
      </c>
      <c r="H89" s="62">
        <f>VLOOKUP($A$89,$A$83:$AA$85,8)</f>
        <v>84.513404846191406</v>
      </c>
      <c r="I89" s="62">
        <f>VLOOKUP($A$89,$A$83:$AA$85,9)</f>
        <v>84.782958984375</v>
      </c>
      <c r="J89" s="62">
        <f>VLOOKUP($A$89,$A$83:$AA$85,10)</f>
        <v>85.057945251464844</v>
      </c>
      <c r="K89" s="62">
        <f>VLOOKUP($A$89,$A$83:$AA$85,11)</f>
        <v>85.338333129882813</v>
      </c>
      <c r="L89" s="62">
        <f>VLOOKUP($A$89,$A$83:$AA$85,12)</f>
        <v>85.613510131835938</v>
      </c>
      <c r="M89" s="62">
        <f>VLOOKUP($A$89,$A$83:$AA$85,13)</f>
        <v>85.872657775878906</v>
      </c>
      <c r="N89" s="62">
        <f>VLOOKUP($A$89,$A$83:$AA$85,14)</f>
        <v>86.113243103027344</v>
      </c>
      <c r="O89" s="62">
        <f>VLOOKUP($A$89,$A$83:$AA$85,15)</f>
        <v>86.352973937988281</v>
      </c>
      <c r="P89" s="62">
        <f>VLOOKUP($A$89,$A$83:$AA$85,16)</f>
        <v>86.586090087890625</v>
      </c>
      <c r="Q89" s="62">
        <f>VLOOKUP($A$89,$A$83:$AA$85,17)</f>
        <v>86.810356140136719</v>
      </c>
      <c r="R89" s="62">
        <f>VLOOKUP($A$89,$A$83:$AA$85,18)</f>
        <v>87.0284423828125</v>
      </c>
      <c r="S89" s="62">
        <f>VLOOKUP($A$89,$A$83:$AA$85,19)</f>
        <v>87.230209350585937</v>
      </c>
      <c r="T89" s="62">
        <f>VLOOKUP($A$89,$A$83:$AA$85,20)</f>
        <v>87.426460266113281</v>
      </c>
      <c r="U89" s="62">
        <f>VLOOKUP($A$89,$A$83:$AA$85,21)</f>
        <v>87.621757507324219</v>
      </c>
      <c r="V89" s="62">
        <f>VLOOKUP($A$89,$A$83:$AA$85,22)</f>
        <v>87.806724548339844</v>
      </c>
      <c r="W89" s="62">
        <f>VLOOKUP($A$89,$A$83:$AA$85,23)</f>
        <v>87.993026733398438</v>
      </c>
      <c r="X89" s="62">
        <f>VLOOKUP($A$89,$A$83:$AA$85,24)</f>
        <v>88.181625366210937</v>
      </c>
      <c r="Y89" s="62">
        <f>VLOOKUP($A$89,$A$83:$AA$85,25)</f>
        <v>88.35321044921875</v>
      </c>
      <c r="Z89" s="62">
        <f>VLOOKUP($A$89,$A$83:$AA$85,26)</f>
        <v>88.512641906738281</v>
      </c>
      <c r="AA89" s="63">
        <f>VLOOKUP($A$89,$A$83:$AA$85,27)</f>
        <v>88.661460876464844</v>
      </c>
    </row>
    <row r="90" spans="1:27" x14ac:dyDescent="0.25">
      <c r="A90" s="25"/>
      <c r="B90" s="25"/>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x14ac:dyDescent="0.25">
      <c r="A91" s="161" t="s">
        <v>87</v>
      </c>
      <c r="B91" s="161"/>
      <c r="C91" s="161"/>
      <c r="D91" s="161"/>
    </row>
    <row r="114" spans="1:38" ht="15.75" x14ac:dyDescent="0.25">
      <c r="A114" s="163" t="s">
        <v>379</v>
      </c>
      <c r="B114" s="163"/>
      <c r="C114" s="163"/>
      <c r="D114" s="163"/>
      <c r="E114" s="163"/>
      <c r="F114" s="163"/>
      <c r="G114" s="111"/>
      <c r="H114" s="111"/>
      <c r="I114" s="111"/>
      <c r="J114" s="111"/>
      <c r="K114" s="112"/>
      <c r="L114" s="111"/>
      <c r="M114" s="111"/>
      <c r="N114" s="111"/>
      <c r="O114" s="111"/>
      <c r="P114" s="169"/>
      <c r="Q114" s="169"/>
      <c r="R114" s="169"/>
      <c r="S114" s="169"/>
      <c r="T114" s="169"/>
      <c r="U114" s="169"/>
      <c r="V114" s="169"/>
      <c r="W114" s="113"/>
      <c r="X114" s="113"/>
      <c r="Y114" s="113"/>
      <c r="Z114" s="113"/>
      <c r="AA114" s="113"/>
    </row>
    <row r="115" spans="1:38" ht="15.75" x14ac:dyDescent="0.25">
      <c r="A115" s="156" t="s">
        <v>16</v>
      </c>
      <c r="B115" s="156"/>
      <c r="C115" s="156"/>
      <c r="D115" s="156"/>
      <c r="E115" s="156"/>
      <c r="F115" s="156"/>
      <c r="G115" s="31"/>
      <c r="H115" s="31"/>
      <c r="I115" s="31"/>
      <c r="J115" s="31"/>
      <c r="K115" s="157" t="s">
        <v>86</v>
      </c>
      <c r="L115" s="157"/>
      <c r="M115" s="31"/>
      <c r="N115" s="31"/>
      <c r="O115" s="31"/>
      <c r="P115" s="156"/>
      <c r="Q115" s="156"/>
      <c r="R115" s="156"/>
      <c r="S115" s="156"/>
      <c r="T115" s="156"/>
      <c r="U115" s="156"/>
      <c r="V115" s="156"/>
      <c r="W115" s="11"/>
      <c r="X115" s="11"/>
      <c r="Y115" s="11"/>
      <c r="Z115" s="11"/>
      <c r="AA115" s="11"/>
    </row>
    <row r="117" spans="1:38" ht="18.75" x14ac:dyDescent="0.25">
      <c r="A117" s="167" t="s">
        <v>399</v>
      </c>
      <c r="B117" s="167"/>
      <c r="C117" s="167"/>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38"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38" x14ac:dyDescent="0.25">
      <c r="A119" s="14" t="s">
        <v>84</v>
      </c>
      <c r="B119" s="15" t="s">
        <v>83</v>
      </c>
      <c r="C119" s="87" t="s">
        <v>394</v>
      </c>
      <c r="D119" s="87" t="s">
        <v>393</v>
      </c>
      <c r="E119" s="87" t="s">
        <v>392</v>
      </c>
      <c r="F119" s="87" t="s">
        <v>391</v>
      </c>
      <c r="G119" s="87" t="s">
        <v>390</v>
      </c>
      <c r="H119" s="87" t="s">
        <v>389</v>
      </c>
      <c r="I119" s="87" t="s">
        <v>388</v>
      </c>
      <c r="J119" s="87" t="s">
        <v>387</v>
      </c>
      <c r="K119" s="87" t="s">
        <v>386</v>
      </c>
      <c r="L119" s="87" t="s">
        <v>385</v>
      </c>
      <c r="M119" s="87" t="s">
        <v>384</v>
      </c>
      <c r="N119" s="32" t="s">
        <v>45</v>
      </c>
      <c r="O119" s="32" t="s">
        <v>46</v>
      </c>
      <c r="P119" s="32" t="s">
        <v>47</v>
      </c>
      <c r="Q119" s="32" t="s">
        <v>48</v>
      </c>
      <c r="R119" s="32" t="s">
        <v>49</v>
      </c>
      <c r="S119" s="32" t="s">
        <v>50</v>
      </c>
      <c r="T119" s="32" t="s">
        <v>51</v>
      </c>
      <c r="U119" s="32" t="s">
        <v>52</v>
      </c>
      <c r="V119" s="32" t="s">
        <v>53</v>
      </c>
      <c r="W119" s="32" t="s">
        <v>54</v>
      </c>
      <c r="X119" s="32" t="s">
        <v>55</v>
      </c>
      <c r="Y119" s="32" t="s">
        <v>56</v>
      </c>
      <c r="Z119" s="32" t="s">
        <v>57</v>
      </c>
      <c r="AA119" s="32" t="s">
        <v>58</v>
      </c>
      <c r="AB119" s="32" t="s">
        <v>59</v>
      </c>
      <c r="AC119" s="32" t="s">
        <v>60</v>
      </c>
      <c r="AD119" s="32" t="s">
        <v>61</v>
      </c>
      <c r="AE119" s="32" t="s">
        <v>62</v>
      </c>
      <c r="AF119" s="32" t="s">
        <v>63</v>
      </c>
      <c r="AG119" s="32" t="s">
        <v>64</v>
      </c>
      <c r="AH119" s="32" t="s">
        <v>65</v>
      </c>
      <c r="AI119" s="32" t="s">
        <v>66</v>
      </c>
      <c r="AJ119" s="32" t="s">
        <v>67</v>
      </c>
      <c r="AK119" s="32" t="s">
        <v>68</v>
      </c>
      <c r="AL119" s="33" t="s">
        <v>69</v>
      </c>
    </row>
    <row r="120" spans="1:38" x14ac:dyDescent="0.25">
      <c r="A120" s="18">
        <v>1</v>
      </c>
      <c r="B120" s="26" t="s">
        <v>163</v>
      </c>
      <c r="C120" s="84">
        <v>-101</v>
      </c>
      <c r="D120" s="89">
        <v>-178</v>
      </c>
      <c r="E120" s="89">
        <v>-91</v>
      </c>
      <c r="F120" s="89">
        <v>-67</v>
      </c>
      <c r="G120" s="89">
        <v>44</v>
      </c>
      <c r="H120" s="89">
        <v>-182</v>
      </c>
      <c r="I120" s="89">
        <v>-1</v>
      </c>
      <c r="J120" s="89">
        <v>34</v>
      </c>
      <c r="K120" s="89">
        <v>128</v>
      </c>
      <c r="L120" s="89">
        <v>169</v>
      </c>
      <c r="M120" s="89">
        <v>-23</v>
      </c>
      <c r="N120" s="88">
        <v>48.591487884521484</v>
      </c>
      <c r="O120" s="88">
        <v>49.471473693847656</v>
      </c>
      <c r="P120" s="88">
        <v>44.702121734619141</v>
      </c>
      <c r="Q120" s="88">
        <v>52.197895050048828</v>
      </c>
      <c r="R120" s="88">
        <v>49.244098663330078</v>
      </c>
      <c r="S120" s="88">
        <v>52.087215423583984</v>
      </c>
      <c r="T120" s="88">
        <v>49.957931518554688</v>
      </c>
      <c r="U120" s="89">
        <v>52.971534729003906</v>
      </c>
      <c r="V120" s="89">
        <v>47.348300933837891</v>
      </c>
      <c r="W120" s="89">
        <v>46.860984802246094</v>
      </c>
      <c r="X120" s="89">
        <v>48.24981689453125</v>
      </c>
      <c r="Y120" s="89">
        <v>53.583000183105469</v>
      </c>
      <c r="Z120" s="89">
        <v>49.519744873046875</v>
      </c>
      <c r="AA120" s="89">
        <v>49.438667297363281</v>
      </c>
      <c r="AB120" s="89">
        <v>49.973255157470703</v>
      </c>
      <c r="AC120" s="89">
        <v>47.305889129638672</v>
      </c>
      <c r="AD120" s="89">
        <v>45.149894714355469</v>
      </c>
      <c r="AE120" s="89">
        <v>45.957149505615234</v>
      </c>
      <c r="AF120" s="89">
        <v>46.054893493652344</v>
      </c>
      <c r="AG120" s="89">
        <v>42.37738037109375</v>
      </c>
      <c r="AH120" s="89">
        <v>43.087959289550781</v>
      </c>
      <c r="AI120" s="89">
        <v>45.267196655273438</v>
      </c>
      <c r="AJ120" s="89">
        <v>42.451572418212891</v>
      </c>
      <c r="AK120" s="89">
        <v>43.968883514404297</v>
      </c>
      <c r="AL120" s="90">
        <v>39.452423095703125</v>
      </c>
    </row>
    <row r="121" spans="1:38" x14ac:dyDescent="0.25">
      <c r="A121" s="19">
        <v>2</v>
      </c>
      <c r="B121" s="16" t="s">
        <v>164</v>
      </c>
      <c r="C121" s="85">
        <v>348</v>
      </c>
      <c r="D121" s="92">
        <v>193</v>
      </c>
      <c r="E121" s="92">
        <v>30</v>
      </c>
      <c r="F121" s="92">
        <v>151</v>
      </c>
      <c r="G121" s="92">
        <v>-192</v>
      </c>
      <c r="H121" s="92">
        <v>310</v>
      </c>
      <c r="I121" s="92">
        <v>51</v>
      </c>
      <c r="J121" s="92">
        <v>159</v>
      </c>
      <c r="K121" s="92">
        <v>164</v>
      </c>
      <c r="L121" s="92">
        <v>232</v>
      </c>
      <c r="M121" s="92">
        <v>254</v>
      </c>
      <c r="N121" s="91">
        <v>164.18081665039062</v>
      </c>
      <c r="O121" s="91">
        <v>163.64091491699219</v>
      </c>
      <c r="P121" s="91">
        <v>162.60758972167969</v>
      </c>
      <c r="Q121" s="91">
        <v>161.59248352050781</v>
      </c>
      <c r="R121" s="91">
        <v>157.2515869140625</v>
      </c>
      <c r="S121" s="91">
        <v>159.76091003417969</v>
      </c>
      <c r="T121" s="91">
        <v>155.84346008300781</v>
      </c>
      <c r="U121" s="92">
        <v>162.52682495117187</v>
      </c>
      <c r="V121" s="92">
        <v>154.28781127929687</v>
      </c>
      <c r="W121" s="92">
        <v>154.0228271484375</v>
      </c>
      <c r="X121" s="92">
        <v>157.01210021972656</v>
      </c>
      <c r="Y121" s="92">
        <v>160.29342651367187</v>
      </c>
      <c r="Z121" s="92">
        <v>160.24415588378906</v>
      </c>
      <c r="AA121" s="92">
        <v>154.35894775390625</v>
      </c>
      <c r="AB121" s="92">
        <v>157.16751098632812</v>
      </c>
      <c r="AC121" s="92">
        <v>154.82000732421875</v>
      </c>
      <c r="AD121" s="92">
        <v>154.15476989746094</v>
      </c>
      <c r="AE121" s="92">
        <v>152.44189453125</v>
      </c>
      <c r="AF121" s="92">
        <v>151.0042724609375</v>
      </c>
      <c r="AG121" s="92">
        <v>150.78646850585937</v>
      </c>
      <c r="AH121" s="92">
        <v>148.49969482421875</v>
      </c>
      <c r="AI121" s="92">
        <v>152.1146240234375</v>
      </c>
      <c r="AJ121" s="92">
        <v>149.75466918945312</v>
      </c>
      <c r="AK121" s="92">
        <v>152.470458984375</v>
      </c>
      <c r="AL121" s="93">
        <v>148.1907958984375</v>
      </c>
    </row>
    <row r="122" spans="1:38" x14ac:dyDescent="0.25">
      <c r="A122" s="20">
        <v>3</v>
      </c>
      <c r="B122" s="17" t="s">
        <v>165</v>
      </c>
      <c r="C122" s="86">
        <v>203</v>
      </c>
      <c r="D122" s="94">
        <v>-106</v>
      </c>
      <c r="E122" s="94">
        <v>-10</v>
      </c>
      <c r="F122" s="94">
        <v>-69</v>
      </c>
      <c r="G122" s="94">
        <v>-34</v>
      </c>
      <c r="H122" s="94">
        <v>-51</v>
      </c>
      <c r="I122" s="94">
        <v>-52</v>
      </c>
      <c r="J122" s="94">
        <v>-78</v>
      </c>
      <c r="K122" s="94">
        <v>120</v>
      </c>
      <c r="L122" s="94">
        <v>4</v>
      </c>
      <c r="M122" s="94">
        <v>-66</v>
      </c>
      <c r="N122" s="103">
        <v>-45.628780364990234</v>
      </c>
      <c r="O122" s="103">
        <v>-45.329322814941406</v>
      </c>
      <c r="P122" s="103">
        <v>-46.184978485107422</v>
      </c>
      <c r="Q122" s="103">
        <v>-44.792079925537109</v>
      </c>
      <c r="R122" s="103">
        <v>-46.20233154296875</v>
      </c>
      <c r="S122" s="103">
        <v>-42.724327087402344</v>
      </c>
      <c r="T122" s="103">
        <v>-50.646152496337891</v>
      </c>
      <c r="U122" s="94">
        <v>-47.251609802246094</v>
      </c>
      <c r="V122" s="94">
        <v>-52.760677337646484</v>
      </c>
      <c r="W122" s="94">
        <v>-52.626518249511719</v>
      </c>
      <c r="X122" s="94">
        <v>-52.308361053466797</v>
      </c>
      <c r="Y122" s="94">
        <v>-48.752094268798828</v>
      </c>
      <c r="Z122" s="94">
        <v>-50.254123687744141</v>
      </c>
      <c r="AA122" s="94">
        <v>-54.689823150634766</v>
      </c>
      <c r="AB122" s="94">
        <v>-53.131248474121094</v>
      </c>
      <c r="AC122" s="94">
        <v>-53.667999267578125</v>
      </c>
      <c r="AD122" s="94">
        <v>-54.829742431640625</v>
      </c>
      <c r="AE122" s="94">
        <v>-55.330802917480469</v>
      </c>
      <c r="AF122" s="94">
        <v>-54.570659637451172</v>
      </c>
      <c r="AG122" s="94">
        <v>-57.756847381591797</v>
      </c>
      <c r="AH122" s="94">
        <v>-58.160655975341797</v>
      </c>
      <c r="AI122" s="94">
        <v>-53.886852264404297</v>
      </c>
      <c r="AJ122" s="94">
        <v>-58.373619079589844</v>
      </c>
      <c r="AK122" s="94">
        <v>-55.841739654541016</v>
      </c>
      <c r="AL122" s="95">
        <v>-61.923774719238281</v>
      </c>
    </row>
    <row r="123" spans="1:38" x14ac:dyDescent="0.25">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spans="1:38" x14ac:dyDescent="0.25">
      <c r="A124" s="82"/>
      <c r="B124" s="10" t="s">
        <v>85</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spans="1:38" x14ac:dyDescent="0.25">
      <c r="A125" s="22" t="s">
        <v>84</v>
      </c>
      <c r="B125" s="15" t="s">
        <v>83</v>
      </c>
      <c r="C125" s="102" t="s">
        <v>394</v>
      </c>
      <c r="D125" s="87" t="s">
        <v>393</v>
      </c>
      <c r="E125" s="87" t="s">
        <v>392</v>
      </c>
      <c r="F125" s="87" t="s">
        <v>391</v>
      </c>
      <c r="G125" s="87" t="s">
        <v>390</v>
      </c>
      <c r="H125" s="87" t="s">
        <v>389</v>
      </c>
      <c r="I125" s="87" t="s">
        <v>388</v>
      </c>
      <c r="J125" s="87" t="s">
        <v>387</v>
      </c>
      <c r="K125" s="87" t="s">
        <v>386</v>
      </c>
      <c r="L125" s="87" t="s">
        <v>385</v>
      </c>
      <c r="M125" s="87" t="s">
        <v>384</v>
      </c>
      <c r="N125" s="46" t="s">
        <v>45</v>
      </c>
      <c r="O125" s="46" t="s">
        <v>46</v>
      </c>
      <c r="P125" s="46" t="s">
        <v>47</v>
      </c>
      <c r="Q125" s="46" t="s">
        <v>48</v>
      </c>
      <c r="R125" s="46" t="s">
        <v>49</v>
      </c>
      <c r="S125" s="46" t="s">
        <v>50</v>
      </c>
      <c r="T125" s="46" t="s">
        <v>51</v>
      </c>
      <c r="U125" s="46" t="s">
        <v>52</v>
      </c>
      <c r="V125" s="46" t="s">
        <v>53</v>
      </c>
      <c r="W125" s="46" t="s">
        <v>54</v>
      </c>
      <c r="X125" s="46" t="s">
        <v>55</v>
      </c>
      <c r="Y125" s="46" t="s">
        <v>56</v>
      </c>
      <c r="Z125" s="46" t="s">
        <v>57</v>
      </c>
      <c r="AA125" s="46" t="s">
        <v>58</v>
      </c>
      <c r="AB125" s="46" t="s">
        <v>59</v>
      </c>
      <c r="AC125" s="46" t="s">
        <v>60</v>
      </c>
      <c r="AD125" s="46" t="s">
        <v>61</v>
      </c>
      <c r="AE125" s="46" t="s">
        <v>62</v>
      </c>
      <c r="AF125" s="46" t="s">
        <v>63</v>
      </c>
      <c r="AG125" s="46" t="s">
        <v>64</v>
      </c>
      <c r="AH125" s="46" t="s">
        <v>65</v>
      </c>
      <c r="AI125" s="46" t="s">
        <v>66</v>
      </c>
      <c r="AJ125" s="46" t="s">
        <v>67</v>
      </c>
      <c r="AK125" s="46" t="s">
        <v>68</v>
      </c>
      <c r="AL125" s="47" t="s">
        <v>69</v>
      </c>
    </row>
    <row r="126" spans="1:38" x14ac:dyDescent="0.25">
      <c r="A126" s="29">
        <v>1</v>
      </c>
      <c r="B126" s="99" t="str">
        <f>VLOOKUP($A$126,$A$120:$AL$122,2)</f>
        <v>Eastwood 1</v>
      </c>
      <c r="C126" s="99">
        <f>VLOOKUP($A$126,$A$120:$AL$122,3)</f>
        <v>-101</v>
      </c>
      <c r="D126" s="100">
        <f>VLOOKUP($A$126,$A$120:$AL$122,4)</f>
        <v>-178</v>
      </c>
      <c r="E126" s="100">
        <f>VLOOKUP($A$126,$A$120:$AL$122,5)</f>
        <v>-91</v>
      </c>
      <c r="F126" s="100">
        <f>VLOOKUP($A$126,$A$120:$AL$122,6)</f>
        <v>-67</v>
      </c>
      <c r="G126" s="100">
        <f>VLOOKUP($A$126,$A$120:$AL$122,7)</f>
        <v>44</v>
      </c>
      <c r="H126" s="100">
        <f>VLOOKUP($A$126,$A$120:$AL$122,8)</f>
        <v>-182</v>
      </c>
      <c r="I126" s="100">
        <f>VLOOKUP($A$126,$A$120:$AL$122,9)</f>
        <v>-1</v>
      </c>
      <c r="J126" s="100">
        <f>VLOOKUP($A$126,$A$120:$AL$122,10)</f>
        <v>34</v>
      </c>
      <c r="K126" s="100">
        <f>VLOOKUP($A$126,$A$120:$AL$122,11)</f>
        <v>128</v>
      </c>
      <c r="L126" s="97">
        <f>VLOOKUP($A$126,$A$120:$AL$122,12)</f>
        <v>169</v>
      </c>
      <c r="M126" s="100">
        <f>VLOOKUP($A$126,$A$120:$AL$122,13)</f>
        <v>-23</v>
      </c>
      <c r="N126" s="97">
        <f>VLOOKUP($A$126,$A$120:$AL$122,14)</f>
        <v>48.591487884521484</v>
      </c>
      <c r="O126" s="97">
        <f>VLOOKUP($A$126,$A$120:$AL$122,15)</f>
        <v>49.471473693847656</v>
      </c>
      <c r="P126" s="97">
        <f>VLOOKUP($A$126,$A$120:$AL$122,16)</f>
        <v>44.702121734619141</v>
      </c>
      <c r="Q126" s="97">
        <f>VLOOKUP($A$126,$A$120:$AL$122,17)</f>
        <v>52.197895050048828</v>
      </c>
      <c r="R126" s="97">
        <f>VLOOKUP($A$126,$A$120:$AL$122,18)</f>
        <v>49.244098663330078</v>
      </c>
      <c r="S126" s="97">
        <f>VLOOKUP($A$126,$A$120:$AL$122,19)</f>
        <v>52.087215423583984</v>
      </c>
      <c r="T126" s="97">
        <f>VLOOKUP($A$126,$A$120:$AL$122,20)</f>
        <v>49.957931518554688</v>
      </c>
      <c r="U126" s="97">
        <f>VLOOKUP($A$126,$A$120:$AL$122,21)</f>
        <v>52.971534729003906</v>
      </c>
      <c r="V126" s="97">
        <f>VLOOKUP($A$126,$A$120:$AL$122,22)</f>
        <v>47.348300933837891</v>
      </c>
      <c r="W126" s="97">
        <f>VLOOKUP($A$126,$A$120:$AL$122,23)</f>
        <v>46.860984802246094</v>
      </c>
      <c r="X126" s="97">
        <f>VLOOKUP($A$126,$A$120:$AL$122,24)</f>
        <v>48.24981689453125</v>
      </c>
      <c r="Y126" s="97">
        <f>VLOOKUP($A$126,$A$120:$AL$122,25)</f>
        <v>53.583000183105469</v>
      </c>
      <c r="Z126" s="97">
        <f>VLOOKUP($A$126,$A$120:$AL$122,26)</f>
        <v>49.519744873046875</v>
      </c>
      <c r="AA126" s="97">
        <f>VLOOKUP($A$126,$A$120:$AL$122,27)</f>
        <v>49.438667297363281</v>
      </c>
      <c r="AB126" s="97">
        <f>VLOOKUP($A$126,$A$120:$AL$122,28)</f>
        <v>49.973255157470703</v>
      </c>
      <c r="AC126" s="97">
        <f>VLOOKUP($A$126,$A$120:$AL$122,29)</f>
        <v>47.305889129638672</v>
      </c>
      <c r="AD126" s="97">
        <f>VLOOKUP($A$126,$A$120:$AL$122,30)</f>
        <v>45.149894714355469</v>
      </c>
      <c r="AE126" s="97">
        <f>VLOOKUP($A$126,$A$120:$AL$122,31)</f>
        <v>45.957149505615234</v>
      </c>
      <c r="AF126" s="97">
        <f>VLOOKUP($A$126,$A$120:$AL$122,32)</f>
        <v>46.054893493652344</v>
      </c>
      <c r="AG126" s="97">
        <f>VLOOKUP($A$126,$A$120:$AL$122,33)</f>
        <v>42.37738037109375</v>
      </c>
      <c r="AH126" s="97">
        <f>VLOOKUP($A$126,$A$120:$AL$122,34)</f>
        <v>43.087959289550781</v>
      </c>
      <c r="AI126" s="97">
        <f>VLOOKUP($A$126,$A$120:$AL$122,35)</f>
        <v>45.267196655273438</v>
      </c>
      <c r="AJ126" s="97">
        <f>VLOOKUP($A$126,$A$120:$AL$122,36)</f>
        <v>42.451572418212891</v>
      </c>
      <c r="AK126" s="97">
        <f>VLOOKUP($A$126,$A$120:$AL$122,37)</f>
        <v>43.968883514404297</v>
      </c>
      <c r="AL126" s="98">
        <f>VLOOKUP($A$126,$A$120:$AL$122,38)</f>
        <v>39.452423095703125</v>
      </c>
    </row>
    <row r="127" spans="1:38" x14ac:dyDescent="0.25">
      <c r="A127" s="25"/>
      <c r="B127" s="2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38" x14ac:dyDescent="0.25">
      <c r="A128" s="161" t="s">
        <v>87</v>
      </c>
      <c r="B128" s="161"/>
      <c r="C128" s="161"/>
      <c r="D128" s="161"/>
    </row>
    <row r="150" spans="1:16358" s="25" customFormat="1" ht="15.75" x14ac:dyDescent="0.25">
      <c r="A150" s="156"/>
      <c r="B150" s="156"/>
      <c r="C150" s="156"/>
      <c r="D150" s="156"/>
      <c r="E150" s="156"/>
      <c r="F150" s="156"/>
      <c r="G150" s="31"/>
      <c r="H150" s="31"/>
      <c r="I150" s="31"/>
      <c r="J150" s="31"/>
      <c r="K150" s="157" t="s">
        <v>86</v>
      </c>
      <c r="L150" s="157"/>
      <c r="M150" s="31"/>
      <c r="N150" s="31"/>
      <c r="O150" s="31"/>
      <c r="P150" s="156"/>
      <c r="Q150" s="156"/>
      <c r="R150" s="156"/>
      <c r="S150" s="156"/>
      <c r="T150" s="156"/>
      <c r="U150" s="156"/>
      <c r="V150" s="156"/>
      <c r="W150" s="11"/>
      <c r="X150" s="11"/>
      <c r="Y150" s="11"/>
      <c r="Z150" s="11"/>
      <c r="AA150" s="11"/>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row>
    <row r="152" spans="1:16358" x14ac:dyDescent="0.25">
      <c r="A152" s="165" t="s">
        <v>435</v>
      </c>
      <c r="B152" s="165"/>
    </row>
    <row r="153" spans="1:16358" s="114" customFormat="1" ht="11.25" x14ac:dyDescent="0.2">
      <c r="A153" s="164" t="s">
        <v>441</v>
      </c>
      <c r="B153" s="164"/>
      <c r="C153" s="164"/>
      <c r="D153" s="164"/>
      <c r="E153" s="164"/>
      <c r="F153" s="164"/>
      <c r="G153" s="164"/>
      <c r="H153" s="164"/>
    </row>
    <row r="154" spans="1:16358" s="114" customFormat="1" ht="24.75" customHeight="1" x14ac:dyDescent="0.25">
      <c r="A154" s="158" t="s">
        <v>442</v>
      </c>
      <c r="B154" s="159"/>
      <c r="C154" s="159"/>
      <c r="D154" s="159"/>
      <c r="E154" s="159"/>
      <c r="F154" s="159"/>
      <c r="G154" s="159"/>
      <c r="H154" s="159"/>
      <c r="I154" s="159"/>
      <c r="J154" s="159"/>
    </row>
    <row r="155" spans="1:16358" s="114" customFormat="1" x14ac:dyDescent="0.25">
      <c r="A155" s="118"/>
      <c r="B155" s="119"/>
      <c r="C155" s="119"/>
      <c r="D155" s="119"/>
      <c r="E155" s="119"/>
      <c r="F155" s="119"/>
      <c r="G155" s="119"/>
      <c r="H155" s="119"/>
      <c r="I155" s="119"/>
      <c r="J155" s="119"/>
    </row>
    <row r="156" spans="1:16358" s="114" customFormat="1" ht="11.25" x14ac:dyDescent="0.2">
      <c r="A156" s="153" t="s">
        <v>5</v>
      </c>
      <c r="B156" s="153"/>
    </row>
  </sheetData>
  <mergeCells count="41">
    <mergeCell ref="A5:B5"/>
    <mergeCell ref="A152:B152"/>
    <mergeCell ref="A153:H153"/>
    <mergeCell ref="A156:B156"/>
    <mergeCell ref="A6:B6"/>
    <mergeCell ref="C6:G6"/>
    <mergeCell ref="A7:B7"/>
    <mergeCell ref="C7:G7"/>
    <mergeCell ref="A80:B80"/>
    <mergeCell ref="A91:D91"/>
    <mergeCell ref="A45:B45"/>
    <mergeCell ref="A56:D56"/>
    <mergeCell ref="A77:F77"/>
    <mergeCell ref="A128:D128"/>
    <mergeCell ref="A154:J154"/>
    <mergeCell ref="A10:B10"/>
    <mergeCell ref="A150:F150"/>
    <mergeCell ref="P77:V77"/>
    <mergeCell ref="A78:F78"/>
    <mergeCell ref="K78:L78"/>
    <mergeCell ref="P78:V78"/>
    <mergeCell ref="K150:L150"/>
    <mergeCell ref="P150:V150"/>
    <mergeCell ref="P114:V114"/>
    <mergeCell ref="A115:F115"/>
    <mergeCell ref="K115:L115"/>
    <mergeCell ref="P115:V115"/>
    <mergeCell ref="A117:C117"/>
    <mergeCell ref="A114:F114"/>
    <mergeCell ref="A21:D21"/>
    <mergeCell ref="A42:F42"/>
    <mergeCell ref="P42:V42"/>
    <mergeCell ref="A43:F43"/>
    <mergeCell ref="K43:L43"/>
    <mergeCell ref="P43:V43"/>
    <mergeCell ref="A1:F1"/>
    <mergeCell ref="P1:V1"/>
    <mergeCell ref="A3:F3"/>
    <mergeCell ref="K3:L3"/>
    <mergeCell ref="P3:V3"/>
    <mergeCell ref="A2:B2"/>
  </mergeCells>
  <hyperlinks>
    <hyperlink ref="K3" display="Back to contents page "/>
    <hyperlink ref="K3:L3" location="Contents!A1" display="Back to contents page "/>
    <hyperlink ref="K43" display="Back to contents page "/>
    <hyperlink ref="K43:L43" location="Contents!A1" display="Back to contents page "/>
    <hyperlink ref="K78" display="Back to contents page "/>
    <hyperlink ref="K78:L78" location="Contents!A1" display="Back to contents page "/>
    <hyperlink ref="K115" display="Back to contents page "/>
    <hyperlink ref="K115:L115" location="Contents!A1" display="Back to contents page "/>
    <hyperlink ref="K150" display="Back to contents page "/>
    <hyperlink ref="K150:L150" location="Contents!A1" display="Back to contents page "/>
    <hyperlink ref="A6:B6" location="'East Renfrewshire'!A22" display="1. Total Fertility Rate (All persons)"/>
    <hyperlink ref="C6:G6" location="'East Renfrewshire'!A57" display="2. Standardised Mortality Ratio (All Persons)"/>
    <hyperlink ref="A7:B7" location="'East Renfrewshire'!A92" display="3. Life Expectancy (All Persons)"/>
    <hyperlink ref="C7:G7" location="'East Renfrewshire'!A12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List Box 1">
              <controlPr defaultSize="0" autoLine="0" autoPict="0">
                <anchor moveWithCells="1">
                  <from>
                    <xdr:col>1</xdr:col>
                    <xdr:colOff>9525</xdr:colOff>
                    <xdr:row>21</xdr:row>
                    <xdr:rowOff>0</xdr:rowOff>
                  </from>
                  <to>
                    <xdr:col>2</xdr:col>
                    <xdr:colOff>9525</xdr:colOff>
                    <xdr:row>40</xdr:row>
                    <xdr:rowOff>0</xdr:rowOff>
                  </to>
                </anchor>
              </controlPr>
            </control>
          </mc:Choice>
        </mc:AlternateContent>
        <mc:AlternateContent xmlns:mc="http://schemas.openxmlformats.org/markup-compatibility/2006">
          <mc:Choice Requires="x14">
            <control shapeId="48130" r:id="rId5" name="List Box 2">
              <controlPr defaultSize="0" autoLine="0" autoPict="0">
                <anchor moveWithCells="1">
                  <from>
                    <xdr:col>1</xdr:col>
                    <xdr:colOff>38100</xdr:colOff>
                    <xdr:row>56</xdr:row>
                    <xdr:rowOff>19050</xdr:rowOff>
                  </from>
                  <to>
                    <xdr:col>2</xdr:col>
                    <xdr:colOff>9525</xdr:colOff>
                    <xdr:row>75</xdr:row>
                    <xdr:rowOff>0</xdr:rowOff>
                  </to>
                </anchor>
              </controlPr>
            </control>
          </mc:Choice>
        </mc:AlternateContent>
        <mc:AlternateContent xmlns:mc="http://schemas.openxmlformats.org/markup-compatibility/2006">
          <mc:Choice Requires="x14">
            <control shapeId="48131" r:id="rId6" name="List Box 3">
              <controlPr defaultSize="0" autoLine="0" autoPict="0">
                <anchor moveWithCells="1">
                  <from>
                    <xdr:col>1</xdr:col>
                    <xdr:colOff>38100</xdr:colOff>
                    <xdr:row>91</xdr:row>
                    <xdr:rowOff>57150</xdr:rowOff>
                  </from>
                  <to>
                    <xdr:col>2</xdr:col>
                    <xdr:colOff>28575</xdr:colOff>
                    <xdr:row>111</xdr:row>
                    <xdr:rowOff>142875</xdr:rowOff>
                  </to>
                </anchor>
              </controlPr>
            </control>
          </mc:Choice>
        </mc:AlternateContent>
        <mc:AlternateContent xmlns:mc="http://schemas.openxmlformats.org/markup-compatibility/2006">
          <mc:Choice Requires="x14">
            <control shapeId="48132" r:id="rId7" name="List Box 4">
              <controlPr defaultSize="0" autoLine="0" autoPict="0">
                <anchor moveWithCells="1">
                  <from>
                    <xdr:col>1</xdr:col>
                    <xdr:colOff>38100</xdr:colOff>
                    <xdr:row>128</xdr:row>
                    <xdr:rowOff>57150</xdr:rowOff>
                  </from>
                  <to>
                    <xdr:col>2</xdr:col>
                    <xdr:colOff>28575</xdr:colOff>
                    <xdr:row>148</xdr:row>
                    <xdr:rowOff>114300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XED212"/>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183</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166</v>
      </c>
      <c r="C13" s="48">
        <v>1.9805594682693481</v>
      </c>
      <c r="D13" s="49">
        <v>1.9885350465774536</v>
      </c>
      <c r="E13" s="49">
        <v>2.0006122589111328</v>
      </c>
      <c r="F13" s="49">
        <v>2.0155708789825439</v>
      </c>
      <c r="G13" s="49">
        <v>2.0276455879211426</v>
      </c>
      <c r="H13" s="49">
        <v>2.037445068359375</v>
      </c>
      <c r="I13" s="49">
        <v>2.0442988872528076</v>
      </c>
      <c r="J13" s="50">
        <v>2.0496847629547119</v>
      </c>
      <c r="K13" s="50">
        <v>2.0553319454193115</v>
      </c>
      <c r="L13" s="50">
        <v>2.0608928203582764</v>
      </c>
      <c r="M13" s="50">
        <v>2.0675814151763916</v>
      </c>
      <c r="N13" s="50">
        <v>2.0756614208221436</v>
      </c>
      <c r="O13" s="50">
        <v>2.0836355686187744</v>
      </c>
      <c r="P13" s="50">
        <v>2.0916509628295898</v>
      </c>
      <c r="Q13" s="50">
        <v>2.0978708267211914</v>
      </c>
      <c r="R13" s="50">
        <v>2.1026515960693359</v>
      </c>
      <c r="S13" s="50">
        <v>2.1076343059539795</v>
      </c>
      <c r="T13" s="50">
        <v>2.1141972541809082</v>
      </c>
      <c r="U13" s="50">
        <v>2.1191673278808594</v>
      </c>
      <c r="V13" s="50">
        <v>2.1189327239990234</v>
      </c>
      <c r="W13" s="50">
        <v>2.1185827255249023</v>
      </c>
      <c r="X13" s="50">
        <v>2.1184463500976562</v>
      </c>
      <c r="Y13" s="50">
        <v>2.1184945106506348</v>
      </c>
      <c r="Z13" s="50">
        <v>2.1187279224395752</v>
      </c>
      <c r="AA13" s="51">
        <v>2.1186466217041016</v>
      </c>
    </row>
    <row r="14" spans="1:27" x14ac:dyDescent="0.25">
      <c r="A14" s="19">
        <v>2</v>
      </c>
      <c r="B14" s="16" t="s">
        <v>167</v>
      </c>
      <c r="C14" s="48">
        <v>0.90949630737304688</v>
      </c>
      <c r="D14" s="49">
        <v>0.91315871477127075</v>
      </c>
      <c r="E14" s="49">
        <v>0.91870474815368652</v>
      </c>
      <c r="F14" s="49">
        <v>0.92557388544082642</v>
      </c>
      <c r="G14" s="49">
        <v>0.93111872673034668</v>
      </c>
      <c r="H14" s="49">
        <v>0.9356188178062439</v>
      </c>
      <c r="I14" s="49">
        <v>0.93876612186431885</v>
      </c>
      <c r="J14" s="50">
        <v>0.94123935699462891</v>
      </c>
      <c r="K14" s="50">
        <v>0.9438326358795166</v>
      </c>
      <c r="L14" s="50">
        <v>0.94638627767562866</v>
      </c>
      <c r="M14" s="50">
        <v>0.94945770502090454</v>
      </c>
      <c r="N14" s="50">
        <v>0.95316815376281738</v>
      </c>
      <c r="O14" s="50">
        <v>0.95683002471923828</v>
      </c>
      <c r="P14" s="50">
        <v>0.9605107307434082</v>
      </c>
      <c r="Q14" s="50">
        <v>0.96336698532104492</v>
      </c>
      <c r="R14" s="50">
        <v>0.96556246280670166</v>
      </c>
      <c r="S14" s="50">
        <v>0.96785050630569458</v>
      </c>
      <c r="T14" s="50">
        <v>0.97086429595947266</v>
      </c>
      <c r="U14" s="50">
        <v>0.97314655780792236</v>
      </c>
      <c r="V14" s="50">
        <v>0.97303885221481323</v>
      </c>
      <c r="W14" s="50">
        <v>0.97287821769714355</v>
      </c>
      <c r="X14" s="50">
        <v>0.97281557321548462</v>
      </c>
      <c r="Y14" s="50">
        <v>0.97283768653869629</v>
      </c>
      <c r="Z14" s="50">
        <v>0.97294485569000244</v>
      </c>
      <c r="AA14" s="51">
        <v>0.97290748357772827</v>
      </c>
    </row>
    <row r="15" spans="1:27" x14ac:dyDescent="0.25">
      <c r="A15" s="19">
        <v>3</v>
      </c>
      <c r="B15" s="16" t="s">
        <v>168</v>
      </c>
      <c r="C15" s="48">
        <v>2.0785155296325684</v>
      </c>
      <c r="D15" s="49">
        <v>2.0868854522705078</v>
      </c>
      <c r="E15" s="49">
        <v>2.099560022354126</v>
      </c>
      <c r="F15" s="49">
        <v>2.1152584552764893</v>
      </c>
      <c r="G15" s="49">
        <v>2.1279304027557373</v>
      </c>
      <c r="H15" s="49">
        <v>2.1382145881652832</v>
      </c>
      <c r="I15" s="49">
        <v>2.1454074382781982</v>
      </c>
      <c r="J15" s="50">
        <v>2.151059627532959</v>
      </c>
      <c r="K15" s="50">
        <v>2.1569859981536865</v>
      </c>
      <c r="L15" s="50">
        <v>2.1628220081329346</v>
      </c>
      <c r="M15" s="50">
        <v>2.1698412895202637</v>
      </c>
      <c r="N15" s="50">
        <v>2.1783208847045898</v>
      </c>
      <c r="O15" s="50">
        <v>2.1866896152496338</v>
      </c>
      <c r="P15" s="50">
        <v>2.195101261138916</v>
      </c>
      <c r="Q15" s="50">
        <v>2.2016289234161377</v>
      </c>
      <c r="R15" s="50">
        <v>2.206646203994751</v>
      </c>
      <c r="S15" s="50">
        <v>2.2118752002716064</v>
      </c>
      <c r="T15" s="50">
        <v>2.2187628746032715</v>
      </c>
      <c r="U15" s="50">
        <v>2.2239785194396973</v>
      </c>
      <c r="V15" s="50">
        <v>2.2237324714660645</v>
      </c>
      <c r="W15" s="50">
        <v>2.223365306854248</v>
      </c>
      <c r="X15" s="50">
        <v>2.2232222557067871</v>
      </c>
      <c r="Y15" s="50">
        <v>2.2232725620269775</v>
      </c>
      <c r="Z15" s="50">
        <v>2.2235176563262939</v>
      </c>
      <c r="AA15" s="51">
        <v>2.2234320640563965</v>
      </c>
    </row>
    <row r="16" spans="1:27" x14ac:dyDescent="0.25">
      <c r="A16" s="19">
        <v>4</v>
      </c>
      <c r="B16" s="16" t="s">
        <v>169</v>
      </c>
      <c r="C16" s="52">
        <v>1.7406392097473145</v>
      </c>
      <c r="D16" s="50">
        <v>1.7476485967636108</v>
      </c>
      <c r="E16" s="50">
        <v>1.7582628726959229</v>
      </c>
      <c r="F16" s="50">
        <v>1.7714093923568726</v>
      </c>
      <c r="G16" s="50">
        <v>1.7820214033126831</v>
      </c>
      <c r="H16" s="50">
        <v>1.7906337976455688</v>
      </c>
      <c r="I16" s="50">
        <v>1.7966573238372803</v>
      </c>
      <c r="J16" s="50">
        <v>1.8013907670974731</v>
      </c>
      <c r="K16" s="50">
        <v>1.8063539266586304</v>
      </c>
      <c r="L16" s="50">
        <v>1.8112411499023437</v>
      </c>
      <c r="M16" s="50">
        <v>1.8171194791793823</v>
      </c>
      <c r="N16" s="50">
        <v>1.8242206573486328</v>
      </c>
      <c r="O16" s="50">
        <v>1.8312289714813232</v>
      </c>
      <c r="P16" s="50">
        <v>1.838273286819458</v>
      </c>
      <c r="Q16" s="50">
        <v>1.8437397480010986</v>
      </c>
      <c r="R16" s="50">
        <v>1.847941517829895</v>
      </c>
      <c r="S16" s="50">
        <v>1.8523205518722534</v>
      </c>
      <c r="T16" s="50">
        <v>1.8580883741378784</v>
      </c>
      <c r="U16" s="50">
        <v>1.8624563217163086</v>
      </c>
      <c r="V16" s="50">
        <v>1.8622502088546753</v>
      </c>
      <c r="W16" s="50">
        <v>1.8619427680969238</v>
      </c>
      <c r="X16" s="50">
        <v>1.8618228435516357</v>
      </c>
      <c r="Y16" s="50">
        <v>1.8618651628494263</v>
      </c>
      <c r="Z16" s="50">
        <v>1.8620703220367432</v>
      </c>
      <c r="AA16" s="51">
        <v>1.8619986772537231</v>
      </c>
    </row>
    <row r="17" spans="1:27" x14ac:dyDescent="0.25">
      <c r="A17" s="19">
        <v>5</v>
      </c>
      <c r="B17" s="16" t="s">
        <v>170</v>
      </c>
      <c r="C17" s="52">
        <v>1.5439764261245728</v>
      </c>
      <c r="D17" s="50">
        <v>1.5501937866210937</v>
      </c>
      <c r="E17" s="50">
        <v>1.5596088171005249</v>
      </c>
      <c r="F17" s="50">
        <v>1.5712699890136719</v>
      </c>
      <c r="G17" s="50">
        <v>1.5806829929351807</v>
      </c>
      <c r="H17" s="50">
        <v>1.5883224010467529</v>
      </c>
      <c r="I17" s="50">
        <v>1.5936653614044189</v>
      </c>
      <c r="J17" s="50">
        <v>1.597864031791687</v>
      </c>
      <c r="K17" s="50">
        <v>1.6022664308547974</v>
      </c>
      <c r="L17" s="50">
        <v>1.6066014766693115</v>
      </c>
      <c r="M17" s="50">
        <v>1.6118155717849731</v>
      </c>
      <c r="N17" s="50">
        <v>1.6181144714355469</v>
      </c>
      <c r="O17" s="50">
        <v>1.624330997467041</v>
      </c>
      <c r="P17" s="50">
        <v>1.6305793523788452</v>
      </c>
      <c r="Q17" s="50">
        <v>1.6354281902313232</v>
      </c>
      <c r="R17" s="50">
        <v>1.6391552686691284</v>
      </c>
      <c r="S17" s="50">
        <v>1.6430395841598511</v>
      </c>
      <c r="T17" s="50">
        <v>1.6481558084487915</v>
      </c>
      <c r="U17" s="50">
        <v>1.6520302295684814</v>
      </c>
      <c r="V17" s="50">
        <v>1.6518473625183105</v>
      </c>
      <c r="W17" s="50">
        <v>1.6515746116638184</v>
      </c>
      <c r="X17" s="50">
        <v>1.6514682769775391</v>
      </c>
      <c r="Y17" s="50">
        <v>1.6515058279037476</v>
      </c>
      <c r="Z17" s="50">
        <v>1.6516877412796021</v>
      </c>
      <c r="AA17" s="51">
        <v>1.651624321937561</v>
      </c>
    </row>
    <row r="18" spans="1:27" x14ac:dyDescent="0.25">
      <c r="A18" s="19">
        <v>6</v>
      </c>
      <c r="B18" s="16" t="s">
        <v>171</v>
      </c>
      <c r="C18" s="52">
        <v>1.7183704376220703</v>
      </c>
      <c r="D18" s="50">
        <v>1.7252901792526245</v>
      </c>
      <c r="E18" s="50">
        <v>1.7357685565948486</v>
      </c>
      <c r="F18" s="50">
        <v>1.7487468719482422</v>
      </c>
      <c r="G18" s="50">
        <v>1.7592231035232544</v>
      </c>
      <c r="H18" s="50">
        <v>1.7677254676818848</v>
      </c>
      <c r="I18" s="50">
        <v>1.7736718654632568</v>
      </c>
      <c r="J18" s="50">
        <v>1.7783447504043579</v>
      </c>
      <c r="K18" s="50">
        <v>1.7832443714141846</v>
      </c>
      <c r="L18" s="50">
        <v>1.7880691289901733</v>
      </c>
      <c r="M18" s="50">
        <v>1.7938722372055054</v>
      </c>
      <c r="N18" s="50">
        <v>1.8008825778961182</v>
      </c>
      <c r="O18" s="50">
        <v>1.8078011274337769</v>
      </c>
      <c r="P18" s="50">
        <v>1.8147554397583008</v>
      </c>
      <c r="Q18" s="50">
        <v>1.8201519250869751</v>
      </c>
      <c r="R18" s="50">
        <v>1.8242999315261841</v>
      </c>
      <c r="S18" s="50">
        <v>1.8286229372024536</v>
      </c>
      <c r="T18" s="50">
        <v>1.8343170881271362</v>
      </c>
      <c r="U18" s="50">
        <v>1.8386291265487671</v>
      </c>
      <c r="V18" s="50">
        <v>1.8384255170822144</v>
      </c>
      <c r="W18" s="50">
        <v>1.8381220102310181</v>
      </c>
      <c r="X18" s="50">
        <v>1.8380037546157837</v>
      </c>
      <c r="Y18" s="50">
        <v>1.8380454778671265</v>
      </c>
      <c r="Z18" s="50">
        <v>1.8382478952407837</v>
      </c>
      <c r="AA18" s="51">
        <v>1.8381773233413696</v>
      </c>
    </row>
    <row r="19" spans="1:27" x14ac:dyDescent="0.25">
      <c r="A19" s="19">
        <v>7</v>
      </c>
      <c r="B19" s="16" t="s">
        <v>172</v>
      </c>
      <c r="C19" s="52">
        <v>1.9469951391220093</v>
      </c>
      <c r="D19" s="50">
        <v>1.9548355340957642</v>
      </c>
      <c r="E19" s="50">
        <v>1.9667080640792847</v>
      </c>
      <c r="F19" s="50">
        <v>1.9814131259918213</v>
      </c>
      <c r="G19" s="50">
        <v>1.9932831525802612</v>
      </c>
      <c r="H19" s="50">
        <v>2.0029165744781494</v>
      </c>
      <c r="I19" s="50">
        <v>2.0096542835235596</v>
      </c>
      <c r="J19" s="50">
        <v>2.014948844909668</v>
      </c>
      <c r="K19" s="50">
        <v>2.0205004215240479</v>
      </c>
      <c r="L19" s="50">
        <v>2.0259671211242676</v>
      </c>
      <c r="M19" s="50">
        <v>2.0325422286987305</v>
      </c>
      <c r="N19" s="50">
        <v>2.0404853820800781</v>
      </c>
      <c r="O19" s="50">
        <v>2.0483243465423584</v>
      </c>
      <c r="P19" s="50">
        <v>2.0562038421630859</v>
      </c>
      <c r="Q19" s="50">
        <v>2.0623183250427246</v>
      </c>
      <c r="R19" s="50">
        <v>2.0670182704925537</v>
      </c>
      <c r="S19" s="50">
        <v>2.0719163417816162</v>
      </c>
      <c r="T19" s="50">
        <v>2.0783681869506836</v>
      </c>
      <c r="U19" s="50">
        <v>2.0832538604736328</v>
      </c>
      <c r="V19" s="50">
        <v>2.0830233097076416</v>
      </c>
      <c r="W19" s="50">
        <v>2.082679271697998</v>
      </c>
      <c r="X19" s="50">
        <v>2.082545280456543</v>
      </c>
      <c r="Y19" s="50">
        <v>2.0825927257537842</v>
      </c>
      <c r="Z19" s="50">
        <v>2.0828220844268799</v>
      </c>
      <c r="AA19" s="51">
        <v>2.0827419757843018</v>
      </c>
    </row>
    <row r="20" spans="1:27" x14ac:dyDescent="0.25">
      <c r="A20" s="19">
        <v>8</v>
      </c>
      <c r="B20" s="16" t="s">
        <v>173</v>
      </c>
      <c r="C20" s="52">
        <v>1.2651900053024292</v>
      </c>
      <c r="D20" s="50">
        <v>1.2702847719192505</v>
      </c>
      <c r="E20" s="50">
        <v>1.2779997587203979</v>
      </c>
      <c r="F20" s="50">
        <v>1.2875553369522095</v>
      </c>
      <c r="G20" s="50">
        <v>1.2952686548233032</v>
      </c>
      <c r="H20" s="50">
        <v>1.3015286922454834</v>
      </c>
      <c r="I20" s="50">
        <v>1.3059068918228149</v>
      </c>
      <c r="J20" s="50">
        <v>1.30934739112854</v>
      </c>
      <c r="K20" s="50">
        <v>1.3129549026489258</v>
      </c>
      <c r="L20" s="50">
        <v>1.3165072202682495</v>
      </c>
      <c r="M20" s="50">
        <v>1.3207799196243286</v>
      </c>
      <c r="N20" s="50">
        <v>1.3259414434432983</v>
      </c>
      <c r="O20" s="50">
        <v>1.3310353755950928</v>
      </c>
      <c r="P20" s="50">
        <v>1.3361556529998779</v>
      </c>
      <c r="Q20" s="50">
        <v>1.3401288986206055</v>
      </c>
      <c r="R20" s="50">
        <v>1.3431830406188965</v>
      </c>
      <c r="S20" s="50">
        <v>1.3463659286499023</v>
      </c>
      <c r="T20" s="50">
        <v>1.3505582809448242</v>
      </c>
      <c r="U20" s="50">
        <v>1.3537331819534302</v>
      </c>
      <c r="V20" s="50">
        <v>1.3535833358764648</v>
      </c>
      <c r="W20" s="50">
        <v>1.3533598184585571</v>
      </c>
      <c r="X20" s="50">
        <v>1.3532726764678955</v>
      </c>
      <c r="Y20" s="50">
        <v>1.3533034324645996</v>
      </c>
      <c r="Z20" s="50">
        <v>1.3534525632858276</v>
      </c>
      <c r="AA20" s="51">
        <v>1.3534005880355835</v>
      </c>
    </row>
    <row r="21" spans="1:27" x14ac:dyDescent="0.25">
      <c r="A21" s="19">
        <v>9</v>
      </c>
      <c r="B21" s="16" t="s">
        <v>174</v>
      </c>
      <c r="C21" s="52">
        <v>1.3436336517333984</v>
      </c>
      <c r="D21" s="50">
        <v>1.3490443229675293</v>
      </c>
      <c r="E21" s="50">
        <v>1.357237696647644</v>
      </c>
      <c r="F21" s="50">
        <v>1.3673857450485229</v>
      </c>
      <c r="G21" s="50">
        <v>1.3755773305892944</v>
      </c>
      <c r="H21" s="50">
        <v>1.3822253942489624</v>
      </c>
      <c r="I21" s="50">
        <v>1.3868751525878906</v>
      </c>
      <c r="J21" s="50">
        <v>1.3905289173126221</v>
      </c>
      <c r="K21" s="50">
        <v>1.3943600654602051</v>
      </c>
      <c r="L21" s="50">
        <v>1.3981325626373291</v>
      </c>
      <c r="M21" s="50">
        <v>1.4026702642440796</v>
      </c>
      <c r="N21" s="50">
        <v>1.4081517457962036</v>
      </c>
      <c r="O21" s="50">
        <v>1.4135615825653076</v>
      </c>
      <c r="P21" s="50">
        <v>1.418999195098877</v>
      </c>
      <c r="Q21" s="50">
        <v>1.423218846321106</v>
      </c>
      <c r="R21" s="50">
        <v>1.4264622926712036</v>
      </c>
      <c r="S21" s="50">
        <v>1.4298425912857056</v>
      </c>
      <c r="T21" s="50">
        <v>1.4342949390411377</v>
      </c>
      <c r="U21" s="50">
        <v>1.437666654586792</v>
      </c>
      <c r="V21" s="50">
        <v>1.4375075101852417</v>
      </c>
      <c r="W21" s="50">
        <v>1.4372701644897461</v>
      </c>
      <c r="X21" s="50">
        <v>1.4371776580810547</v>
      </c>
      <c r="Y21" s="50">
        <v>1.4372103214263916</v>
      </c>
      <c r="Z21" s="50">
        <v>1.437368631362915</v>
      </c>
      <c r="AA21" s="51">
        <v>1.437313437461853</v>
      </c>
    </row>
    <row r="22" spans="1:27" x14ac:dyDescent="0.25">
      <c r="A22" s="19">
        <v>10</v>
      </c>
      <c r="B22" s="16" t="s">
        <v>175</v>
      </c>
      <c r="C22" s="52">
        <v>1.3231433629989624</v>
      </c>
      <c r="D22" s="50">
        <v>1.3284715414047241</v>
      </c>
      <c r="E22" s="50">
        <v>1.3365399837493896</v>
      </c>
      <c r="F22" s="50">
        <v>1.3465332984924316</v>
      </c>
      <c r="G22" s="50">
        <v>1.3545999526977539</v>
      </c>
      <c r="H22" s="50">
        <v>1.3611466884613037</v>
      </c>
      <c r="I22" s="50">
        <v>1.3657253980636597</v>
      </c>
      <c r="J22" s="50">
        <v>1.3693234920501709</v>
      </c>
      <c r="K22" s="50">
        <v>1.373096227645874</v>
      </c>
      <c r="L22" s="50">
        <v>1.3768112659454346</v>
      </c>
      <c r="M22" s="50">
        <v>1.3812797069549561</v>
      </c>
      <c r="N22" s="50">
        <v>1.386677622795105</v>
      </c>
      <c r="O22" s="50">
        <v>1.3920049667358398</v>
      </c>
      <c r="P22" s="50">
        <v>1.3973597288131714</v>
      </c>
      <c r="Q22" s="50">
        <v>1.401515007019043</v>
      </c>
      <c r="R22" s="50">
        <v>1.4047089815139771</v>
      </c>
      <c r="S22" s="50">
        <v>1.4080376625061035</v>
      </c>
      <c r="T22" s="50">
        <v>1.4124221801757813</v>
      </c>
      <c r="U22" s="50">
        <v>1.4157423973083496</v>
      </c>
      <c r="V22" s="50">
        <v>1.4155857563018799</v>
      </c>
      <c r="W22" s="50">
        <v>1.4153519868850708</v>
      </c>
      <c r="X22" s="50">
        <v>1.415260910987854</v>
      </c>
      <c r="Y22" s="50">
        <v>1.4152929782867432</v>
      </c>
      <c r="Z22" s="50">
        <v>1.4154489040374756</v>
      </c>
      <c r="AA22" s="51">
        <v>1.4153945446014404</v>
      </c>
    </row>
    <row r="23" spans="1:27" x14ac:dyDescent="0.25">
      <c r="A23" s="19">
        <v>11</v>
      </c>
      <c r="B23" s="16" t="s">
        <v>176</v>
      </c>
      <c r="C23" s="52">
        <v>1.0711390972137451</v>
      </c>
      <c r="D23" s="50">
        <v>1.075452446937561</v>
      </c>
      <c r="E23" s="50">
        <v>1.0819841623306274</v>
      </c>
      <c r="F23" s="50">
        <v>1.0900740623474121</v>
      </c>
      <c r="G23" s="50">
        <v>1.0966043472290039</v>
      </c>
      <c r="H23" s="50">
        <v>1.1019042730331421</v>
      </c>
      <c r="I23" s="50">
        <v>1.1056109666824341</v>
      </c>
      <c r="J23" s="50">
        <v>1.1085237264633179</v>
      </c>
      <c r="K23" s="50">
        <v>1.1115779876708984</v>
      </c>
      <c r="L23" s="50">
        <v>1.1145853996276855</v>
      </c>
      <c r="M23" s="50">
        <v>1.118202805519104</v>
      </c>
      <c r="N23" s="50">
        <v>1.122572660446167</v>
      </c>
      <c r="O23" s="50">
        <v>1.1268852949142456</v>
      </c>
      <c r="P23" s="50">
        <v>1.1312202215194702</v>
      </c>
      <c r="Q23" s="50">
        <v>1.1345840692520142</v>
      </c>
      <c r="R23" s="50">
        <v>1.1371697187423706</v>
      </c>
      <c r="S23" s="50">
        <v>1.139864444732666</v>
      </c>
      <c r="T23" s="50">
        <v>1.1434139013290405</v>
      </c>
      <c r="U23" s="50">
        <v>1.146101713180542</v>
      </c>
      <c r="V23" s="50">
        <v>1.14597487449646</v>
      </c>
      <c r="W23" s="50">
        <v>1.1457856893539429</v>
      </c>
      <c r="X23" s="50">
        <v>1.1457118988037109</v>
      </c>
      <c r="Y23" s="50">
        <v>1.1457380056381226</v>
      </c>
      <c r="Z23" s="50">
        <v>1.1458641290664673</v>
      </c>
      <c r="AA23" s="51">
        <v>1.145820140838623</v>
      </c>
    </row>
    <row r="24" spans="1:27" x14ac:dyDescent="0.25">
      <c r="A24" s="19">
        <v>12</v>
      </c>
      <c r="B24" s="16" t="s">
        <v>177</v>
      </c>
      <c r="C24" s="52">
        <v>1.8660856485366821</v>
      </c>
      <c r="D24" s="50">
        <v>1.8736001253128052</v>
      </c>
      <c r="E24" s="50">
        <v>1.8849793672561646</v>
      </c>
      <c r="F24" s="50">
        <v>1.8990733623504639</v>
      </c>
      <c r="G24" s="50">
        <v>1.9104501008987427</v>
      </c>
      <c r="H24" s="50">
        <v>1.9196832180023193</v>
      </c>
      <c r="I24" s="50">
        <v>1.9261409044265747</v>
      </c>
      <c r="J24" s="50">
        <v>1.9312154054641724</v>
      </c>
      <c r="K24" s="50">
        <v>1.9365363121032715</v>
      </c>
      <c r="L24" s="50">
        <v>1.9417756795883179</v>
      </c>
      <c r="M24" s="50">
        <v>1.9480776786804199</v>
      </c>
      <c r="N24" s="50">
        <v>1.9556907415390015</v>
      </c>
      <c r="O24" s="50">
        <v>1.963204026222229</v>
      </c>
      <c r="P24" s="50">
        <v>1.9707560539245605</v>
      </c>
      <c r="Q24" s="50">
        <v>1.976616382598877</v>
      </c>
      <c r="R24" s="50">
        <v>1.9811210632324219</v>
      </c>
      <c r="S24" s="50">
        <v>1.9858156442642212</v>
      </c>
      <c r="T24" s="50">
        <v>1.9919992685317993</v>
      </c>
      <c r="U24" s="50">
        <v>1.9966819286346436</v>
      </c>
      <c r="V24" s="50">
        <v>1.9964609146118164</v>
      </c>
      <c r="W24" s="50">
        <v>1.9961313009262085</v>
      </c>
      <c r="X24" s="50">
        <v>1.9960029125213623</v>
      </c>
      <c r="Y24" s="50">
        <v>1.9960482120513916</v>
      </c>
      <c r="Z24" s="50">
        <v>1.9962680339813232</v>
      </c>
      <c r="AA24" s="51">
        <v>1.9961913824081421</v>
      </c>
    </row>
    <row r="25" spans="1:27" x14ac:dyDescent="0.25">
      <c r="A25" s="19">
        <v>13</v>
      </c>
      <c r="B25" s="16" t="s">
        <v>178</v>
      </c>
      <c r="C25" s="52">
        <v>1.2703894376754761</v>
      </c>
      <c r="D25" s="50">
        <v>1.2755051851272583</v>
      </c>
      <c r="E25" s="50">
        <v>1.2832518815994263</v>
      </c>
      <c r="F25" s="50">
        <v>1.2928467988967896</v>
      </c>
      <c r="G25" s="50">
        <v>1.3005918264389038</v>
      </c>
      <c r="H25" s="50">
        <v>1.306877613067627</v>
      </c>
      <c r="I25" s="50">
        <v>1.3112738132476807</v>
      </c>
      <c r="J25" s="50">
        <v>1.3147283792495728</v>
      </c>
      <c r="K25" s="50">
        <v>1.3183506727218628</v>
      </c>
      <c r="L25" s="50">
        <v>1.3219176530838013</v>
      </c>
      <c r="M25" s="50">
        <v>1.3262078762054443</v>
      </c>
      <c r="N25" s="50">
        <v>1.3313906192779541</v>
      </c>
      <c r="O25" s="50">
        <v>1.3365055322647095</v>
      </c>
      <c r="P25" s="50">
        <v>1.3416467905044556</v>
      </c>
      <c r="Q25" s="50">
        <v>1.3456363677978516</v>
      </c>
      <c r="R25" s="50">
        <v>1.3487030267715454</v>
      </c>
      <c r="S25" s="50">
        <v>1.3518990278244019</v>
      </c>
      <c r="T25" s="50">
        <v>1.3561086654663086</v>
      </c>
      <c r="U25" s="50">
        <v>1.3592965602874756</v>
      </c>
      <c r="V25" s="50">
        <v>1.3591461181640625</v>
      </c>
      <c r="W25" s="50">
        <v>1.3589216470718384</v>
      </c>
      <c r="X25" s="50">
        <v>1.3588342666625977</v>
      </c>
      <c r="Y25" s="50">
        <v>1.3588651418685913</v>
      </c>
      <c r="Z25" s="50">
        <v>1.3590147495269775</v>
      </c>
      <c r="AA25" s="51">
        <v>1.3589625358581543</v>
      </c>
    </row>
    <row r="26" spans="1:27" x14ac:dyDescent="0.25">
      <c r="A26" s="19">
        <v>14</v>
      </c>
      <c r="B26" s="16" t="s">
        <v>179</v>
      </c>
      <c r="C26" s="52">
        <v>1.9695267677307129</v>
      </c>
      <c r="D26" s="50">
        <v>1.9774578809738159</v>
      </c>
      <c r="E26" s="50">
        <v>1.9894678592681885</v>
      </c>
      <c r="F26" s="50">
        <v>2.0043430328369141</v>
      </c>
      <c r="G26" s="50">
        <v>2.0163505077362061</v>
      </c>
      <c r="H26" s="50">
        <v>2.0260953903198242</v>
      </c>
      <c r="I26" s="50">
        <v>2.0329110622406006</v>
      </c>
      <c r="J26" s="50">
        <v>2.0382668972015381</v>
      </c>
      <c r="K26" s="50">
        <v>2.0438826084136963</v>
      </c>
      <c r="L26" s="50">
        <v>2.0494124889373779</v>
      </c>
      <c r="M26" s="50">
        <v>2.0560638904571533</v>
      </c>
      <c r="N26" s="50">
        <v>2.0640988349914551</v>
      </c>
      <c r="O26" s="50">
        <v>2.072028636932373</v>
      </c>
      <c r="P26" s="50">
        <v>2.0799994468688965</v>
      </c>
      <c r="Q26" s="50">
        <v>2.0861845016479492</v>
      </c>
      <c r="R26" s="50">
        <v>2.0909388065338135</v>
      </c>
      <c r="S26" s="50">
        <v>2.0958936214447021</v>
      </c>
      <c r="T26" s="50">
        <v>2.1024200916290283</v>
      </c>
      <c r="U26" s="50">
        <v>2.1073625087738037</v>
      </c>
      <c r="V26" s="50">
        <v>2.1071290969848633</v>
      </c>
      <c r="W26" s="50">
        <v>2.1067812442779541</v>
      </c>
      <c r="X26" s="50">
        <v>2.1066455841064453</v>
      </c>
      <c r="Y26" s="50">
        <v>2.1066935062408447</v>
      </c>
      <c r="Z26" s="50">
        <v>2.1069254875183105</v>
      </c>
      <c r="AA26" s="51">
        <v>2.1068446636199951</v>
      </c>
    </row>
    <row r="27" spans="1:27" x14ac:dyDescent="0.25">
      <c r="A27" s="19">
        <v>15</v>
      </c>
      <c r="B27" s="16" t="s">
        <v>180</v>
      </c>
      <c r="C27" s="52">
        <v>2.0823202133178711</v>
      </c>
      <c r="D27" s="50">
        <v>2.090705394744873</v>
      </c>
      <c r="E27" s="50">
        <v>2.1034033298492432</v>
      </c>
      <c r="F27" s="50">
        <v>2.1191303730010986</v>
      </c>
      <c r="G27" s="50">
        <v>2.1318254470825195</v>
      </c>
      <c r="H27" s="50">
        <v>2.1421284675598145</v>
      </c>
      <c r="I27" s="50">
        <v>2.1493344306945801</v>
      </c>
      <c r="J27" s="50">
        <v>2.1549968719482422</v>
      </c>
      <c r="K27" s="50">
        <v>2.1609344482421875</v>
      </c>
      <c r="L27" s="50">
        <v>2.166780948638916</v>
      </c>
      <c r="M27" s="50">
        <v>2.1738131046295166</v>
      </c>
      <c r="N27" s="50">
        <v>2.1823084354400635</v>
      </c>
      <c r="O27" s="50">
        <v>2.1906921863555908</v>
      </c>
      <c r="P27" s="50">
        <v>2.1991193294525146</v>
      </c>
      <c r="Q27" s="50">
        <v>2.2056589126586914</v>
      </c>
      <c r="R27" s="50">
        <v>2.2106854915618896</v>
      </c>
      <c r="S27" s="50">
        <v>2.2159240245819092</v>
      </c>
      <c r="T27" s="50">
        <v>2.2228240966796875</v>
      </c>
      <c r="U27" s="50">
        <v>2.2280495166778564</v>
      </c>
      <c r="V27" s="50">
        <v>2.2278029918670654</v>
      </c>
      <c r="W27" s="50">
        <v>2.2274351119995117</v>
      </c>
      <c r="X27" s="50">
        <v>2.2272915840148926</v>
      </c>
      <c r="Y27" s="50">
        <v>2.2273423671722412</v>
      </c>
      <c r="Z27" s="50">
        <v>2.2275876998901367</v>
      </c>
      <c r="AA27" s="51">
        <v>2.2275021076202393</v>
      </c>
    </row>
    <row r="28" spans="1:27" x14ac:dyDescent="0.25">
      <c r="A28" s="19">
        <v>16</v>
      </c>
      <c r="B28" s="16" t="s">
        <v>181</v>
      </c>
      <c r="C28" s="52">
        <v>1.5844032764434814</v>
      </c>
      <c r="D28" s="50">
        <v>1.5907834768295288</v>
      </c>
      <c r="E28" s="50">
        <v>1.600445032119751</v>
      </c>
      <c r="F28" s="50">
        <v>1.6124114990234375</v>
      </c>
      <c r="G28" s="50">
        <v>1.6220709085464478</v>
      </c>
      <c r="H28" s="50">
        <v>1.6299103498458862</v>
      </c>
      <c r="I28" s="50">
        <v>1.6353932619094849</v>
      </c>
      <c r="J28" s="50">
        <v>1.6397018432617187</v>
      </c>
      <c r="K28" s="50">
        <v>1.6442195177078247</v>
      </c>
      <c r="L28" s="50">
        <v>1.6486680507659912</v>
      </c>
      <c r="M28" s="50">
        <v>1.654018759727478</v>
      </c>
      <c r="N28" s="50">
        <v>1.6604825258255005</v>
      </c>
      <c r="O28" s="50">
        <v>1.6668617725372314</v>
      </c>
      <c r="P28" s="50">
        <v>1.6732738018035889</v>
      </c>
      <c r="Q28" s="50">
        <v>1.6782495975494385</v>
      </c>
      <c r="R28" s="50">
        <v>1.6820741891860962</v>
      </c>
      <c r="S28" s="50">
        <v>1.6860601902008057</v>
      </c>
      <c r="T28" s="50">
        <v>1.6913104057312012</v>
      </c>
      <c r="U28" s="50">
        <v>1.6952862739562988</v>
      </c>
      <c r="V28" s="50">
        <v>1.6950986385345459</v>
      </c>
      <c r="W28" s="50">
        <v>1.6948187351226807</v>
      </c>
      <c r="X28" s="50">
        <v>1.6947096586227417</v>
      </c>
      <c r="Y28" s="50">
        <v>1.6947481632232666</v>
      </c>
      <c r="Z28" s="50">
        <v>1.6949348449707031</v>
      </c>
      <c r="AA28" s="51">
        <v>1.6948697566986084</v>
      </c>
    </row>
    <row r="29" spans="1:27" x14ac:dyDescent="0.25">
      <c r="A29" s="20">
        <v>17</v>
      </c>
      <c r="B29" s="17" t="s">
        <v>182</v>
      </c>
      <c r="C29" s="53">
        <v>1.3290148973464966</v>
      </c>
      <c r="D29" s="54">
        <v>1.3343666791915894</v>
      </c>
      <c r="E29" s="54">
        <v>1.3424708843231201</v>
      </c>
      <c r="F29" s="54">
        <v>1.352508544921875</v>
      </c>
      <c r="G29" s="54">
        <v>1.3606109619140625</v>
      </c>
      <c r="H29" s="54">
        <v>1.3671867847442627</v>
      </c>
      <c r="I29" s="54">
        <v>1.3717858791351318</v>
      </c>
      <c r="J29" s="54">
        <v>1.3753999471664429</v>
      </c>
      <c r="K29" s="54">
        <v>1.3791893720626831</v>
      </c>
      <c r="L29" s="54">
        <v>1.3829208612442017</v>
      </c>
      <c r="M29" s="54">
        <v>1.3874090909957886</v>
      </c>
      <c r="N29" s="54">
        <v>1.3928309679031372</v>
      </c>
      <c r="O29" s="54">
        <v>1.3981820344924927</v>
      </c>
      <c r="P29" s="54">
        <v>1.4035605192184448</v>
      </c>
      <c r="Q29" s="54">
        <v>1.4077341556549072</v>
      </c>
      <c r="R29" s="54">
        <v>1.4109423160552979</v>
      </c>
      <c r="S29" s="54">
        <v>1.4142858982086182</v>
      </c>
      <c r="T29" s="54">
        <v>1.4186897277832031</v>
      </c>
      <c r="U29" s="54">
        <v>1.4220247268676758</v>
      </c>
      <c r="V29" s="54">
        <v>1.4218673706054687</v>
      </c>
      <c r="W29" s="54">
        <v>1.4216326475143433</v>
      </c>
      <c r="X29" s="54">
        <v>1.4215410947799683</v>
      </c>
      <c r="Y29" s="54">
        <v>1.4215734004974365</v>
      </c>
      <c r="Z29" s="54">
        <v>1.4217300415039063</v>
      </c>
      <c r="AA29" s="55">
        <v>1.4216753244400024</v>
      </c>
    </row>
    <row r="30" spans="1:27" x14ac:dyDescent="0.2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row>
    <row r="31" spans="1:27" x14ac:dyDescent="0.25">
      <c r="A31" s="69"/>
      <c r="B31" s="10" t="s">
        <v>85</v>
      </c>
      <c r="C31" s="69"/>
      <c r="D31" s="69"/>
      <c r="E31" s="69"/>
      <c r="F31" s="69"/>
      <c r="G31" s="69"/>
      <c r="H31" s="69"/>
      <c r="I31" s="69"/>
      <c r="J31" s="69"/>
      <c r="K31" s="69"/>
      <c r="L31" s="69"/>
      <c r="M31" s="69"/>
      <c r="N31" s="69"/>
      <c r="O31" s="69"/>
      <c r="P31" s="69"/>
      <c r="Q31" s="69"/>
      <c r="R31" s="69"/>
      <c r="S31" s="69"/>
      <c r="T31" s="69"/>
      <c r="U31" s="69"/>
      <c r="V31" s="69"/>
      <c r="W31" s="69"/>
      <c r="X31" s="69"/>
      <c r="Y31" s="69"/>
      <c r="Z31" s="69"/>
      <c r="AA31" s="69"/>
    </row>
    <row r="32" spans="1:27" x14ac:dyDescent="0.25">
      <c r="A32" s="15" t="s">
        <v>84</v>
      </c>
      <c r="B32" s="22" t="s">
        <v>83</v>
      </c>
      <c r="C32" s="46" t="s">
        <v>45</v>
      </c>
      <c r="D32" s="46" t="s">
        <v>46</v>
      </c>
      <c r="E32" s="46" t="s">
        <v>47</v>
      </c>
      <c r="F32" s="46" t="s">
        <v>48</v>
      </c>
      <c r="G32" s="46" t="s">
        <v>49</v>
      </c>
      <c r="H32" s="46" t="s">
        <v>50</v>
      </c>
      <c r="I32" s="46" t="s">
        <v>51</v>
      </c>
      <c r="J32" s="46" t="s">
        <v>52</v>
      </c>
      <c r="K32" s="46" t="s">
        <v>53</v>
      </c>
      <c r="L32" s="46" t="s">
        <v>54</v>
      </c>
      <c r="M32" s="46" t="s">
        <v>55</v>
      </c>
      <c r="N32" s="46" t="s">
        <v>56</v>
      </c>
      <c r="O32" s="46" t="s">
        <v>57</v>
      </c>
      <c r="P32" s="46" t="s">
        <v>58</v>
      </c>
      <c r="Q32" s="46" t="s">
        <v>59</v>
      </c>
      <c r="R32" s="46" t="s">
        <v>60</v>
      </c>
      <c r="S32" s="46" t="s">
        <v>61</v>
      </c>
      <c r="T32" s="46" t="s">
        <v>62</v>
      </c>
      <c r="U32" s="46" t="s">
        <v>63</v>
      </c>
      <c r="V32" s="46" t="s">
        <v>64</v>
      </c>
      <c r="W32" s="46" t="s">
        <v>65</v>
      </c>
      <c r="X32" s="46" t="s">
        <v>66</v>
      </c>
      <c r="Y32" s="46" t="s">
        <v>67</v>
      </c>
      <c r="Z32" s="46" t="s">
        <v>68</v>
      </c>
      <c r="AA32" s="47" t="s">
        <v>69</v>
      </c>
    </row>
    <row r="33" spans="1:27" x14ac:dyDescent="0.25">
      <c r="A33" s="23">
        <v>1</v>
      </c>
      <c r="B33" s="21" t="str">
        <f>VLOOKUP($A33,$A$13:$AA$29,2)</f>
        <v>Almond</v>
      </c>
      <c r="C33" s="64">
        <f>VLOOKUP($A33,$A$13:$AA$29,3)</f>
        <v>1.9805594682693481</v>
      </c>
      <c r="D33" s="64">
        <f>VLOOKUP($A33,$A$13:$AA$29,4)</f>
        <v>1.9885350465774536</v>
      </c>
      <c r="E33" s="64">
        <f>VLOOKUP($A33,$A$13:$AA$29,5)</f>
        <v>2.0006122589111328</v>
      </c>
      <c r="F33" s="64">
        <f>VLOOKUP($A33,$A$13:$AA$29,6)</f>
        <v>2.0155708789825439</v>
      </c>
      <c r="G33" s="64">
        <f>VLOOKUP($A33,$A$13:$AA$29,7)</f>
        <v>2.0276455879211426</v>
      </c>
      <c r="H33" s="64">
        <f>VLOOKUP($A33,$A$13:$AA$29,8)</f>
        <v>2.037445068359375</v>
      </c>
      <c r="I33" s="64">
        <f>VLOOKUP($A33,$A$13:$AA$29,9)</f>
        <v>2.0442988872528076</v>
      </c>
      <c r="J33" s="64">
        <f>VLOOKUP($A33,$A$13:$AA$29,10)</f>
        <v>2.0496847629547119</v>
      </c>
      <c r="K33" s="64">
        <f>VLOOKUP($A33,$A$13:$AA$29,11)</f>
        <v>2.0553319454193115</v>
      </c>
      <c r="L33" s="64">
        <f>VLOOKUP($A33,$A$13:$AA$29,12)</f>
        <v>2.0608928203582764</v>
      </c>
      <c r="M33" s="64">
        <f>VLOOKUP($A33,$A$13:$AA$29,13)</f>
        <v>2.0675814151763916</v>
      </c>
      <c r="N33" s="64">
        <f>VLOOKUP($A33,$A$13:$AA$29,14)</f>
        <v>2.0756614208221436</v>
      </c>
      <c r="O33" s="64">
        <f>VLOOKUP($A33,$A$13:$AA$29,15)</f>
        <v>2.0836355686187744</v>
      </c>
      <c r="P33" s="64">
        <f>VLOOKUP($A33,$A$13:$AA$29,16)</f>
        <v>2.0916509628295898</v>
      </c>
      <c r="Q33" s="64">
        <f>VLOOKUP($A33,$A$13:$AA$29,17)</f>
        <v>2.0978708267211914</v>
      </c>
      <c r="R33" s="64">
        <f>VLOOKUP($A33,$A$13:$AA$29,18)</f>
        <v>2.1026515960693359</v>
      </c>
      <c r="S33" s="64">
        <f>VLOOKUP($A33,$A$13:$AA$29,19)</f>
        <v>2.1076343059539795</v>
      </c>
      <c r="T33" s="64">
        <f>VLOOKUP($A33,$A$13:$AA$29,20)</f>
        <v>2.1141972541809082</v>
      </c>
      <c r="U33" s="64">
        <f>VLOOKUP($A33,$A$13:$AA$29,21)</f>
        <v>2.1191673278808594</v>
      </c>
      <c r="V33" s="64">
        <f>VLOOKUP($A33,$A$13:$AA$29,22)</f>
        <v>2.1189327239990234</v>
      </c>
      <c r="W33" s="64">
        <f>VLOOKUP($A33,$A$13:$AA$29,23)</f>
        <v>2.1185827255249023</v>
      </c>
      <c r="X33" s="64">
        <f>VLOOKUP($A33,$A$13:$AA$29,24)</f>
        <v>2.1184463500976562</v>
      </c>
      <c r="Y33" s="64">
        <f>VLOOKUP($A33,$A$13:$AA$29,25)</f>
        <v>2.1184945106506348</v>
      </c>
      <c r="Z33" s="64">
        <f>VLOOKUP($A33,$A$13:$AA$29,26)</f>
        <v>2.1187279224395752</v>
      </c>
      <c r="AA33" s="65">
        <f>VLOOKUP($A33,$A$13:$AA$29,27)</f>
        <v>2.1186466217041016</v>
      </c>
    </row>
    <row r="34" spans="1:27" x14ac:dyDescent="0.25">
      <c r="A34" s="66"/>
      <c r="B34" s="66"/>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x14ac:dyDescent="0.25">
      <c r="A35" s="161" t="s">
        <v>87</v>
      </c>
      <c r="B35" s="161"/>
      <c r="C35" s="161"/>
      <c r="D35" s="161"/>
    </row>
    <row r="55" spans="1:27"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5.75" x14ac:dyDescent="0.25">
      <c r="A56" s="154" t="s">
        <v>379</v>
      </c>
      <c r="B56" s="154"/>
      <c r="C56" s="154"/>
      <c r="D56" s="154"/>
      <c r="E56" s="154"/>
      <c r="F56" s="154"/>
      <c r="G56" s="2"/>
      <c r="H56" s="2"/>
      <c r="I56" s="2"/>
      <c r="J56" s="2"/>
      <c r="K56" s="12"/>
      <c r="L56" s="2"/>
      <c r="M56" s="2"/>
      <c r="N56" s="2"/>
      <c r="O56" s="2"/>
      <c r="P56" s="155"/>
      <c r="Q56" s="155"/>
      <c r="R56" s="155"/>
      <c r="S56" s="155"/>
      <c r="T56" s="155"/>
      <c r="U56" s="155"/>
      <c r="V56" s="155"/>
      <c r="W56" s="25"/>
      <c r="X56" s="25"/>
      <c r="Y56" s="25"/>
      <c r="Z56" s="25"/>
      <c r="AA56" s="25"/>
    </row>
    <row r="57" spans="1:27" ht="15.75" x14ac:dyDescent="0.25">
      <c r="A57" s="156" t="s">
        <v>183</v>
      </c>
      <c r="B57" s="156"/>
      <c r="C57" s="156"/>
      <c r="D57" s="156"/>
      <c r="E57" s="156"/>
      <c r="F57" s="156"/>
      <c r="G57" s="31"/>
      <c r="H57" s="31"/>
      <c r="I57" s="31"/>
      <c r="J57" s="31"/>
      <c r="K57" s="157" t="s">
        <v>86</v>
      </c>
      <c r="L57" s="157"/>
      <c r="M57" s="31"/>
      <c r="N57" s="31"/>
      <c r="O57" s="31"/>
      <c r="P57" s="156"/>
      <c r="Q57" s="156"/>
      <c r="R57" s="156"/>
      <c r="S57" s="156"/>
      <c r="T57" s="156"/>
      <c r="U57" s="156"/>
      <c r="V57" s="156"/>
      <c r="W57" s="11"/>
      <c r="X57" s="11"/>
      <c r="Y57" s="11"/>
      <c r="Z57" s="11"/>
      <c r="AA57" s="11"/>
    </row>
    <row r="59" spans="1:27" ht="15.75" x14ac:dyDescent="0.25">
      <c r="A59" s="170" t="s">
        <v>382</v>
      </c>
      <c r="B59" s="170"/>
      <c r="C59" s="8"/>
      <c r="D59" s="8"/>
      <c r="E59" s="8"/>
      <c r="F59" s="8"/>
      <c r="G59" s="8"/>
      <c r="H59" s="8"/>
      <c r="I59" s="8"/>
      <c r="J59" s="8"/>
      <c r="K59" s="8"/>
      <c r="L59" s="8"/>
      <c r="M59" s="8"/>
      <c r="N59" s="8"/>
      <c r="O59" s="8"/>
      <c r="P59" s="8"/>
      <c r="Q59" s="8"/>
      <c r="R59" s="8"/>
      <c r="S59" s="8"/>
      <c r="T59" s="8"/>
      <c r="U59" s="8"/>
      <c r="V59" s="8"/>
      <c r="W59" s="8"/>
      <c r="X59" s="8"/>
      <c r="Y59" s="8"/>
      <c r="Z59" s="8"/>
      <c r="AA59" s="8"/>
    </row>
    <row r="60" spans="1:27"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row>
    <row r="61" spans="1:27" x14ac:dyDescent="0.25">
      <c r="A61" s="14" t="s">
        <v>84</v>
      </c>
      <c r="B61" s="15" t="s">
        <v>83</v>
      </c>
      <c r="C61" s="46" t="s">
        <v>45</v>
      </c>
      <c r="D61" s="46" t="s">
        <v>46</v>
      </c>
      <c r="E61" s="46" t="s">
        <v>47</v>
      </c>
      <c r="F61" s="46" t="s">
        <v>48</v>
      </c>
      <c r="G61" s="46" t="s">
        <v>49</v>
      </c>
      <c r="H61" s="46" t="s">
        <v>50</v>
      </c>
      <c r="I61" s="46" t="s">
        <v>51</v>
      </c>
      <c r="J61" s="46" t="s">
        <v>52</v>
      </c>
      <c r="K61" s="46" t="s">
        <v>53</v>
      </c>
      <c r="L61" s="46" t="s">
        <v>54</v>
      </c>
      <c r="M61" s="46" t="s">
        <v>55</v>
      </c>
      <c r="N61" s="46" t="s">
        <v>56</v>
      </c>
      <c r="O61" s="46" t="s">
        <v>57</v>
      </c>
      <c r="P61" s="46" t="s">
        <v>58</v>
      </c>
      <c r="Q61" s="46" t="s">
        <v>59</v>
      </c>
      <c r="R61" s="46" t="s">
        <v>60</v>
      </c>
      <c r="S61" s="46" t="s">
        <v>61</v>
      </c>
      <c r="T61" s="46" t="s">
        <v>62</v>
      </c>
      <c r="U61" s="46" t="s">
        <v>63</v>
      </c>
      <c r="V61" s="46" t="s">
        <v>64</v>
      </c>
      <c r="W61" s="46" t="s">
        <v>65</v>
      </c>
      <c r="X61" s="46" t="s">
        <v>66</v>
      </c>
      <c r="Y61" s="46" t="s">
        <v>67</v>
      </c>
      <c r="Z61" s="46" t="s">
        <v>68</v>
      </c>
      <c r="AA61" s="47" t="s">
        <v>69</v>
      </c>
    </row>
    <row r="62" spans="1:27" x14ac:dyDescent="0.25">
      <c r="A62" s="18">
        <v>1</v>
      </c>
      <c r="B62" s="26" t="s">
        <v>166</v>
      </c>
      <c r="C62" s="56">
        <v>85.057777404785156</v>
      </c>
      <c r="D62" s="57">
        <v>79.008804321289063</v>
      </c>
      <c r="E62" s="57">
        <v>77.182731628417969</v>
      </c>
      <c r="F62" s="57">
        <v>75.311256408691406</v>
      </c>
      <c r="G62" s="57">
        <v>73.54986572265625</v>
      </c>
      <c r="H62" s="57">
        <v>71.909027099609375</v>
      </c>
      <c r="I62" s="57">
        <v>70.378982543945312</v>
      </c>
      <c r="J62" s="58">
        <v>68.873878479003906</v>
      </c>
      <c r="K62" s="58">
        <v>67.418769836425781</v>
      </c>
      <c r="L62" s="58">
        <v>66.033134460449219</v>
      </c>
      <c r="M62" s="58">
        <v>64.74468994140625</v>
      </c>
      <c r="N62" s="58">
        <v>63.565555572509766</v>
      </c>
      <c r="O62" s="58">
        <v>62.423210144042969</v>
      </c>
      <c r="P62" s="58">
        <v>61.323501586914063</v>
      </c>
      <c r="Q62" s="58">
        <v>60.281158447265625</v>
      </c>
      <c r="R62" s="58">
        <v>59.289562225341797</v>
      </c>
      <c r="S62" s="58">
        <v>58.368106842041016</v>
      </c>
      <c r="T62" s="58">
        <v>57.498249053955078</v>
      </c>
      <c r="U62" s="58">
        <v>56.672828674316406</v>
      </c>
      <c r="V62" s="58">
        <v>55.896278381347656</v>
      </c>
      <c r="W62" s="58">
        <v>55.141136169433594</v>
      </c>
      <c r="X62" s="58">
        <v>54.402679443359375</v>
      </c>
      <c r="Y62" s="58">
        <v>53.710132598876953</v>
      </c>
      <c r="Z62" s="58">
        <v>53.072147369384766</v>
      </c>
      <c r="AA62" s="59">
        <v>52.475162506103516</v>
      </c>
    </row>
    <row r="63" spans="1:27" x14ac:dyDescent="0.25">
      <c r="A63" s="19">
        <v>2</v>
      </c>
      <c r="B63" s="16" t="s">
        <v>167</v>
      </c>
      <c r="C63" s="48">
        <v>95.51092529296875</v>
      </c>
      <c r="D63" s="49">
        <v>88.90118408203125</v>
      </c>
      <c r="E63" s="49">
        <v>86.913917541503906</v>
      </c>
      <c r="F63" s="49">
        <v>84.880165100097656</v>
      </c>
      <c r="G63" s="49">
        <v>82.9658203125</v>
      </c>
      <c r="H63" s="49">
        <v>81.155632019042969</v>
      </c>
      <c r="I63" s="49">
        <v>79.46929931640625</v>
      </c>
      <c r="J63" s="50">
        <v>77.843421936035156</v>
      </c>
      <c r="K63" s="50">
        <v>76.274406433105469</v>
      </c>
      <c r="L63" s="50">
        <v>74.805160522460938</v>
      </c>
      <c r="M63" s="50">
        <v>73.407508850097656</v>
      </c>
      <c r="N63" s="50">
        <v>72.117607116699219</v>
      </c>
      <c r="O63" s="50">
        <v>70.875625610351563</v>
      </c>
      <c r="P63" s="50">
        <v>69.6829833984375</v>
      </c>
      <c r="Q63" s="50">
        <v>68.542678833007812</v>
      </c>
      <c r="R63" s="50">
        <v>67.434577941894531</v>
      </c>
      <c r="S63" s="50">
        <v>66.40948486328125</v>
      </c>
      <c r="T63" s="50">
        <v>65.416267395019531</v>
      </c>
      <c r="U63" s="50">
        <v>64.46063232421875</v>
      </c>
      <c r="V63" s="50">
        <v>63.546344757080078</v>
      </c>
      <c r="W63" s="50">
        <v>62.661911010742188</v>
      </c>
      <c r="X63" s="50">
        <v>61.804798126220703</v>
      </c>
      <c r="Y63" s="50">
        <v>60.995632171630859</v>
      </c>
      <c r="Z63" s="50">
        <v>60.247428894042969</v>
      </c>
      <c r="AA63" s="51">
        <v>59.519771575927734</v>
      </c>
    </row>
    <row r="64" spans="1:27" x14ac:dyDescent="0.25">
      <c r="A64" s="19">
        <v>3</v>
      </c>
      <c r="B64" s="16" t="s">
        <v>168</v>
      </c>
      <c r="C64" s="48">
        <v>76.531929016113281</v>
      </c>
      <c r="D64" s="49">
        <v>71.031364440917969</v>
      </c>
      <c r="E64" s="49">
        <v>69.390357971191406</v>
      </c>
      <c r="F64" s="49">
        <v>67.714485168457031</v>
      </c>
      <c r="G64" s="49">
        <v>66.134178161621094</v>
      </c>
      <c r="H64" s="49">
        <v>64.652786254882813</v>
      </c>
      <c r="I64" s="49">
        <v>63.278434753417969</v>
      </c>
      <c r="J64" s="50">
        <v>61.933448791503906</v>
      </c>
      <c r="K64" s="50">
        <v>60.63336181640625</v>
      </c>
      <c r="L64" s="50">
        <v>59.400325775146484</v>
      </c>
      <c r="M64" s="50">
        <v>58.247711181640625</v>
      </c>
      <c r="N64" s="50">
        <v>57.184188842773438</v>
      </c>
      <c r="O64" s="50">
        <v>56.162906646728516</v>
      </c>
      <c r="P64" s="50">
        <v>55.174953460693359</v>
      </c>
      <c r="Q64" s="50">
        <v>54.234836578369141</v>
      </c>
      <c r="R64" s="50">
        <v>53.347133636474609</v>
      </c>
      <c r="S64" s="50">
        <v>52.519290924072266</v>
      </c>
      <c r="T64" s="50">
        <v>51.734439849853516</v>
      </c>
      <c r="U64" s="50">
        <v>50.987068176269531</v>
      </c>
      <c r="V64" s="50">
        <v>50.280540466308594</v>
      </c>
      <c r="W64" s="50">
        <v>49.586906433105469</v>
      </c>
      <c r="X64" s="50">
        <v>48.908988952636719</v>
      </c>
      <c r="Y64" s="50">
        <v>48.284000396728516</v>
      </c>
      <c r="Z64" s="50">
        <v>47.700645446777344</v>
      </c>
      <c r="AA64" s="51">
        <v>47.155220031738281</v>
      </c>
    </row>
    <row r="65" spans="1:27" x14ac:dyDescent="0.25">
      <c r="A65" s="19">
        <v>4</v>
      </c>
      <c r="B65" s="16" t="s">
        <v>169</v>
      </c>
      <c r="C65" s="52">
        <v>98.242103576660156</v>
      </c>
      <c r="D65" s="50">
        <v>91.193817138671875</v>
      </c>
      <c r="E65" s="50">
        <v>89.139045715332031</v>
      </c>
      <c r="F65" s="50">
        <v>86.97637939453125</v>
      </c>
      <c r="G65" s="50">
        <v>84.940933227539062</v>
      </c>
      <c r="H65" s="50">
        <v>83.045768737792969</v>
      </c>
      <c r="I65" s="50">
        <v>81.28717041015625</v>
      </c>
      <c r="J65" s="50">
        <v>79.545883178710937</v>
      </c>
      <c r="K65" s="50">
        <v>77.840019226074219</v>
      </c>
      <c r="L65" s="50">
        <v>76.236198425292969</v>
      </c>
      <c r="M65" s="50">
        <v>74.7318115234375</v>
      </c>
      <c r="N65" s="50">
        <v>73.357368469238281</v>
      </c>
      <c r="O65" s="50">
        <v>72.037185668945313</v>
      </c>
      <c r="P65" s="50">
        <v>70.774497985839844</v>
      </c>
      <c r="Q65" s="50">
        <v>69.566795349121094</v>
      </c>
      <c r="R65" s="50">
        <v>68.424911499023437</v>
      </c>
      <c r="S65" s="50">
        <v>67.373672485351562</v>
      </c>
      <c r="T65" s="50">
        <v>66.377983093261719</v>
      </c>
      <c r="U65" s="50">
        <v>65.418769836425781</v>
      </c>
      <c r="V65" s="50">
        <v>64.524124145507813</v>
      </c>
      <c r="W65" s="50">
        <v>63.636543273925781</v>
      </c>
      <c r="X65" s="50">
        <v>62.770214080810547</v>
      </c>
      <c r="Y65" s="50">
        <v>61.969058990478516</v>
      </c>
      <c r="Z65" s="50">
        <v>61.230022430419922</v>
      </c>
      <c r="AA65" s="51">
        <v>60.540790557861328</v>
      </c>
    </row>
    <row r="66" spans="1:27" x14ac:dyDescent="0.25">
      <c r="A66" s="19">
        <v>5</v>
      </c>
      <c r="B66" s="16" t="s">
        <v>170</v>
      </c>
      <c r="C66" s="52">
        <v>100.43511199951172</v>
      </c>
      <c r="D66" s="50">
        <v>93.2120361328125</v>
      </c>
      <c r="E66" s="50">
        <v>91.062568664550781</v>
      </c>
      <c r="F66" s="50">
        <v>88.856208801269531</v>
      </c>
      <c r="G66" s="50">
        <v>86.786933898925781</v>
      </c>
      <c r="H66" s="50">
        <v>84.849342346191406</v>
      </c>
      <c r="I66" s="50">
        <v>83.054191589355469</v>
      </c>
      <c r="J66" s="50">
        <v>81.315437316894531</v>
      </c>
      <c r="K66" s="50">
        <v>79.6326904296875</v>
      </c>
      <c r="L66" s="50">
        <v>78.032501220703125</v>
      </c>
      <c r="M66" s="50">
        <v>76.533981323242188</v>
      </c>
      <c r="N66" s="50">
        <v>75.155303955078125</v>
      </c>
      <c r="O66" s="50">
        <v>73.825401306152344</v>
      </c>
      <c r="P66" s="50">
        <v>72.555900573730469</v>
      </c>
      <c r="Q66" s="50">
        <v>71.34918212890625</v>
      </c>
      <c r="R66" s="50">
        <v>70.202781677246094</v>
      </c>
      <c r="S66" s="50">
        <v>69.133209228515625</v>
      </c>
      <c r="T66" s="50">
        <v>68.128013610839844</v>
      </c>
      <c r="U66" s="50">
        <v>67.152503967285156</v>
      </c>
      <c r="V66" s="50">
        <v>66.23236083984375</v>
      </c>
      <c r="W66" s="50">
        <v>65.337455749511719</v>
      </c>
      <c r="X66" s="50">
        <v>64.461189270019531</v>
      </c>
      <c r="Y66" s="50">
        <v>63.644378662109375</v>
      </c>
      <c r="Z66" s="50">
        <v>62.877922058105469</v>
      </c>
      <c r="AA66" s="51">
        <v>62.161243438720703</v>
      </c>
    </row>
    <row r="67" spans="1:27" x14ac:dyDescent="0.25">
      <c r="A67" s="19">
        <v>6</v>
      </c>
      <c r="B67" s="16" t="s">
        <v>171</v>
      </c>
      <c r="C67" s="52">
        <v>90.871345520019531</v>
      </c>
      <c r="D67" s="50">
        <v>84.388618469238281</v>
      </c>
      <c r="E67" s="50">
        <v>82.460861206054688</v>
      </c>
      <c r="F67" s="50">
        <v>80.459678649902344</v>
      </c>
      <c r="G67" s="50">
        <v>78.58935546875</v>
      </c>
      <c r="H67" s="50">
        <v>76.841087341308594</v>
      </c>
      <c r="I67" s="50">
        <v>75.216880798339844</v>
      </c>
      <c r="J67" s="50">
        <v>73.620864868164063</v>
      </c>
      <c r="K67" s="50">
        <v>72.082710266113281</v>
      </c>
      <c r="L67" s="50">
        <v>70.612701416015625</v>
      </c>
      <c r="M67" s="50">
        <v>69.249656677246094</v>
      </c>
      <c r="N67" s="50">
        <v>67.992088317871094</v>
      </c>
      <c r="O67" s="50">
        <v>66.787216186523438</v>
      </c>
      <c r="P67" s="50">
        <v>65.635490417480469</v>
      </c>
      <c r="Q67" s="50">
        <v>64.535820007324219</v>
      </c>
      <c r="R67" s="50">
        <v>63.481575012207031</v>
      </c>
      <c r="S67" s="50">
        <v>62.512298583984375</v>
      </c>
      <c r="T67" s="50">
        <v>61.587944030761719</v>
      </c>
      <c r="U67" s="50">
        <v>60.696754455566406</v>
      </c>
      <c r="V67" s="50">
        <v>59.855812072753906</v>
      </c>
      <c r="W67" s="50">
        <v>59.036636352539063</v>
      </c>
      <c r="X67" s="50">
        <v>58.23553466796875</v>
      </c>
      <c r="Y67" s="50">
        <v>57.490943908691406</v>
      </c>
      <c r="Z67" s="50">
        <v>56.795516967773437</v>
      </c>
      <c r="AA67" s="51">
        <v>56.143928527832031</v>
      </c>
    </row>
    <row r="68" spans="1:27" x14ac:dyDescent="0.25">
      <c r="A68" s="19">
        <v>7</v>
      </c>
      <c r="B68" s="16" t="s">
        <v>172</v>
      </c>
      <c r="C68" s="52">
        <v>118.10605621337891</v>
      </c>
      <c r="D68" s="50">
        <v>109.64201354980469</v>
      </c>
      <c r="E68" s="50">
        <v>107.13206481933594</v>
      </c>
      <c r="F68" s="50">
        <v>104.58810424804687</v>
      </c>
      <c r="G68" s="50">
        <v>102.19316864013672</v>
      </c>
      <c r="H68" s="50">
        <v>99.977149963378906</v>
      </c>
      <c r="I68" s="50">
        <v>97.913360595703125</v>
      </c>
      <c r="J68" s="50">
        <v>95.906936645507812</v>
      </c>
      <c r="K68" s="50">
        <v>93.975456237792969</v>
      </c>
      <c r="L68" s="50">
        <v>92.161018371582031</v>
      </c>
      <c r="M68" s="50">
        <v>90.428077697753906</v>
      </c>
      <c r="N68" s="50">
        <v>88.826026916503906</v>
      </c>
      <c r="O68" s="50">
        <v>87.285507202148438</v>
      </c>
      <c r="P68" s="50">
        <v>85.812477111816406</v>
      </c>
      <c r="Q68" s="50">
        <v>84.398101806640625</v>
      </c>
      <c r="R68" s="50">
        <v>83.05523681640625</v>
      </c>
      <c r="S68" s="50">
        <v>81.793991088867187</v>
      </c>
      <c r="T68" s="50">
        <v>80.578208923339844</v>
      </c>
      <c r="U68" s="50">
        <v>79.408843994140625</v>
      </c>
      <c r="V68" s="50">
        <v>78.314422607421875</v>
      </c>
      <c r="W68" s="50">
        <v>77.246994018554688</v>
      </c>
      <c r="X68" s="50">
        <v>76.21044921875</v>
      </c>
      <c r="Y68" s="50">
        <v>75.233070373535156</v>
      </c>
      <c r="Z68" s="50">
        <v>74.3040771484375</v>
      </c>
      <c r="AA68" s="51">
        <v>73.422966003417969</v>
      </c>
    </row>
    <row r="69" spans="1:27" x14ac:dyDescent="0.25">
      <c r="A69" s="19">
        <v>8</v>
      </c>
      <c r="B69" s="16" t="s">
        <v>173</v>
      </c>
      <c r="C69" s="52">
        <v>87.13201904296875</v>
      </c>
      <c r="D69" s="50">
        <v>80.966117858886719</v>
      </c>
      <c r="E69" s="50">
        <v>79.142417907714844</v>
      </c>
      <c r="F69" s="50">
        <v>77.247169494628906</v>
      </c>
      <c r="G69" s="50">
        <v>75.474723815917969</v>
      </c>
      <c r="H69" s="50">
        <v>73.828071594238281</v>
      </c>
      <c r="I69" s="50">
        <v>72.289352416992188</v>
      </c>
      <c r="J69" s="50">
        <v>70.794502258300781</v>
      </c>
      <c r="K69" s="50">
        <v>69.347679138183594</v>
      </c>
      <c r="L69" s="50">
        <v>67.967994689941406</v>
      </c>
      <c r="M69" s="50">
        <v>66.683479309082031</v>
      </c>
      <c r="N69" s="50">
        <v>65.516685485839844</v>
      </c>
      <c r="O69" s="50">
        <v>64.373451232910156</v>
      </c>
      <c r="P69" s="50">
        <v>63.279457092285156</v>
      </c>
      <c r="Q69" s="50">
        <v>62.236717224121094</v>
      </c>
      <c r="R69" s="50">
        <v>61.235057830810547</v>
      </c>
      <c r="S69" s="50">
        <v>60.289138793945313</v>
      </c>
      <c r="T69" s="50">
        <v>59.394397735595703</v>
      </c>
      <c r="U69" s="50">
        <v>58.53729248046875</v>
      </c>
      <c r="V69" s="50">
        <v>57.726585388183594</v>
      </c>
      <c r="W69" s="50">
        <v>56.930461883544922</v>
      </c>
      <c r="X69" s="50">
        <v>56.1551513671875</v>
      </c>
      <c r="Y69" s="50">
        <v>55.424533843994141</v>
      </c>
      <c r="Z69" s="50">
        <v>54.743434906005859</v>
      </c>
      <c r="AA69" s="51">
        <v>54.099094390869141</v>
      </c>
    </row>
    <row r="70" spans="1:27" x14ac:dyDescent="0.25">
      <c r="A70" s="19">
        <v>9</v>
      </c>
      <c r="B70" s="16" t="s">
        <v>174</v>
      </c>
      <c r="C70" s="52">
        <v>89.939765930175781</v>
      </c>
      <c r="D70" s="50">
        <v>83.53631591796875</v>
      </c>
      <c r="E70" s="50">
        <v>81.653892517089844</v>
      </c>
      <c r="F70" s="50">
        <v>79.676902770996094</v>
      </c>
      <c r="G70" s="50">
        <v>77.829498291015625</v>
      </c>
      <c r="H70" s="50">
        <v>76.105422973632812</v>
      </c>
      <c r="I70" s="50">
        <v>74.51165771484375</v>
      </c>
      <c r="J70" s="50">
        <v>72.933670043945313</v>
      </c>
      <c r="K70" s="50">
        <v>71.405052185058594</v>
      </c>
      <c r="L70" s="50">
        <v>69.950859069824219</v>
      </c>
      <c r="M70" s="50">
        <v>68.604026794433594</v>
      </c>
      <c r="N70" s="50">
        <v>67.367301940917969</v>
      </c>
      <c r="O70" s="50">
        <v>66.173439025878906</v>
      </c>
      <c r="P70" s="50">
        <v>65.030471801757813</v>
      </c>
      <c r="Q70" s="50">
        <v>63.9442138671875</v>
      </c>
      <c r="R70" s="50">
        <v>62.905529022216797</v>
      </c>
      <c r="S70" s="50">
        <v>61.945697784423828</v>
      </c>
      <c r="T70" s="50">
        <v>61.023876190185547</v>
      </c>
      <c r="U70" s="50">
        <v>60.139915466308594</v>
      </c>
      <c r="V70" s="50">
        <v>59.320438385009766</v>
      </c>
      <c r="W70" s="50">
        <v>58.510562896728516</v>
      </c>
      <c r="X70" s="50">
        <v>57.725543975830078</v>
      </c>
      <c r="Y70" s="50">
        <v>56.985610961914063</v>
      </c>
      <c r="Z70" s="50">
        <v>56.304359436035156</v>
      </c>
      <c r="AA70" s="51">
        <v>55.663127899169922</v>
      </c>
    </row>
    <row r="71" spans="1:27" x14ac:dyDescent="0.25">
      <c r="A71" s="19">
        <v>10</v>
      </c>
      <c r="B71" s="16" t="s">
        <v>175</v>
      </c>
      <c r="C71" s="52">
        <v>136.281982421875</v>
      </c>
      <c r="D71" s="50">
        <v>126.91928863525391</v>
      </c>
      <c r="E71" s="50">
        <v>124.08332824707031</v>
      </c>
      <c r="F71" s="50">
        <v>121.20604705810547</v>
      </c>
      <c r="G71" s="50">
        <v>118.53021240234375</v>
      </c>
      <c r="H71" s="50">
        <v>115.99410247802734</v>
      </c>
      <c r="I71" s="50">
        <v>113.62352752685547</v>
      </c>
      <c r="J71" s="50">
        <v>111.31352233886719</v>
      </c>
      <c r="K71" s="50">
        <v>109.11022186279297</v>
      </c>
      <c r="L71" s="50">
        <v>107.00959777832031</v>
      </c>
      <c r="M71" s="50">
        <v>105.04842376708984</v>
      </c>
      <c r="N71" s="50">
        <v>103.19811248779297</v>
      </c>
      <c r="O71" s="50">
        <v>101.42037200927734</v>
      </c>
      <c r="P71" s="50">
        <v>99.713432312011719</v>
      </c>
      <c r="Q71" s="50">
        <v>98.059913635253906</v>
      </c>
      <c r="R71" s="50">
        <v>96.488250732421875</v>
      </c>
      <c r="S71" s="50">
        <v>95.018264770507813</v>
      </c>
      <c r="T71" s="50">
        <v>93.604591369628906</v>
      </c>
      <c r="U71" s="50">
        <v>92.243415832519531</v>
      </c>
      <c r="V71" s="50">
        <v>90.954948425292969</v>
      </c>
      <c r="W71" s="50">
        <v>89.706680297851563</v>
      </c>
      <c r="X71" s="50">
        <v>88.4927978515625</v>
      </c>
      <c r="Y71" s="50">
        <v>87.349014282226563</v>
      </c>
      <c r="Z71" s="50">
        <v>86.26300048828125</v>
      </c>
      <c r="AA71" s="51">
        <v>85.237678527832031</v>
      </c>
    </row>
    <row r="72" spans="1:27" x14ac:dyDescent="0.25">
      <c r="A72" s="19">
        <v>11</v>
      </c>
      <c r="B72" s="16" t="s">
        <v>176</v>
      </c>
      <c r="C72" s="52">
        <v>122.12130737304687</v>
      </c>
      <c r="D72" s="50">
        <v>113.61602783203125</v>
      </c>
      <c r="E72" s="50">
        <v>111.14483642578125</v>
      </c>
      <c r="F72" s="50">
        <v>108.59253692626953</v>
      </c>
      <c r="G72" s="50">
        <v>106.21262359619141</v>
      </c>
      <c r="H72" s="50">
        <v>103.98336791992187</v>
      </c>
      <c r="I72" s="50">
        <v>101.89899444580078</v>
      </c>
      <c r="J72" s="50">
        <v>99.866706848144531</v>
      </c>
      <c r="K72" s="50">
        <v>97.887306213378906</v>
      </c>
      <c r="L72" s="50">
        <v>96.001060485839844</v>
      </c>
      <c r="M72" s="50">
        <v>94.254959106445313</v>
      </c>
      <c r="N72" s="50">
        <v>92.622817993164063</v>
      </c>
      <c r="O72" s="50">
        <v>91.048774719238281</v>
      </c>
      <c r="P72" s="50">
        <v>89.528694152832031</v>
      </c>
      <c r="Q72" s="50">
        <v>88.07861328125</v>
      </c>
      <c r="R72" s="50">
        <v>86.683181762695312</v>
      </c>
      <c r="S72" s="50">
        <v>85.349288940429687</v>
      </c>
      <c r="T72" s="50">
        <v>84.068359375</v>
      </c>
      <c r="U72" s="50">
        <v>82.841506958007812</v>
      </c>
      <c r="V72" s="50">
        <v>81.680458068847656</v>
      </c>
      <c r="W72" s="50">
        <v>80.556427001953125</v>
      </c>
      <c r="X72" s="50">
        <v>79.444244384765625</v>
      </c>
      <c r="Y72" s="50">
        <v>78.404876708984375</v>
      </c>
      <c r="Z72" s="50">
        <v>77.42169189453125</v>
      </c>
      <c r="AA72" s="51">
        <v>76.484123229980469</v>
      </c>
    </row>
    <row r="73" spans="1:27" x14ac:dyDescent="0.25">
      <c r="A73" s="19">
        <v>12</v>
      </c>
      <c r="B73" s="16" t="s">
        <v>177</v>
      </c>
      <c r="C73" s="52">
        <v>129.77241516113281</v>
      </c>
      <c r="D73" s="50">
        <v>120.48345947265625</v>
      </c>
      <c r="E73" s="50">
        <v>117.77820587158203</v>
      </c>
      <c r="F73" s="50">
        <v>114.93499755859375</v>
      </c>
      <c r="G73" s="50">
        <v>112.28374481201172</v>
      </c>
      <c r="H73" s="50">
        <v>109.79436492919922</v>
      </c>
      <c r="I73" s="50">
        <v>107.47506713867187</v>
      </c>
      <c r="J73" s="50">
        <v>105.15377044677734</v>
      </c>
      <c r="K73" s="50">
        <v>102.93090057373047</v>
      </c>
      <c r="L73" s="50">
        <v>100.82180023193359</v>
      </c>
      <c r="M73" s="50">
        <v>98.876106262207031</v>
      </c>
      <c r="N73" s="50">
        <v>97.072006225585938</v>
      </c>
      <c r="O73" s="50">
        <v>95.341392517089844</v>
      </c>
      <c r="P73" s="50">
        <v>93.680381774902344</v>
      </c>
      <c r="Q73" s="50">
        <v>92.098297119140625</v>
      </c>
      <c r="R73" s="50">
        <v>90.595901489257813</v>
      </c>
      <c r="S73" s="50">
        <v>89.201751708984375</v>
      </c>
      <c r="T73" s="50">
        <v>87.861473083496094</v>
      </c>
      <c r="U73" s="50">
        <v>86.57818603515625</v>
      </c>
      <c r="V73" s="50">
        <v>85.378746032714844</v>
      </c>
      <c r="W73" s="50">
        <v>84.214347839355469</v>
      </c>
      <c r="X73" s="50">
        <v>83.074600219726563</v>
      </c>
      <c r="Y73" s="50">
        <v>82.014434814453125</v>
      </c>
      <c r="Z73" s="50">
        <v>81.036964416503906</v>
      </c>
      <c r="AA73" s="51">
        <v>80.1175537109375</v>
      </c>
    </row>
    <row r="74" spans="1:27" x14ac:dyDescent="0.25">
      <c r="A74" s="19">
        <v>13</v>
      </c>
      <c r="B74" s="16" t="s">
        <v>178</v>
      </c>
      <c r="C74" s="52">
        <v>102.24212646484375</v>
      </c>
      <c r="D74" s="50">
        <v>94.862129211425781</v>
      </c>
      <c r="E74" s="50">
        <v>92.803573608398438</v>
      </c>
      <c r="F74" s="50">
        <v>90.596168518066406</v>
      </c>
      <c r="G74" s="50">
        <v>88.519493103027344</v>
      </c>
      <c r="H74" s="50">
        <v>86.579719543457031</v>
      </c>
      <c r="I74" s="50">
        <v>84.776153564453125</v>
      </c>
      <c r="J74" s="50">
        <v>82.969314575195313</v>
      </c>
      <c r="K74" s="50">
        <v>81.223724365234375</v>
      </c>
      <c r="L74" s="50">
        <v>79.544219970703125</v>
      </c>
      <c r="M74" s="50">
        <v>77.993331909179688</v>
      </c>
      <c r="N74" s="50">
        <v>76.550117492675781</v>
      </c>
      <c r="O74" s="50">
        <v>75.169631958007813</v>
      </c>
      <c r="P74" s="50">
        <v>73.836112976074219</v>
      </c>
      <c r="Q74" s="50">
        <v>72.579635620117188</v>
      </c>
      <c r="R74" s="50">
        <v>71.38037109375</v>
      </c>
      <c r="S74" s="50">
        <v>70.280364990234375</v>
      </c>
      <c r="T74" s="50">
        <v>69.222084045410156</v>
      </c>
      <c r="U74" s="50">
        <v>68.210884094238281</v>
      </c>
      <c r="V74" s="50">
        <v>67.260162353515625</v>
      </c>
      <c r="W74" s="50">
        <v>66.327308654785156</v>
      </c>
      <c r="X74" s="50">
        <v>65.411270141601563</v>
      </c>
      <c r="Y74" s="50">
        <v>64.561752319335937</v>
      </c>
      <c r="Z74" s="50">
        <v>63.781803131103516</v>
      </c>
      <c r="AA74" s="51">
        <v>63.053966522216797</v>
      </c>
    </row>
    <row r="75" spans="1:27" x14ac:dyDescent="0.25">
      <c r="A75" s="19">
        <v>14</v>
      </c>
      <c r="B75" s="16" t="s">
        <v>179</v>
      </c>
      <c r="C75" s="52">
        <v>85.63104248046875</v>
      </c>
      <c r="D75" s="50">
        <v>79.598075866699219</v>
      </c>
      <c r="E75" s="50">
        <v>77.736366271972656</v>
      </c>
      <c r="F75" s="50">
        <v>75.854782104492187</v>
      </c>
      <c r="G75" s="50">
        <v>74.085250854492187</v>
      </c>
      <c r="H75" s="50">
        <v>72.430747985839844</v>
      </c>
      <c r="I75" s="50">
        <v>70.884521484375</v>
      </c>
      <c r="J75" s="50">
        <v>69.389793395996094</v>
      </c>
      <c r="K75" s="50">
        <v>67.945365905761719</v>
      </c>
      <c r="L75" s="50">
        <v>66.579536437988281</v>
      </c>
      <c r="M75" s="50">
        <v>65.27801513671875</v>
      </c>
      <c r="N75" s="50">
        <v>64.086952209472656</v>
      </c>
      <c r="O75" s="50">
        <v>62.933601379394531</v>
      </c>
      <c r="P75" s="50">
        <v>61.826473236083984</v>
      </c>
      <c r="Q75" s="50">
        <v>60.7698974609375</v>
      </c>
      <c r="R75" s="50">
        <v>59.758834838867188</v>
      </c>
      <c r="S75" s="50">
        <v>58.822059631347656</v>
      </c>
      <c r="T75" s="50">
        <v>57.938804626464844</v>
      </c>
      <c r="U75" s="50">
        <v>57.088432312011719</v>
      </c>
      <c r="V75" s="50">
        <v>56.299167633056641</v>
      </c>
      <c r="W75" s="50">
        <v>55.520088195800781</v>
      </c>
      <c r="X75" s="50">
        <v>54.772010803222656</v>
      </c>
      <c r="Y75" s="50">
        <v>54.075527191162109</v>
      </c>
      <c r="Z75" s="50">
        <v>53.424236297607422</v>
      </c>
      <c r="AA75" s="51">
        <v>52.820510864257812</v>
      </c>
    </row>
    <row r="76" spans="1:27" x14ac:dyDescent="0.25">
      <c r="A76" s="19">
        <v>15</v>
      </c>
      <c r="B76" s="16" t="s">
        <v>180</v>
      </c>
      <c r="C76" s="52">
        <v>132.94387817382812</v>
      </c>
      <c r="D76" s="50">
        <v>123.47199249267578</v>
      </c>
      <c r="E76" s="50">
        <v>120.60811614990234</v>
      </c>
      <c r="F76" s="50">
        <v>117.70365905761719</v>
      </c>
      <c r="G76" s="50">
        <v>114.98960113525391</v>
      </c>
      <c r="H76" s="50">
        <v>112.45318603515625</v>
      </c>
      <c r="I76" s="50">
        <v>110.09894561767578</v>
      </c>
      <c r="J76" s="50">
        <v>107.82199859619141</v>
      </c>
      <c r="K76" s="50">
        <v>105.61503601074219</v>
      </c>
      <c r="L76" s="50">
        <v>103.52960205078125</v>
      </c>
      <c r="M76" s="50">
        <v>101.57064056396484</v>
      </c>
      <c r="N76" s="50">
        <v>99.772499084472656</v>
      </c>
      <c r="O76" s="50">
        <v>98.034324645996094</v>
      </c>
      <c r="P76" s="50">
        <v>96.37554931640625</v>
      </c>
      <c r="Q76" s="50">
        <v>94.777397155761719</v>
      </c>
      <c r="R76" s="50">
        <v>93.24383544921875</v>
      </c>
      <c r="S76" s="50">
        <v>91.820480346679688</v>
      </c>
      <c r="T76" s="50">
        <v>90.467681884765625</v>
      </c>
      <c r="U76" s="50">
        <v>89.165809631347656</v>
      </c>
      <c r="V76" s="50">
        <v>87.921310424804688</v>
      </c>
      <c r="W76" s="50">
        <v>86.736099243164063</v>
      </c>
      <c r="X76" s="50">
        <v>85.580589294433594</v>
      </c>
      <c r="Y76" s="50">
        <v>84.488189697265625</v>
      </c>
      <c r="Z76" s="50">
        <v>83.456932067871094</v>
      </c>
      <c r="AA76" s="51">
        <v>82.478973388671875</v>
      </c>
    </row>
    <row r="77" spans="1:27" x14ac:dyDescent="0.25">
      <c r="A77" s="19">
        <v>16</v>
      </c>
      <c r="B77" s="16" t="s">
        <v>181</v>
      </c>
      <c r="C77" s="52">
        <v>128.80780029296875</v>
      </c>
      <c r="D77" s="50">
        <v>119.68799591064453</v>
      </c>
      <c r="E77" s="50">
        <v>116.97357940673828</v>
      </c>
      <c r="F77" s="50">
        <v>114.23242950439453</v>
      </c>
      <c r="G77" s="50">
        <v>111.66448211669922</v>
      </c>
      <c r="H77" s="50">
        <v>109.24801635742187</v>
      </c>
      <c r="I77" s="50">
        <v>106.97770690917969</v>
      </c>
      <c r="J77" s="50">
        <v>104.79177093505859</v>
      </c>
      <c r="K77" s="50">
        <v>102.70687103271484</v>
      </c>
      <c r="L77" s="50">
        <v>100.74279022216797</v>
      </c>
      <c r="M77" s="50">
        <v>98.898483276367188</v>
      </c>
      <c r="N77" s="50">
        <v>97.193756103515625</v>
      </c>
      <c r="O77" s="50">
        <v>95.533821105957031</v>
      </c>
      <c r="P77" s="50">
        <v>93.960906982421875</v>
      </c>
      <c r="Q77" s="50">
        <v>92.434623718261719</v>
      </c>
      <c r="R77" s="50">
        <v>90.964157104492188</v>
      </c>
      <c r="S77" s="50">
        <v>89.577857971191406</v>
      </c>
      <c r="T77" s="50">
        <v>88.253684997558594</v>
      </c>
      <c r="U77" s="50">
        <v>86.9779052734375</v>
      </c>
      <c r="V77" s="50">
        <v>85.778617858886719</v>
      </c>
      <c r="W77" s="50">
        <v>84.607276916503906</v>
      </c>
      <c r="X77" s="50">
        <v>83.487617492675781</v>
      </c>
      <c r="Y77" s="50">
        <v>82.406166076660156</v>
      </c>
      <c r="Z77" s="50">
        <v>81.379257202148438</v>
      </c>
      <c r="AA77" s="51">
        <v>80.41058349609375</v>
      </c>
    </row>
    <row r="78" spans="1:27" x14ac:dyDescent="0.25">
      <c r="A78" s="20">
        <v>17</v>
      </c>
      <c r="B78" s="17" t="s">
        <v>182</v>
      </c>
      <c r="C78" s="53">
        <v>106.14449310302734</v>
      </c>
      <c r="D78" s="54">
        <v>98.482139587402344</v>
      </c>
      <c r="E78" s="54">
        <v>96.282005310058594</v>
      </c>
      <c r="F78" s="54">
        <v>93.962875366210937</v>
      </c>
      <c r="G78" s="54">
        <v>91.788772583007812</v>
      </c>
      <c r="H78" s="54">
        <v>89.745018005371094</v>
      </c>
      <c r="I78" s="54">
        <v>87.85955810546875</v>
      </c>
      <c r="J78" s="54">
        <v>85.996597290039063</v>
      </c>
      <c r="K78" s="54">
        <v>84.18170166015625</v>
      </c>
      <c r="L78" s="54">
        <v>82.459693908691406</v>
      </c>
      <c r="M78" s="54">
        <v>80.870552062988281</v>
      </c>
      <c r="N78" s="54">
        <v>79.399993896484375</v>
      </c>
      <c r="O78" s="54">
        <v>77.979621887207031</v>
      </c>
      <c r="P78" s="54">
        <v>76.605690002441406</v>
      </c>
      <c r="Q78" s="54">
        <v>75.298988342285156</v>
      </c>
      <c r="R78" s="54">
        <v>74.054275512695312</v>
      </c>
      <c r="S78" s="54">
        <v>72.904685974121094</v>
      </c>
      <c r="T78" s="54">
        <v>71.795379638671875</v>
      </c>
      <c r="U78" s="54">
        <v>70.726997375488281</v>
      </c>
      <c r="V78" s="54">
        <v>69.726966857910156</v>
      </c>
      <c r="W78" s="54">
        <v>68.753166198730469</v>
      </c>
      <c r="X78" s="54">
        <v>67.812461853027344</v>
      </c>
      <c r="Y78" s="54">
        <v>66.938194274902344</v>
      </c>
      <c r="Z78" s="54">
        <v>66.117027282714844</v>
      </c>
      <c r="AA78" s="55">
        <v>65.349601745605469</v>
      </c>
    </row>
    <row r="79" spans="1:27"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row>
    <row r="80" spans="1:27" x14ac:dyDescent="0.25">
      <c r="A80" s="69"/>
      <c r="B80" s="10" t="s">
        <v>85</v>
      </c>
      <c r="C80" s="69"/>
      <c r="D80" s="69"/>
      <c r="E80" s="69"/>
      <c r="F80" s="69"/>
      <c r="G80" s="69"/>
      <c r="H80" s="69"/>
      <c r="I80" s="69"/>
      <c r="J80" s="69"/>
      <c r="K80" s="69"/>
      <c r="L80" s="69"/>
      <c r="M80" s="69"/>
      <c r="N80" s="69"/>
      <c r="O80" s="69"/>
      <c r="P80" s="69"/>
      <c r="Q80" s="69"/>
      <c r="R80" s="69"/>
      <c r="S80" s="69"/>
      <c r="T80" s="69"/>
      <c r="U80" s="69"/>
      <c r="V80" s="69"/>
      <c r="W80" s="69"/>
      <c r="X80" s="69"/>
      <c r="Y80" s="69"/>
      <c r="Z80" s="69"/>
      <c r="AA80" s="69"/>
    </row>
    <row r="81" spans="1:27" x14ac:dyDescent="0.25">
      <c r="A81" s="22" t="s">
        <v>84</v>
      </c>
      <c r="B81" s="15" t="s">
        <v>83</v>
      </c>
      <c r="C81" s="60" t="s">
        <v>45</v>
      </c>
      <c r="D81" s="46" t="s">
        <v>46</v>
      </c>
      <c r="E81" s="46" t="s">
        <v>47</v>
      </c>
      <c r="F81" s="46" t="s">
        <v>48</v>
      </c>
      <c r="G81" s="46" t="s">
        <v>49</v>
      </c>
      <c r="H81" s="46" t="s">
        <v>50</v>
      </c>
      <c r="I81" s="46" t="s">
        <v>51</v>
      </c>
      <c r="J81" s="46" t="s">
        <v>52</v>
      </c>
      <c r="K81" s="46" t="s">
        <v>53</v>
      </c>
      <c r="L81" s="46" t="s">
        <v>54</v>
      </c>
      <c r="M81" s="46" t="s">
        <v>55</v>
      </c>
      <c r="N81" s="46" t="s">
        <v>56</v>
      </c>
      <c r="O81" s="46" t="s">
        <v>57</v>
      </c>
      <c r="P81" s="46" t="s">
        <v>58</v>
      </c>
      <c r="Q81" s="46" t="s">
        <v>59</v>
      </c>
      <c r="R81" s="46" t="s">
        <v>60</v>
      </c>
      <c r="S81" s="46" t="s">
        <v>61</v>
      </c>
      <c r="T81" s="46" t="s">
        <v>62</v>
      </c>
      <c r="U81" s="46" t="s">
        <v>63</v>
      </c>
      <c r="V81" s="46" t="s">
        <v>64</v>
      </c>
      <c r="W81" s="46" t="s">
        <v>65</v>
      </c>
      <c r="X81" s="46" t="s">
        <v>66</v>
      </c>
      <c r="Y81" s="46" t="s">
        <v>67</v>
      </c>
      <c r="Z81" s="46" t="s">
        <v>68</v>
      </c>
      <c r="AA81" s="47" t="s">
        <v>69</v>
      </c>
    </row>
    <row r="82" spans="1:27" x14ac:dyDescent="0.25">
      <c r="A82" s="29">
        <v>1</v>
      </c>
      <c r="B82" s="30" t="str">
        <f>VLOOKUP($A$82,$A$62:$AA$78,2)</f>
        <v>Almond</v>
      </c>
      <c r="C82" s="61">
        <f>VLOOKUP($A$82,$A$62:$AA$78,3)</f>
        <v>85.057777404785156</v>
      </c>
      <c r="D82" s="62">
        <f>VLOOKUP($A$82,$A$62:$AA$78,4)</f>
        <v>79.008804321289063</v>
      </c>
      <c r="E82" s="62">
        <f>VLOOKUP($A$82,$A$62:$AA$78,5)</f>
        <v>77.182731628417969</v>
      </c>
      <c r="F82" s="62">
        <f>VLOOKUP($A$82,$A$62:$AA$78,6)</f>
        <v>75.311256408691406</v>
      </c>
      <c r="G82" s="62">
        <f>VLOOKUP($A$82,$A$62:$AA$78,7)</f>
        <v>73.54986572265625</v>
      </c>
      <c r="H82" s="62">
        <f>VLOOKUP($A$82,$A$62:$AA$78,8)</f>
        <v>71.909027099609375</v>
      </c>
      <c r="I82" s="62">
        <f>VLOOKUP($A$82,$A$62:$AA$78,9)</f>
        <v>70.378982543945312</v>
      </c>
      <c r="J82" s="62">
        <f>VLOOKUP($A$82,$A$62:$AA$78,10)</f>
        <v>68.873878479003906</v>
      </c>
      <c r="K82" s="62">
        <f>VLOOKUP($A$82,$A$62:$AA$78,11)</f>
        <v>67.418769836425781</v>
      </c>
      <c r="L82" s="62">
        <f>VLOOKUP($A$82,$A$62:$AA$78,12)</f>
        <v>66.033134460449219</v>
      </c>
      <c r="M82" s="62">
        <f>VLOOKUP($A$82,$A$62:$AA$78,13)</f>
        <v>64.74468994140625</v>
      </c>
      <c r="N82" s="62">
        <f>VLOOKUP($A$82,$A$62:$AA$78,14)</f>
        <v>63.565555572509766</v>
      </c>
      <c r="O82" s="62">
        <f>VLOOKUP($A$82,$A$62:$AA$78,15)</f>
        <v>62.423210144042969</v>
      </c>
      <c r="P82" s="62">
        <f>VLOOKUP($A$82,$A$62:$AA$78,16)</f>
        <v>61.323501586914063</v>
      </c>
      <c r="Q82" s="62">
        <f>VLOOKUP($A$82,$A$62:$AA$78,17)</f>
        <v>60.281158447265625</v>
      </c>
      <c r="R82" s="62">
        <f>VLOOKUP($A$82,$A$62:$AA$78,18)</f>
        <v>59.289562225341797</v>
      </c>
      <c r="S82" s="62">
        <f>VLOOKUP($A$82,$A$62:$AA$78,19)</f>
        <v>58.368106842041016</v>
      </c>
      <c r="T82" s="62">
        <f>VLOOKUP($A$82,$A$62:$AA$78,20)</f>
        <v>57.498249053955078</v>
      </c>
      <c r="U82" s="62">
        <f>VLOOKUP($A$82,$A$62:$AA$78,21)</f>
        <v>56.672828674316406</v>
      </c>
      <c r="V82" s="62">
        <f>VLOOKUP($A$82,$A$62:$AA$78,22)</f>
        <v>55.896278381347656</v>
      </c>
      <c r="W82" s="62">
        <f>VLOOKUP($A$82,$A$62:$AA$78,23)</f>
        <v>55.141136169433594</v>
      </c>
      <c r="X82" s="62">
        <f>VLOOKUP($A$82,$A$62:$AA$78,24)</f>
        <v>54.402679443359375</v>
      </c>
      <c r="Y82" s="62">
        <f>VLOOKUP($A$82,$A$62:$AA$78,25)</f>
        <v>53.710132598876953</v>
      </c>
      <c r="Z82" s="62">
        <f>VLOOKUP($A$82,$A$62:$AA$78,26)</f>
        <v>53.072147369384766</v>
      </c>
      <c r="AA82" s="63">
        <f>VLOOKUP($A$82,$A$62:$AA$78,27)</f>
        <v>52.475162506103516</v>
      </c>
    </row>
    <row r="83" spans="1:27" x14ac:dyDescent="0.25">
      <c r="A83" s="25"/>
      <c r="B83" s="25"/>
      <c r="C83" s="67"/>
      <c r="D83" s="67"/>
      <c r="E83" s="67"/>
      <c r="F83" s="67"/>
      <c r="G83" s="67"/>
      <c r="H83" s="67"/>
      <c r="I83" s="67"/>
      <c r="J83" s="67"/>
      <c r="K83" s="67"/>
      <c r="L83" s="67"/>
      <c r="M83" s="67"/>
      <c r="N83" s="67"/>
      <c r="O83" s="67"/>
      <c r="P83" s="67"/>
      <c r="Q83" s="67"/>
      <c r="R83" s="67"/>
      <c r="S83" s="67"/>
      <c r="T83" s="67"/>
      <c r="U83" s="67"/>
      <c r="V83" s="67"/>
      <c r="W83" s="67"/>
      <c r="X83" s="67"/>
      <c r="Y83" s="67"/>
      <c r="Z83" s="67"/>
      <c r="AA83" s="67"/>
    </row>
    <row r="84" spans="1:27" x14ac:dyDescent="0.25">
      <c r="A84" s="161" t="s">
        <v>87</v>
      </c>
      <c r="B84" s="161"/>
      <c r="C84" s="161"/>
      <c r="D84" s="161"/>
    </row>
    <row r="104" spans="1:27" x14ac:dyDescent="0.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5.75" x14ac:dyDescent="0.25">
      <c r="A105" s="163" t="s">
        <v>379</v>
      </c>
      <c r="B105" s="163"/>
      <c r="C105" s="163"/>
      <c r="D105" s="163"/>
      <c r="E105" s="163"/>
      <c r="F105" s="163"/>
      <c r="G105" s="2"/>
      <c r="H105" s="2"/>
      <c r="I105" s="2"/>
      <c r="J105" s="2"/>
      <c r="K105" s="12"/>
      <c r="L105" s="2"/>
      <c r="M105" s="2"/>
      <c r="N105" s="2"/>
      <c r="O105" s="2"/>
      <c r="P105" s="155"/>
      <c r="Q105" s="155"/>
      <c r="R105" s="155"/>
      <c r="S105" s="155"/>
      <c r="T105" s="155"/>
      <c r="U105" s="155"/>
      <c r="V105" s="155"/>
      <c r="W105" s="25"/>
      <c r="X105" s="25"/>
      <c r="Y105" s="25"/>
      <c r="Z105" s="25"/>
      <c r="AA105" s="25"/>
    </row>
    <row r="106" spans="1:27" ht="15.75" x14ac:dyDescent="0.25">
      <c r="A106" s="156" t="s">
        <v>183</v>
      </c>
      <c r="B106" s="156"/>
      <c r="C106" s="156"/>
      <c r="D106" s="156"/>
      <c r="E106" s="156"/>
      <c r="F106" s="156"/>
      <c r="G106" s="31"/>
      <c r="H106" s="31"/>
      <c r="I106" s="31"/>
      <c r="J106" s="31"/>
      <c r="K106" s="157" t="s">
        <v>86</v>
      </c>
      <c r="L106" s="157"/>
      <c r="M106" s="31"/>
      <c r="N106" s="31"/>
      <c r="O106" s="31"/>
      <c r="P106" s="156"/>
      <c r="Q106" s="156"/>
      <c r="R106" s="156"/>
      <c r="S106" s="156"/>
      <c r="T106" s="156"/>
      <c r="U106" s="156"/>
      <c r="V106" s="156"/>
      <c r="W106" s="11"/>
      <c r="X106" s="11"/>
      <c r="Y106" s="11"/>
      <c r="Z106" s="11"/>
      <c r="AA106" s="11"/>
    </row>
    <row r="108" spans="1:27" s="127" customFormat="1" ht="15.75" x14ac:dyDescent="0.25">
      <c r="A108" s="167" t="s">
        <v>396</v>
      </c>
      <c r="B108" s="167"/>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row>
    <row r="109" spans="1:27"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1:27" x14ac:dyDescent="0.25">
      <c r="A110" s="14" t="s">
        <v>84</v>
      </c>
      <c r="B110" s="15" t="s">
        <v>83</v>
      </c>
      <c r="C110" s="32" t="s">
        <v>45</v>
      </c>
      <c r="D110" s="32" t="s">
        <v>46</v>
      </c>
      <c r="E110" s="32" t="s">
        <v>47</v>
      </c>
      <c r="F110" s="32" t="s">
        <v>48</v>
      </c>
      <c r="G110" s="32" t="s">
        <v>49</v>
      </c>
      <c r="H110" s="32" t="s">
        <v>50</v>
      </c>
      <c r="I110" s="32" t="s">
        <v>51</v>
      </c>
      <c r="J110" s="32" t="s">
        <v>52</v>
      </c>
      <c r="K110" s="32" t="s">
        <v>53</v>
      </c>
      <c r="L110" s="32" t="s">
        <v>54</v>
      </c>
      <c r="M110" s="32" t="s">
        <v>55</v>
      </c>
      <c r="N110" s="32" t="s">
        <v>56</v>
      </c>
      <c r="O110" s="32" t="s">
        <v>57</v>
      </c>
      <c r="P110" s="32" t="s">
        <v>58</v>
      </c>
      <c r="Q110" s="32" t="s">
        <v>59</v>
      </c>
      <c r="R110" s="32" t="s">
        <v>60</v>
      </c>
      <c r="S110" s="32" t="s">
        <v>61</v>
      </c>
      <c r="T110" s="32" t="s">
        <v>62</v>
      </c>
      <c r="U110" s="32" t="s">
        <v>63</v>
      </c>
      <c r="V110" s="32" t="s">
        <v>64</v>
      </c>
      <c r="W110" s="32" t="s">
        <v>65</v>
      </c>
      <c r="X110" s="32" t="s">
        <v>66</v>
      </c>
      <c r="Y110" s="32" t="s">
        <v>67</v>
      </c>
      <c r="Z110" s="32" t="s">
        <v>68</v>
      </c>
      <c r="AA110" s="33" t="s">
        <v>69</v>
      </c>
    </row>
    <row r="111" spans="1:27" x14ac:dyDescent="0.25">
      <c r="A111" s="18">
        <v>1</v>
      </c>
      <c r="B111" s="26" t="s">
        <v>166</v>
      </c>
      <c r="C111" s="34">
        <v>81.60076904296875</v>
      </c>
      <c r="D111" s="35">
        <v>82.524993896484375</v>
      </c>
      <c r="E111" s="35">
        <v>82.795387268066406</v>
      </c>
      <c r="F111" s="35">
        <v>83.096595764160156</v>
      </c>
      <c r="G111" s="35">
        <v>83.387496948242188</v>
      </c>
      <c r="H111" s="35">
        <v>83.669937133789063</v>
      </c>
      <c r="I111" s="35">
        <v>83.937370300292969</v>
      </c>
      <c r="J111" s="36">
        <v>84.211151123046875</v>
      </c>
      <c r="K111" s="36">
        <v>84.494270324707031</v>
      </c>
      <c r="L111" s="36">
        <v>84.764564514160156</v>
      </c>
      <c r="M111" s="36">
        <v>85.023101806640625</v>
      </c>
      <c r="N111" s="36">
        <v>85.267494201660156</v>
      </c>
      <c r="O111" s="36">
        <v>85.508834838867187</v>
      </c>
      <c r="P111" s="36">
        <v>85.737297058105469</v>
      </c>
      <c r="Q111" s="36">
        <v>85.959922790527344</v>
      </c>
      <c r="R111" s="36">
        <v>86.179222106933594</v>
      </c>
      <c r="S111" s="36">
        <v>86.390007019042969</v>
      </c>
      <c r="T111" s="36">
        <v>86.587921142578125</v>
      </c>
      <c r="U111" s="36">
        <v>86.775459289550781</v>
      </c>
      <c r="V111" s="36">
        <v>86.957534790039063</v>
      </c>
      <c r="W111" s="36">
        <v>87.145401000976563</v>
      </c>
      <c r="X111" s="36">
        <v>87.327476501464844</v>
      </c>
      <c r="Y111" s="36">
        <v>87.49932861328125</v>
      </c>
      <c r="Z111" s="36">
        <v>87.658683776855469</v>
      </c>
      <c r="AA111" s="37">
        <v>87.804679870605469</v>
      </c>
    </row>
    <row r="112" spans="1:27" x14ac:dyDescent="0.25">
      <c r="A112" s="19">
        <v>2</v>
      </c>
      <c r="B112" s="16" t="s">
        <v>167</v>
      </c>
      <c r="C112" s="38">
        <v>79.942001342773438</v>
      </c>
      <c r="D112" s="39">
        <v>80.864120483398438</v>
      </c>
      <c r="E112" s="39">
        <v>81.125022888183594</v>
      </c>
      <c r="F112" s="39">
        <v>81.406654357910156</v>
      </c>
      <c r="G112" s="39">
        <v>81.677360534667969</v>
      </c>
      <c r="H112" s="39">
        <v>81.955581665039063</v>
      </c>
      <c r="I112" s="39">
        <v>82.216133117675781</v>
      </c>
      <c r="J112" s="40">
        <v>82.4757080078125</v>
      </c>
      <c r="K112" s="40">
        <v>82.734001159667969</v>
      </c>
      <c r="L112" s="40">
        <v>82.999099731445313</v>
      </c>
      <c r="M112" s="40">
        <v>83.249748229980469</v>
      </c>
      <c r="N112" s="40">
        <v>83.479866027832031</v>
      </c>
      <c r="O112" s="40">
        <v>83.706588745117187</v>
      </c>
      <c r="P112" s="40">
        <v>83.923934936523438</v>
      </c>
      <c r="Q112" s="40">
        <v>84.141677856445313</v>
      </c>
      <c r="R112" s="40">
        <v>84.351142883300781</v>
      </c>
      <c r="S112" s="40">
        <v>84.54248046875</v>
      </c>
      <c r="T112" s="40">
        <v>84.738006591796875</v>
      </c>
      <c r="U112" s="40">
        <v>84.904022216796875</v>
      </c>
      <c r="V112" s="40">
        <v>85.093955993652344</v>
      </c>
      <c r="W112" s="40">
        <v>85.202705383300781</v>
      </c>
      <c r="X112" s="40">
        <v>85.381156921386719</v>
      </c>
      <c r="Y112" s="40">
        <v>85.605003356933594</v>
      </c>
      <c r="Z112" s="40">
        <v>85.757942199707031</v>
      </c>
      <c r="AA112" s="41">
        <v>85.89776611328125</v>
      </c>
    </row>
    <row r="113" spans="1:27" x14ac:dyDescent="0.25">
      <c r="A113" s="19">
        <v>3</v>
      </c>
      <c r="B113" s="16" t="s">
        <v>168</v>
      </c>
      <c r="C113" s="38">
        <v>83.012428283691406</v>
      </c>
      <c r="D113" s="39">
        <v>83.957115173339844</v>
      </c>
      <c r="E113" s="39">
        <v>84.222915649414063</v>
      </c>
      <c r="F113" s="39">
        <v>84.524742126464844</v>
      </c>
      <c r="G113" s="39">
        <v>84.813224792480469</v>
      </c>
      <c r="H113" s="39">
        <v>85.096916198730469</v>
      </c>
      <c r="I113" s="39">
        <v>85.368019104003906</v>
      </c>
      <c r="J113" s="40">
        <v>85.64105224609375</v>
      </c>
      <c r="K113" s="40">
        <v>85.922622680664063</v>
      </c>
      <c r="L113" s="40">
        <v>86.200355529785156</v>
      </c>
      <c r="M113" s="40">
        <v>86.46575927734375</v>
      </c>
      <c r="N113" s="40">
        <v>86.716323852539063</v>
      </c>
      <c r="O113" s="40">
        <v>86.953872680664063</v>
      </c>
      <c r="P113" s="40">
        <v>87.195297241210938</v>
      </c>
      <c r="Q113" s="40">
        <v>87.425033569335938</v>
      </c>
      <c r="R113" s="40">
        <v>87.645622253417969</v>
      </c>
      <c r="S113" s="40">
        <v>87.860359191894531</v>
      </c>
      <c r="T113" s="40">
        <v>88.063331604003906</v>
      </c>
      <c r="U113" s="40">
        <v>88.256614685058594</v>
      </c>
      <c r="V113" s="40">
        <v>88.449653625488281</v>
      </c>
      <c r="W113" s="40">
        <v>88.642227172851562</v>
      </c>
      <c r="X113" s="40">
        <v>88.828857421875</v>
      </c>
      <c r="Y113" s="40">
        <v>88.997634887695313</v>
      </c>
      <c r="Z113" s="40">
        <v>89.154808044433594</v>
      </c>
      <c r="AA113" s="41">
        <v>89.30859375</v>
      </c>
    </row>
    <row r="114" spans="1:27" x14ac:dyDescent="0.25">
      <c r="A114" s="19">
        <v>4</v>
      </c>
      <c r="B114" s="16" t="s">
        <v>169</v>
      </c>
      <c r="C114" s="42">
        <v>79.77337646484375</v>
      </c>
      <c r="D114" s="40">
        <v>80.7001953125</v>
      </c>
      <c r="E114" s="40">
        <v>80.973037719726563</v>
      </c>
      <c r="F114" s="40">
        <v>81.266281127929688</v>
      </c>
      <c r="G114" s="40">
        <v>81.552406311035156</v>
      </c>
      <c r="H114" s="40">
        <v>81.831459045410156</v>
      </c>
      <c r="I114" s="40">
        <v>82.096450805664063</v>
      </c>
      <c r="J114" s="40">
        <v>82.364974975585937</v>
      </c>
      <c r="K114" s="40">
        <v>82.634658813476562</v>
      </c>
      <c r="L114" s="40">
        <v>82.895462036132813</v>
      </c>
      <c r="M114" s="40">
        <v>83.145042419433594</v>
      </c>
      <c r="N114" s="40">
        <v>83.378036499023437</v>
      </c>
      <c r="O114" s="40">
        <v>83.608871459960938</v>
      </c>
      <c r="P114" s="40">
        <v>83.834869384765625</v>
      </c>
      <c r="Q114" s="40">
        <v>84.052658081054688</v>
      </c>
      <c r="R114" s="40">
        <v>84.262275695800781</v>
      </c>
      <c r="S114" s="40">
        <v>84.45904541015625</v>
      </c>
      <c r="T114" s="40">
        <v>84.648422241210937</v>
      </c>
      <c r="U114" s="40">
        <v>84.834297180175781</v>
      </c>
      <c r="V114" s="40">
        <v>85.008323669433594</v>
      </c>
      <c r="W114" s="40">
        <v>85.187614440917969</v>
      </c>
      <c r="X114" s="40">
        <v>85.363418579101563</v>
      </c>
      <c r="Y114" s="40">
        <v>85.530052185058594</v>
      </c>
      <c r="Z114" s="40">
        <v>85.683876037597656</v>
      </c>
      <c r="AA114" s="41">
        <v>85.827156066894531</v>
      </c>
    </row>
    <row r="115" spans="1:27" x14ac:dyDescent="0.25">
      <c r="A115" s="19">
        <v>5</v>
      </c>
      <c r="B115" s="16" t="s">
        <v>170</v>
      </c>
      <c r="C115" s="42">
        <v>79.485618591308594</v>
      </c>
      <c r="D115" s="40">
        <v>80.414573669433594</v>
      </c>
      <c r="E115" s="40">
        <v>80.687530517578125</v>
      </c>
      <c r="F115" s="40">
        <v>80.972091674804688</v>
      </c>
      <c r="G115" s="40">
        <v>81.255027770996094</v>
      </c>
      <c r="H115" s="40">
        <v>81.531608581542969</v>
      </c>
      <c r="I115" s="40">
        <v>81.788627624511719</v>
      </c>
      <c r="J115" s="40">
        <v>82.056037902832031</v>
      </c>
      <c r="K115" s="40">
        <v>82.324775695800781</v>
      </c>
      <c r="L115" s="40">
        <v>82.580795288085938</v>
      </c>
      <c r="M115" s="40">
        <v>82.832221984863281</v>
      </c>
      <c r="N115" s="40">
        <v>83.068458557128906</v>
      </c>
      <c r="O115" s="40">
        <v>83.297576904296875</v>
      </c>
      <c r="P115" s="40">
        <v>83.5203857421875</v>
      </c>
      <c r="Q115" s="40">
        <v>83.737617492675781</v>
      </c>
      <c r="R115" s="40">
        <v>83.946319580078125</v>
      </c>
      <c r="S115" s="40">
        <v>84.140007019042969</v>
      </c>
      <c r="T115" s="40">
        <v>84.326087951660156</v>
      </c>
      <c r="U115" s="40">
        <v>84.50927734375</v>
      </c>
      <c r="V115" s="40">
        <v>84.684577941894531</v>
      </c>
      <c r="W115" s="40">
        <v>84.86260986328125</v>
      </c>
      <c r="X115" s="40">
        <v>85.037002563476563</v>
      </c>
      <c r="Y115" s="40">
        <v>85.196479797363281</v>
      </c>
      <c r="Z115" s="40">
        <v>85.348190307617188</v>
      </c>
      <c r="AA115" s="41">
        <v>85.488601684570313</v>
      </c>
    </row>
    <row r="116" spans="1:27" x14ac:dyDescent="0.25">
      <c r="A116" s="19">
        <v>6</v>
      </c>
      <c r="B116" s="16" t="s">
        <v>171</v>
      </c>
      <c r="C116" s="42">
        <v>80.761978149414063</v>
      </c>
      <c r="D116" s="40">
        <v>81.694068908691406</v>
      </c>
      <c r="E116" s="40">
        <v>81.965431213378906</v>
      </c>
      <c r="F116" s="40">
        <v>82.255020141601563</v>
      </c>
      <c r="G116" s="40">
        <v>82.545799255371094</v>
      </c>
      <c r="H116" s="40">
        <v>82.823417663574219</v>
      </c>
      <c r="I116" s="40">
        <v>83.086898803710938</v>
      </c>
      <c r="J116" s="40">
        <v>83.356880187988281</v>
      </c>
      <c r="K116" s="40">
        <v>83.630729675292969</v>
      </c>
      <c r="L116" s="40">
        <v>83.899726867675781</v>
      </c>
      <c r="M116" s="40">
        <v>84.160751342773438</v>
      </c>
      <c r="N116" s="40">
        <v>84.39971923828125</v>
      </c>
      <c r="O116" s="40">
        <v>84.629608154296875</v>
      </c>
      <c r="P116" s="40">
        <v>84.858100891113281</v>
      </c>
      <c r="Q116" s="40">
        <v>85.080276489257813</v>
      </c>
      <c r="R116" s="40">
        <v>85.295928955078125</v>
      </c>
      <c r="S116" s="40">
        <v>85.501670837402344</v>
      </c>
      <c r="T116" s="40">
        <v>85.6961669921875</v>
      </c>
      <c r="U116" s="40">
        <v>85.884521484375</v>
      </c>
      <c r="V116" s="40">
        <v>86.062583923339844</v>
      </c>
      <c r="W116" s="40">
        <v>86.245521545410156</v>
      </c>
      <c r="X116" s="40">
        <v>86.426437377929688</v>
      </c>
      <c r="Y116" s="40">
        <v>86.596519470214844</v>
      </c>
      <c r="Z116" s="40">
        <v>86.754150390625</v>
      </c>
      <c r="AA116" s="41">
        <v>86.899971008300781</v>
      </c>
    </row>
    <row r="117" spans="1:27" x14ac:dyDescent="0.25">
      <c r="A117" s="19">
        <v>7</v>
      </c>
      <c r="B117" s="16" t="s">
        <v>172</v>
      </c>
      <c r="C117" s="42">
        <v>77.404731750488281</v>
      </c>
      <c r="D117" s="40">
        <v>78.342384338378906</v>
      </c>
      <c r="E117" s="40">
        <v>78.615554809570313</v>
      </c>
      <c r="F117" s="40">
        <v>78.909461975097656</v>
      </c>
      <c r="G117" s="40">
        <v>79.191642761230469</v>
      </c>
      <c r="H117" s="40">
        <v>79.465721130371094</v>
      </c>
      <c r="I117" s="40">
        <v>79.728828430175781</v>
      </c>
      <c r="J117" s="40">
        <v>79.993812561035156</v>
      </c>
      <c r="K117" s="40">
        <v>80.260215759277344</v>
      </c>
      <c r="L117" s="40">
        <v>80.51812744140625</v>
      </c>
      <c r="M117" s="40">
        <v>80.766494750976562</v>
      </c>
      <c r="N117" s="40">
        <v>81.002853393554688</v>
      </c>
      <c r="O117" s="40">
        <v>81.229507446289062</v>
      </c>
      <c r="P117" s="40">
        <v>81.452011108398437</v>
      </c>
      <c r="Q117" s="40">
        <v>81.66973876953125</v>
      </c>
      <c r="R117" s="40">
        <v>81.876937866210938</v>
      </c>
      <c r="S117" s="40">
        <v>82.07476806640625</v>
      </c>
      <c r="T117" s="40">
        <v>82.266357421875</v>
      </c>
      <c r="U117" s="40">
        <v>82.451187133789063</v>
      </c>
      <c r="V117" s="40">
        <v>82.627777099609375</v>
      </c>
      <c r="W117" s="40">
        <v>82.804222106933594</v>
      </c>
      <c r="X117" s="40">
        <v>82.977424621582031</v>
      </c>
      <c r="Y117" s="40">
        <v>83.139503479003906</v>
      </c>
      <c r="Z117" s="40">
        <v>83.288543701171875</v>
      </c>
      <c r="AA117" s="41">
        <v>83.435577392578125</v>
      </c>
    </row>
    <row r="118" spans="1:27" x14ac:dyDescent="0.25">
      <c r="A118" s="19">
        <v>8</v>
      </c>
      <c r="B118" s="16" t="s">
        <v>173</v>
      </c>
      <c r="C118" s="42">
        <v>81.2823486328125</v>
      </c>
      <c r="D118" s="40">
        <v>82.279670715332031</v>
      </c>
      <c r="E118" s="40">
        <v>82.497772216796875</v>
      </c>
      <c r="F118" s="40">
        <v>82.82720947265625</v>
      </c>
      <c r="G118" s="40">
        <v>83.159912109375</v>
      </c>
      <c r="H118" s="40">
        <v>83.344535827636719</v>
      </c>
      <c r="I118" s="40">
        <v>83.641799926757813</v>
      </c>
      <c r="J118" s="40">
        <v>83.946617126464844</v>
      </c>
      <c r="K118" s="40">
        <v>84.172073364257813</v>
      </c>
      <c r="L118" s="40">
        <v>84.40966796875</v>
      </c>
      <c r="M118" s="40">
        <v>84.756271362304688</v>
      </c>
      <c r="N118" s="40">
        <v>84.9296875</v>
      </c>
      <c r="O118" s="40">
        <v>85.210441589355469</v>
      </c>
      <c r="P118" s="40">
        <v>85.428169250488281</v>
      </c>
      <c r="Q118" s="40">
        <v>85.639717102050781</v>
      </c>
      <c r="R118" s="40">
        <v>85.853569030761719</v>
      </c>
      <c r="S118" s="40">
        <v>86.056999206542969</v>
      </c>
      <c r="T118" s="40">
        <v>86.255897521972656</v>
      </c>
      <c r="U118" s="40">
        <v>86.446266174316406</v>
      </c>
      <c r="V118" s="40">
        <v>86.630538940429687</v>
      </c>
      <c r="W118" s="40">
        <v>86.812461853027344</v>
      </c>
      <c r="X118" s="40">
        <v>86.991378784179688</v>
      </c>
      <c r="Y118" s="40">
        <v>87.157882690429688</v>
      </c>
      <c r="Z118" s="40">
        <v>87.316558837890625</v>
      </c>
      <c r="AA118" s="41">
        <v>87.465362548828125</v>
      </c>
    </row>
    <row r="119" spans="1:27" x14ac:dyDescent="0.25">
      <c r="A119" s="19">
        <v>9</v>
      </c>
      <c r="B119" s="16" t="s">
        <v>174</v>
      </c>
      <c r="C119" s="42">
        <v>80.899017333984375</v>
      </c>
      <c r="D119" s="40">
        <v>81.815231323242188</v>
      </c>
      <c r="E119" s="40">
        <v>82.090568542480469</v>
      </c>
      <c r="F119" s="40">
        <v>82.383270263671875</v>
      </c>
      <c r="G119" s="40">
        <v>82.666549682617188</v>
      </c>
      <c r="H119" s="40">
        <v>82.946670532226563</v>
      </c>
      <c r="I119" s="40">
        <v>83.211341857910156</v>
      </c>
      <c r="J119" s="40">
        <v>83.484184265136719</v>
      </c>
      <c r="K119" s="40">
        <v>83.757987976074219</v>
      </c>
      <c r="L119" s="40">
        <v>84.021713256835938</v>
      </c>
      <c r="M119" s="40">
        <v>84.279541015625</v>
      </c>
      <c r="N119" s="40">
        <v>84.517501831054687</v>
      </c>
      <c r="O119" s="40">
        <v>84.7510986328125</v>
      </c>
      <c r="P119" s="40">
        <v>84.980598449707031</v>
      </c>
      <c r="Q119" s="40">
        <v>85.204399108886719</v>
      </c>
      <c r="R119" s="40">
        <v>85.416679382324219</v>
      </c>
      <c r="S119" s="40">
        <v>85.619194030761719</v>
      </c>
      <c r="T119" s="40">
        <v>85.816253662109375</v>
      </c>
      <c r="U119" s="40">
        <v>86.002784729003906</v>
      </c>
      <c r="V119" s="40">
        <v>86.182815551757813</v>
      </c>
      <c r="W119" s="40">
        <v>86.366195678710937</v>
      </c>
      <c r="X119" s="40">
        <v>86.544517517089844</v>
      </c>
      <c r="Y119" s="40">
        <v>86.711326599121094</v>
      </c>
      <c r="Z119" s="40">
        <v>86.870674133300781</v>
      </c>
      <c r="AA119" s="41">
        <v>87.018440246582031</v>
      </c>
    </row>
    <row r="120" spans="1:27" x14ac:dyDescent="0.25">
      <c r="A120" s="19">
        <v>10</v>
      </c>
      <c r="B120" s="16" t="s">
        <v>175</v>
      </c>
      <c r="C120" s="42">
        <v>75.345268249511719</v>
      </c>
      <c r="D120" s="40">
        <v>76.252098083496094</v>
      </c>
      <c r="E120" s="40">
        <v>76.532974243164062</v>
      </c>
      <c r="F120" s="40">
        <v>76.820732116699219</v>
      </c>
      <c r="G120" s="40">
        <v>77.100196838378906</v>
      </c>
      <c r="H120" s="40">
        <v>77.3709716796875</v>
      </c>
      <c r="I120" s="40">
        <v>77.634544372558594</v>
      </c>
      <c r="J120" s="40">
        <v>77.898345947265625</v>
      </c>
      <c r="K120" s="40">
        <v>78.161514282226563</v>
      </c>
      <c r="L120" s="40">
        <v>78.417617797851562</v>
      </c>
      <c r="M120" s="40">
        <v>78.66412353515625</v>
      </c>
      <c r="N120" s="40">
        <v>78.894355773925781</v>
      </c>
      <c r="O120" s="40">
        <v>79.119155883789063</v>
      </c>
      <c r="P120" s="40">
        <v>79.338546752929688</v>
      </c>
      <c r="Q120" s="40">
        <v>79.552070617675781</v>
      </c>
      <c r="R120" s="40">
        <v>79.757232666015625</v>
      </c>
      <c r="S120" s="40">
        <v>79.955223083496094</v>
      </c>
      <c r="T120" s="40">
        <v>80.146568298339844</v>
      </c>
      <c r="U120" s="40">
        <v>80.327377319335938</v>
      </c>
      <c r="V120" s="40">
        <v>80.500503540039063</v>
      </c>
      <c r="W120" s="40">
        <v>80.677276611328125</v>
      </c>
      <c r="X120" s="40">
        <v>80.848861694335938</v>
      </c>
      <c r="Y120" s="40">
        <v>81.011001586914063</v>
      </c>
      <c r="Z120" s="40">
        <v>81.163993835449219</v>
      </c>
      <c r="AA120" s="41">
        <v>81.308822631835938</v>
      </c>
    </row>
    <row r="121" spans="1:27" x14ac:dyDescent="0.25">
      <c r="A121" s="19">
        <v>11</v>
      </c>
      <c r="B121" s="16" t="s">
        <v>176</v>
      </c>
      <c r="C121" s="42">
        <v>76.841346740722656</v>
      </c>
      <c r="D121" s="40">
        <v>77.757164001464844</v>
      </c>
      <c r="E121" s="40">
        <v>78.041984558105469</v>
      </c>
      <c r="F121" s="40">
        <v>78.339057922363281</v>
      </c>
      <c r="G121" s="40">
        <v>78.624290466308594</v>
      </c>
      <c r="H121" s="40">
        <v>78.89764404296875</v>
      </c>
      <c r="I121" s="40">
        <v>79.162452697753906</v>
      </c>
      <c r="J121" s="40">
        <v>79.428268432617188</v>
      </c>
      <c r="K121" s="40">
        <v>79.696441650390625</v>
      </c>
      <c r="L121" s="40">
        <v>79.957595825195312</v>
      </c>
      <c r="M121" s="40">
        <v>80.203956604003906</v>
      </c>
      <c r="N121" s="40">
        <v>80.44268798828125</v>
      </c>
      <c r="O121" s="40">
        <v>80.670814514160156</v>
      </c>
      <c r="P121" s="40">
        <v>80.896186828613281</v>
      </c>
      <c r="Q121" s="40">
        <v>81.1107177734375</v>
      </c>
      <c r="R121" s="40">
        <v>81.316978454589844</v>
      </c>
      <c r="S121" s="40">
        <v>81.514045715332031</v>
      </c>
      <c r="T121" s="40">
        <v>81.702140808105469</v>
      </c>
      <c r="U121" s="40">
        <v>81.886199951171875</v>
      </c>
      <c r="V121" s="40">
        <v>82.060325622558594</v>
      </c>
      <c r="W121" s="40">
        <v>82.233634948730469</v>
      </c>
      <c r="X121" s="40">
        <v>82.406608581542969</v>
      </c>
      <c r="Y121" s="40">
        <v>82.568107604980469</v>
      </c>
      <c r="Z121" s="40">
        <v>82.722496032714844</v>
      </c>
      <c r="AA121" s="41">
        <v>82.867668151855469</v>
      </c>
    </row>
    <row r="122" spans="1:27" x14ac:dyDescent="0.25">
      <c r="A122" s="19">
        <v>12</v>
      </c>
      <c r="B122" s="16" t="s">
        <v>177</v>
      </c>
      <c r="C122" s="42">
        <v>76.183197021484375</v>
      </c>
      <c r="D122" s="40">
        <v>77.113945007324219</v>
      </c>
      <c r="E122" s="40">
        <v>77.391510009765625</v>
      </c>
      <c r="F122" s="40">
        <v>77.683677673339844</v>
      </c>
      <c r="G122" s="40">
        <v>77.970298767089844</v>
      </c>
      <c r="H122" s="40">
        <v>78.244453430175781</v>
      </c>
      <c r="I122" s="40">
        <v>78.506072998046875</v>
      </c>
      <c r="J122" s="40">
        <v>78.767173767089844</v>
      </c>
      <c r="K122" s="40">
        <v>79.030868530273438</v>
      </c>
      <c r="L122" s="40">
        <v>79.289390563964844</v>
      </c>
      <c r="M122" s="40">
        <v>79.535682678222656</v>
      </c>
      <c r="N122" s="40">
        <v>79.767158508300781</v>
      </c>
      <c r="O122" s="40">
        <v>79.992630004882813</v>
      </c>
      <c r="P122" s="40">
        <v>80.21429443359375</v>
      </c>
      <c r="Q122" s="40">
        <v>80.427650451660156</v>
      </c>
      <c r="R122" s="40">
        <v>80.633445739746094</v>
      </c>
      <c r="S122" s="40">
        <v>80.828292846679687</v>
      </c>
      <c r="T122" s="40">
        <v>81.014549255371094</v>
      </c>
      <c r="U122" s="40">
        <v>81.195991516113281</v>
      </c>
      <c r="V122" s="40">
        <v>81.368385314941406</v>
      </c>
      <c r="W122" s="40">
        <v>81.544654846191406</v>
      </c>
      <c r="X122" s="40">
        <v>81.715232849121094</v>
      </c>
      <c r="Y122" s="40">
        <v>81.876823425292969</v>
      </c>
      <c r="Z122" s="40">
        <v>82.028274536132813</v>
      </c>
      <c r="AA122" s="41">
        <v>82.173286437988281</v>
      </c>
    </row>
    <row r="123" spans="1:27" x14ac:dyDescent="0.25">
      <c r="A123" s="19">
        <v>13</v>
      </c>
      <c r="B123" s="16" t="s">
        <v>178</v>
      </c>
      <c r="C123" s="42">
        <v>79.271522521972656</v>
      </c>
      <c r="D123" s="40">
        <v>80.212493896484375</v>
      </c>
      <c r="E123" s="40">
        <v>80.489036560058594</v>
      </c>
      <c r="F123" s="40">
        <v>80.789016723632812</v>
      </c>
      <c r="G123" s="40">
        <v>81.119842529296875</v>
      </c>
      <c r="H123" s="40">
        <v>81.36663818359375</v>
      </c>
      <c r="I123" s="40">
        <v>81.636909484863281</v>
      </c>
      <c r="J123" s="40">
        <v>81.87890625</v>
      </c>
      <c r="K123" s="40">
        <v>82.154441833496094</v>
      </c>
      <c r="L123" s="40">
        <v>82.42523193359375</v>
      </c>
      <c r="M123" s="40">
        <v>82.674545288085938</v>
      </c>
      <c r="N123" s="40">
        <v>82.909004211425781</v>
      </c>
      <c r="O123" s="40">
        <v>83.146156311035156</v>
      </c>
      <c r="P123" s="40">
        <v>83.378105163574219</v>
      </c>
      <c r="Q123" s="40">
        <v>83.602378845214844</v>
      </c>
      <c r="R123" s="40">
        <v>83.805679321289062</v>
      </c>
      <c r="S123" s="40">
        <v>84.011405944824219</v>
      </c>
      <c r="T123" s="40">
        <v>84.210166931152344</v>
      </c>
      <c r="U123" s="40">
        <v>84.359481811523438</v>
      </c>
      <c r="V123" s="40">
        <v>84.576377868652344</v>
      </c>
      <c r="W123" s="40">
        <v>84.74737548828125</v>
      </c>
      <c r="X123" s="40">
        <v>84.923103332519531</v>
      </c>
      <c r="Y123" s="40">
        <v>85.085426330566406</v>
      </c>
      <c r="Z123" s="40">
        <v>85.233184814453125</v>
      </c>
      <c r="AA123" s="41">
        <v>85.35675048828125</v>
      </c>
    </row>
    <row r="124" spans="1:27" x14ac:dyDescent="0.25">
      <c r="A124" s="19">
        <v>14</v>
      </c>
      <c r="B124" s="16" t="s">
        <v>179</v>
      </c>
      <c r="C124" s="42">
        <v>81.474334716796875</v>
      </c>
      <c r="D124" s="40">
        <v>82.402870178222656</v>
      </c>
      <c r="E124" s="40">
        <v>82.679962158203125</v>
      </c>
      <c r="F124" s="40">
        <v>82.983039855957031</v>
      </c>
      <c r="G124" s="40">
        <v>83.278434753417969</v>
      </c>
      <c r="H124" s="40">
        <v>83.560874938964844</v>
      </c>
      <c r="I124" s="40">
        <v>83.834815979003906</v>
      </c>
      <c r="J124" s="40">
        <v>84.114151000976563</v>
      </c>
      <c r="K124" s="40">
        <v>84.397796630859375</v>
      </c>
      <c r="L124" s="40">
        <v>84.672561645507812</v>
      </c>
      <c r="M124" s="40">
        <v>84.943695068359375</v>
      </c>
      <c r="N124" s="40">
        <v>85.210838317871094</v>
      </c>
      <c r="O124" s="40">
        <v>85.419479370117187</v>
      </c>
      <c r="P124" s="40">
        <v>85.658317565917969</v>
      </c>
      <c r="Q124" s="40">
        <v>85.888252258300781</v>
      </c>
      <c r="R124" s="40">
        <v>86.103080749511719</v>
      </c>
      <c r="S124" s="40">
        <v>86.3125</v>
      </c>
      <c r="T124" s="40">
        <v>86.509490966796875</v>
      </c>
      <c r="U124" s="40">
        <v>86.7015380859375</v>
      </c>
      <c r="V124" s="40">
        <v>86.88787841796875</v>
      </c>
      <c r="W124" s="40">
        <v>87.071372985839844</v>
      </c>
      <c r="X124" s="40">
        <v>87.259185791015625</v>
      </c>
      <c r="Y124" s="40">
        <v>87.430809020996094</v>
      </c>
      <c r="Z124" s="40">
        <v>87.591842651367188</v>
      </c>
      <c r="AA124" s="41">
        <v>87.74261474609375</v>
      </c>
    </row>
    <row r="125" spans="1:27" x14ac:dyDescent="0.25">
      <c r="A125" s="19">
        <v>15</v>
      </c>
      <c r="B125" s="16" t="s">
        <v>180</v>
      </c>
      <c r="C125" s="42">
        <v>75.853118896484375</v>
      </c>
      <c r="D125" s="40">
        <v>76.779045104980469</v>
      </c>
      <c r="E125" s="40">
        <v>77.063041687011719</v>
      </c>
      <c r="F125" s="40">
        <v>77.357666015625</v>
      </c>
      <c r="G125" s="40">
        <v>77.64776611328125</v>
      </c>
      <c r="H125" s="40">
        <v>77.922195434570313</v>
      </c>
      <c r="I125" s="40">
        <v>78.188247680664062</v>
      </c>
      <c r="J125" s="40">
        <v>78.453514099121094</v>
      </c>
      <c r="K125" s="40">
        <v>78.718833923339844</v>
      </c>
      <c r="L125" s="40">
        <v>78.9781494140625</v>
      </c>
      <c r="M125" s="40">
        <v>79.225997924804688</v>
      </c>
      <c r="N125" s="40">
        <v>79.458274841308594</v>
      </c>
      <c r="O125" s="40">
        <v>79.686058044433594</v>
      </c>
      <c r="P125" s="40">
        <v>79.9110107421875</v>
      </c>
      <c r="Q125" s="40">
        <v>80.124412536621094</v>
      </c>
      <c r="R125" s="40">
        <v>80.328071594238281</v>
      </c>
      <c r="S125" s="40">
        <v>80.524765014648437</v>
      </c>
      <c r="T125" s="40">
        <v>80.714561462402344</v>
      </c>
      <c r="U125" s="40">
        <v>80.898567199707031</v>
      </c>
      <c r="V125" s="40">
        <v>81.076240539550781</v>
      </c>
      <c r="W125" s="40">
        <v>81.253555297851562</v>
      </c>
      <c r="X125" s="40">
        <v>81.423568725585938</v>
      </c>
      <c r="Y125" s="40">
        <v>81.584999084472656</v>
      </c>
      <c r="Z125" s="40">
        <v>81.739273071289063</v>
      </c>
      <c r="AA125" s="41">
        <v>81.885772705078125</v>
      </c>
    </row>
    <row r="126" spans="1:27" x14ac:dyDescent="0.25">
      <c r="A126" s="19">
        <v>16</v>
      </c>
      <c r="B126" s="16" t="s">
        <v>181</v>
      </c>
      <c r="C126" s="42">
        <v>76.198829650878906</v>
      </c>
      <c r="D126" s="40">
        <v>77.119400024414063</v>
      </c>
      <c r="E126" s="40">
        <v>77.390754699707031</v>
      </c>
      <c r="F126" s="40">
        <v>77.674423217773438</v>
      </c>
      <c r="G126" s="40">
        <v>77.955543518066406</v>
      </c>
      <c r="H126" s="40">
        <v>78.226409912109375</v>
      </c>
      <c r="I126" s="40">
        <v>78.486480712890625</v>
      </c>
      <c r="J126" s="40">
        <v>78.745155334472656</v>
      </c>
      <c r="K126" s="40">
        <v>79.003448486328125</v>
      </c>
      <c r="L126" s="40">
        <v>79.254791259765625</v>
      </c>
      <c r="M126" s="40">
        <v>79.49505615234375</v>
      </c>
      <c r="N126" s="40">
        <v>79.718856811523438</v>
      </c>
      <c r="O126" s="40">
        <v>79.939384460449219</v>
      </c>
      <c r="P126" s="40">
        <v>80.149162292480469</v>
      </c>
      <c r="Q126" s="40">
        <v>80.354438781738281</v>
      </c>
      <c r="R126" s="40">
        <v>80.556404113769531</v>
      </c>
      <c r="S126" s="40">
        <v>80.749275207519531</v>
      </c>
      <c r="T126" s="40">
        <v>80.928558349609375</v>
      </c>
      <c r="U126" s="40">
        <v>81.106620788574219</v>
      </c>
      <c r="V126" s="40">
        <v>81.277236938476563</v>
      </c>
      <c r="W126" s="40">
        <v>81.447364807128906</v>
      </c>
      <c r="X126" s="40">
        <v>81.612434387207031</v>
      </c>
      <c r="Y126" s="40">
        <v>81.768730163574219</v>
      </c>
      <c r="Z126" s="40">
        <v>81.912010192871094</v>
      </c>
      <c r="AA126" s="41">
        <v>82.057823181152344</v>
      </c>
    </row>
    <row r="127" spans="1:27" x14ac:dyDescent="0.25">
      <c r="A127" s="20">
        <v>17</v>
      </c>
      <c r="B127" s="17" t="s">
        <v>182</v>
      </c>
      <c r="C127" s="43">
        <v>78.772979736328125</v>
      </c>
      <c r="D127" s="44">
        <v>79.683578491210938</v>
      </c>
      <c r="E127" s="44">
        <v>79.976387023925781</v>
      </c>
      <c r="F127" s="44">
        <v>80.283958435058594</v>
      </c>
      <c r="G127" s="44">
        <v>80.573158264160156</v>
      </c>
      <c r="H127" s="44">
        <v>80.853599548339844</v>
      </c>
      <c r="I127" s="44">
        <v>81.141761779785156</v>
      </c>
      <c r="J127" s="44">
        <v>81.451194763183594</v>
      </c>
      <c r="K127" s="44">
        <v>81.605857849121094</v>
      </c>
      <c r="L127" s="44">
        <v>81.930625915527344</v>
      </c>
      <c r="M127" s="44">
        <v>82.083953857421875</v>
      </c>
      <c r="N127" s="44">
        <v>82.372077941894531</v>
      </c>
      <c r="O127" s="44">
        <v>82.585418701171875</v>
      </c>
      <c r="P127" s="44">
        <v>82.817550659179688</v>
      </c>
      <c r="Q127" s="44">
        <v>83.068374633789063</v>
      </c>
      <c r="R127" s="44">
        <v>83.285194396972656</v>
      </c>
      <c r="S127" s="44">
        <v>83.282600402832031</v>
      </c>
      <c r="T127" s="44">
        <v>83.84625244140625</v>
      </c>
      <c r="U127" s="44">
        <v>83.699905395507812</v>
      </c>
      <c r="V127" s="44">
        <v>83.965522766113281</v>
      </c>
      <c r="W127" s="44">
        <v>84.098838806152344</v>
      </c>
      <c r="X127" s="44">
        <v>84.28668212890625</v>
      </c>
      <c r="Y127" s="44">
        <v>84.443260192871094</v>
      </c>
      <c r="Z127" s="44">
        <v>84.525947570800781</v>
      </c>
      <c r="AA127" s="45">
        <v>84.703117370605469</v>
      </c>
    </row>
    <row r="128" spans="1:27" x14ac:dyDescent="0.2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row>
    <row r="129" spans="1:27" x14ac:dyDescent="0.25">
      <c r="A129" s="69"/>
      <c r="B129" s="10" t="s">
        <v>85</v>
      </c>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row>
    <row r="130" spans="1:27" x14ac:dyDescent="0.25">
      <c r="A130" s="22" t="s">
        <v>84</v>
      </c>
      <c r="B130" s="15" t="s">
        <v>83</v>
      </c>
      <c r="C130" s="60" t="s">
        <v>45</v>
      </c>
      <c r="D130" s="46" t="s">
        <v>46</v>
      </c>
      <c r="E130" s="46" t="s">
        <v>47</v>
      </c>
      <c r="F130" s="46" t="s">
        <v>48</v>
      </c>
      <c r="G130" s="46" t="s">
        <v>49</v>
      </c>
      <c r="H130" s="46" t="s">
        <v>50</v>
      </c>
      <c r="I130" s="46" t="s">
        <v>51</v>
      </c>
      <c r="J130" s="46" t="s">
        <v>52</v>
      </c>
      <c r="K130" s="46" t="s">
        <v>53</v>
      </c>
      <c r="L130" s="46" t="s">
        <v>54</v>
      </c>
      <c r="M130" s="46" t="s">
        <v>55</v>
      </c>
      <c r="N130" s="46" t="s">
        <v>56</v>
      </c>
      <c r="O130" s="46" t="s">
        <v>57</v>
      </c>
      <c r="P130" s="46" t="s">
        <v>58</v>
      </c>
      <c r="Q130" s="46" t="s">
        <v>59</v>
      </c>
      <c r="R130" s="46" t="s">
        <v>60</v>
      </c>
      <c r="S130" s="46" t="s">
        <v>61</v>
      </c>
      <c r="T130" s="46" t="s">
        <v>62</v>
      </c>
      <c r="U130" s="46" t="s">
        <v>63</v>
      </c>
      <c r="V130" s="46" t="s">
        <v>64</v>
      </c>
      <c r="W130" s="46" t="s">
        <v>65</v>
      </c>
      <c r="X130" s="46" t="s">
        <v>66</v>
      </c>
      <c r="Y130" s="46" t="s">
        <v>67</v>
      </c>
      <c r="Z130" s="46" t="s">
        <v>68</v>
      </c>
      <c r="AA130" s="47" t="s">
        <v>69</v>
      </c>
    </row>
    <row r="131" spans="1:27" x14ac:dyDescent="0.25">
      <c r="A131" s="29">
        <v>1</v>
      </c>
      <c r="B131" s="30" t="str">
        <f>VLOOKUP($A$131,$A$111:$AA$127,2)</f>
        <v>Almond</v>
      </c>
      <c r="C131" s="61">
        <f>VLOOKUP($A$131,$A$111:$AA$127,3)</f>
        <v>81.60076904296875</v>
      </c>
      <c r="D131" s="62">
        <f>VLOOKUP($A$131,$A$111:$AA$127,4)</f>
        <v>82.524993896484375</v>
      </c>
      <c r="E131" s="62">
        <f>VLOOKUP($A$131,$A$111:$AA$127,5)</f>
        <v>82.795387268066406</v>
      </c>
      <c r="F131" s="62">
        <f>VLOOKUP($A$131,$A$111:$AA$127,6)</f>
        <v>83.096595764160156</v>
      </c>
      <c r="G131" s="62">
        <f>VLOOKUP($A$131,$A$111:$AA$127,7)</f>
        <v>83.387496948242188</v>
      </c>
      <c r="H131" s="62">
        <f>VLOOKUP($A$131,$A$111:$AA$127,8)</f>
        <v>83.669937133789063</v>
      </c>
      <c r="I131" s="62">
        <f>VLOOKUP($A$131,$A$111:$AA$127,9)</f>
        <v>83.937370300292969</v>
      </c>
      <c r="J131" s="62">
        <f>VLOOKUP($A$131,$A$111:$AA$127,10)</f>
        <v>84.211151123046875</v>
      </c>
      <c r="K131" s="62">
        <f>VLOOKUP($A$131,$A$111:$AA$127,11)</f>
        <v>84.494270324707031</v>
      </c>
      <c r="L131" s="62">
        <f>VLOOKUP($A$131,$A$111:$AA$127,12)</f>
        <v>84.764564514160156</v>
      </c>
      <c r="M131" s="62">
        <f>VLOOKUP($A$131,$A$111:$AA$127,13)</f>
        <v>85.023101806640625</v>
      </c>
      <c r="N131" s="62">
        <f>VLOOKUP($A$131,$A$111:$AA$127,14)</f>
        <v>85.267494201660156</v>
      </c>
      <c r="O131" s="62">
        <f>VLOOKUP($A$131,$A$111:$AA$127,15)</f>
        <v>85.508834838867187</v>
      </c>
      <c r="P131" s="62">
        <f>VLOOKUP($A$131,$A$111:$AA$127,16)</f>
        <v>85.737297058105469</v>
      </c>
      <c r="Q131" s="62">
        <f>VLOOKUP($A$131,$A$111:$AA$127,17)</f>
        <v>85.959922790527344</v>
      </c>
      <c r="R131" s="62">
        <f>VLOOKUP($A$131,$A$111:$AA$127,18)</f>
        <v>86.179222106933594</v>
      </c>
      <c r="S131" s="62">
        <f>VLOOKUP($A$131,$A$111:$AA$127,19)</f>
        <v>86.390007019042969</v>
      </c>
      <c r="T131" s="62">
        <f>VLOOKUP($A$131,$A$111:$AA$127,20)</f>
        <v>86.587921142578125</v>
      </c>
      <c r="U131" s="62">
        <f>VLOOKUP($A$131,$A$111:$AA$127,21)</f>
        <v>86.775459289550781</v>
      </c>
      <c r="V131" s="62">
        <f>VLOOKUP($A$131,$A$111:$AA$127,22)</f>
        <v>86.957534790039063</v>
      </c>
      <c r="W131" s="62">
        <f>VLOOKUP($A$131,$A$111:$AA$127,23)</f>
        <v>87.145401000976563</v>
      </c>
      <c r="X131" s="62">
        <f>VLOOKUP($A$131,$A$111:$AA$127,24)</f>
        <v>87.327476501464844</v>
      </c>
      <c r="Y131" s="62">
        <f>VLOOKUP($A$131,$A$111:$AA$127,25)</f>
        <v>87.49932861328125</v>
      </c>
      <c r="Z131" s="62">
        <f>VLOOKUP($A$131,$A$111:$AA$127,26)</f>
        <v>87.658683776855469</v>
      </c>
      <c r="AA131" s="63">
        <f>VLOOKUP($A$131,$A$111:$AA$127,27)</f>
        <v>87.804679870605469</v>
      </c>
    </row>
    <row r="132" spans="1:27" x14ac:dyDescent="0.25">
      <c r="A132" s="25"/>
      <c r="B132" s="25"/>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x14ac:dyDescent="0.25">
      <c r="A133" s="161" t="s">
        <v>87</v>
      </c>
      <c r="B133" s="161"/>
      <c r="C133" s="161"/>
      <c r="D133" s="161"/>
    </row>
    <row r="156" spans="1:27" ht="15.75" x14ac:dyDescent="0.25">
      <c r="A156" s="163" t="s">
        <v>379</v>
      </c>
      <c r="B156" s="163"/>
      <c r="C156" s="163"/>
      <c r="D156" s="163"/>
      <c r="E156" s="163"/>
      <c r="F156" s="163"/>
      <c r="G156" s="111"/>
      <c r="H156" s="111"/>
      <c r="I156" s="111"/>
      <c r="J156" s="111"/>
      <c r="K156" s="112"/>
      <c r="L156" s="111"/>
      <c r="M156" s="111"/>
      <c r="N156" s="111"/>
      <c r="O156" s="111"/>
      <c r="P156" s="169"/>
      <c r="Q156" s="169"/>
      <c r="R156" s="169"/>
      <c r="S156" s="169"/>
      <c r="T156" s="169"/>
      <c r="U156" s="169"/>
      <c r="V156" s="169"/>
      <c r="W156" s="113"/>
      <c r="X156" s="113"/>
      <c r="Y156" s="113"/>
      <c r="Z156" s="113"/>
      <c r="AA156" s="113"/>
    </row>
    <row r="157" spans="1:27" ht="15.75" x14ac:dyDescent="0.25">
      <c r="A157" s="156" t="s">
        <v>17</v>
      </c>
      <c r="B157" s="156"/>
      <c r="C157" s="156"/>
      <c r="D157" s="156"/>
      <c r="E157" s="156"/>
      <c r="F157" s="156"/>
      <c r="G157" s="31"/>
      <c r="H157" s="31"/>
      <c r="I157" s="31"/>
      <c r="J157" s="31"/>
      <c r="K157" s="157" t="s">
        <v>86</v>
      </c>
      <c r="L157" s="157"/>
      <c r="M157" s="31"/>
      <c r="N157" s="31"/>
      <c r="O157" s="31"/>
      <c r="P157" s="156"/>
      <c r="Q157" s="156"/>
      <c r="R157" s="156"/>
      <c r="S157" s="156"/>
      <c r="T157" s="156"/>
      <c r="U157" s="156"/>
      <c r="V157" s="156"/>
      <c r="W157" s="11"/>
      <c r="X157" s="11"/>
      <c r="Y157" s="11"/>
      <c r="Z157" s="11"/>
      <c r="AA157" s="11"/>
    </row>
    <row r="159" spans="1:27" ht="18.75" x14ac:dyDescent="0.25">
      <c r="A159" s="167" t="s">
        <v>399</v>
      </c>
      <c r="B159" s="167"/>
      <c r="C159" s="167"/>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38" x14ac:dyDescent="0.25">
      <c r="A161" s="14" t="s">
        <v>84</v>
      </c>
      <c r="B161" s="15" t="s">
        <v>83</v>
      </c>
      <c r="C161" s="87" t="s">
        <v>394</v>
      </c>
      <c r="D161" s="87" t="s">
        <v>393</v>
      </c>
      <c r="E161" s="87" t="s">
        <v>392</v>
      </c>
      <c r="F161" s="87" t="s">
        <v>391</v>
      </c>
      <c r="G161" s="87" t="s">
        <v>390</v>
      </c>
      <c r="H161" s="87" t="s">
        <v>389</v>
      </c>
      <c r="I161" s="87" t="s">
        <v>388</v>
      </c>
      <c r="J161" s="87" t="s">
        <v>387</v>
      </c>
      <c r="K161" s="87" t="s">
        <v>386</v>
      </c>
      <c r="L161" s="87" t="s">
        <v>385</v>
      </c>
      <c r="M161" s="87" t="s">
        <v>384</v>
      </c>
      <c r="N161" s="32" t="s">
        <v>45</v>
      </c>
      <c r="O161" s="32" t="s">
        <v>46</v>
      </c>
      <c r="P161" s="32" t="s">
        <v>47</v>
      </c>
      <c r="Q161" s="32" t="s">
        <v>48</v>
      </c>
      <c r="R161" s="32" t="s">
        <v>49</v>
      </c>
      <c r="S161" s="32" t="s">
        <v>50</v>
      </c>
      <c r="T161" s="32" t="s">
        <v>51</v>
      </c>
      <c r="U161" s="32" t="s">
        <v>52</v>
      </c>
      <c r="V161" s="32" t="s">
        <v>53</v>
      </c>
      <c r="W161" s="32" t="s">
        <v>54</v>
      </c>
      <c r="X161" s="32" t="s">
        <v>55</v>
      </c>
      <c r="Y161" s="32" t="s">
        <v>56</v>
      </c>
      <c r="Z161" s="32" t="s">
        <v>57</v>
      </c>
      <c r="AA161" s="32" t="s">
        <v>58</v>
      </c>
      <c r="AB161" s="32" t="s">
        <v>59</v>
      </c>
      <c r="AC161" s="32" t="s">
        <v>60</v>
      </c>
      <c r="AD161" s="32" t="s">
        <v>61</v>
      </c>
      <c r="AE161" s="32" t="s">
        <v>62</v>
      </c>
      <c r="AF161" s="32" t="s">
        <v>63</v>
      </c>
      <c r="AG161" s="32" t="s">
        <v>64</v>
      </c>
      <c r="AH161" s="32" t="s">
        <v>65</v>
      </c>
      <c r="AI161" s="32" t="s">
        <v>66</v>
      </c>
      <c r="AJ161" s="32" t="s">
        <v>67</v>
      </c>
      <c r="AK161" s="32" t="s">
        <v>68</v>
      </c>
      <c r="AL161" s="33" t="s">
        <v>69</v>
      </c>
    </row>
    <row r="162" spans="1:38" x14ac:dyDescent="0.25">
      <c r="A162" s="18">
        <v>1</v>
      </c>
      <c r="B162" s="26" t="s">
        <v>166</v>
      </c>
      <c r="C162" s="84">
        <v>-424</v>
      </c>
      <c r="D162" s="89">
        <v>-89</v>
      </c>
      <c r="E162" s="89">
        <v>-204</v>
      </c>
      <c r="F162" s="89">
        <v>-81</v>
      </c>
      <c r="G162" s="89">
        <v>47</v>
      </c>
      <c r="H162" s="89">
        <v>106</v>
      </c>
      <c r="I162" s="89">
        <v>5</v>
      </c>
      <c r="J162" s="89">
        <v>-17</v>
      </c>
      <c r="K162" s="89">
        <v>168</v>
      </c>
      <c r="L162" s="89">
        <v>155</v>
      </c>
      <c r="M162" s="89">
        <v>433</v>
      </c>
      <c r="N162" s="88">
        <v>370.91302490234375</v>
      </c>
      <c r="O162" s="88">
        <v>153.86790466308594</v>
      </c>
      <c r="P162" s="88">
        <v>157.06817626953125</v>
      </c>
      <c r="Q162" s="88">
        <v>159.49324035644531</v>
      </c>
      <c r="R162" s="88">
        <v>163.50006103515625</v>
      </c>
      <c r="S162" s="88">
        <v>164.86805725097656</v>
      </c>
      <c r="T162" s="88">
        <v>167.36065673828125</v>
      </c>
      <c r="U162" s="89">
        <v>164.68006896972656</v>
      </c>
      <c r="V162" s="89">
        <v>165.11479187011719</v>
      </c>
      <c r="W162" s="89">
        <v>166.26248168945312</v>
      </c>
      <c r="X162" s="89">
        <v>162.34368896484375</v>
      </c>
      <c r="Y162" s="89">
        <v>166.61090087890625</v>
      </c>
      <c r="Z162" s="89">
        <v>159.41279602050781</v>
      </c>
      <c r="AA162" s="89">
        <v>168.31271362304687</v>
      </c>
      <c r="AB162" s="89">
        <v>166.01556396484375</v>
      </c>
      <c r="AC162" s="89">
        <v>162.83183288574219</v>
      </c>
      <c r="AD162" s="89">
        <v>162.93167114257812</v>
      </c>
      <c r="AE162" s="89">
        <v>163.66845703125</v>
      </c>
      <c r="AF162" s="89">
        <v>161.83917236328125</v>
      </c>
      <c r="AG162" s="89">
        <v>161.79547119140625</v>
      </c>
      <c r="AH162" s="89">
        <v>161.737060546875</v>
      </c>
      <c r="AI162" s="89">
        <v>162.14794921875</v>
      </c>
      <c r="AJ162" s="89">
        <v>160.87454223632812</v>
      </c>
      <c r="AK162" s="89">
        <v>160.92012023925781</v>
      </c>
      <c r="AL162" s="90">
        <v>160.19268798828125</v>
      </c>
    </row>
    <row r="163" spans="1:38" x14ac:dyDescent="0.25">
      <c r="A163" s="19">
        <v>2</v>
      </c>
      <c r="B163" s="16" t="s">
        <v>167</v>
      </c>
      <c r="C163" s="85">
        <v>128.96896362304687</v>
      </c>
      <c r="D163" s="92">
        <v>-80.049285888671875</v>
      </c>
      <c r="E163" s="92">
        <v>134.64630126953125</v>
      </c>
      <c r="F163" s="92">
        <v>228.23495483398437</v>
      </c>
      <c r="G163" s="92">
        <v>125.18310546875</v>
      </c>
      <c r="H163" s="92">
        <v>-148.61337280273437</v>
      </c>
      <c r="I163" s="92">
        <v>-67.995445251464844</v>
      </c>
      <c r="J163" s="92">
        <v>150.63681030273437</v>
      </c>
      <c r="K163" s="92">
        <v>97.914848327636719</v>
      </c>
      <c r="L163" s="92">
        <v>-16.31573486328125</v>
      </c>
      <c r="M163" s="92">
        <v>65.939384460449219</v>
      </c>
      <c r="N163" s="91">
        <v>243.0257568359375</v>
      </c>
      <c r="O163" s="91">
        <v>61.879745483398437</v>
      </c>
      <c r="P163" s="91">
        <v>64.720603942871094</v>
      </c>
      <c r="Q163" s="91">
        <v>64.706939697265625</v>
      </c>
      <c r="R163" s="91">
        <v>65.667854309082031</v>
      </c>
      <c r="S163" s="91">
        <v>71.78424072265625</v>
      </c>
      <c r="T163" s="91">
        <v>69.659400939941406</v>
      </c>
      <c r="U163" s="92">
        <v>66.142143249511719</v>
      </c>
      <c r="V163" s="92">
        <v>66.170051574707031</v>
      </c>
      <c r="W163" s="92">
        <v>65.809463500976562</v>
      </c>
      <c r="X163" s="92">
        <v>64.499298095703125</v>
      </c>
      <c r="Y163" s="92">
        <v>62.777267456054687</v>
      </c>
      <c r="Z163" s="92">
        <v>62.234596252441406</v>
      </c>
      <c r="AA163" s="92">
        <v>62.149227142333984</v>
      </c>
      <c r="AB163" s="92">
        <v>61.751808166503906</v>
      </c>
      <c r="AC163" s="92">
        <v>60.527759552001953</v>
      </c>
      <c r="AD163" s="92">
        <v>61.980735778808594</v>
      </c>
      <c r="AE163" s="92">
        <v>61.600765228271484</v>
      </c>
      <c r="AF163" s="92">
        <v>59.674575805664062</v>
      </c>
      <c r="AG163" s="92">
        <v>59.419380187988281</v>
      </c>
      <c r="AH163" s="92">
        <v>58.866779327392578</v>
      </c>
      <c r="AI163" s="92">
        <v>58.045635223388672</v>
      </c>
      <c r="AJ163" s="92">
        <v>57.389854431152344</v>
      </c>
      <c r="AK163" s="92">
        <v>55.880794525146484</v>
      </c>
      <c r="AL163" s="93">
        <v>53.511260986328125</v>
      </c>
    </row>
    <row r="164" spans="1:38" x14ac:dyDescent="0.25">
      <c r="A164" s="19">
        <v>3</v>
      </c>
      <c r="B164" s="16" t="s">
        <v>168</v>
      </c>
      <c r="C164" s="85">
        <v>-289</v>
      </c>
      <c r="D164" s="92">
        <v>-124</v>
      </c>
      <c r="E164" s="92">
        <v>-18</v>
      </c>
      <c r="F164" s="92">
        <v>-15</v>
      </c>
      <c r="G164" s="92">
        <v>-153</v>
      </c>
      <c r="H164" s="92">
        <v>52</v>
      </c>
      <c r="I164" s="92">
        <v>-104</v>
      </c>
      <c r="J164" s="92">
        <v>45</v>
      </c>
      <c r="K164" s="92">
        <v>-22</v>
      </c>
      <c r="L164" s="92">
        <v>150</v>
      </c>
      <c r="M164" s="92">
        <v>68</v>
      </c>
      <c r="N164" s="91">
        <v>189.10203552246094</v>
      </c>
      <c r="O164" s="91">
        <v>18.382574081420898</v>
      </c>
      <c r="P164" s="91">
        <v>21.827775955200195</v>
      </c>
      <c r="Q164" s="91">
        <v>23.24976921081543</v>
      </c>
      <c r="R164" s="91">
        <v>22.290933609008789</v>
      </c>
      <c r="S164" s="91">
        <v>31.959188461303711</v>
      </c>
      <c r="T164" s="91">
        <v>25.106222152709961</v>
      </c>
      <c r="U164" s="92">
        <v>27.831110000610352</v>
      </c>
      <c r="V164" s="92">
        <v>30.090322494506836</v>
      </c>
      <c r="W164" s="92">
        <v>28.92402458190918</v>
      </c>
      <c r="X164" s="92">
        <v>29.079677581787109</v>
      </c>
      <c r="Y164" s="92">
        <v>26.644853591918945</v>
      </c>
      <c r="Z164" s="92">
        <v>31.151739120483398</v>
      </c>
      <c r="AA164" s="92">
        <v>25.956293106079102</v>
      </c>
      <c r="AB164" s="92">
        <v>27.543952941894531</v>
      </c>
      <c r="AC164" s="92">
        <v>27.110374450683594</v>
      </c>
      <c r="AD164" s="92">
        <v>24.448844909667969</v>
      </c>
      <c r="AE164" s="92">
        <v>26.520927429199219</v>
      </c>
      <c r="AF164" s="92">
        <v>26.151643753051758</v>
      </c>
      <c r="AG164" s="92">
        <v>25.763158798217773</v>
      </c>
      <c r="AH164" s="92">
        <v>26.170721054077148</v>
      </c>
      <c r="AI164" s="92">
        <v>24.932527542114258</v>
      </c>
      <c r="AJ164" s="92">
        <v>23.444698333740234</v>
      </c>
      <c r="AK164" s="92">
        <v>24.111379623413086</v>
      </c>
      <c r="AL164" s="93">
        <v>23.789709091186523</v>
      </c>
    </row>
    <row r="165" spans="1:38" x14ac:dyDescent="0.25">
      <c r="A165" s="19">
        <v>4</v>
      </c>
      <c r="B165" s="16" t="s">
        <v>169</v>
      </c>
      <c r="C165" s="85">
        <v>-87</v>
      </c>
      <c r="D165" s="92">
        <v>-169</v>
      </c>
      <c r="E165" s="92">
        <v>11</v>
      </c>
      <c r="F165" s="92">
        <v>121</v>
      </c>
      <c r="G165" s="92">
        <v>84</v>
      </c>
      <c r="H165" s="92">
        <v>21</v>
      </c>
      <c r="I165" s="92">
        <v>-98</v>
      </c>
      <c r="J165" s="92">
        <v>121</v>
      </c>
      <c r="K165" s="92">
        <v>117</v>
      </c>
      <c r="L165" s="92">
        <v>352</v>
      </c>
      <c r="M165" s="92">
        <v>242</v>
      </c>
      <c r="N165" s="92">
        <v>238.13343811035156</v>
      </c>
      <c r="O165" s="92">
        <v>163.43431091308594</v>
      </c>
      <c r="P165" s="92">
        <v>160.30021667480469</v>
      </c>
      <c r="Q165" s="92">
        <v>160.59745788574219</v>
      </c>
      <c r="R165" s="92">
        <v>163.05854797363281</v>
      </c>
      <c r="S165" s="92">
        <v>163.25602722167969</v>
      </c>
      <c r="T165" s="92">
        <v>165.06973266601562</v>
      </c>
      <c r="U165" s="92">
        <v>162.38351440429687</v>
      </c>
      <c r="V165" s="92">
        <v>162.34231567382812</v>
      </c>
      <c r="W165" s="92">
        <v>160.665771484375</v>
      </c>
      <c r="X165" s="92">
        <v>163.09529113769531</v>
      </c>
      <c r="Y165" s="92">
        <v>158.19790649414062</v>
      </c>
      <c r="Z165" s="92">
        <v>160.18856811523437</v>
      </c>
      <c r="AA165" s="92">
        <v>160.62568664550781</v>
      </c>
      <c r="AB165" s="92">
        <v>156.99678039550781</v>
      </c>
      <c r="AC165" s="92">
        <v>156.28392028808594</v>
      </c>
      <c r="AD165" s="92">
        <v>156.70024108886719</v>
      </c>
      <c r="AE165" s="92">
        <v>159.53219604492187</v>
      </c>
      <c r="AF165" s="92">
        <v>153.73574829101562</v>
      </c>
      <c r="AG165" s="92">
        <v>154.34635925292969</v>
      </c>
      <c r="AH165" s="92">
        <v>154.48197937011719</v>
      </c>
      <c r="AI165" s="92">
        <v>154.18122863769531</v>
      </c>
      <c r="AJ165" s="92">
        <v>152.98109436035156</v>
      </c>
      <c r="AK165" s="92">
        <v>151.23551940917969</v>
      </c>
      <c r="AL165" s="93">
        <v>151.28909301757812</v>
      </c>
    </row>
    <row r="166" spans="1:38" x14ac:dyDescent="0.25">
      <c r="A166" s="19">
        <v>5</v>
      </c>
      <c r="B166" s="16" t="s">
        <v>170</v>
      </c>
      <c r="C166" s="85">
        <v>-209</v>
      </c>
      <c r="D166" s="92">
        <v>-73</v>
      </c>
      <c r="E166" s="92">
        <v>-129</v>
      </c>
      <c r="F166" s="92">
        <v>251</v>
      </c>
      <c r="G166" s="92">
        <v>262</v>
      </c>
      <c r="H166" s="92">
        <v>13</v>
      </c>
      <c r="I166" s="92">
        <v>-28</v>
      </c>
      <c r="J166" s="92">
        <v>10</v>
      </c>
      <c r="K166" s="92">
        <v>53</v>
      </c>
      <c r="L166" s="92">
        <v>39</v>
      </c>
      <c r="M166" s="92">
        <v>328</v>
      </c>
      <c r="N166" s="92">
        <v>178.91609191894531</v>
      </c>
      <c r="O166" s="92">
        <v>83.793792724609375</v>
      </c>
      <c r="P166" s="92">
        <v>82.77850341796875</v>
      </c>
      <c r="Q166" s="92">
        <v>82.034133911132812</v>
      </c>
      <c r="R166" s="92">
        <v>83.127029418945313</v>
      </c>
      <c r="S166" s="92">
        <v>86.969337463378906</v>
      </c>
      <c r="T166" s="92">
        <v>85.309280395507813</v>
      </c>
      <c r="U166" s="92">
        <v>85.806053161621094</v>
      </c>
      <c r="V166" s="92">
        <v>84.347579956054687</v>
      </c>
      <c r="W166" s="92">
        <v>83.354217529296875</v>
      </c>
      <c r="X166" s="92">
        <v>83.078811645507813</v>
      </c>
      <c r="Y166" s="92">
        <v>81.45245361328125</v>
      </c>
      <c r="Z166" s="92">
        <v>81.509689331054687</v>
      </c>
      <c r="AA166" s="92">
        <v>80.548866271972656</v>
      </c>
      <c r="AB166" s="92">
        <v>81.336189270019531</v>
      </c>
      <c r="AC166" s="92">
        <v>79.388534545898437</v>
      </c>
      <c r="AD166" s="92">
        <v>79.638450622558594</v>
      </c>
      <c r="AE166" s="92">
        <v>80.7484130859375</v>
      </c>
      <c r="AF166" s="92">
        <v>79.514617919921875</v>
      </c>
      <c r="AG166" s="92">
        <v>78.312904357910156</v>
      </c>
      <c r="AH166" s="92">
        <v>78.520767211914063</v>
      </c>
      <c r="AI166" s="92">
        <v>78.598655700683594</v>
      </c>
      <c r="AJ166" s="92">
        <v>77.709136962890625</v>
      </c>
      <c r="AK166" s="92">
        <v>76.937789916992188</v>
      </c>
      <c r="AL166" s="93">
        <v>76.343002319335938</v>
      </c>
    </row>
    <row r="167" spans="1:38" x14ac:dyDescent="0.25">
      <c r="A167" s="19">
        <v>6</v>
      </c>
      <c r="B167" s="16" t="s">
        <v>171</v>
      </c>
      <c r="C167" s="85">
        <v>-72</v>
      </c>
      <c r="D167" s="92">
        <v>-70</v>
      </c>
      <c r="E167" s="92">
        <v>-1</v>
      </c>
      <c r="F167" s="92">
        <v>-3</v>
      </c>
      <c r="G167" s="92">
        <v>-6</v>
      </c>
      <c r="H167" s="92">
        <v>-66</v>
      </c>
      <c r="I167" s="92">
        <v>-192</v>
      </c>
      <c r="J167" s="92">
        <v>-61</v>
      </c>
      <c r="K167" s="92">
        <v>96</v>
      </c>
      <c r="L167" s="92">
        <v>250</v>
      </c>
      <c r="M167" s="92">
        <v>335</v>
      </c>
      <c r="N167" s="92">
        <v>473.57803344726562</v>
      </c>
      <c r="O167" s="92">
        <v>140.685302734375</v>
      </c>
      <c r="P167" s="92">
        <v>139.93984985351562</v>
      </c>
      <c r="Q167" s="92">
        <v>143.92634582519531</v>
      </c>
      <c r="R167" s="92">
        <v>144.71498107910156</v>
      </c>
      <c r="S167" s="92">
        <v>151.37515258789062</v>
      </c>
      <c r="T167" s="92">
        <v>152.67454528808594</v>
      </c>
      <c r="U167" s="92">
        <v>153.14251708984375</v>
      </c>
      <c r="V167" s="92">
        <v>150.75367736816406</v>
      </c>
      <c r="W167" s="92">
        <v>153.24479675292969</v>
      </c>
      <c r="X167" s="92">
        <v>150.43087768554687</v>
      </c>
      <c r="Y167" s="92">
        <v>149.14765930175781</v>
      </c>
      <c r="Z167" s="92">
        <v>148.06782531738281</v>
      </c>
      <c r="AA167" s="92">
        <v>149.24761962890625</v>
      </c>
      <c r="AB167" s="92">
        <v>146.33598327636719</v>
      </c>
      <c r="AC167" s="92">
        <v>146.70242309570312</v>
      </c>
      <c r="AD167" s="92">
        <v>150.17124938964844</v>
      </c>
      <c r="AE167" s="92">
        <v>145.35392761230469</v>
      </c>
      <c r="AF167" s="92">
        <v>148.8897705078125</v>
      </c>
      <c r="AG167" s="92">
        <v>145.20121765136719</v>
      </c>
      <c r="AH167" s="92">
        <v>146.90834045410156</v>
      </c>
      <c r="AI167" s="92">
        <v>146.56625366210937</v>
      </c>
      <c r="AJ167" s="92">
        <v>144.95423889160156</v>
      </c>
      <c r="AK167" s="92">
        <v>146.59564208984375</v>
      </c>
      <c r="AL167" s="93">
        <v>145.0755615234375</v>
      </c>
    </row>
    <row r="168" spans="1:38" x14ac:dyDescent="0.25">
      <c r="A168" s="19">
        <v>7</v>
      </c>
      <c r="B168" s="16" t="s">
        <v>172</v>
      </c>
      <c r="C168" s="85">
        <v>13</v>
      </c>
      <c r="D168" s="92">
        <v>-243</v>
      </c>
      <c r="E168" s="92">
        <v>17</v>
      </c>
      <c r="F168" s="92">
        <v>122</v>
      </c>
      <c r="G168" s="92">
        <v>147</v>
      </c>
      <c r="H168" s="92">
        <v>517</v>
      </c>
      <c r="I168" s="92">
        <v>638</v>
      </c>
      <c r="J168" s="92">
        <v>372</v>
      </c>
      <c r="K168" s="92">
        <v>356</v>
      </c>
      <c r="L168" s="92">
        <v>629</v>
      </c>
      <c r="M168" s="92">
        <v>3</v>
      </c>
      <c r="N168" s="92">
        <v>497.8560791015625</v>
      </c>
      <c r="O168" s="92">
        <v>369.1783447265625</v>
      </c>
      <c r="P168" s="92">
        <v>370.54541015625</v>
      </c>
      <c r="Q168" s="92">
        <v>369.41036987304687</v>
      </c>
      <c r="R168" s="92">
        <v>370.44210815429687</v>
      </c>
      <c r="S168" s="92">
        <v>375.01882934570312</v>
      </c>
      <c r="T168" s="92">
        <v>373.90640258789062</v>
      </c>
      <c r="U168" s="92">
        <v>371.67486572265625</v>
      </c>
      <c r="V168" s="92">
        <v>372.15322875976562</v>
      </c>
      <c r="W168" s="92">
        <v>369.4385986328125</v>
      </c>
      <c r="X168" s="92">
        <v>369.96783447265625</v>
      </c>
      <c r="Y168" s="92">
        <v>366.95382690429687</v>
      </c>
      <c r="Z168" s="92">
        <v>367.92440795898437</v>
      </c>
      <c r="AA168" s="92">
        <v>368.63845825195312</v>
      </c>
      <c r="AB168" s="92">
        <v>367.111572265625</v>
      </c>
      <c r="AC168" s="92">
        <v>368.25912475585937</v>
      </c>
      <c r="AD168" s="92">
        <v>366.398681640625</v>
      </c>
      <c r="AE168" s="92">
        <v>367.98886108398437</v>
      </c>
      <c r="AF168" s="92">
        <v>365.60726928710937</v>
      </c>
      <c r="AG168" s="92">
        <v>365.50003051757812</v>
      </c>
      <c r="AH168" s="92">
        <v>365.605224609375</v>
      </c>
      <c r="AI168" s="92">
        <v>365.97335815429687</v>
      </c>
      <c r="AJ168" s="92">
        <v>364.75503540039062</v>
      </c>
      <c r="AK168" s="92">
        <v>364.07894897460937</v>
      </c>
      <c r="AL168" s="93">
        <v>362.93655395507812</v>
      </c>
    </row>
    <row r="169" spans="1:38" x14ac:dyDescent="0.25">
      <c r="A169" s="19">
        <v>8</v>
      </c>
      <c r="B169" s="16" t="s">
        <v>173</v>
      </c>
      <c r="C169" s="85">
        <v>0.95897579193115234</v>
      </c>
      <c r="D169" s="92">
        <v>40.457134246826172</v>
      </c>
      <c r="E169" s="92">
        <v>-13.303834915161133</v>
      </c>
      <c r="F169" s="92">
        <v>188.17251586914062</v>
      </c>
      <c r="G169" s="92">
        <v>88.105903625488281</v>
      </c>
      <c r="H169" s="92">
        <v>314.66476440429688</v>
      </c>
      <c r="I169" s="92">
        <v>56.480064392089844</v>
      </c>
      <c r="J169" s="92">
        <v>325.5797119140625</v>
      </c>
      <c r="K169" s="92">
        <v>206.00596618652344</v>
      </c>
      <c r="L169" s="92">
        <v>178.92071533203125</v>
      </c>
      <c r="M169" s="92">
        <v>176.84530639648437</v>
      </c>
      <c r="N169" s="92">
        <v>339.93222045898437</v>
      </c>
      <c r="O169" s="92">
        <v>195.54177856445312</v>
      </c>
      <c r="P169" s="92">
        <v>196.16709899902344</v>
      </c>
      <c r="Q169" s="92">
        <v>195.43255615234375</v>
      </c>
      <c r="R169" s="92">
        <v>195.23403930664062</v>
      </c>
      <c r="S169" s="92">
        <v>199.20527648925781</v>
      </c>
      <c r="T169" s="92">
        <v>198.32865905761719</v>
      </c>
      <c r="U169" s="92">
        <v>196.31439208984375</v>
      </c>
      <c r="V169" s="92">
        <v>196.97088623046875</v>
      </c>
      <c r="W169" s="92">
        <v>196.25376892089844</v>
      </c>
      <c r="X169" s="92">
        <v>195.021728515625</v>
      </c>
      <c r="Y169" s="92">
        <v>193.71844482421875</v>
      </c>
      <c r="Z169" s="92">
        <v>193.44482421875</v>
      </c>
      <c r="AA169" s="92">
        <v>193.49749755859375</v>
      </c>
      <c r="AB169" s="92">
        <v>193.44631958007813</v>
      </c>
      <c r="AC169" s="92">
        <v>192.80476379394531</v>
      </c>
      <c r="AD169" s="92">
        <v>190.37571716308594</v>
      </c>
      <c r="AE169" s="92">
        <v>192.90690612792969</v>
      </c>
      <c r="AF169" s="92">
        <v>192.48426818847656</v>
      </c>
      <c r="AG169" s="92">
        <v>193.10963439941406</v>
      </c>
      <c r="AH169" s="92">
        <v>193.249755859375</v>
      </c>
      <c r="AI169" s="92">
        <v>192.61940002441406</v>
      </c>
      <c r="AJ169" s="92">
        <v>194.16722106933594</v>
      </c>
      <c r="AK169" s="92">
        <v>191.92620849609375</v>
      </c>
      <c r="AL169" s="93">
        <v>190.96087646484375</v>
      </c>
    </row>
    <row r="170" spans="1:38" x14ac:dyDescent="0.25">
      <c r="A170" s="19">
        <v>9</v>
      </c>
      <c r="B170" s="16" t="s">
        <v>174</v>
      </c>
      <c r="C170" s="85">
        <v>-82</v>
      </c>
      <c r="D170" s="92">
        <v>-289</v>
      </c>
      <c r="E170" s="92">
        <v>-117</v>
      </c>
      <c r="F170" s="92">
        <v>71</v>
      </c>
      <c r="G170" s="92">
        <v>96</v>
      </c>
      <c r="H170" s="92">
        <v>268</v>
      </c>
      <c r="I170" s="92">
        <v>272</v>
      </c>
      <c r="J170" s="92">
        <v>239</v>
      </c>
      <c r="K170" s="92">
        <v>403</v>
      </c>
      <c r="L170" s="92">
        <v>443</v>
      </c>
      <c r="M170" s="92">
        <v>645</v>
      </c>
      <c r="N170" s="92">
        <v>503.92926025390625</v>
      </c>
      <c r="O170" s="92">
        <v>412.21051025390625</v>
      </c>
      <c r="P170" s="92">
        <v>415.12753295898437</v>
      </c>
      <c r="Q170" s="92">
        <v>416.87908935546875</v>
      </c>
      <c r="R170" s="92">
        <v>416.5225830078125</v>
      </c>
      <c r="S170" s="92">
        <v>417.47186279296875</v>
      </c>
      <c r="T170" s="92">
        <v>417.07150268554688</v>
      </c>
      <c r="U170" s="92">
        <v>418.65640258789062</v>
      </c>
      <c r="V170" s="92">
        <v>417.77481079101562</v>
      </c>
      <c r="W170" s="92">
        <v>417.47833251953125</v>
      </c>
      <c r="X170" s="92">
        <v>419.40728759765625</v>
      </c>
      <c r="Y170" s="92">
        <v>417.19692993164063</v>
      </c>
      <c r="Z170" s="92">
        <v>417.74005126953125</v>
      </c>
      <c r="AA170" s="92">
        <v>417.72586059570312</v>
      </c>
      <c r="AB170" s="92">
        <v>414.20623779296875</v>
      </c>
      <c r="AC170" s="92">
        <v>414.9193115234375</v>
      </c>
      <c r="AD170" s="92">
        <v>413.90432739257812</v>
      </c>
      <c r="AE170" s="92">
        <v>413.38580322265625</v>
      </c>
      <c r="AF170" s="92">
        <v>413.24118041992187</v>
      </c>
      <c r="AG170" s="92">
        <v>412.98599243164062</v>
      </c>
      <c r="AH170" s="92">
        <v>413.4134521484375</v>
      </c>
      <c r="AI170" s="92">
        <v>413.1815185546875</v>
      </c>
      <c r="AJ170" s="92">
        <v>412.72134399414062</v>
      </c>
      <c r="AK170" s="92">
        <v>411.68072509765625</v>
      </c>
      <c r="AL170" s="93">
        <v>411.25457763671875</v>
      </c>
    </row>
    <row r="171" spans="1:38" x14ac:dyDescent="0.25">
      <c r="A171" s="19">
        <v>10</v>
      </c>
      <c r="B171" s="16" t="s">
        <v>175</v>
      </c>
      <c r="C171" s="85">
        <v>189</v>
      </c>
      <c r="D171" s="92">
        <v>601</v>
      </c>
      <c r="E171" s="92">
        <v>364</v>
      </c>
      <c r="F171" s="92">
        <v>599</v>
      </c>
      <c r="G171" s="92">
        <v>603</v>
      </c>
      <c r="H171" s="92">
        <v>1060</v>
      </c>
      <c r="I171" s="92">
        <v>700</v>
      </c>
      <c r="J171" s="92">
        <v>705</v>
      </c>
      <c r="K171" s="92">
        <v>536</v>
      </c>
      <c r="L171" s="92">
        <v>672</v>
      </c>
      <c r="M171" s="92">
        <v>507</v>
      </c>
      <c r="N171" s="92">
        <v>752.19677734375</v>
      </c>
      <c r="O171" s="92">
        <v>632.17144775390625</v>
      </c>
      <c r="P171" s="92">
        <v>637.063232421875</v>
      </c>
      <c r="Q171" s="92">
        <v>636.3526611328125</v>
      </c>
      <c r="R171" s="92">
        <v>639.121826171875</v>
      </c>
      <c r="S171" s="92">
        <v>644.27392578125</v>
      </c>
      <c r="T171" s="92">
        <v>643.12823486328125</v>
      </c>
      <c r="U171" s="92">
        <v>640.959228515625</v>
      </c>
      <c r="V171" s="92">
        <v>639.86468505859375</v>
      </c>
      <c r="W171" s="92">
        <v>638.56988525390625</v>
      </c>
      <c r="X171" s="92">
        <v>636.4461669921875</v>
      </c>
      <c r="Y171" s="92">
        <v>633.43359375</v>
      </c>
      <c r="Z171" s="92">
        <v>634.27691650390625</v>
      </c>
      <c r="AA171" s="92">
        <v>635.005859375</v>
      </c>
      <c r="AB171" s="92">
        <v>636.36456298828125</v>
      </c>
      <c r="AC171" s="92">
        <v>637.552001953125</v>
      </c>
      <c r="AD171" s="92">
        <v>635.979736328125</v>
      </c>
      <c r="AE171" s="92">
        <v>638.1927490234375</v>
      </c>
      <c r="AF171" s="92">
        <v>635.9716796875</v>
      </c>
      <c r="AG171" s="92">
        <v>634.58465576171875</v>
      </c>
      <c r="AH171" s="92">
        <v>634.87127685546875</v>
      </c>
      <c r="AI171" s="92">
        <v>635.31719970703125</v>
      </c>
      <c r="AJ171" s="92">
        <v>636.0887451171875</v>
      </c>
      <c r="AK171" s="92">
        <v>634.8392333984375</v>
      </c>
      <c r="AL171" s="93">
        <v>634.416259765625</v>
      </c>
    </row>
    <row r="172" spans="1:38" x14ac:dyDescent="0.25">
      <c r="A172" s="19">
        <v>11</v>
      </c>
      <c r="B172" s="16" t="s">
        <v>176</v>
      </c>
      <c r="C172" s="85">
        <v>497.94915771484375</v>
      </c>
      <c r="D172" s="92">
        <v>217.15838623046875</v>
      </c>
      <c r="E172" s="92">
        <v>357.54135131835937</v>
      </c>
      <c r="F172" s="92">
        <v>754.1883544921875</v>
      </c>
      <c r="G172" s="92">
        <v>641.94329833984375</v>
      </c>
      <c r="H172" s="92">
        <v>281.59555053710938</v>
      </c>
      <c r="I172" s="92">
        <v>357.47311401367187</v>
      </c>
      <c r="J172" s="92">
        <v>687.44024658203125</v>
      </c>
      <c r="K172" s="92">
        <v>596.1512451171875</v>
      </c>
      <c r="L172" s="92">
        <v>487.08908081054687</v>
      </c>
      <c r="M172" s="92">
        <v>747.8729248046875</v>
      </c>
      <c r="N172" s="92">
        <v>784.52862548828125</v>
      </c>
      <c r="O172" s="92">
        <v>596.12567138671875</v>
      </c>
      <c r="P172" s="92">
        <v>600.02728271484375</v>
      </c>
      <c r="Q172" s="92">
        <v>599.7020263671875</v>
      </c>
      <c r="R172" s="92">
        <v>601.96881103515625</v>
      </c>
      <c r="S172" s="92">
        <v>609.14654541015625</v>
      </c>
      <c r="T172" s="92">
        <v>607.09619140625</v>
      </c>
      <c r="U172" s="92">
        <v>605.84356689453125</v>
      </c>
      <c r="V172" s="92">
        <v>605.71240234375</v>
      </c>
      <c r="W172" s="92">
        <v>605.16754150390625</v>
      </c>
      <c r="X172" s="92">
        <v>604.71856689453125</v>
      </c>
      <c r="Y172" s="92">
        <v>603.35833740234375</v>
      </c>
      <c r="Z172" s="92">
        <v>603.90057373046875</v>
      </c>
      <c r="AA172" s="92">
        <v>603.97589111328125</v>
      </c>
      <c r="AB172" s="92">
        <v>602.31597900390625</v>
      </c>
      <c r="AC172" s="92">
        <v>600.42840576171875</v>
      </c>
      <c r="AD172" s="92">
        <v>601.37353515625</v>
      </c>
      <c r="AE172" s="92">
        <v>599.99505615234375</v>
      </c>
      <c r="AF172" s="92">
        <v>600.71063232421875</v>
      </c>
      <c r="AG172" s="92">
        <v>601.05621337890625</v>
      </c>
      <c r="AH172" s="92">
        <v>600.95794677734375</v>
      </c>
      <c r="AI172" s="92">
        <v>600.63787841796875</v>
      </c>
      <c r="AJ172" s="92">
        <v>599.356689453125</v>
      </c>
      <c r="AK172" s="92">
        <v>599.65069580078125</v>
      </c>
      <c r="AL172" s="93">
        <v>598.03271484375</v>
      </c>
    </row>
    <row r="173" spans="1:38" x14ac:dyDescent="0.25">
      <c r="A173" s="19">
        <v>12</v>
      </c>
      <c r="B173" s="16" t="s">
        <v>177</v>
      </c>
      <c r="C173" s="85">
        <v>-140</v>
      </c>
      <c r="D173" s="92">
        <v>104</v>
      </c>
      <c r="E173" s="92">
        <v>-64</v>
      </c>
      <c r="F173" s="92">
        <v>330</v>
      </c>
      <c r="G173" s="92">
        <v>143</v>
      </c>
      <c r="H173" s="92">
        <v>-180</v>
      </c>
      <c r="I173" s="92">
        <v>-39</v>
      </c>
      <c r="J173" s="92">
        <v>123</v>
      </c>
      <c r="K173" s="92">
        <v>70</v>
      </c>
      <c r="L173" s="92">
        <v>30</v>
      </c>
      <c r="M173" s="92">
        <v>165</v>
      </c>
      <c r="N173" s="92">
        <v>228.10040283203125</v>
      </c>
      <c r="O173" s="92">
        <v>78.641395568847656</v>
      </c>
      <c r="P173" s="92">
        <v>80.126197814941406</v>
      </c>
      <c r="Q173" s="92">
        <v>80.585617065429687</v>
      </c>
      <c r="R173" s="92">
        <v>79.888893127441406</v>
      </c>
      <c r="S173" s="92">
        <v>85.114242553710938</v>
      </c>
      <c r="T173" s="92">
        <v>85.836479187011719</v>
      </c>
      <c r="U173" s="92">
        <v>84.533370971679688</v>
      </c>
      <c r="V173" s="92">
        <v>84.436996459960937</v>
      </c>
      <c r="W173" s="92">
        <v>83.73309326171875</v>
      </c>
      <c r="X173" s="92">
        <v>82.285369873046875</v>
      </c>
      <c r="Y173" s="92">
        <v>81.209007263183594</v>
      </c>
      <c r="Z173" s="92">
        <v>80.119552612304688</v>
      </c>
      <c r="AA173" s="92">
        <v>77.2779541015625</v>
      </c>
      <c r="AB173" s="92">
        <v>79.665031433105469</v>
      </c>
      <c r="AC173" s="92">
        <v>78.602996826171875</v>
      </c>
      <c r="AD173" s="92">
        <v>75.559677124023438</v>
      </c>
      <c r="AE173" s="92">
        <v>79.851951599121094</v>
      </c>
      <c r="AF173" s="92">
        <v>77.065757751464844</v>
      </c>
      <c r="AG173" s="92">
        <v>76.995536804199219</v>
      </c>
      <c r="AH173" s="92">
        <v>75.708106994628906</v>
      </c>
      <c r="AI173" s="92">
        <v>73.104988098144531</v>
      </c>
      <c r="AJ173" s="92">
        <v>71.433876037597656</v>
      </c>
      <c r="AK173" s="92">
        <v>72.217277526855469</v>
      </c>
      <c r="AL173" s="93">
        <v>71.486701965332031</v>
      </c>
    </row>
    <row r="174" spans="1:38" x14ac:dyDescent="0.25">
      <c r="A174" s="19">
        <v>13</v>
      </c>
      <c r="B174" s="16" t="s">
        <v>178</v>
      </c>
      <c r="C174" s="85">
        <v>-178.45755004882813</v>
      </c>
      <c r="D174" s="92">
        <v>-191.73884582519531</v>
      </c>
      <c r="E174" s="92">
        <v>287.74237060546875</v>
      </c>
      <c r="F174" s="92">
        <v>297.17440795898437</v>
      </c>
      <c r="G174" s="92">
        <v>313.02752685546875</v>
      </c>
      <c r="H174" s="92">
        <v>-49.964656829833984</v>
      </c>
      <c r="I174" s="92">
        <v>-55.644756317138672</v>
      </c>
      <c r="J174" s="92">
        <v>295.40548706054687</v>
      </c>
      <c r="K174" s="92">
        <v>-164.51229858398438</v>
      </c>
      <c r="L174" s="92">
        <v>295.4847412109375</v>
      </c>
      <c r="M174" s="92">
        <v>401.60086059570312</v>
      </c>
      <c r="N174" s="92">
        <v>374.71343994140625</v>
      </c>
      <c r="O174" s="92">
        <v>194.97164916992187</v>
      </c>
      <c r="P174" s="92">
        <v>196.69985961914063</v>
      </c>
      <c r="Q174" s="92">
        <v>197.34352111816406</v>
      </c>
      <c r="R174" s="92">
        <v>198.56674194335937</v>
      </c>
      <c r="S174" s="92">
        <v>204.08514404296875</v>
      </c>
      <c r="T174" s="92">
        <v>203.73088073730469</v>
      </c>
      <c r="U174" s="92">
        <v>202.49490356445312</v>
      </c>
      <c r="V174" s="92">
        <v>201.70004272460938</v>
      </c>
      <c r="W174" s="92">
        <v>201.32139587402344</v>
      </c>
      <c r="X174" s="92">
        <v>199.87698364257812</v>
      </c>
      <c r="Y174" s="92">
        <v>197.66334533691406</v>
      </c>
      <c r="Z174" s="92">
        <v>197.951416015625</v>
      </c>
      <c r="AA174" s="92">
        <v>197.50323486328125</v>
      </c>
      <c r="AB174" s="92">
        <v>196.94290161132812</v>
      </c>
      <c r="AC174" s="92">
        <v>195.53987121582031</v>
      </c>
      <c r="AD174" s="92">
        <v>195.48088073730469</v>
      </c>
      <c r="AE174" s="92">
        <v>196.79721069335937</v>
      </c>
      <c r="AF174" s="92">
        <v>194.40737915039062</v>
      </c>
      <c r="AG174" s="92">
        <v>193.9107666015625</v>
      </c>
      <c r="AH174" s="92">
        <v>192.51156616210937</v>
      </c>
      <c r="AI174" s="92">
        <v>191.46652221679687</v>
      </c>
      <c r="AJ174" s="92">
        <v>191.972412109375</v>
      </c>
      <c r="AK174" s="92">
        <v>190.6036376953125</v>
      </c>
      <c r="AL174" s="93">
        <v>189.57109069824219</v>
      </c>
    </row>
    <row r="175" spans="1:38" x14ac:dyDescent="0.25">
      <c r="A175" s="19">
        <v>14</v>
      </c>
      <c r="B175" s="16" t="s">
        <v>179</v>
      </c>
      <c r="C175" s="85">
        <v>-142.63874816894531</v>
      </c>
      <c r="D175" s="92">
        <v>-6.0718297958374023</v>
      </c>
      <c r="E175" s="92">
        <v>-146.64756774902344</v>
      </c>
      <c r="F175" s="92">
        <v>-95.633453369140625</v>
      </c>
      <c r="G175" s="92">
        <v>-86.953468322753906</v>
      </c>
      <c r="H175" s="92">
        <v>536.9197998046875</v>
      </c>
      <c r="I175" s="92">
        <v>-152.51492309570312</v>
      </c>
      <c r="J175" s="92">
        <v>-30.413318634033203</v>
      </c>
      <c r="K175" s="92">
        <v>53.045356750488281</v>
      </c>
      <c r="L175" s="92">
        <v>-83.772178649902344</v>
      </c>
      <c r="M175" s="92">
        <v>165.34439086914062</v>
      </c>
      <c r="N175" s="92">
        <v>194.65557861328125</v>
      </c>
      <c r="O175" s="92">
        <v>17.819919586181641</v>
      </c>
      <c r="P175" s="92">
        <v>19.110908508300781</v>
      </c>
      <c r="Q175" s="92">
        <v>25.121635437011719</v>
      </c>
      <c r="R175" s="92">
        <v>22.536312103271484</v>
      </c>
      <c r="S175" s="92">
        <v>27.911188125610352</v>
      </c>
      <c r="T175" s="92">
        <v>25.449125289916992</v>
      </c>
      <c r="U175" s="92">
        <v>27.532623291015625</v>
      </c>
      <c r="V175" s="92">
        <v>25.94550895690918</v>
      </c>
      <c r="W175" s="92">
        <v>23.145551681518555</v>
      </c>
      <c r="X175" s="92">
        <v>24.136201858520508</v>
      </c>
      <c r="Y175" s="92">
        <v>25.491415023803711</v>
      </c>
      <c r="Z175" s="92">
        <v>25.265695571899414</v>
      </c>
      <c r="AA175" s="92">
        <v>24.389846801757813</v>
      </c>
      <c r="AB175" s="92">
        <v>25.311149597167969</v>
      </c>
      <c r="AC175" s="92">
        <v>24.929607391357422</v>
      </c>
      <c r="AD175" s="92">
        <v>16.833295822143555</v>
      </c>
      <c r="AE175" s="92">
        <v>23.095108032226562</v>
      </c>
      <c r="AF175" s="92">
        <v>25.597196578979492</v>
      </c>
      <c r="AG175" s="92">
        <v>22.7086181640625</v>
      </c>
      <c r="AH175" s="92">
        <v>23.070484161376953</v>
      </c>
      <c r="AI175" s="92">
        <v>23.233196258544922</v>
      </c>
      <c r="AJ175" s="92">
        <v>21.231958389282227</v>
      </c>
      <c r="AK175" s="92">
        <v>21.387199401855469</v>
      </c>
      <c r="AL175" s="93">
        <v>21.254104614257813</v>
      </c>
    </row>
    <row r="176" spans="1:38" x14ac:dyDescent="0.25">
      <c r="A176" s="19">
        <v>15</v>
      </c>
      <c r="B176" s="16" t="s">
        <v>180</v>
      </c>
      <c r="C176" s="85">
        <v>127</v>
      </c>
      <c r="D176" s="92">
        <v>-306</v>
      </c>
      <c r="E176" s="92">
        <v>-56</v>
      </c>
      <c r="F176" s="92">
        <v>167</v>
      </c>
      <c r="G176" s="92">
        <v>-119</v>
      </c>
      <c r="H176" s="92">
        <v>218</v>
      </c>
      <c r="I176" s="92">
        <v>53</v>
      </c>
      <c r="J176" s="92">
        <v>69</v>
      </c>
      <c r="K176" s="92">
        <v>206</v>
      </c>
      <c r="L176" s="92">
        <v>208</v>
      </c>
      <c r="M176" s="92">
        <v>292</v>
      </c>
      <c r="N176" s="92">
        <v>339.87872314453125</v>
      </c>
      <c r="O176" s="92">
        <v>182.99214172363281</v>
      </c>
      <c r="P176" s="92">
        <v>183.74781799316406</v>
      </c>
      <c r="Q176" s="92">
        <v>181.69938659667969</v>
      </c>
      <c r="R176" s="92">
        <v>183.96290588378906</v>
      </c>
      <c r="S176" s="92">
        <v>189.90673828125</v>
      </c>
      <c r="T176" s="92">
        <v>187.65589904785156</v>
      </c>
      <c r="U176" s="92">
        <v>187.64027404785156</v>
      </c>
      <c r="V176" s="92">
        <v>185.71438598632812</v>
      </c>
      <c r="W176" s="92">
        <v>185.55366516113281</v>
      </c>
      <c r="X176" s="92">
        <v>186.46337890625</v>
      </c>
      <c r="Y176" s="92">
        <v>183.69978332519531</v>
      </c>
      <c r="Z176" s="92">
        <v>185.68339538574219</v>
      </c>
      <c r="AA176" s="92">
        <v>184.65695190429687</v>
      </c>
      <c r="AB176" s="92">
        <v>183.24172973632812</v>
      </c>
      <c r="AC176" s="92">
        <v>184.20220947265625</v>
      </c>
      <c r="AD176" s="92">
        <v>178.01835632324219</v>
      </c>
      <c r="AE176" s="92">
        <v>183.95962524414062</v>
      </c>
      <c r="AF176" s="92">
        <v>184.1822509765625</v>
      </c>
      <c r="AG176" s="92">
        <v>181.59083557128906</v>
      </c>
      <c r="AH176" s="92">
        <v>181.86540222167969</v>
      </c>
      <c r="AI176" s="92">
        <v>181.7296142578125</v>
      </c>
      <c r="AJ176" s="92">
        <v>178.67353820800781</v>
      </c>
      <c r="AK176" s="92">
        <v>179.28744506835937</v>
      </c>
      <c r="AL176" s="93">
        <v>179.26434326171875</v>
      </c>
    </row>
    <row r="177" spans="1:38" x14ac:dyDescent="0.25">
      <c r="A177" s="19">
        <v>16</v>
      </c>
      <c r="B177" s="16" t="s">
        <v>181</v>
      </c>
      <c r="C177" s="85">
        <v>-239.95791625976562</v>
      </c>
      <c r="D177" s="92">
        <v>-397.558837890625</v>
      </c>
      <c r="E177" s="92">
        <v>-404.07864379882813</v>
      </c>
      <c r="F177" s="92">
        <v>219.07469177246094</v>
      </c>
      <c r="G177" s="92">
        <v>225.64036560058594</v>
      </c>
      <c r="H177" s="92">
        <v>-3.0812263488769531</v>
      </c>
      <c r="I177" s="92">
        <v>137.89378356933594</v>
      </c>
      <c r="J177" s="92">
        <v>-176.8984375</v>
      </c>
      <c r="K177" s="92">
        <v>123.42877960205078</v>
      </c>
      <c r="L177" s="92">
        <v>255.0362548828125</v>
      </c>
      <c r="M177" s="92">
        <v>193.02413940429688</v>
      </c>
      <c r="N177" s="92">
        <v>306.6585693359375</v>
      </c>
      <c r="O177" s="92">
        <v>150.7464599609375</v>
      </c>
      <c r="P177" s="92">
        <v>152.84892272949219</v>
      </c>
      <c r="Q177" s="92">
        <v>155.36273193359375</v>
      </c>
      <c r="R177" s="92">
        <v>155.62713623046875</v>
      </c>
      <c r="S177" s="92">
        <v>163.52566528320312</v>
      </c>
      <c r="T177" s="92">
        <v>162.34646606445312</v>
      </c>
      <c r="U177" s="92">
        <v>159.27357482910156</v>
      </c>
      <c r="V177" s="92">
        <v>159.44532775878906</v>
      </c>
      <c r="W177" s="92">
        <v>159.01162719726562</v>
      </c>
      <c r="X177" s="92">
        <v>159.17819213867187</v>
      </c>
      <c r="Y177" s="92">
        <v>159.83866882324219</v>
      </c>
      <c r="Z177" s="92">
        <v>159.79595947265625</v>
      </c>
      <c r="AA177" s="92">
        <v>159.88821411132812</v>
      </c>
      <c r="AB177" s="92">
        <v>159.84620666503906</v>
      </c>
      <c r="AC177" s="92">
        <v>157.52481079101562</v>
      </c>
      <c r="AD177" s="92">
        <v>155.86540222167969</v>
      </c>
      <c r="AE177" s="92">
        <v>158.92877197265625</v>
      </c>
      <c r="AF177" s="92">
        <v>157.9393310546875</v>
      </c>
      <c r="AG177" s="92">
        <v>156.78059387207031</v>
      </c>
      <c r="AH177" s="92">
        <v>157.2584228515625</v>
      </c>
      <c r="AI177" s="92">
        <v>156.90599060058594</v>
      </c>
      <c r="AJ177" s="92">
        <v>159.00901794433594</v>
      </c>
      <c r="AK177" s="92">
        <v>156.978271484375</v>
      </c>
      <c r="AL177" s="93">
        <v>155.66464233398437</v>
      </c>
    </row>
    <row r="178" spans="1:38" x14ac:dyDescent="0.25">
      <c r="A178" s="20">
        <v>17</v>
      </c>
      <c r="B178" s="17" t="s">
        <v>182</v>
      </c>
      <c r="C178" s="86">
        <v>52.389961242675781</v>
      </c>
      <c r="D178" s="94">
        <v>154.08364868164062</v>
      </c>
      <c r="E178" s="94">
        <v>564.429443359375</v>
      </c>
      <c r="F178" s="94">
        <v>369.32086181640625</v>
      </c>
      <c r="G178" s="94">
        <v>128.47779846191406</v>
      </c>
      <c r="H178" s="94">
        <v>84.133171081542969</v>
      </c>
      <c r="I178" s="94">
        <v>-280.56210327148437</v>
      </c>
      <c r="J178" s="94">
        <v>111.18809509277344</v>
      </c>
      <c r="K178" s="94">
        <v>35.911933898925781</v>
      </c>
      <c r="L178" s="94">
        <v>-121.68966674804687</v>
      </c>
      <c r="M178" s="94">
        <v>301.86398315429687</v>
      </c>
      <c r="N178" s="94">
        <v>82.710685729980469</v>
      </c>
      <c r="O178" s="94">
        <v>-39.072311401367188</v>
      </c>
      <c r="P178" s="94">
        <v>-36.877269744873047</v>
      </c>
      <c r="Q178" s="94">
        <v>-33.802051544189453</v>
      </c>
      <c r="R178" s="94">
        <v>-33.526947021484375</v>
      </c>
      <c r="S178" s="94">
        <v>-31.443628311157227</v>
      </c>
      <c r="T178" s="94">
        <v>-31.175077438354492</v>
      </c>
      <c r="U178" s="94">
        <v>-35.135963439941406</v>
      </c>
      <c r="V178" s="94">
        <v>-33.095699310302734</v>
      </c>
      <c r="W178" s="94">
        <v>-34.456142425537109</v>
      </c>
      <c r="X178" s="94">
        <v>-37.791110992431641</v>
      </c>
      <c r="Y178" s="94">
        <v>-35.882892608642578</v>
      </c>
      <c r="Z178" s="94">
        <v>-34.790081024169922</v>
      </c>
      <c r="AA178" s="94">
        <v>-39.795886993408203</v>
      </c>
      <c r="AB178" s="94">
        <v>-38.271068572998047</v>
      </c>
      <c r="AC178" s="94">
        <v>-39.888370513916016</v>
      </c>
      <c r="AD178" s="94">
        <v>-18.148061752319336</v>
      </c>
      <c r="AE178" s="94">
        <v>-34.818706512451172</v>
      </c>
      <c r="AF178" s="94">
        <v>-37.854358673095703</v>
      </c>
      <c r="AG178" s="94">
        <v>-37.849903106689453</v>
      </c>
      <c r="AH178" s="94">
        <v>-42.671390533447266</v>
      </c>
      <c r="AI178" s="94">
        <v>-40.581928253173828</v>
      </c>
      <c r="AJ178" s="94">
        <v>-29.528894424438477</v>
      </c>
      <c r="AK178" s="94">
        <v>-40.022621154785156</v>
      </c>
      <c r="AL178" s="95">
        <v>-43.408760070800781</v>
      </c>
    </row>
    <row r="179" spans="1:38" x14ac:dyDescent="0.25">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spans="1:38" x14ac:dyDescent="0.25">
      <c r="A180" s="82"/>
      <c r="B180" s="10" t="s">
        <v>85</v>
      </c>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spans="1:38" x14ac:dyDescent="0.25">
      <c r="A181" s="22" t="s">
        <v>84</v>
      </c>
      <c r="B181" s="15" t="s">
        <v>83</v>
      </c>
      <c r="C181" s="102" t="s">
        <v>394</v>
      </c>
      <c r="D181" s="87" t="s">
        <v>393</v>
      </c>
      <c r="E181" s="87" t="s">
        <v>392</v>
      </c>
      <c r="F181" s="87" t="s">
        <v>391</v>
      </c>
      <c r="G181" s="87" t="s">
        <v>390</v>
      </c>
      <c r="H181" s="87" t="s">
        <v>389</v>
      </c>
      <c r="I181" s="87" t="s">
        <v>388</v>
      </c>
      <c r="J181" s="87" t="s">
        <v>387</v>
      </c>
      <c r="K181" s="87" t="s">
        <v>386</v>
      </c>
      <c r="L181" s="87" t="s">
        <v>385</v>
      </c>
      <c r="M181" s="87" t="s">
        <v>384</v>
      </c>
      <c r="N181" s="46" t="s">
        <v>45</v>
      </c>
      <c r="O181" s="46" t="s">
        <v>46</v>
      </c>
      <c r="P181" s="46" t="s">
        <v>47</v>
      </c>
      <c r="Q181" s="46" t="s">
        <v>48</v>
      </c>
      <c r="R181" s="46" t="s">
        <v>49</v>
      </c>
      <c r="S181" s="46" t="s">
        <v>50</v>
      </c>
      <c r="T181" s="46" t="s">
        <v>51</v>
      </c>
      <c r="U181" s="46" t="s">
        <v>52</v>
      </c>
      <c r="V181" s="46" t="s">
        <v>53</v>
      </c>
      <c r="W181" s="46" t="s">
        <v>54</v>
      </c>
      <c r="X181" s="46" t="s">
        <v>55</v>
      </c>
      <c r="Y181" s="46" t="s">
        <v>56</v>
      </c>
      <c r="Z181" s="46" t="s">
        <v>57</v>
      </c>
      <c r="AA181" s="46" t="s">
        <v>58</v>
      </c>
      <c r="AB181" s="46" t="s">
        <v>59</v>
      </c>
      <c r="AC181" s="46" t="s">
        <v>60</v>
      </c>
      <c r="AD181" s="46" t="s">
        <v>61</v>
      </c>
      <c r="AE181" s="46" t="s">
        <v>62</v>
      </c>
      <c r="AF181" s="46" t="s">
        <v>63</v>
      </c>
      <c r="AG181" s="46" t="s">
        <v>64</v>
      </c>
      <c r="AH181" s="46" t="s">
        <v>65</v>
      </c>
      <c r="AI181" s="46" t="s">
        <v>66</v>
      </c>
      <c r="AJ181" s="46" t="s">
        <v>67</v>
      </c>
      <c r="AK181" s="46" t="s">
        <v>68</v>
      </c>
      <c r="AL181" s="47" t="s">
        <v>69</v>
      </c>
    </row>
    <row r="182" spans="1:38" x14ac:dyDescent="0.25">
      <c r="A182" s="29">
        <v>1</v>
      </c>
      <c r="B182" s="101" t="str">
        <f>VLOOKUP($A$182,$A$162:$AL$178,2)</f>
        <v>Almond</v>
      </c>
      <c r="C182" s="96">
        <f>VLOOKUP($A$182,$A$162:$AL$178,3)</f>
        <v>-424</v>
      </c>
      <c r="D182" s="97">
        <f>VLOOKUP($A$182,$A$162:$AL$178,4)</f>
        <v>-89</v>
      </c>
      <c r="E182" s="97">
        <f>VLOOKUP($A$182,$A$162:$AL$178,5)</f>
        <v>-204</v>
      </c>
      <c r="F182" s="97">
        <f>VLOOKUP($A$182,$A$162:$AL$178,6)</f>
        <v>-81</v>
      </c>
      <c r="G182" s="97">
        <f>VLOOKUP($A$182,$A$162:$AL$178,7)</f>
        <v>47</v>
      </c>
      <c r="H182" s="97">
        <f>VLOOKUP($A$182,$A$162:$AL$178,8)</f>
        <v>106</v>
      </c>
      <c r="I182" s="97">
        <f>VLOOKUP($A$182,$A$162:$AL$178,9)</f>
        <v>5</v>
      </c>
      <c r="J182" s="97">
        <f>VLOOKUP($A$182,$A$162:$AL$178,10)</f>
        <v>-17</v>
      </c>
      <c r="K182" s="97">
        <f>VLOOKUP($A$182,$A$162:$AL$178,11)</f>
        <v>168</v>
      </c>
      <c r="L182" s="97">
        <f>VLOOKUP($A$182,$A$162:$AL$178,12)</f>
        <v>155</v>
      </c>
      <c r="M182" s="97">
        <f>VLOOKUP($A$182,$A$162:$AL$178,13)</f>
        <v>433</v>
      </c>
      <c r="N182" s="97">
        <f>VLOOKUP($A$182,$A$162:$AL$178,14)</f>
        <v>370.91302490234375</v>
      </c>
      <c r="O182" s="97">
        <f>VLOOKUP($A$182,$A$162:$AL$178,15)</f>
        <v>153.86790466308594</v>
      </c>
      <c r="P182" s="97">
        <f>VLOOKUP($A$182,$A$162:$AL$178,16)</f>
        <v>157.06817626953125</v>
      </c>
      <c r="Q182" s="97">
        <f>VLOOKUP($A$182,$A$162:$AL$178,17)</f>
        <v>159.49324035644531</v>
      </c>
      <c r="R182" s="97">
        <f>VLOOKUP($A$182,$A$162:$AL$178,18)</f>
        <v>163.50006103515625</v>
      </c>
      <c r="S182" s="97">
        <f>VLOOKUP($A$182,$A$162:$AL$178,19)</f>
        <v>164.86805725097656</v>
      </c>
      <c r="T182" s="97">
        <f>VLOOKUP($A$182,$A$162:$AL$178,20)</f>
        <v>167.36065673828125</v>
      </c>
      <c r="U182" s="97">
        <f>VLOOKUP($A$182,$A$162:$AL$178,21)</f>
        <v>164.68006896972656</v>
      </c>
      <c r="V182" s="97">
        <f>VLOOKUP($A$182,$A$162:$AL$178,22)</f>
        <v>165.11479187011719</v>
      </c>
      <c r="W182" s="97">
        <f>VLOOKUP($A$182,$A$162:$AL$178,23)</f>
        <v>166.26248168945312</v>
      </c>
      <c r="X182" s="97">
        <f>VLOOKUP($A$182,$A$162:$AL$178,24)</f>
        <v>162.34368896484375</v>
      </c>
      <c r="Y182" s="97">
        <f>VLOOKUP($A$182,$A$162:$AL$178,25)</f>
        <v>166.61090087890625</v>
      </c>
      <c r="Z182" s="97">
        <f>VLOOKUP($A$182,$A$162:$AL$178,26)</f>
        <v>159.41279602050781</v>
      </c>
      <c r="AA182" s="97">
        <f>VLOOKUP($A$182,$A$162:$AL$178,27)</f>
        <v>168.31271362304687</v>
      </c>
      <c r="AB182" s="97">
        <f>VLOOKUP($A$182,$A$162:$AL$178,28)</f>
        <v>166.01556396484375</v>
      </c>
      <c r="AC182" s="97">
        <f>VLOOKUP($A$182,$A$162:$AL$178,29)</f>
        <v>162.83183288574219</v>
      </c>
      <c r="AD182" s="97">
        <f>VLOOKUP($A$182,$A$162:$AL$178,30)</f>
        <v>162.93167114257812</v>
      </c>
      <c r="AE182" s="97">
        <f>VLOOKUP($A$182,$A$162:$AL$178,31)</f>
        <v>163.66845703125</v>
      </c>
      <c r="AF182" s="97">
        <f>VLOOKUP($A$182,$A$162:$AL$178,32)</f>
        <v>161.83917236328125</v>
      </c>
      <c r="AG182" s="97">
        <f>VLOOKUP($A$182,$A$162:$AL$178,33)</f>
        <v>161.79547119140625</v>
      </c>
      <c r="AH182" s="97">
        <f>VLOOKUP($A$182,$A$162:$AL$178,34)</f>
        <v>161.737060546875</v>
      </c>
      <c r="AI182" s="97">
        <f>VLOOKUP($A$182,$A$162:$AL$178,35)</f>
        <v>162.14794921875</v>
      </c>
      <c r="AJ182" s="97">
        <f>VLOOKUP($A$182,$A$162:$AL$178,36)</f>
        <v>160.87454223632812</v>
      </c>
      <c r="AK182" s="97">
        <f>VLOOKUP($A$182,$A$162:$AL$178,37)</f>
        <v>160.92012023925781</v>
      </c>
      <c r="AL182" s="98">
        <f>VLOOKUP($A$182,$A$162:$AL$178,38)</f>
        <v>160.19268798828125</v>
      </c>
    </row>
    <row r="183" spans="1:38" x14ac:dyDescent="0.25">
      <c r="A183" s="25"/>
      <c r="B183" s="25"/>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38" x14ac:dyDescent="0.25">
      <c r="A184" s="161" t="s">
        <v>87</v>
      </c>
      <c r="B184" s="161"/>
      <c r="C184" s="161"/>
      <c r="D184" s="161"/>
    </row>
    <row r="206" spans="1:16358" s="25" customFormat="1" ht="15.75" x14ac:dyDescent="0.25">
      <c r="A206" s="156"/>
      <c r="B206" s="156"/>
      <c r="C206" s="156"/>
      <c r="D206" s="156"/>
      <c r="E206" s="156"/>
      <c r="F206" s="156"/>
      <c r="G206" s="31"/>
      <c r="H206" s="31"/>
      <c r="I206" s="31"/>
      <c r="J206" s="31"/>
      <c r="K206" s="157" t="s">
        <v>86</v>
      </c>
      <c r="L206" s="157"/>
      <c r="M206" s="31"/>
      <c r="N206" s="31"/>
      <c r="O206" s="31"/>
      <c r="P206" s="156"/>
      <c r="Q206" s="156"/>
      <c r="R206" s="156"/>
      <c r="S206" s="156"/>
      <c r="T206" s="156"/>
      <c r="U206" s="156"/>
      <c r="V206" s="156"/>
      <c r="W206" s="11"/>
      <c r="X206" s="11"/>
      <c r="Y206" s="11"/>
      <c r="Z206" s="11"/>
      <c r="AA206" s="11"/>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c r="AMK206"/>
      <c r="AML206"/>
      <c r="AMM206"/>
      <c r="AMN206"/>
      <c r="AMO206"/>
      <c r="AMP206"/>
      <c r="AMQ206"/>
      <c r="AMR206"/>
      <c r="AMS206"/>
      <c r="AMT206"/>
      <c r="AMU206"/>
      <c r="AMV206"/>
      <c r="AMW206"/>
      <c r="AMX206"/>
      <c r="AMY206"/>
      <c r="AMZ206"/>
      <c r="ANA206"/>
      <c r="ANB206"/>
      <c r="ANC206"/>
      <c r="AND206"/>
      <c r="ANE206"/>
      <c r="ANF206"/>
      <c r="ANG206"/>
      <c r="ANH206"/>
      <c r="ANI206"/>
      <c r="ANJ206"/>
      <c r="ANK206"/>
      <c r="ANL206"/>
      <c r="ANM206"/>
      <c r="ANN206"/>
      <c r="ANO206"/>
      <c r="ANP206"/>
      <c r="ANQ206"/>
      <c r="ANR206"/>
      <c r="ANS206"/>
      <c r="ANT206"/>
      <c r="ANU206"/>
      <c r="ANV206"/>
      <c r="ANW206"/>
      <c r="ANX206"/>
      <c r="ANY206"/>
      <c r="ANZ206"/>
      <c r="AOA206"/>
      <c r="AOB206"/>
      <c r="AOC206"/>
      <c r="AOD206"/>
      <c r="AOE206"/>
      <c r="AOF206"/>
      <c r="AOG206"/>
      <c r="AOH206"/>
      <c r="AOI206"/>
      <c r="AOJ206"/>
      <c r="AOK206"/>
      <c r="AOL206"/>
      <c r="AOM206"/>
      <c r="AON206"/>
      <c r="AOO206"/>
      <c r="AOP206"/>
      <c r="AOQ206"/>
      <c r="AOR206"/>
      <c r="AOS206"/>
      <c r="AOT206"/>
      <c r="AOU206"/>
      <c r="AOV206"/>
      <c r="AOW206"/>
      <c r="AOX206"/>
      <c r="AOY206"/>
      <c r="AOZ206"/>
      <c r="APA206"/>
      <c r="APB206"/>
      <c r="APC206"/>
      <c r="APD206"/>
      <c r="APE206"/>
      <c r="APF206"/>
      <c r="APG206"/>
      <c r="APH206"/>
      <c r="API206"/>
      <c r="APJ206"/>
      <c r="APK206"/>
      <c r="APL206"/>
      <c r="APM206"/>
      <c r="APN206"/>
      <c r="APO206"/>
      <c r="APP206"/>
      <c r="APQ206"/>
      <c r="APR206"/>
      <c r="APS206"/>
      <c r="APT206"/>
      <c r="APU206"/>
      <c r="APV206"/>
      <c r="APW206"/>
      <c r="APX206"/>
      <c r="APY206"/>
      <c r="APZ206"/>
      <c r="AQA206"/>
      <c r="AQB206"/>
      <c r="AQC206"/>
      <c r="AQD206"/>
      <c r="AQE206"/>
      <c r="AQF206"/>
      <c r="AQG206"/>
      <c r="AQH206"/>
      <c r="AQI206"/>
      <c r="AQJ206"/>
      <c r="AQK206"/>
      <c r="AQL206"/>
      <c r="AQM206"/>
      <c r="AQN206"/>
      <c r="AQO206"/>
      <c r="AQP206"/>
      <c r="AQQ206"/>
      <c r="AQR206"/>
      <c r="AQS206"/>
      <c r="AQT206"/>
      <c r="AQU206"/>
      <c r="AQV206"/>
      <c r="AQW206"/>
      <c r="AQX206"/>
      <c r="AQY206"/>
      <c r="AQZ206"/>
      <c r="ARA206"/>
      <c r="ARB206"/>
      <c r="ARC206"/>
      <c r="ARD206"/>
      <c r="ARE206"/>
      <c r="ARF206"/>
      <c r="ARG206"/>
      <c r="ARH206"/>
      <c r="ARI206"/>
      <c r="ARJ206"/>
      <c r="ARK206"/>
      <c r="ARL206"/>
      <c r="ARM206"/>
      <c r="ARN206"/>
      <c r="ARO206"/>
      <c r="ARP206"/>
      <c r="ARQ206"/>
      <c r="ARR206"/>
      <c r="ARS206"/>
      <c r="ART206"/>
      <c r="ARU206"/>
      <c r="ARV206"/>
      <c r="ARW206"/>
      <c r="ARX206"/>
      <c r="ARY206"/>
      <c r="ARZ206"/>
      <c r="ASA206"/>
      <c r="ASB206"/>
      <c r="ASC206"/>
      <c r="ASD206"/>
      <c r="ASE206"/>
      <c r="ASF206"/>
      <c r="ASG206"/>
      <c r="ASH206"/>
      <c r="ASI206"/>
      <c r="ASJ206"/>
      <c r="ASK206"/>
      <c r="ASL206"/>
      <c r="ASM206"/>
      <c r="ASN206"/>
      <c r="ASO206"/>
      <c r="ASP206"/>
      <c r="ASQ206"/>
      <c r="ASR206"/>
      <c r="ASS206"/>
      <c r="AST206"/>
      <c r="ASU206"/>
      <c r="ASV206"/>
      <c r="ASW206"/>
      <c r="ASX206"/>
      <c r="ASY206"/>
      <c r="ASZ206"/>
      <c r="ATA206"/>
      <c r="ATB206"/>
      <c r="ATC206"/>
      <c r="ATD206"/>
      <c r="ATE206"/>
      <c r="ATF206"/>
      <c r="ATG206"/>
      <c r="ATH206"/>
      <c r="ATI206"/>
      <c r="ATJ206"/>
      <c r="ATK206"/>
      <c r="ATL206"/>
      <c r="ATM206"/>
      <c r="ATN206"/>
      <c r="ATO206"/>
      <c r="ATP206"/>
      <c r="ATQ206"/>
      <c r="ATR206"/>
      <c r="ATS206"/>
      <c r="ATT206"/>
      <c r="ATU206"/>
      <c r="ATV206"/>
      <c r="ATW206"/>
      <c r="ATX206"/>
      <c r="ATY206"/>
      <c r="ATZ206"/>
      <c r="AUA206"/>
      <c r="AUB206"/>
      <c r="AUC206"/>
      <c r="AUD206"/>
      <c r="AUE206"/>
      <c r="AUF206"/>
      <c r="AUG206"/>
      <c r="AUH206"/>
      <c r="AUI206"/>
      <c r="AUJ206"/>
      <c r="AUK206"/>
      <c r="AUL206"/>
      <c r="AUM206"/>
      <c r="AUN206"/>
      <c r="AUO206"/>
      <c r="AUP206"/>
      <c r="AUQ206"/>
      <c r="AUR206"/>
      <c r="AUS206"/>
      <c r="AUT206"/>
      <c r="AUU206"/>
      <c r="AUV206"/>
      <c r="AUW206"/>
      <c r="AUX206"/>
      <c r="AUY206"/>
      <c r="AUZ206"/>
      <c r="AVA206"/>
      <c r="AVB206"/>
      <c r="AVC206"/>
      <c r="AVD206"/>
      <c r="AVE206"/>
      <c r="AVF206"/>
      <c r="AVG206"/>
      <c r="AVH206"/>
      <c r="AVI206"/>
      <c r="AVJ206"/>
      <c r="AVK206"/>
      <c r="AVL206"/>
      <c r="AVM206"/>
      <c r="AVN206"/>
      <c r="AVO206"/>
      <c r="AVP206"/>
      <c r="AVQ206"/>
      <c r="AVR206"/>
      <c r="AVS206"/>
      <c r="AVT206"/>
      <c r="AVU206"/>
      <c r="AVV206"/>
      <c r="AVW206"/>
      <c r="AVX206"/>
      <c r="AVY206"/>
      <c r="AVZ206"/>
      <c r="AWA206"/>
      <c r="AWB206"/>
      <c r="AWC206"/>
      <c r="AWD206"/>
      <c r="AWE206"/>
      <c r="AWF206"/>
      <c r="AWG206"/>
      <c r="AWH206"/>
      <c r="AWI206"/>
      <c r="AWJ206"/>
      <c r="AWK206"/>
      <c r="AWL206"/>
      <c r="AWM206"/>
      <c r="AWN206"/>
      <c r="AWO206"/>
      <c r="AWP206"/>
      <c r="AWQ206"/>
      <c r="AWR206"/>
      <c r="AWS206"/>
      <c r="AWT206"/>
      <c r="AWU206"/>
      <c r="AWV206"/>
      <c r="AWW206"/>
      <c r="AWX206"/>
      <c r="AWY206"/>
      <c r="AWZ206"/>
      <c r="AXA206"/>
      <c r="AXB206"/>
      <c r="AXC206"/>
      <c r="AXD206"/>
      <c r="AXE206"/>
      <c r="AXF206"/>
      <c r="AXG206"/>
      <c r="AXH206"/>
      <c r="AXI206"/>
      <c r="AXJ206"/>
      <c r="AXK206"/>
      <c r="AXL206"/>
      <c r="AXM206"/>
      <c r="AXN206"/>
      <c r="AXO206"/>
      <c r="AXP206"/>
      <c r="AXQ206"/>
      <c r="AXR206"/>
      <c r="AXS206"/>
      <c r="AXT206"/>
      <c r="AXU206"/>
      <c r="AXV206"/>
      <c r="AXW206"/>
      <c r="AXX206"/>
      <c r="AXY206"/>
      <c r="AXZ206"/>
      <c r="AYA206"/>
      <c r="AYB206"/>
      <c r="AYC206"/>
      <c r="AYD206"/>
      <c r="AYE206"/>
      <c r="AYF206"/>
      <c r="AYG206"/>
      <c r="AYH206"/>
      <c r="AYI206"/>
      <c r="AYJ206"/>
      <c r="AYK206"/>
      <c r="AYL206"/>
      <c r="AYM206"/>
      <c r="AYN206"/>
      <c r="AYO206"/>
      <c r="AYP206"/>
      <c r="AYQ206"/>
      <c r="AYR206"/>
      <c r="AYS206"/>
      <c r="AYT206"/>
      <c r="AYU206"/>
      <c r="AYV206"/>
      <c r="AYW206"/>
      <c r="AYX206"/>
      <c r="AYY206"/>
      <c r="AYZ206"/>
      <c r="AZA206"/>
      <c r="AZB206"/>
      <c r="AZC206"/>
      <c r="AZD206"/>
      <c r="AZE206"/>
      <c r="AZF206"/>
      <c r="AZG206"/>
      <c r="AZH206"/>
      <c r="AZI206"/>
      <c r="AZJ206"/>
      <c r="AZK206"/>
      <c r="AZL206"/>
      <c r="AZM206"/>
      <c r="AZN206"/>
      <c r="AZO206"/>
      <c r="AZP206"/>
      <c r="AZQ206"/>
      <c r="AZR206"/>
      <c r="AZS206"/>
      <c r="AZT206"/>
      <c r="AZU206"/>
      <c r="AZV206"/>
      <c r="AZW206"/>
      <c r="AZX206"/>
      <c r="AZY206"/>
      <c r="AZZ206"/>
      <c r="BAA206"/>
      <c r="BAB206"/>
      <c r="BAC206"/>
      <c r="BAD206"/>
      <c r="BAE206"/>
      <c r="BAF206"/>
      <c r="BAG206"/>
      <c r="BAH206"/>
      <c r="BAI206"/>
      <c r="BAJ206"/>
      <c r="BAK206"/>
      <c r="BAL206"/>
      <c r="BAM206"/>
      <c r="BAN206"/>
      <c r="BAO206"/>
      <c r="BAP206"/>
      <c r="BAQ206"/>
      <c r="BAR206"/>
      <c r="BAS206"/>
      <c r="BAT206"/>
      <c r="BAU206"/>
      <c r="BAV206"/>
      <c r="BAW206"/>
      <c r="BAX206"/>
      <c r="BAY206"/>
      <c r="BAZ206"/>
      <c r="BBA206"/>
      <c r="BBB206"/>
      <c r="BBC206"/>
      <c r="BBD206"/>
      <c r="BBE206"/>
      <c r="BBF206"/>
      <c r="BBG206"/>
      <c r="BBH206"/>
      <c r="BBI206"/>
      <c r="BBJ206"/>
      <c r="BBK206"/>
      <c r="BBL206"/>
      <c r="BBM206"/>
      <c r="BBN206"/>
      <c r="BBO206"/>
      <c r="BBP206"/>
      <c r="BBQ206"/>
      <c r="BBR206"/>
      <c r="BBS206"/>
      <c r="BBT206"/>
      <c r="BBU206"/>
      <c r="BBV206"/>
      <c r="BBW206"/>
      <c r="BBX206"/>
      <c r="BBY206"/>
      <c r="BBZ206"/>
      <c r="BCA206"/>
      <c r="BCB206"/>
      <c r="BCC206"/>
      <c r="BCD206"/>
      <c r="BCE206"/>
      <c r="BCF206"/>
      <c r="BCG206"/>
      <c r="BCH206"/>
      <c r="BCI206"/>
      <c r="BCJ206"/>
      <c r="BCK206"/>
      <c r="BCL206"/>
      <c r="BCM206"/>
      <c r="BCN206"/>
      <c r="BCO206"/>
      <c r="BCP206"/>
      <c r="BCQ206"/>
      <c r="BCR206"/>
      <c r="BCS206"/>
      <c r="BCT206"/>
      <c r="BCU206"/>
      <c r="BCV206"/>
      <c r="BCW206"/>
      <c r="BCX206"/>
      <c r="BCY206"/>
      <c r="BCZ206"/>
      <c r="BDA206"/>
      <c r="BDB206"/>
      <c r="BDC206"/>
      <c r="BDD206"/>
      <c r="BDE206"/>
      <c r="BDF206"/>
      <c r="BDG206"/>
      <c r="BDH206"/>
      <c r="BDI206"/>
      <c r="BDJ206"/>
      <c r="BDK206"/>
      <c r="BDL206"/>
      <c r="BDM206"/>
      <c r="BDN206"/>
      <c r="BDO206"/>
      <c r="BDP206"/>
      <c r="BDQ206"/>
      <c r="BDR206"/>
      <c r="BDS206"/>
      <c r="BDT206"/>
      <c r="BDU206"/>
      <c r="BDV206"/>
      <c r="BDW206"/>
      <c r="BDX206"/>
      <c r="BDY206"/>
      <c r="BDZ206"/>
      <c r="BEA206"/>
      <c r="BEB206"/>
      <c r="BEC206"/>
      <c r="BED206"/>
      <c r="BEE206"/>
      <c r="BEF206"/>
      <c r="BEG206"/>
      <c r="BEH206"/>
      <c r="BEI206"/>
      <c r="BEJ206"/>
      <c r="BEK206"/>
      <c r="BEL206"/>
      <c r="BEM206"/>
      <c r="BEN206"/>
      <c r="BEO206"/>
      <c r="BEP206"/>
      <c r="BEQ206"/>
      <c r="BER206"/>
      <c r="BES206"/>
      <c r="BET206"/>
      <c r="BEU206"/>
      <c r="BEV206"/>
      <c r="BEW206"/>
      <c r="BEX206"/>
      <c r="BEY206"/>
      <c r="BEZ206"/>
      <c r="BFA206"/>
      <c r="BFB206"/>
      <c r="BFC206"/>
      <c r="BFD206"/>
      <c r="BFE206"/>
      <c r="BFF206"/>
      <c r="BFG206"/>
      <c r="BFH206"/>
      <c r="BFI206"/>
      <c r="BFJ206"/>
      <c r="BFK206"/>
      <c r="BFL206"/>
      <c r="BFM206"/>
      <c r="BFN206"/>
      <c r="BFO206"/>
      <c r="BFP206"/>
      <c r="BFQ206"/>
      <c r="BFR206"/>
      <c r="BFS206"/>
      <c r="BFT206"/>
      <c r="BFU206"/>
      <c r="BFV206"/>
      <c r="BFW206"/>
      <c r="BFX206"/>
      <c r="BFY206"/>
      <c r="BFZ206"/>
      <c r="BGA206"/>
      <c r="BGB206"/>
      <c r="BGC206"/>
      <c r="BGD206"/>
      <c r="BGE206"/>
      <c r="BGF206"/>
      <c r="BGG206"/>
      <c r="BGH206"/>
      <c r="BGI206"/>
      <c r="BGJ206"/>
      <c r="BGK206"/>
      <c r="BGL206"/>
      <c r="BGM206"/>
      <c r="BGN206"/>
      <c r="BGO206"/>
      <c r="BGP206"/>
      <c r="BGQ206"/>
      <c r="BGR206"/>
      <c r="BGS206"/>
      <c r="BGT206"/>
      <c r="BGU206"/>
      <c r="BGV206"/>
      <c r="BGW206"/>
      <c r="BGX206"/>
      <c r="BGY206"/>
      <c r="BGZ206"/>
      <c r="BHA206"/>
      <c r="BHB206"/>
      <c r="BHC206"/>
      <c r="BHD206"/>
      <c r="BHE206"/>
      <c r="BHF206"/>
      <c r="BHG206"/>
      <c r="BHH206"/>
      <c r="BHI206"/>
      <c r="BHJ206"/>
      <c r="BHK206"/>
      <c r="BHL206"/>
      <c r="BHM206"/>
      <c r="BHN206"/>
      <c r="BHO206"/>
      <c r="BHP206"/>
      <c r="BHQ206"/>
      <c r="BHR206"/>
      <c r="BHS206"/>
      <c r="BHT206"/>
      <c r="BHU206"/>
      <c r="BHV206"/>
      <c r="BHW206"/>
      <c r="BHX206"/>
      <c r="BHY206"/>
      <c r="BHZ206"/>
      <c r="BIA206"/>
      <c r="BIB206"/>
      <c r="BIC206"/>
      <c r="BID206"/>
      <c r="BIE206"/>
      <c r="BIF206"/>
      <c r="BIG206"/>
      <c r="BIH206"/>
      <c r="BII206"/>
      <c r="BIJ206"/>
      <c r="BIK206"/>
      <c r="BIL206"/>
      <c r="BIM206"/>
      <c r="BIN206"/>
      <c r="BIO206"/>
      <c r="BIP206"/>
      <c r="BIQ206"/>
      <c r="BIR206"/>
      <c r="BIS206"/>
      <c r="BIT206"/>
      <c r="BIU206"/>
      <c r="BIV206"/>
      <c r="BIW206"/>
      <c r="BIX206"/>
      <c r="BIY206"/>
      <c r="BIZ206"/>
      <c r="BJA206"/>
      <c r="BJB206"/>
      <c r="BJC206"/>
      <c r="BJD206"/>
      <c r="BJE206"/>
      <c r="BJF206"/>
      <c r="BJG206"/>
      <c r="BJH206"/>
      <c r="BJI206"/>
      <c r="BJJ206"/>
      <c r="BJK206"/>
      <c r="BJL206"/>
      <c r="BJM206"/>
      <c r="BJN206"/>
      <c r="BJO206"/>
      <c r="BJP206"/>
      <c r="BJQ206"/>
      <c r="BJR206"/>
      <c r="BJS206"/>
      <c r="BJT206"/>
      <c r="BJU206"/>
      <c r="BJV206"/>
      <c r="BJW206"/>
      <c r="BJX206"/>
      <c r="BJY206"/>
      <c r="BJZ206"/>
      <c r="BKA206"/>
      <c r="BKB206"/>
      <c r="BKC206"/>
      <c r="BKD206"/>
      <c r="BKE206"/>
      <c r="BKF206"/>
      <c r="BKG206"/>
      <c r="BKH206"/>
      <c r="BKI206"/>
      <c r="BKJ206"/>
      <c r="BKK206"/>
      <c r="BKL206"/>
      <c r="BKM206"/>
      <c r="BKN206"/>
      <c r="BKO206"/>
      <c r="BKP206"/>
      <c r="BKQ206"/>
      <c r="BKR206"/>
      <c r="BKS206"/>
      <c r="BKT206"/>
      <c r="BKU206"/>
      <c r="BKV206"/>
      <c r="BKW206"/>
      <c r="BKX206"/>
      <c r="BKY206"/>
      <c r="BKZ206"/>
      <c r="BLA206"/>
      <c r="BLB206"/>
      <c r="BLC206"/>
      <c r="BLD206"/>
      <c r="BLE206"/>
      <c r="BLF206"/>
      <c r="BLG206"/>
      <c r="BLH206"/>
      <c r="BLI206"/>
      <c r="BLJ206"/>
      <c r="BLK206"/>
      <c r="BLL206"/>
      <c r="BLM206"/>
      <c r="BLN206"/>
      <c r="BLO206"/>
      <c r="BLP206"/>
      <c r="BLQ206"/>
      <c r="BLR206"/>
      <c r="BLS206"/>
      <c r="BLT206"/>
      <c r="BLU206"/>
      <c r="BLV206"/>
      <c r="BLW206"/>
      <c r="BLX206"/>
      <c r="BLY206"/>
      <c r="BLZ206"/>
      <c r="BMA206"/>
      <c r="BMB206"/>
      <c r="BMC206"/>
      <c r="BMD206"/>
      <c r="BME206"/>
      <c r="BMF206"/>
      <c r="BMG206"/>
      <c r="BMH206"/>
      <c r="BMI206"/>
      <c r="BMJ206"/>
      <c r="BMK206"/>
      <c r="BML206"/>
      <c r="BMM206"/>
      <c r="BMN206"/>
      <c r="BMO206"/>
      <c r="BMP206"/>
      <c r="BMQ206"/>
      <c r="BMR206"/>
      <c r="BMS206"/>
      <c r="BMT206"/>
      <c r="BMU206"/>
      <c r="BMV206"/>
      <c r="BMW206"/>
      <c r="BMX206"/>
      <c r="BMY206"/>
      <c r="BMZ206"/>
      <c r="BNA206"/>
      <c r="BNB206"/>
      <c r="BNC206"/>
      <c r="BND206"/>
      <c r="BNE206"/>
      <c r="BNF206"/>
      <c r="BNG206"/>
      <c r="BNH206"/>
      <c r="BNI206"/>
      <c r="BNJ206"/>
      <c r="BNK206"/>
      <c r="BNL206"/>
      <c r="BNM206"/>
      <c r="BNN206"/>
      <c r="BNO206"/>
      <c r="BNP206"/>
      <c r="BNQ206"/>
      <c r="BNR206"/>
      <c r="BNS206"/>
      <c r="BNT206"/>
      <c r="BNU206"/>
      <c r="BNV206"/>
      <c r="BNW206"/>
      <c r="BNX206"/>
      <c r="BNY206"/>
      <c r="BNZ206"/>
      <c r="BOA206"/>
      <c r="BOB206"/>
      <c r="BOC206"/>
      <c r="BOD206"/>
      <c r="BOE206"/>
      <c r="BOF206"/>
      <c r="BOG206"/>
      <c r="BOH206"/>
      <c r="BOI206"/>
      <c r="BOJ206"/>
      <c r="BOK206"/>
      <c r="BOL206"/>
      <c r="BOM206"/>
      <c r="BON206"/>
      <c r="BOO206"/>
      <c r="BOP206"/>
      <c r="BOQ206"/>
      <c r="BOR206"/>
      <c r="BOS206"/>
      <c r="BOT206"/>
      <c r="BOU206"/>
      <c r="BOV206"/>
      <c r="BOW206"/>
      <c r="BOX206"/>
      <c r="BOY206"/>
      <c r="BOZ206"/>
      <c r="BPA206"/>
      <c r="BPB206"/>
      <c r="BPC206"/>
      <c r="BPD206"/>
      <c r="BPE206"/>
      <c r="BPF206"/>
      <c r="BPG206"/>
      <c r="BPH206"/>
      <c r="BPI206"/>
      <c r="BPJ206"/>
      <c r="BPK206"/>
      <c r="BPL206"/>
      <c r="BPM206"/>
      <c r="BPN206"/>
      <c r="BPO206"/>
      <c r="BPP206"/>
      <c r="BPQ206"/>
      <c r="BPR206"/>
      <c r="BPS206"/>
      <c r="BPT206"/>
      <c r="BPU206"/>
      <c r="BPV206"/>
      <c r="BPW206"/>
      <c r="BPX206"/>
      <c r="BPY206"/>
      <c r="BPZ206"/>
      <c r="BQA206"/>
      <c r="BQB206"/>
      <c r="BQC206"/>
      <c r="BQD206"/>
      <c r="BQE206"/>
      <c r="BQF206"/>
      <c r="BQG206"/>
      <c r="BQH206"/>
      <c r="BQI206"/>
      <c r="BQJ206"/>
      <c r="BQK206"/>
      <c r="BQL206"/>
      <c r="BQM206"/>
      <c r="BQN206"/>
      <c r="BQO206"/>
      <c r="BQP206"/>
      <c r="BQQ206"/>
      <c r="BQR206"/>
      <c r="BQS206"/>
      <c r="BQT206"/>
      <c r="BQU206"/>
      <c r="BQV206"/>
      <c r="BQW206"/>
      <c r="BQX206"/>
      <c r="BQY206"/>
      <c r="BQZ206"/>
      <c r="BRA206"/>
      <c r="BRB206"/>
      <c r="BRC206"/>
      <c r="BRD206"/>
      <c r="BRE206"/>
      <c r="BRF206"/>
      <c r="BRG206"/>
      <c r="BRH206"/>
      <c r="BRI206"/>
      <c r="BRJ206"/>
      <c r="BRK206"/>
      <c r="BRL206"/>
      <c r="BRM206"/>
      <c r="BRN206"/>
      <c r="BRO206"/>
      <c r="BRP206"/>
      <c r="BRQ206"/>
      <c r="BRR206"/>
      <c r="BRS206"/>
      <c r="BRT206"/>
      <c r="BRU206"/>
      <c r="BRV206"/>
      <c r="BRW206"/>
      <c r="BRX206"/>
      <c r="BRY206"/>
      <c r="BRZ206"/>
      <c r="BSA206"/>
      <c r="BSB206"/>
      <c r="BSC206"/>
      <c r="BSD206"/>
      <c r="BSE206"/>
      <c r="BSF206"/>
      <c r="BSG206"/>
      <c r="BSH206"/>
      <c r="BSI206"/>
      <c r="BSJ206"/>
      <c r="BSK206"/>
      <c r="BSL206"/>
      <c r="BSM206"/>
      <c r="BSN206"/>
      <c r="BSO206"/>
      <c r="BSP206"/>
      <c r="BSQ206"/>
      <c r="BSR206"/>
      <c r="BSS206"/>
      <c r="BST206"/>
      <c r="BSU206"/>
      <c r="BSV206"/>
      <c r="BSW206"/>
      <c r="BSX206"/>
      <c r="BSY206"/>
      <c r="BSZ206"/>
      <c r="BTA206"/>
      <c r="BTB206"/>
      <c r="BTC206"/>
      <c r="BTD206"/>
      <c r="BTE206"/>
      <c r="BTF206"/>
      <c r="BTG206"/>
      <c r="BTH206"/>
      <c r="BTI206"/>
      <c r="BTJ206"/>
      <c r="BTK206"/>
      <c r="BTL206"/>
      <c r="BTM206"/>
      <c r="BTN206"/>
      <c r="BTO206"/>
      <c r="BTP206"/>
      <c r="BTQ206"/>
      <c r="BTR206"/>
      <c r="BTS206"/>
      <c r="BTT206"/>
      <c r="BTU206"/>
      <c r="BTV206"/>
      <c r="BTW206"/>
      <c r="BTX206"/>
      <c r="BTY206"/>
      <c r="BTZ206"/>
      <c r="BUA206"/>
      <c r="BUB206"/>
      <c r="BUC206"/>
      <c r="BUD206"/>
      <c r="BUE206"/>
      <c r="BUF206"/>
      <c r="BUG206"/>
      <c r="BUH206"/>
      <c r="BUI206"/>
      <c r="BUJ206"/>
      <c r="BUK206"/>
      <c r="BUL206"/>
      <c r="BUM206"/>
      <c r="BUN206"/>
      <c r="BUO206"/>
      <c r="BUP206"/>
      <c r="BUQ206"/>
      <c r="BUR206"/>
      <c r="BUS206"/>
      <c r="BUT206"/>
      <c r="BUU206"/>
      <c r="BUV206"/>
      <c r="BUW206"/>
      <c r="BUX206"/>
      <c r="BUY206"/>
      <c r="BUZ206"/>
      <c r="BVA206"/>
      <c r="BVB206"/>
      <c r="BVC206"/>
      <c r="BVD206"/>
      <c r="BVE206"/>
      <c r="BVF206"/>
      <c r="BVG206"/>
      <c r="BVH206"/>
      <c r="BVI206"/>
      <c r="BVJ206"/>
      <c r="BVK206"/>
      <c r="BVL206"/>
      <c r="BVM206"/>
      <c r="BVN206"/>
      <c r="BVO206"/>
      <c r="BVP206"/>
      <c r="BVQ206"/>
      <c r="BVR206"/>
      <c r="BVS206"/>
      <c r="BVT206"/>
      <c r="BVU206"/>
      <c r="BVV206"/>
      <c r="BVW206"/>
      <c r="BVX206"/>
      <c r="BVY206"/>
      <c r="BVZ206"/>
      <c r="BWA206"/>
      <c r="BWB206"/>
      <c r="BWC206"/>
      <c r="BWD206"/>
      <c r="BWE206"/>
      <c r="BWF206"/>
      <c r="BWG206"/>
      <c r="BWH206"/>
      <c r="BWI206"/>
      <c r="BWJ206"/>
      <c r="BWK206"/>
      <c r="BWL206"/>
      <c r="BWM206"/>
      <c r="BWN206"/>
      <c r="BWO206"/>
      <c r="BWP206"/>
      <c r="BWQ206"/>
      <c r="BWR206"/>
      <c r="BWS206"/>
      <c r="BWT206"/>
      <c r="BWU206"/>
      <c r="BWV206"/>
      <c r="BWW206"/>
      <c r="BWX206"/>
      <c r="BWY206"/>
      <c r="BWZ206"/>
      <c r="BXA206"/>
      <c r="BXB206"/>
      <c r="BXC206"/>
      <c r="BXD206"/>
      <c r="BXE206"/>
      <c r="BXF206"/>
      <c r="BXG206"/>
      <c r="BXH206"/>
      <c r="BXI206"/>
      <c r="BXJ206"/>
      <c r="BXK206"/>
      <c r="BXL206"/>
      <c r="BXM206"/>
      <c r="BXN206"/>
      <c r="BXO206"/>
      <c r="BXP206"/>
      <c r="BXQ206"/>
      <c r="BXR206"/>
      <c r="BXS206"/>
      <c r="BXT206"/>
      <c r="BXU206"/>
      <c r="BXV206"/>
      <c r="BXW206"/>
      <c r="BXX206"/>
      <c r="BXY206"/>
      <c r="BXZ206"/>
      <c r="BYA206"/>
      <c r="BYB206"/>
      <c r="BYC206"/>
      <c r="BYD206"/>
      <c r="BYE206"/>
      <c r="BYF206"/>
      <c r="BYG206"/>
      <c r="BYH206"/>
      <c r="BYI206"/>
      <c r="BYJ206"/>
      <c r="BYK206"/>
      <c r="BYL206"/>
      <c r="BYM206"/>
      <c r="BYN206"/>
      <c r="BYO206"/>
      <c r="BYP206"/>
      <c r="BYQ206"/>
      <c r="BYR206"/>
      <c r="BYS206"/>
      <c r="BYT206"/>
      <c r="BYU206"/>
      <c r="BYV206"/>
      <c r="BYW206"/>
      <c r="BYX206"/>
      <c r="BYY206"/>
      <c r="BYZ206"/>
      <c r="BZA206"/>
      <c r="BZB206"/>
      <c r="BZC206"/>
      <c r="BZD206"/>
      <c r="BZE206"/>
      <c r="BZF206"/>
      <c r="BZG206"/>
      <c r="BZH206"/>
      <c r="BZI206"/>
      <c r="BZJ206"/>
      <c r="BZK206"/>
      <c r="BZL206"/>
      <c r="BZM206"/>
      <c r="BZN206"/>
      <c r="BZO206"/>
      <c r="BZP206"/>
      <c r="BZQ206"/>
      <c r="BZR206"/>
      <c r="BZS206"/>
      <c r="BZT206"/>
      <c r="BZU206"/>
      <c r="BZV206"/>
      <c r="BZW206"/>
      <c r="BZX206"/>
      <c r="BZY206"/>
      <c r="BZZ206"/>
      <c r="CAA206"/>
      <c r="CAB206"/>
      <c r="CAC206"/>
      <c r="CAD206"/>
      <c r="CAE206"/>
      <c r="CAF206"/>
      <c r="CAG206"/>
      <c r="CAH206"/>
      <c r="CAI206"/>
      <c r="CAJ206"/>
      <c r="CAK206"/>
      <c r="CAL206"/>
      <c r="CAM206"/>
      <c r="CAN206"/>
      <c r="CAO206"/>
      <c r="CAP206"/>
      <c r="CAQ206"/>
      <c r="CAR206"/>
      <c r="CAS206"/>
      <c r="CAT206"/>
      <c r="CAU206"/>
      <c r="CAV206"/>
      <c r="CAW206"/>
      <c r="CAX206"/>
      <c r="CAY206"/>
      <c r="CAZ206"/>
      <c r="CBA206"/>
      <c r="CBB206"/>
      <c r="CBC206"/>
      <c r="CBD206"/>
      <c r="CBE206"/>
      <c r="CBF206"/>
      <c r="CBG206"/>
      <c r="CBH206"/>
      <c r="CBI206"/>
      <c r="CBJ206"/>
      <c r="CBK206"/>
      <c r="CBL206"/>
      <c r="CBM206"/>
      <c r="CBN206"/>
      <c r="CBO206"/>
      <c r="CBP206"/>
      <c r="CBQ206"/>
      <c r="CBR206"/>
      <c r="CBS206"/>
      <c r="CBT206"/>
      <c r="CBU206"/>
      <c r="CBV206"/>
      <c r="CBW206"/>
      <c r="CBX206"/>
      <c r="CBY206"/>
      <c r="CBZ206"/>
      <c r="CCA206"/>
      <c r="CCB206"/>
      <c r="CCC206"/>
      <c r="CCD206"/>
      <c r="CCE206"/>
      <c r="CCF206"/>
      <c r="CCG206"/>
      <c r="CCH206"/>
      <c r="CCI206"/>
      <c r="CCJ206"/>
      <c r="CCK206"/>
      <c r="CCL206"/>
      <c r="CCM206"/>
      <c r="CCN206"/>
      <c r="CCO206"/>
      <c r="CCP206"/>
      <c r="CCQ206"/>
      <c r="CCR206"/>
      <c r="CCS206"/>
      <c r="CCT206"/>
      <c r="CCU206"/>
      <c r="CCV206"/>
      <c r="CCW206"/>
      <c r="CCX206"/>
      <c r="CCY206"/>
      <c r="CCZ206"/>
      <c r="CDA206"/>
      <c r="CDB206"/>
      <c r="CDC206"/>
      <c r="CDD206"/>
      <c r="CDE206"/>
      <c r="CDF206"/>
      <c r="CDG206"/>
      <c r="CDH206"/>
      <c r="CDI206"/>
      <c r="CDJ206"/>
      <c r="CDK206"/>
      <c r="CDL206"/>
      <c r="CDM206"/>
      <c r="CDN206"/>
      <c r="CDO206"/>
      <c r="CDP206"/>
      <c r="CDQ206"/>
      <c r="CDR206"/>
      <c r="CDS206"/>
      <c r="CDT206"/>
      <c r="CDU206"/>
      <c r="CDV206"/>
      <c r="CDW206"/>
      <c r="CDX206"/>
      <c r="CDY206"/>
      <c r="CDZ206"/>
      <c r="CEA206"/>
      <c r="CEB206"/>
      <c r="CEC206"/>
      <c r="CED206"/>
      <c r="CEE206"/>
      <c r="CEF206"/>
      <c r="CEG206"/>
      <c r="CEH206"/>
      <c r="CEI206"/>
      <c r="CEJ206"/>
      <c r="CEK206"/>
      <c r="CEL206"/>
      <c r="CEM206"/>
      <c r="CEN206"/>
      <c r="CEO206"/>
      <c r="CEP206"/>
      <c r="CEQ206"/>
      <c r="CER206"/>
      <c r="CES206"/>
      <c r="CET206"/>
      <c r="CEU206"/>
      <c r="CEV206"/>
      <c r="CEW206"/>
      <c r="CEX206"/>
      <c r="CEY206"/>
      <c r="CEZ206"/>
      <c r="CFA206"/>
      <c r="CFB206"/>
      <c r="CFC206"/>
      <c r="CFD206"/>
      <c r="CFE206"/>
      <c r="CFF206"/>
      <c r="CFG206"/>
      <c r="CFH206"/>
      <c r="CFI206"/>
      <c r="CFJ206"/>
      <c r="CFK206"/>
      <c r="CFL206"/>
      <c r="CFM206"/>
      <c r="CFN206"/>
      <c r="CFO206"/>
      <c r="CFP206"/>
      <c r="CFQ206"/>
      <c r="CFR206"/>
      <c r="CFS206"/>
      <c r="CFT206"/>
      <c r="CFU206"/>
      <c r="CFV206"/>
      <c r="CFW206"/>
      <c r="CFX206"/>
      <c r="CFY206"/>
      <c r="CFZ206"/>
      <c r="CGA206"/>
      <c r="CGB206"/>
      <c r="CGC206"/>
      <c r="CGD206"/>
      <c r="CGE206"/>
      <c r="CGF206"/>
      <c r="CGG206"/>
      <c r="CGH206"/>
      <c r="CGI206"/>
      <c r="CGJ206"/>
      <c r="CGK206"/>
      <c r="CGL206"/>
      <c r="CGM206"/>
      <c r="CGN206"/>
      <c r="CGO206"/>
      <c r="CGP206"/>
      <c r="CGQ206"/>
      <c r="CGR206"/>
      <c r="CGS206"/>
      <c r="CGT206"/>
      <c r="CGU206"/>
      <c r="CGV206"/>
      <c r="CGW206"/>
      <c r="CGX206"/>
      <c r="CGY206"/>
      <c r="CGZ206"/>
      <c r="CHA206"/>
      <c r="CHB206"/>
      <c r="CHC206"/>
      <c r="CHD206"/>
      <c r="CHE206"/>
      <c r="CHF206"/>
      <c r="CHG206"/>
      <c r="CHH206"/>
      <c r="CHI206"/>
      <c r="CHJ206"/>
      <c r="CHK206"/>
      <c r="CHL206"/>
      <c r="CHM206"/>
      <c r="CHN206"/>
      <c r="CHO206"/>
      <c r="CHP206"/>
      <c r="CHQ206"/>
      <c r="CHR206"/>
      <c r="CHS206"/>
      <c r="CHT206"/>
      <c r="CHU206"/>
      <c r="CHV206"/>
      <c r="CHW206"/>
      <c r="CHX206"/>
      <c r="CHY206"/>
      <c r="CHZ206"/>
      <c r="CIA206"/>
      <c r="CIB206"/>
      <c r="CIC206"/>
      <c r="CID206"/>
      <c r="CIE206"/>
      <c r="CIF206"/>
      <c r="CIG206"/>
      <c r="CIH206"/>
      <c r="CII206"/>
      <c r="CIJ206"/>
      <c r="CIK206"/>
      <c r="CIL206"/>
      <c r="CIM206"/>
      <c r="CIN206"/>
      <c r="CIO206"/>
      <c r="CIP206"/>
      <c r="CIQ206"/>
      <c r="CIR206"/>
      <c r="CIS206"/>
      <c r="CIT206"/>
      <c r="CIU206"/>
      <c r="CIV206"/>
      <c r="CIW206"/>
      <c r="CIX206"/>
      <c r="CIY206"/>
      <c r="CIZ206"/>
      <c r="CJA206"/>
      <c r="CJB206"/>
      <c r="CJC206"/>
      <c r="CJD206"/>
      <c r="CJE206"/>
      <c r="CJF206"/>
      <c r="CJG206"/>
      <c r="CJH206"/>
      <c r="CJI206"/>
      <c r="CJJ206"/>
      <c r="CJK206"/>
      <c r="CJL206"/>
      <c r="CJM206"/>
      <c r="CJN206"/>
      <c r="CJO206"/>
      <c r="CJP206"/>
      <c r="CJQ206"/>
      <c r="CJR206"/>
      <c r="CJS206"/>
      <c r="CJT206"/>
      <c r="CJU206"/>
      <c r="CJV206"/>
      <c r="CJW206"/>
      <c r="CJX206"/>
      <c r="CJY206"/>
      <c r="CJZ206"/>
      <c r="CKA206"/>
      <c r="CKB206"/>
      <c r="CKC206"/>
      <c r="CKD206"/>
      <c r="CKE206"/>
      <c r="CKF206"/>
      <c r="CKG206"/>
      <c r="CKH206"/>
      <c r="CKI206"/>
      <c r="CKJ206"/>
      <c r="CKK206"/>
      <c r="CKL206"/>
      <c r="CKM206"/>
      <c r="CKN206"/>
      <c r="CKO206"/>
      <c r="CKP206"/>
      <c r="CKQ206"/>
      <c r="CKR206"/>
      <c r="CKS206"/>
      <c r="CKT206"/>
      <c r="CKU206"/>
      <c r="CKV206"/>
      <c r="CKW206"/>
      <c r="CKX206"/>
      <c r="CKY206"/>
      <c r="CKZ206"/>
      <c r="CLA206"/>
      <c r="CLB206"/>
      <c r="CLC206"/>
      <c r="CLD206"/>
      <c r="CLE206"/>
      <c r="CLF206"/>
      <c r="CLG206"/>
      <c r="CLH206"/>
      <c r="CLI206"/>
      <c r="CLJ206"/>
      <c r="CLK206"/>
      <c r="CLL206"/>
      <c r="CLM206"/>
      <c r="CLN206"/>
      <c r="CLO206"/>
      <c r="CLP206"/>
      <c r="CLQ206"/>
      <c r="CLR206"/>
      <c r="CLS206"/>
      <c r="CLT206"/>
      <c r="CLU206"/>
      <c r="CLV206"/>
      <c r="CLW206"/>
      <c r="CLX206"/>
      <c r="CLY206"/>
      <c r="CLZ206"/>
      <c r="CMA206"/>
      <c r="CMB206"/>
      <c r="CMC206"/>
      <c r="CMD206"/>
      <c r="CME206"/>
      <c r="CMF206"/>
      <c r="CMG206"/>
      <c r="CMH206"/>
      <c r="CMI206"/>
      <c r="CMJ206"/>
      <c r="CMK206"/>
      <c r="CML206"/>
      <c r="CMM206"/>
      <c r="CMN206"/>
      <c r="CMO206"/>
      <c r="CMP206"/>
      <c r="CMQ206"/>
      <c r="CMR206"/>
      <c r="CMS206"/>
      <c r="CMT206"/>
      <c r="CMU206"/>
      <c r="CMV206"/>
      <c r="CMW206"/>
      <c r="CMX206"/>
      <c r="CMY206"/>
      <c r="CMZ206"/>
      <c r="CNA206"/>
      <c r="CNB206"/>
      <c r="CNC206"/>
      <c r="CND206"/>
      <c r="CNE206"/>
      <c r="CNF206"/>
      <c r="CNG206"/>
      <c r="CNH206"/>
      <c r="CNI206"/>
      <c r="CNJ206"/>
      <c r="CNK206"/>
      <c r="CNL206"/>
      <c r="CNM206"/>
      <c r="CNN206"/>
      <c r="CNO206"/>
      <c r="CNP206"/>
      <c r="CNQ206"/>
      <c r="CNR206"/>
      <c r="CNS206"/>
      <c r="CNT206"/>
      <c r="CNU206"/>
      <c r="CNV206"/>
      <c r="CNW206"/>
      <c r="CNX206"/>
      <c r="CNY206"/>
      <c r="CNZ206"/>
      <c r="COA206"/>
      <c r="COB206"/>
      <c r="COC206"/>
      <c r="COD206"/>
      <c r="COE206"/>
      <c r="COF206"/>
      <c r="COG206"/>
      <c r="COH206"/>
      <c r="COI206"/>
      <c r="COJ206"/>
      <c r="COK206"/>
      <c r="COL206"/>
      <c r="COM206"/>
      <c r="CON206"/>
      <c r="COO206"/>
      <c r="COP206"/>
      <c r="COQ206"/>
      <c r="COR206"/>
      <c r="COS206"/>
      <c r="COT206"/>
      <c r="COU206"/>
      <c r="COV206"/>
      <c r="COW206"/>
      <c r="COX206"/>
      <c r="COY206"/>
      <c r="COZ206"/>
      <c r="CPA206"/>
      <c r="CPB206"/>
      <c r="CPC206"/>
      <c r="CPD206"/>
      <c r="CPE206"/>
      <c r="CPF206"/>
      <c r="CPG206"/>
      <c r="CPH206"/>
      <c r="CPI206"/>
      <c r="CPJ206"/>
      <c r="CPK206"/>
      <c r="CPL206"/>
      <c r="CPM206"/>
      <c r="CPN206"/>
      <c r="CPO206"/>
      <c r="CPP206"/>
      <c r="CPQ206"/>
      <c r="CPR206"/>
      <c r="CPS206"/>
      <c r="CPT206"/>
      <c r="CPU206"/>
      <c r="CPV206"/>
      <c r="CPW206"/>
      <c r="CPX206"/>
      <c r="CPY206"/>
      <c r="CPZ206"/>
      <c r="CQA206"/>
      <c r="CQB206"/>
      <c r="CQC206"/>
      <c r="CQD206"/>
      <c r="CQE206"/>
      <c r="CQF206"/>
      <c r="CQG206"/>
      <c r="CQH206"/>
      <c r="CQI206"/>
      <c r="CQJ206"/>
      <c r="CQK206"/>
      <c r="CQL206"/>
      <c r="CQM206"/>
      <c r="CQN206"/>
      <c r="CQO206"/>
      <c r="CQP206"/>
      <c r="CQQ206"/>
      <c r="CQR206"/>
      <c r="CQS206"/>
      <c r="CQT206"/>
      <c r="CQU206"/>
      <c r="CQV206"/>
      <c r="CQW206"/>
      <c r="CQX206"/>
      <c r="CQY206"/>
      <c r="CQZ206"/>
      <c r="CRA206"/>
      <c r="CRB206"/>
      <c r="CRC206"/>
      <c r="CRD206"/>
      <c r="CRE206"/>
      <c r="CRF206"/>
      <c r="CRG206"/>
      <c r="CRH206"/>
      <c r="CRI206"/>
      <c r="CRJ206"/>
      <c r="CRK206"/>
      <c r="CRL206"/>
      <c r="CRM206"/>
      <c r="CRN206"/>
      <c r="CRO206"/>
      <c r="CRP206"/>
      <c r="CRQ206"/>
      <c r="CRR206"/>
      <c r="CRS206"/>
      <c r="CRT206"/>
      <c r="CRU206"/>
      <c r="CRV206"/>
      <c r="CRW206"/>
      <c r="CRX206"/>
      <c r="CRY206"/>
      <c r="CRZ206"/>
      <c r="CSA206"/>
      <c r="CSB206"/>
      <c r="CSC206"/>
      <c r="CSD206"/>
      <c r="CSE206"/>
      <c r="CSF206"/>
      <c r="CSG206"/>
      <c r="CSH206"/>
      <c r="CSI206"/>
      <c r="CSJ206"/>
      <c r="CSK206"/>
      <c r="CSL206"/>
      <c r="CSM206"/>
      <c r="CSN206"/>
      <c r="CSO206"/>
      <c r="CSP206"/>
      <c r="CSQ206"/>
      <c r="CSR206"/>
      <c r="CSS206"/>
      <c r="CST206"/>
      <c r="CSU206"/>
      <c r="CSV206"/>
      <c r="CSW206"/>
      <c r="CSX206"/>
      <c r="CSY206"/>
      <c r="CSZ206"/>
      <c r="CTA206"/>
      <c r="CTB206"/>
      <c r="CTC206"/>
      <c r="CTD206"/>
      <c r="CTE206"/>
      <c r="CTF206"/>
      <c r="CTG206"/>
      <c r="CTH206"/>
      <c r="CTI206"/>
      <c r="CTJ206"/>
      <c r="CTK206"/>
      <c r="CTL206"/>
      <c r="CTM206"/>
      <c r="CTN206"/>
      <c r="CTO206"/>
      <c r="CTP206"/>
      <c r="CTQ206"/>
      <c r="CTR206"/>
      <c r="CTS206"/>
      <c r="CTT206"/>
      <c r="CTU206"/>
      <c r="CTV206"/>
      <c r="CTW206"/>
      <c r="CTX206"/>
      <c r="CTY206"/>
      <c r="CTZ206"/>
      <c r="CUA206"/>
      <c r="CUB206"/>
      <c r="CUC206"/>
      <c r="CUD206"/>
      <c r="CUE206"/>
      <c r="CUF206"/>
      <c r="CUG206"/>
      <c r="CUH206"/>
      <c r="CUI206"/>
      <c r="CUJ206"/>
      <c r="CUK206"/>
      <c r="CUL206"/>
      <c r="CUM206"/>
      <c r="CUN206"/>
      <c r="CUO206"/>
      <c r="CUP206"/>
      <c r="CUQ206"/>
      <c r="CUR206"/>
      <c r="CUS206"/>
      <c r="CUT206"/>
      <c r="CUU206"/>
      <c r="CUV206"/>
      <c r="CUW206"/>
      <c r="CUX206"/>
      <c r="CUY206"/>
      <c r="CUZ206"/>
      <c r="CVA206"/>
      <c r="CVB206"/>
      <c r="CVC206"/>
      <c r="CVD206"/>
      <c r="CVE206"/>
      <c r="CVF206"/>
      <c r="CVG206"/>
      <c r="CVH206"/>
      <c r="CVI206"/>
      <c r="CVJ206"/>
      <c r="CVK206"/>
      <c r="CVL206"/>
      <c r="CVM206"/>
      <c r="CVN206"/>
      <c r="CVO206"/>
      <c r="CVP206"/>
      <c r="CVQ206"/>
      <c r="CVR206"/>
      <c r="CVS206"/>
      <c r="CVT206"/>
      <c r="CVU206"/>
      <c r="CVV206"/>
      <c r="CVW206"/>
      <c r="CVX206"/>
      <c r="CVY206"/>
      <c r="CVZ206"/>
      <c r="CWA206"/>
      <c r="CWB206"/>
      <c r="CWC206"/>
      <c r="CWD206"/>
      <c r="CWE206"/>
      <c r="CWF206"/>
      <c r="CWG206"/>
      <c r="CWH206"/>
      <c r="CWI206"/>
      <c r="CWJ206"/>
      <c r="CWK206"/>
      <c r="CWL206"/>
      <c r="CWM206"/>
      <c r="CWN206"/>
      <c r="CWO206"/>
      <c r="CWP206"/>
      <c r="CWQ206"/>
      <c r="CWR206"/>
      <c r="CWS206"/>
      <c r="CWT206"/>
      <c r="CWU206"/>
      <c r="CWV206"/>
      <c r="CWW206"/>
      <c r="CWX206"/>
      <c r="CWY206"/>
      <c r="CWZ206"/>
      <c r="CXA206"/>
      <c r="CXB206"/>
      <c r="CXC206"/>
      <c r="CXD206"/>
      <c r="CXE206"/>
      <c r="CXF206"/>
      <c r="CXG206"/>
      <c r="CXH206"/>
      <c r="CXI206"/>
      <c r="CXJ206"/>
      <c r="CXK206"/>
      <c r="CXL206"/>
      <c r="CXM206"/>
      <c r="CXN206"/>
      <c r="CXO206"/>
      <c r="CXP206"/>
      <c r="CXQ206"/>
      <c r="CXR206"/>
      <c r="CXS206"/>
      <c r="CXT206"/>
      <c r="CXU206"/>
      <c r="CXV206"/>
      <c r="CXW206"/>
      <c r="CXX206"/>
      <c r="CXY206"/>
      <c r="CXZ206"/>
      <c r="CYA206"/>
      <c r="CYB206"/>
      <c r="CYC206"/>
      <c r="CYD206"/>
      <c r="CYE206"/>
      <c r="CYF206"/>
      <c r="CYG206"/>
      <c r="CYH206"/>
      <c r="CYI206"/>
      <c r="CYJ206"/>
      <c r="CYK206"/>
      <c r="CYL206"/>
      <c r="CYM206"/>
      <c r="CYN206"/>
      <c r="CYO206"/>
      <c r="CYP206"/>
      <c r="CYQ206"/>
      <c r="CYR206"/>
      <c r="CYS206"/>
      <c r="CYT206"/>
      <c r="CYU206"/>
      <c r="CYV206"/>
      <c r="CYW206"/>
      <c r="CYX206"/>
      <c r="CYY206"/>
      <c r="CYZ206"/>
      <c r="CZA206"/>
      <c r="CZB206"/>
      <c r="CZC206"/>
      <c r="CZD206"/>
      <c r="CZE206"/>
      <c r="CZF206"/>
      <c r="CZG206"/>
      <c r="CZH206"/>
      <c r="CZI206"/>
      <c r="CZJ206"/>
      <c r="CZK206"/>
      <c r="CZL206"/>
      <c r="CZM206"/>
      <c r="CZN206"/>
      <c r="CZO206"/>
      <c r="CZP206"/>
      <c r="CZQ206"/>
      <c r="CZR206"/>
      <c r="CZS206"/>
      <c r="CZT206"/>
      <c r="CZU206"/>
      <c r="CZV206"/>
      <c r="CZW206"/>
      <c r="CZX206"/>
      <c r="CZY206"/>
      <c r="CZZ206"/>
      <c r="DAA206"/>
      <c r="DAB206"/>
      <c r="DAC206"/>
      <c r="DAD206"/>
      <c r="DAE206"/>
      <c r="DAF206"/>
      <c r="DAG206"/>
      <c r="DAH206"/>
      <c r="DAI206"/>
      <c r="DAJ206"/>
      <c r="DAK206"/>
      <c r="DAL206"/>
      <c r="DAM206"/>
      <c r="DAN206"/>
      <c r="DAO206"/>
      <c r="DAP206"/>
      <c r="DAQ206"/>
      <c r="DAR206"/>
      <c r="DAS206"/>
      <c r="DAT206"/>
      <c r="DAU206"/>
      <c r="DAV206"/>
      <c r="DAW206"/>
      <c r="DAX206"/>
      <c r="DAY206"/>
      <c r="DAZ206"/>
      <c r="DBA206"/>
      <c r="DBB206"/>
      <c r="DBC206"/>
      <c r="DBD206"/>
      <c r="DBE206"/>
      <c r="DBF206"/>
      <c r="DBG206"/>
      <c r="DBH206"/>
      <c r="DBI206"/>
      <c r="DBJ206"/>
      <c r="DBK206"/>
      <c r="DBL206"/>
      <c r="DBM206"/>
      <c r="DBN206"/>
      <c r="DBO206"/>
      <c r="DBP206"/>
      <c r="DBQ206"/>
      <c r="DBR206"/>
      <c r="DBS206"/>
      <c r="DBT206"/>
      <c r="DBU206"/>
      <c r="DBV206"/>
      <c r="DBW206"/>
      <c r="DBX206"/>
      <c r="DBY206"/>
      <c r="DBZ206"/>
      <c r="DCA206"/>
      <c r="DCB206"/>
      <c r="DCC206"/>
      <c r="DCD206"/>
      <c r="DCE206"/>
      <c r="DCF206"/>
      <c r="DCG206"/>
      <c r="DCH206"/>
      <c r="DCI206"/>
      <c r="DCJ206"/>
      <c r="DCK206"/>
      <c r="DCL206"/>
      <c r="DCM206"/>
      <c r="DCN206"/>
      <c r="DCO206"/>
      <c r="DCP206"/>
      <c r="DCQ206"/>
      <c r="DCR206"/>
      <c r="DCS206"/>
      <c r="DCT206"/>
      <c r="DCU206"/>
      <c r="DCV206"/>
      <c r="DCW206"/>
      <c r="DCX206"/>
      <c r="DCY206"/>
      <c r="DCZ206"/>
      <c r="DDA206"/>
      <c r="DDB206"/>
      <c r="DDC206"/>
      <c r="DDD206"/>
      <c r="DDE206"/>
      <c r="DDF206"/>
      <c r="DDG206"/>
      <c r="DDH206"/>
      <c r="DDI206"/>
      <c r="DDJ206"/>
      <c r="DDK206"/>
      <c r="DDL206"/>
      <c r="DDM206"/>
      <c r="DDN206"/>
      <c r="DDO206"/>
      <c r="DDP206"/>
      <c r="DDQ206"/>
      <c r="DDR206"/>
      <c r="DDS206"/>
      <c r="DDT206"/>
      <c r="DDU206"/>
      <c r="DDV206"/>
      <c r="DDW206"/>
      <c r="DDX206"/>
      <c r="DDY206"/>
      <c r="DDZ206"/>
      <c r="DEA206"/>
      <c r="DEB206"/>
      <c r="DEC206"/>
      <c r="DED206"/>
      <c r="DEE206"/>
      <c r="DEF206"/>
      <c r="DEG206"/>
      <c r="DEH206"/>
      <c r="DEI206"/>
      <c r="DEJ206"/>
      <c r="DEK206"/>
      <c r="DEL206"/>
      <c r="DEM206"/>
      <c r="DEN206"/>
      <c r="DEO206"/>
      <c r="DEP206"/>
      <c r="DEQ206"/>
      <c r="DER206"/>
      <c r="DES206"/>
      <c r="DET206"/>
      <c r="DEU206"/>
      <c r="DEV206"/>
      <c r="DEW206"/>
      <c r="DEX206"/>
      <c r="DEY206"/>
      <c r="DEZ206"/>
      <c r="DFA206"/>
      <c r="DFB206"/>
      <c r="DFC206"/>
      <c r="DFD206"/>
      <c r="DFE206"/>
      <c r="DFF206"/>
      <c r="DFG206"/>
      <c r="DFH206"/>
      <c r="DFI206"/>
      <c r="DFJ206"/>
      <c r="DFK206"/>
      <c r="DFL206"/>
      <c r="DFM206"/>
      <c r="DFN206"/>
      <c r="DFO206"/>
      <c r="DFP206"/>
      <c r="DFQ206"/>
      <c r="DFR206"/>
      <c r="DFS206"/>
      <c r="DFT206"/>
      <c r="DFU206"/>
      <c r="DFV206"/>
      <c r="DFW206"/>
      <c r="DFX206"/>
      <c r="DFY206"/>
      <c r="DFZ206"/>
      <c r="DGA206"/>
      <c r="DGB206"/>
      <c r="DGC206"/>
      <c r="DGD206"/>
      <c r="DGE206"/>
      <c r="DGF206"/>
      <c r="DGG206"/>
      <c r="DGH206"/>
      <c r="DGI206"/>
      <c r="DGJ206"/>
      <c r="DGK206"/>
      <c r="DGL206"/>
      <c r="DGM206"/>
      <c r="DGN206"/>
      <c r="DGO206"/>
      <c r="DGP206"/>
      <c r="DGQ206"/>
      <c r="DGR206"/>
      <c r="DGS206"/>
      <c r="DGT206"/>
      <c r="DGU206"/>
      <c r="DGV206"/>
      <c r="DGW206"/>
      <c r="DGX206"/>
      <c r="DGY206"/>
      <c r="DGZ206"/>
      <c r="DHA206"/>
      <c r="DHB206"/>
      <c r="DHC206"/>
      <c r="DHD206"/>
      <c r="DHE206"/>
      <c r="DHF206"/>
      <c r="DHG206"/>
      <c r="DHH206"/>
      <c r="DHI206"/>
      <c r="DHJ206"/>
      <c r="DHK206"/>
      <c r="DHL206"/>
      <c r="DHM206"/>
      <c r="DHN206"/>
      <c r="DHO206"/>
      <c r="DHP206"/>
      <c r="DHQ206"/>
      <c r="DHR206"/>
      <c r="DHS206"/>
      <c r="DHT206"/>
      <c r="DHU206"/>
      <c r="DHV206"/>
      <c r="DHW206"/>
      <c r="DHX206"/>
      <c r="DHY206"/>
      <c r="DHZ206"/>
      <c r="DIA206"/>
      <c r="DIB206"/>
      <c r="DIC206"/>
      <c r="DID206"/>
      <c r="DIE206"/>
      <c r="DIF206"/>
      <c r="DIG206"/>
      <c r="DIH206"/>
      <c r="DII206"/>
      <c r="DIJ206"/>
      <c r="DIK206"/>
      <c r="DIL206"/>
      <c r="DIM206"/>
      <c r="DIN206"/>
      <c r="DIO206"/>
      <c r="DIP206"/>
      <c r="DIQ206"/>
      <c r="DIR206"/>
      <c r="DIS206"/>
      <c r="DIT206"/>
      <c r="DIU206"/>
      <c r="DIV206"/>
      <c r="DIW206"/>
      <c r="DIX206"/>
      <c r="DIY206"/>
      <c r="DIZ206"/>
      <c r="DJA206"/>
      <c r="DJB206"/>
      <c r="DJC206"/>
      <c r="DJD206"/>
      <c r="DJE206"/>
      <c r="DJF206"/>
      <c r="DJG206"/>
      <c r="DJH206"/>
      <c r="DJI206"/>
      <c r="DJJ206"/>
      <c r="DJK206"/>
      <c r="DJL206"/>
      <c r="DJM206"/>
      <c r="DJN206"/>
      <c r="DJO206"/>
      <c r="DJP206"/>
      <c r="DJQ206"/>
      <c r="DJR206"/>
      <c r="DJS206"/>
      <c r="DJT206"/>
      <c r="DJU206"/>
      <c r="DJV206"/>
      <c r="DJW206"/>
      <c r="DJX206"/>
      <c r="DJY206"/>
      <c r="DJZ206"/>
      <c r="DKA206"/>
      <c r="DKB206"/>
      <c r="DKC206"/>
      <c r="DKD206"/>
      <c r="DKE206"/>
      <c r="DKF206"/>
      <c r="DKG206"/>
      <c r="DKH206"/>
      <c r="DKI206"/>
      <c r="DKJ206"/>
      <c r="DKK206"/>
      <c r="DKL206"/>
      <c r="DKM206"/>
      <c r="DKN206"/>
      <c r="DKO206"/>
      <c r="DKP206"/>
      <c r="DKQ206"/>
      <c r="DKR206"/>
      <c r="DKS206"/>
      <c r="DKT206"/>
      <c r="DKU206"/>
      <c r="DKV206"/>
      <c r="DKW206"/>
      <c r="DKX206"/>
      <c r="DKY206"/>
      <c r="DKZ206"/>
      <c r="DLA206"/>
      <c r="DLB206"/>
      <c r="DLC206"/>
      <c r="DLD206"/>
      <c r="DLE206"/>
      <c r="DLF206"/>
      <c r="DLG206"/>
      <c r="DLH206"/>
      <c r="DLI206"/>
      <c r="DLJ206"/>
      <c r="DLK206"/>
      <c r="DLL206"/>
      <c r="DLM206"/>
      <c r="DLN206"/>
      <c r="DLO206"/>
      <c r="DLP206"/>
      <c r="DLQ206"/>
      <c r="DLR206"/>
      <c r="DLS206"/>
      <c r="DLT206"/>
      <c r="DLU206"/>
      <c r="DLV206"/>
      <c r="DLW206"/>
      <c r="DLX206"/>
      <c r="DLY206"/>
      <c r="DLZ206"/>
      <c r="DMA206"/>
      <c r="DMB206"/>
      <c r="DMC206"/>
      <c r="DMD206"/>
      <c r="DME206"/>
      <c r="DMF206"/>
      <c r="DMG206"/>
      <c r="DMH206"/>
      <c r="DMI206"/>
      <c r="DMJ206"/>
      <c r="DMK206"/>
      <c r="DML206"/>
      <c r="DMM206"/>
      <c r="DMN206"/>
      <c r="DMO206"/>
      <c r="DMP206"/>
      <c r="DMQ206"/>
      <c r="DMR206"/>
      <c r="DMS206"/>
      <c r="DMT206"/>
      <c r="DMU206"/>
      <c r="DMV206"/>
      <c r="DMW206"/>
      <c r="DMX206"/>
      <c r="DMY206"/>
      <c r="DMZ206"/>
      <c r="DNA206"/>
      <c r="DNB206"/>
      <c r="DNC206"/>
      <c r="DND206"/>
      <c r="DNE206"/>
      <c r="DNF206"/>
      <c r="DNG206"/>
      <c r="DNH206"/>
      <c r="DNI206"/>
      <c r="DNJ206"/>
      <c r="DNK206"/>
      <c r="DNL206"/>
      <c r="DNM206"/>
      <c r="DNN206"/>
      <c r="DNO206"/>
      <c r="DNP206"/>
      <c r="DNQ206"/>
      <c r="DNR206"/>
      <c r="DNS206"/>
      <c r="DNT206"/>
      <c r="DNU206"/>
      <c r="DNV206"/>
      <c r="DNW206"/>
      <c r="DNX206"/>
      <c r="DNY206"/>
      <c r="DNZ206"/>
      <c r="DOA206"/>
      <c r="DOB206"/>
      <c r="DOC206"/>
      <c r="DOD206"/>
      <c r="DOE206"/>
      <c r="DOF206"/>
      <c r="DOG206"/>
      <c r="DOH206"/>
      <c r="DOI206"/>
      <c r="DOJ206"/>
      <c r="DOK206"/>
      <c r="DOL206"/>
      <c r="DOM206"/>
      <c r="DON206"/>
      <c r="DOO206"/>
      <c r="DOP206"/>
      <c r="DOQ206"/>
      <c r="DOR206"/>
      <c r="DOS206"/>
      <c r="DOT206"/>
      <c r="DOU206"/>
      <c r="DOV206"/>
      <c r="DOW206"/>
      <c r="DOX206"/>
      <c r="DOY206"/>
      <c r="DOZ206"/>
      <c r="DPA206"/>
      <c r="DPB206"/>
      <c r="DPC206"/>
      <c r="DPD206"/>
      <c r="DPE206"/>
      <c r="DPF206"/>
      <c r="DPG206"/>
      <c r="DPH206"/>
      <c r="DPI206"/>
      <c r="DPJ206"/>
      <c r="DPK206"/>
      <c r="DPL206"/>
      <c r="DPM206"/>
      <c r="DPN206"/>
      <c r="DPO206"/>
      <c r="DPP206"/>
      <c r="DPQ206"/>
      <c r="DPR206"/>
      <c r="DPS206"/>
      <c r="DPT206"/>
      <c r="DPU206"/>
      <c r="DPV206"/>
      <c r="DPW206"/>
      <c r="DPX206"/>
      <c r="DPY206"/>
      <c r="DPZ206"/>
      <c r="DQA206"/>
      <c r="DQB206"/>
      <c r="DQC206"/>
      <c r="DQD206"/>
      <c r="DQE206"/>
      <c r="DQF206"/>
      <c r="DQG206"/>
      <c r="DQH206"/>
      <c r="DQI206"/>
      <c r="DQJ206"/>
      <c r="DQK206"/>
      <c r="DQL206"/>
      <c r="DQM206"/>
      <c r="DQN206"/>
      <c r="DQO206"/>
      <c r="DQP206"/>
      <c r="DQQ206"/>
      <c r="DQR206"/>
      <c r="DQS206"/>
      <c r="DQT206"/>
      <c r="DQU206"/>
      <c r="DQV206"/>
      <c r="DQW206"/>
      <c r="DQX206"/>
      <c r="DQY206"/>
      <c r="DQZ206"/>
      <c r="DRA206"/>
      <c r="DRB206"/>
      <c r="DRC206"/>
      <c r="DRD206"/>
      <c r="DRE206"/>
      <c r="DRF206"/>
      <c r="DRG206"/>
      <c r="DRH206"/>
      <c r="DRI206"/>
      <c r="DRJ206"/>
      <c r="DRK206"/>
      <c r="DRL206"/>
      <c r="DRM206"/>
      <c r="DRN206"/>
      <c r="DRO206"/>
      <c r="DRP206"/>
      <c r="DRQ206"/>
      <c r="DRR206"/>
      <c r="DRS206"/>
      <c r="DRT206"/>
      <c r="DRU206"/>
      <c r="DRV206"/>
      <c r="DRW206"/>
      <c r="DRX206"/>
      <c r="DRY206"/>
      <c r="DRZ206"/>
      <c r="DSA206"/>
      <c r="DSB206"/>
      <c r="DSC206"/>
      <c r="DSD206"/>
      <c r="DSE206"/>
      <c r="DSF206"/>
      <c r="DSG206"/>
      <c r="DSH206"/>
      <c r="DSI206"/>
      <c r="DSJ206"/>
      <c r="DSK206"/>
      <c r="DSL206"/>
      <c r="DSM206"/>
      <c r="DSN206"/>
      <c r="DSO206"/>
      <c r="DSP206"/>
      <c r="DSQ206"/>
      <c r="DSR206"/>
      <c r="DSS206"/>
      <c r="DST206"/>
      <c r="DSU206"/>
      <c r="DSV206"/>
      <c r="DSW206"/>
      <c r="DSX206"/>
      <c r="DSY206"/>
      <c r="DSZ206"/>
      <c r="DTA206"/>
      <c r="DTB206"/>
      <c r="DTC206"/>
      <c r="DTD206"/>
      <c r="DTE206"/>
      <c r="DTF206"/>
      <c r="DTG206"/>
      <c r="DTH206"/>
      <c r="DTI206"/>
      <c r="DTJ206"/>
      <c r="DTK206"/>
      <c r="DTL206"/>
      <c r="DTM206"/>
      <c r="DTN206"/>
      <c r="DTO206"/>
      <c r="DTP206"/>
      <c r="DTQ206"/>
      <c r="DTR206"/>
      <c r="DTS206"/>
      <c r="DTT206"/>
      <c r="DTU206"/>
      <c r="DTV206"/>
      <c r="DTW206"/>
      <c r="DTX206"/>
      <c r="DTY206"/>
      <c r="DTZ206"/>
      <c r="DUA206"/>
      <c r="DUB206"/>
      <c r="DUC206"/>
      <c r="DUD206"/>
      <c r="DUE206"/>
      <c r="DUF206"/>
      <c r="DUG206"/>
      <c r="DUH206"/>
      <c r="DUI206"/>
      <c r="DUJ206"/>
      <c r="DUK206"/>
      <c r="DUL206"/>
      <c r="DUM206"/>
      <c r="DUN206"/>
      <c r="DUO206"/>
      <c r="DUP206"/>
      <c r="DUQ206"/>
      <c r="DUR206"/>
      <c r="DUS206"/>
      <c r="DUT206"/>
      <c r="DUU206"/>
      <c r="DUV206"/>
      <c r="DUW206"/>
      <c r="DUX206"/>
      <c r="DUY206"/>
      <c r="DUZ206"/>
      <c r="DVA206"/>
      <c r="DVB206"/>
      <c r="DVC206"/>
      <c r="DVD206"/>
      <c r="DVE206"/>
      <c r="DVF206"/>
      <c r="DVG206"/>
      <c r="DVH206"/>
      <c r="DVI206"/>
      <c r="DVJ206"/>
      <c r="DVK206"/>
      <c r="DVL206"/>
      <c r="DVM206"/>
      <c r="DVN206"/>
      <c r="DVO206"/>
      <c r="DVP206"/>
      <c r="DVQ206"/>
      <c r="DVR206"/>
      <c r="DVS206"/>
      <c r="DVT206"/>
      <c r="DVU206"/>
      <c r="DVV206"/>
      <c r="DVW206"/>
      <c r="DVX206"/>
      <c r="DVY206"/>
      <c r="DVZ206"/>
      <c r="DWA206"/>
      <c r="DWB206"/>
      <c r="DWC206"/>
      <c r="DWD206"/>
      <c r="DWE206"/>
      <c r="DWF206"/>
      <c r="DWG206"/>
      <c r="DWH206"/>
      <c r="DWI206"/>
      <c r="DWJ206"/>
      <c r="DWK206"/>
      <c r="DWL206"/>
      <c r="DWM206"/>
      <c r="DWN206"/>
      <c r="DWO206"/>
      <c r="DWP206"/>
      <c r="DWQ206"/>
      <c r="DWR206"/>
      <c r="DWS206"/>
      <c r="DWT206"/>
      <c r="DWU206"/>
      <c r="DWV206"/>
      <c r="DWW206"/>
      <c r="DWX206"/>
      <c r="DWY206"/>
      <c r="DWZ206"/>
      <c r="DXA206"/>
      <c r="DXB206"/>
      <c r="DXC206"/>
      <c r="DXD206"/>
      <c r="DXE206"/>
      <c r="DXF206"/>
      <c r="DXG206"/>
      <c r="DXH206"/>
      <c r="DXI206"/>
      <c r="DXJ206"/>
      <c r="DXK206"/>
      <c r="DXL206"/>
      <c r="DXM206"/>
      <c r="DXN206"/>
      <c r="DXO206"/>
      <c r="DXP206"/>
      <c r="DXQ206"/>
      <c r="DXR206"/>
      <c r="DXS206"/>
      <c r="DXT206"/>
      <c r="DXU206"/>
      <c r="DXV206"/>
      <c r="DXW206"/>
      <c r="DXX206"/>
      <c r="DXY206"/>
      <c r="DXZ206"/>
      <c r="DYA206"/>
      <c r="DYB206"/>
      <c r="DYC206"/>
      <c r="DYD206"/>
      <c r="DYE206"/>
      <c r="DYF206"/>
      <c r="DYG206"/>
      <c r="DYH206"/>
      <c r="DYI206"/>
      <c r="DYJ206"/>
      <c r="DYK206"/>
      <c r="DYL206"/>
      <c r="DYM206"/>
      <c r="DYN206"/>
      <c r="DYO206"/>
      <c r="DYP206"/>
      <c r="DYQ206"/>
      <c r="DYR206"/>
      <c r="DYS206"/>
      <c r="DYT206"/>
      <c r="DYU206"/>
      <c r="DYV206"/>
      <c r="DYW206"/>
      <c r="DYX206"/>
      <c r="DYY206"/>
      <c r="DYZ206"/>
      <c r="DZA206"/>
      <c r="DZB206"/>
      <c r="DZC206"/>
      <c r="DZD206"/>
      <c r="DZE206"/>
      <c r="DZF206"/>
      <c r="DZG206"/>
      <c r="DZH206"/>
      <c r="DZI206"/>
      <c r="DZJ206"/>
      <c r="DZK206"/>
      <c r="DZL206"/>
      <c r="DZM206"/>
      <c r="DZN206"/>
      <c r="DZO206"/>
      <c r="DZP206"/>
      <c r="DZQ206"/>
      <c r="DZR206"/>
      <c r="DZS206"/>
      <c r="DZT206"/>
      <c r="DZU206"/>
      <c r="DZV206"/>
      <c r="DZW206"/>
      <c r="DZX206"/>
      <c r="DZY206"/>
      <c r="DZZ206"/>
      <c r="EAA206"/>
      <c r="EAB206"/>
      <c r="EAC206"/>
      <c r="EAD206"/>
      <c r="EAE206"/>
      <c r="EAF206"/>
      <c r="EAG206"/>
      <c r="EAH206"/>
      <c r="EAI206"/>
      <c r="EAJ206"/>
      <c r="EAK206"/>
      <c r="EAL206"/>
      <c r="EAM206"/>
      <c r="EAN206"/>
      <c r="EAO206"/>
      <c r="EAP206"/>
      <c r="EAQ206"/>
      <c r="EAR206"/>
      <c r="EAS206"/>
      <c r="EAT206"/>
      <c r="EAU206"/>
      <c r="EAV206"/>
      <c r="EAW206"/>
      <c r="EAX206"/>
      <c r="EAY206"/>
      <c r="EAZ206"/>
      <c r="EBA206"/>
      <c r="EBB206"/>
      <c r="EBC206"/>
      <c r="EBD206"/>
      <c r="EBE206"/>
      <c r="EBF206"/>
      <c r="EBG206"/>
      <c r="EBH206"/>
      <c r="EBI206"/>
      <c r="EBJ206"/>
      <c r="EBK206"/>
      <c r="EBL206"/>
      <c r="EBM206"/>
      <c r="EBN206"/>
      <c r="EBO206"/>
      <c r="EBP206"/>
      <c r="EBQ206"/>
      <c r="EBR206"/>
      <c r="EBS206"/>
      <c r="EBT206"/>
      <c r="EBU206"/>
      <c r="EBV206"/>
      <c r="EBW206"/>
      <c r="EBX206"/>
      <c r="EBY206"/>
      <c r="EBZ206"/>
      <c r="ECA206"/>
      <c r="ECB206"/>
      <c r="ECC206"/>
      <c r="ECD206"/>
      <c r="ECE206"/>
      <c r="ECF206"/>
      <c r="ECG206"/>
      <c r="ECH206"/>
      <c r="ECI206"/>
      <c r="ECJ206"/>
      <c r="ECK206"/>
      <c r="ECL206"/>
      <c r="ECM206"/>
      <c r="ECN206"/>
      <c r="ECO206"/>
      <c r="ECP206"/>
      <c r="ECQ206"/>
      <c r="ECR206"/>
      <c r="ECS206"/>
      <c r="ECT206"/>
      <c r="ECU206"/>
      <c r="ECV206"/>
      <c r="ECW206"/>
      <c r="ECX206"/>
      <c r="ECY206"/>
      <c r="ECZ206"/>
      <c r="EDA206"/>
      <c r="EDB206"/>
      <c r="EDC206"/>
      <c r="EDD206"/>
      <c r="EDE206"/>
      <c r="EDF206"/>
      <c r="EDG206"/>
      <c r="EDH206"/>
      <c r="EDI206"/>
      <c r="EDJ206"/>
      <c r="EDK206"/>
      <c r="EDL206"/>
      <c r="EDM206"/>
      <c r="EDN206"/>
      <c r="EDO206"/>
      <c r="EDP206"/>
      <c r="EDQ206"/>
      <c r="EDR206"/>
      <c r="EDS206"/>
      <c r="EDT206"/>
      <c r="EDU206"/>
      <c r="EDV206"/>
      <c r="EDW206"/>
      <c r="EDX206"/>
      <c r="EDY206"/>
      <c r="EDZ206"/>
      <c r="EEA206"/>
      <c r="EEB206"/>
      <c r="EEC206"/>
      <c r="EED206"/>
      <c r="EEE206"/>
      <c r="EEF206"/>
      <c r="EEG206"/>
      <c r="EEH206"/>
      <c r="EEI206"/>
      <c r="EEJ206"/>
      <c r="EEK206"/>
      <c r="EEL206"/>
      <c r="EEM206"/>
      <c r="EEN206"/>
      <c r="EEO206"/>
      <c r="EEP206"/>
      <c r="EEQ206"/>
      <c r="EER206"/>
      <c r="EES206"/>
      <c r="EET206"/>
      <c r="EEU206"/>
      <c r="EEV206"/>
      <c r="EEW206"/>
      <c r="EEX206"/>
      <c r="EEY206"/>
      <c r="EEZ206"/>
      <c r="EFA206"/>
      <c r="EFB206"/>
      <c r="EFC206"/>
      <c r="EFD206"/>
      <c r="EFE206"/>
      <c r="EFF206"/>
      <c r="EFG206"/>
      <c r="EFH206"/>
      <c r="EFI206"/>
      <c r="EFJ206"/>
      <c r="EFK206"/>
      <c r="EFL206"/>
      <c r="EFM206"/>
      <c r="EFN206"/>
      <c r="EFO206"/>
      <c r="EFP206"/>
      <c r="EFQ206"/>
      <c r="EFR206"/>
      <c r="EFS206"/>
      <c r="EFT206"/>
      <c r="EFU206"/>
      <c r="EFV206"/>
      <c r="EFW206"/>
      <c r="EFX206"/>
      <c r="EFY206"/>
      <c r="EFZ206"/>
      <c r="EGA206"/>
      <c r="EGB206"/>
      <c r="EGC206"/>
      <c r="EGD206"/>
      <c r="EGE206"/>
      <c r="EGF206"/>
      <c r="EGG206"/>
      <c r="EGH206"/>
      <c r="EGI206"/>
      <c r="EGJ206"/>
      <c r="EGK206"/>
      <c r="EGL206"/>
      <c r="EGM206"/>
      <c r="EGN206"/>
      <c r="EGO206"/>
      <c r="EGP206"/>
      <c r="EGQ206"/>
      <c r="EGR206"/>
      <c r="EGS206"/>
      <c r="EGT206"/>
      <c r="EGU206"/>
      <c r="EGV206"/>
      <c r="EGW206"/>
      <c r="EGX206"/>
      <c r="EGY206"/>
      <c r="EGZ206"/>
      <c r="EHA206"/>
      <c r="EHB206"/>
      <c r="EHC206"/>
      <c r="EHD206"/>
      <c r="EHE206"/>
      <c r="EHF206"/>
      <c r="EHG206"/>
      <c r="EHH206"/>
      <c r="EHI206"/>
      <c r="EHJ206"/>
      <c r="EHK206"/>
      <c r="EHL206"/>
      <c r="EHM206"/>
      <c r="EHN206"/>
      <c r="EHO206"/>
      <c r="EHP206"/>
      <c r="EHQ206"/>
      <c r="EHR206"/>
      <c r="EHS206"/>
      <c r="EHT206"/>
      <c r="EHU206"/>
      <c r="EHV206"/>
      <c r="EHW206"/>
      <c r="EHX206"/>
      <c r="EHY206"/>
      <c r="EHZ206"/>
      <c r="EIA206"/>
      <c r="EIB206"/>
      <c r="EIC206"/>
      <c r="EID206"/>
      <c r="EIE206"/>
      <c r="EIF206"/>
      <c r="EIG206"/>
      <c r="EIH206"/>
      <c r="EII206"/>
      <c r="EIJ206"/>
      <c r="EIK206"/>
      <c r="EIL206"/>
      <c r="EIM206"/>
      <c r="EIN206"/>
      <c r="EIO206"/>
      <c r="EIP206"/>
      <c r="EIQ206"/>
      <c r="EIR206"/>
      <c r="EIS206"/>
      <c r="EIT206"/>
      <c r="EIU206"/>
      <c r="EIV206"/>
      <c r="EIW206"/>
      <c r="EIX206"/>
      <c r="EIY206"/>
      <c r="EIZ206"/>
      <c r="EJA206"/>
      <c r="EJB206"/>
      <c r="EJC206"/>
      <c r="EJD206"/>
      <c r="EJE206"/>
      <c r="EJF206"/>
      <c r="EJG206"/>
      <c r="EJH206"/>
      <c r="EJI206"/>
      <c r="EJJ206"/>
      <c r="EJK206"/>
      <c r="EJL206"/>
      <c r="EJM206"/>
      <c r="EJN206"/>
      <c r="EJO206"/>
      <c r="EJP206"/>
      <c r="EJQ206"/>
      <c r="EJR206"/>
      <c r="EJS206"/>
      <c r="EJT206"/>
      <c r="EJU206"/>
      <c r="EJV206"/>
      <c r="EJW206"/>
      <c r="EJX206"/>
      <c r="EJY206"/>
      <c r="EJZ206"/>
      <c r="EKA206"/>
      <c r="EKB206"/>
      <c r="EKC206"/>
      <c r="EKD206"/>
      <c r="EKE206"/>
      <c r="EKF206"/>
      <c r="EKG206"/>
      <c r="EKH206"/>
      <c r="EKI206"/>
      <c r="EKJ206"/>
      <c r="EKK206"/>
      <c r="EKL206"/>
      <c r="EKM206"/>
      <c r="EKN206"/>
      <c r="EKO206"/>
      <c r="EKP206"/>
      <c r="EKQ206"/>
      <c r="EKR206"/>
      <c r="EKS206"/>
      <c r="EKT206"/>
      <c r="EKU206"/>
      <c r="EKV206"/>
      <c r="EKW206"/>
      <c r="EKX206"/>
      <c r="EKY206"/>
      <c r="EKZ206"/>
      <c r="ELA206"/>
      <c r="ELB206"/>
      <c r="ELC206"/>
      <c r="ELD206"/>
      <c r="ELE206"/>
      <c r="ELF206"/>
      <c r="ELG206"/>
      <c r="ELH206"/>
      <c r="ELI206"/>
      <c r="ELJ206"/>
      <c r="ELK206"/>
      <c r="ELL206"/>
      <c r="ELM206"/>
      <c r="ELN206"/>
      <c r="ELO206"/>
      <c r="ELP206"/>
      <c r="ELQ206"/>
      <c r="ELR206"/>
      <c r="ELS206"/>
      <c r="ELT206"/>
      <c r="ELU206"/>
      <c r="ELV206"/>
      <c r="ELW206"/>
      <c r="ELX206"/>
      <c r="ELY206"/>
      <c r="ELZ206"/>
      <c r="EMA206"/>
      <c r="EMB206"/>
      <c r="EMC206"/>
      <c r="EMD206"/>
      <c r="EME206"/>
      <c r="EMF206"/>
      <c r="EMG206"/>
      <c r="EMH206"/>
      <c r="EMI206"/>
      <c r="EMJ206"/>
      <c r="EMK206"/>
      <c r="EML206"/>
      <c r="EMM206"/>
      <c r="EMN206"/>
      <c r="EMO206"/>
      <c r="EMP206"/>
      <c r="EMQ206"/>
      <c r="EMR206"/>
      <c r="EMS206"/>
      <c r="EMT206"/>
      <c r="EMU206"/>
      <c r="EMV206"/>
      <c r="EMW206"/>
      <c r="EMX206"/>
      <c r="EMY206"/>
      <c r="EMZ206"/>
      <c r="ENA206"/>
      <c r="ENB206"/>
      <c r="ENC206"/>
      <c r="END206"/>
      <c r="ENE206"/>
      <c r="ENF206"/>
      <c r="ENG206"/>
      <c r="ENH206"/>
      <c r="ENI206"/>
      <c r="ENJ206"/>
      <c r="ENK206"/>
      <c r="ENL206"/>
      <c r="ENM206"/>
      <c r="ENN206"/>
      <c r="ENO206"/>
      <c r="ENP206"/>
      <c r="ENQ206"/>
      <c r="ENR206"/>
      <c r="ENS206"/>
      <c r="ENT206"/>
      <c r="ENU206"/>
      <c r="ENV206"/>
      <c r="ENW206"/>
      <c r="ENX206"/>
      <c r="ENY206"/>
      <c r="ENZ206"/>
      <c r="EOA206"/>
      <c r="EOB206"/>
      <c r="EOC206"/>
      <c r="EOD206"/>
      <c r="EOE206"/>
      <c r="EOF206"/>
      <c r="EOG206"/>
      <c r="EOH206"/>
      <c r="EOI206"/>
      <c r="EOJ206"/>
      <c r="EOK206"/>
      <c r="EOL206"/>
      <c r="EOM206"/>
      <c r="EON206"/>
      <c r="EOO206"/>
      <c r="EOP206"/>
      <c r="EOQ206"/>
      <c r="EOR206"/>
      <c r="EOS206"/>
      <c r="EOT206"/>
      <c r="EOU206"/>
      <c r="EOV206"/>
      <c r="EOW206"/>
      <c r="EOX206"/>
      <c r="EOY206"/>
      <c r="EOZ206"/>
      <c r="EPA206"/>
      <c r="EPB206"/>
      <c r="EPC206"/>
      <c r="EPD206"/>
      <c r="EPE206"/>
      <c r="EPF206"/>
      <c r="EPG206"/>
      <c r="EPH206"/>
      <c r="EPI206"/>
      <c r="EPJ206"/>
      <c r="EPK206"/>
      <c r="EPL206"/>
      <c r="EPM206"/>
      <c r="EPN206"/>
      <c r="EPO206"/>
      <c r="EPP206"/>
      <c r="EPQ206"/>
      <c r="EPR206"/>
      <c r="EPS206"/>
      <c r="EPT206"/>
      <c r="EPU206"/>
      <c r="EPV206"/>
      <c r="EPW206"/>
      <c r="EPX206"/>
      <c r="EPY206"/>
      <c r="EPZ206"/>
      <c r="EQA206"/>
      <c r="EQB206"/>
      <c r="EQC206"/>
      <c r="EQD206"/>
      <c r="EQE206"/>
      <c r="EQF206"/>
      <c r="EQG206"/>
      <c r="EQH206"/>
      <c r="EQI206"/>
      <c r="EQJ206"/>
      <c r="EQK206"/>
      <c r="EQL206"/>
      <c r="EQM206"/>
      <c r="EQN206"/>
      <c r="EQO206"/>
      <c r="EQP206"/>
      <c r="EQQ206"/>
      <c r="EQR206"/>
      <c r="EQS206"/>
      <c r="EQT206"/>
      <c r="EQU206"/>
      <c r="EQV206"/>
      <c r="EQW206"/>
      <c r="EQX206"/>
      <c r="EQY206"/>
      <c r="EQZ206"/>
      <c r="ERA206"/>
      <c r="ERB206"/>
      <c r="ERC206"/>
      <c r="ERD206"/>
      <c r="ERE206"/>
      <c r="ERF206"/>
      <c r="ERG206"/>
      <c r="ERH206"/>
      <c r="ERI206"/>
      <c r="ERJ206"/>
      <c r="ERK206"/>
      <c r="ERL206"/>
      <c r="ERM206"/>
      <c r="ERN206"/>
      <c r="ERO206"/>
      <c r="ERP206"/>
      <c r="ERQ206"/>
      <c r="ERR206"/>
      <c r="ERS206"/>
      <c r="ERT206"/>
      <c r="ERU206"/>
      <c r="ERV206"/>
      <c r="ERW206"/>
      <c r="ERX206"/>
      <c r="ERY206"/>
      <c r="ERZ206"/>
      <c r="ESA206"/>
      <c r="ESB206"/>
      <c r="ESC206"/>
      <c r="ESD206"/>
      <c r="ESE206"/>
      <c r="ESF206"/>
      <c r="ESG206"/>
      <c r="ESH206"/>
      <c r="ESI206"/>
      <c r="ESJ206"/>
      <c r="ESK206"/>
      <c r="ESL206"/>
      <c r="ESM206"/>
      <c r="ESN206"/>
      <c r="ESO206"/>
      <c r="ESP206"/>
      <c r="ESQ206"/>
      <c r="ESR206"/>
      <c r="ESS206"/>
      <c r="EST206"/>
      <c r="ESU206"/>
      <c r="ESV206"/>
      <c r="ESW206"/>
      <c r="ESX206"/>
      <c r="ESY206"/>
      <c r="ESZ206"/>
      <c r="ETA206"/>
      <c r="ETB206"/>
      <c r="ETC206"/>
      <c r="ETD206"/>
      <c r="ETE206"/>
      <c r="ETF206"/>
      <c r="ETG206"/>
      <c r="ETH206"/>
      <c r="ETI206"/>
      <c r="ETJ206"/>
      <c r="ETK206"/>
      <c r="ETL206"/>
      <c r="ETM206"/>
      <c r="ETN206"/>
      <c r="ETO206"/>
      <c r="ETP206"/>
      <c r="ETQ206"/>
      <c r="ETR206"/>
      <c r="ETS206"/>
      <c r="ETT206"/>
      <c r="ETU206"/>
      <c r="ETV206"/>
      <c r="ETW206"/>
      <c r="ETX206"/>
      <c r="ETY206"/>
      <c r="ETZ206"/>
      <c r="EUA206"/>
      <c r="EUB206"/>
      <c r="EUC206"/>
      <c r="EUD206"/>
      <c r="EUE206"/>
      <c r="EUF206"/>
      <c r="EUG206"/>
      <c r="EUH206"/>
      <c r="EUI206"/>
      <c r="EUJ206"/>
      <c r="EUK206"/>
      <c r="EUL206"/>
      <c r="EUM206"/>
      <c r="EUN206"/>
      <c r="EUO206"/>
      <c r="EUP206"/>
      <c r="EUQ206"/>
      <c r="EUR206"/>
      <c r="EUS206"/>
      <c r="EUT206"/>
      <c r="EUU206"/>
      <c r="EUV206"/>
      <c r="EUW206"/>
      <c r="EUX206"/>
      <c r="EUY206"/>
      <c r="EUZ206"/>
      <c r="EVA206"/>
      <c r="EVB206"/>
      <c r="EVC206"/>
      <c r="EVD206"/>
      <c r="EVE206"/>
      <c r="EVF206"/>
      <c r="EVG206"/>
      <c r="EVH206"/>
      <c r="EVI206"/>
      <c r="EVJ206"/>
      <c r="EVK206"/>
      <c r="EVL206"/>
      <c r="EVM206"/>
      <c r="EVN206"/>
      <c r="EVO206"/>
      <c r="EVP206"/>
      <c r="EVQ206"/>
      <c r="EVR206"/>
      <c r="EVS206"/>
      <c r="EVT206"/>
      <c r="EVU206"/>
      <c r="EVV206"/>
      <c r="EVW206"/>
      <c r="EVX206"/>
      <c r="EVY206"/>
      <c r="EVZ206"/>
      <c r="EWA206"/>
      <c r="EWB206"/>
      <c r="EWC206"/>
      <c r="EWD206"/>
      <c r="EWE206"/>
      <c r="EWF206"/>
      <c r="EWG206"/>
      <c r="EWH206"/>
      <c r="EWI206"/>
      <c r="EWJ206"/>
      <c r="EWK206"/>
      <c r="EWL206"/>
      <c r="EWM206"/>
      <c r="EWN206"/>
      <c r="EWO206"/>
      <c r="EWP206"/>
      <c r="EWQ206"/>
      <c r="EWR206"/>
      <c r="EWS206"/>
      <c r="EWT206"/>
      <c r="EWU206"/>
      <c r="EWV206"/>
      <c r="EWW206"/>
      <c r="EWX206"/>
      <c r="EWY206"/>
      <c r="EWZ206"/>
      <c r="EXA206"/>
      <c r="EXB206"/>
      <c r="EXC206"/>
      <c r="EXD206"/>
      <c r="EXE206"/>
      <c r="EXF206"/>
      <c r="EXG206"/>
      <c r="EXH206"/>
      <c r="EXI206"/>
      <c r="EXJ206"/>
      <c r="EXK206"/>
      <c r="EXL206"/>
      <c r="EXM206"/>
      <c r="EXN206"/>
      <c r="EXO206"/>
      <c r="EXP206"/>
      <c r="EXQ206"/>
      <c r="EXR206"/>
      <c r="EXS206"/>
      <c r="EXT206"/>
      <c r="EXU206"/>
      <c r="EXV206"/>
      <c r="EXW206"/>
      <c r="EXX206"/>
      <c r="EXY206"/>
      <c r="EXZ206"/>
      <c r="EYA206"/>
      <c r="EYB206"/>
      <c r="EYC206"/>
      <c r="EYD206"/>
      <c r="EYE206"/>
      <c r="EYF206"/>
      <c r="EYG206"/>
      <c r="EYH206"/>
      <c r="EYI206"/>
      <c r="EYJ206"/>
      <c r="EYK206"/>
      <c r="EYL206"/>
      <c r="EYM206"/>
      <c r="EYN206"/>
      <c r="EYO206"/>
      <c r="EYP206"/>
      <c r="EYQ206"/>
      <c r="EYR206"/>
      <c r="EYS206"/>
      <c r="EYT206"/>
      <c r="EYU206"/>
      <c r="EYV206"/>
      <c r="EYW206"/>
      <c r="EYX206"/>
      <c r="EYY206"/>
      <c r="EYZ206"/>
      <c r="EZA206"/>
      <c r="EZB206"/>
      <c r="EZC206"/>
      <c r="EZD206"/>
      <c r="EZE206"/>
      <c r="EZF206"/>
      <c r="EZG206"/>
      <c r="EZH206"/>
      <c r="EZI206"/>
      <c r="EZJ206"/>
      <c r="EZK206"/>
      <c r="EZL206"/>
      <c r="EZM206"/>
      <c r="EZN206"/>
      <c r="EZO206"/>
      <c r="EZP206"/>
      <c r="EZQ206"/>
      <c r="EZR206"/>
      <c r="EZS206"/>
      <c r="EZT206"/>
      <c r="EZU206"/>
      <c r="EZV206"/>
      <c r="EZW206"/>
      <c r="EZX206"/>
      <c r="EZY206"/>
      <c r="EZZ206"/>
      <c r="FAA206"/>
      <c r="FAB206"/>
      <c r="FAC206"/>
      <c r="FAD206"/>
      <c r="FAE206"/>
      <c r="FAF206"/>
      <c r="FAG206"/>
      <c r="FAH206"/>
      <c r="FAI206"/>
      <c r="FAJ206"/>
      <c r="FAK206"/>
      <c r="FAL206"/>
      <c r="FAM206"/>
      <c r="FAN206"/>
      <c r="FAO206"/>
      <c r="FAP206"/>
      <c r="FAQ206"/>
      <c r="FAR206"/>
      <c r="FAS206"/>
      <c r="FAT206"/>
      <c r="FAU206"/>
      <c r="FAV206"/>
      <c r="FAW206"/>
      <c r="FAX206"/>
      <c r="FAY206"/>
      <c r="FAZ206"/>
      <c r="FBA206"/>
      <c r="FBB206"/>
      <c r="FBC206"/>
      <c r="FBD206"/>
      <c r="FBE206"/>
      <c r="FBF206"/>
      <c r="FBG206"/>
      <c r="FBH206"/>
      <c r="FBI206"/>
      <c r="FBJ206"/>
      <c r="FBK206"/>
      <c r="FBL206"/>
      <c r="FBM206"/>
      <c r="FBN206"/>
      <c r="FBO206"/>
      <c r="FBP206"/>
      <c r="FBQ206"/>
      <c r="FBR206"/>
      <c r="FBS206"/>
      <c r="FBT206"/>
      <c r="FBU206"/>
      <c r="FBV206"/>
      <c r="FBW206"/>
      <c r="FBX206"/>
      <c r="FBY206"/>
      <c r="FBZ206"/>
      <c r="FCA206"/>
      <c r="FCB206"/>
      <c r="FCC206"/>
      <c r="FCD206"/>
      <c r="FCE206"/>
      <c r="FCF206"/>
      <c r="FCG206"/>
      <c r="FCH206"/>
      <c r="FCI206"/>
      <c r="FCJ206"/>
      <c r="FCK206"/>
      <c r="FCL206"/>
      <c r="FCM206"/>
      <c r="FCN206"/>
      <c r="FCO206"/>
      <c r="FCP206"/>
      <c r="FCQ206"/>
      <c r="FCR206"/>
      <c r="FCS206"/>
      <c r="FCT206"/>
      <c r="FCU206"/>
      <c r="FCV206"/>
      <c r="FCW206"/>
      <c r="FCX206"/>
      <c r="FCY206"/>
      <c r="FCZ206"/>
      <c r="FDA206"/>
      <c r="FDB206"/>
      <c r="FDC206"/>
      <c r="FDD206"/>
      <c r="FDE206"/>
      <c r="FDF206"/>
      <c r="FDG206"/>
      <c r="FDH206"/>
      <c r="FDI206"/>
      <c r="FDJ206"/>
      <c r="FDK206"/>
      <c r="FDL206"/>
      <c r="FDM206"/>
      <c r="FDN206"/>
      <c r="FDO206"/>
      <c r="FDP206"/>
      <c r="FDQ206"/>
      <c r="FDR206"/>
      <c r="FDS206"/>
      <c r="FDT206"/>
      <c r="FDU206"/>
      <c r="FDV206"/>
      <c r="FDW206"/>
      <c r="FDX206"/>
      <c r="FDY206"/>
      <c r="FDZ206"/>
      <c r="FEA206"/>
      <c r="FEB206"/>
      <c r="FEC206"/>
      <c r="FED206"/>
      <c r="FEE206"/>
      <c r="FEF206"/>
      <c r="FEG206"/>
      <c r="FEH206"/>
      <c r="FEI206"/>
      <c r="FEJ206"/>
      <c r="FEK206"/>
      <c r="FEL206"/>
      <c r="FEM206"/>
      <c r="FEN206"/>
      <c r="FEO206"/>
      <c r="FEP206"/>
      <c r="FEQ206"/>
      <c r="FER206"/>
      <c r="FES206"/>
      <c r="FET206"/>
      <c r="FEU206"/>
      <c r="FEV206"/>
      <c r="FEW206"/>
      <c r="FEX206"/>
      <c r="FEY206"/>
      <c r="FEZ206"/>
      <c r="FFA206"/>
      <c r="FFB206"/>
      <c r="FFC206"/>
      <c r="FFD206"/>
      <c r="FFE206"/>
      <c r="FFF206"/>
      <c r="FFG206"/>
      <c r="FFH206"/>
      <c r="FFI206"/>
      <c r="FFJ206"/>
      <c r="FFK206"/>
      <c r="FFL206"/>
      <c r="FFM206"/>
      <c r="FFN206"/>
      <c r="FFO206"/>
      <c r="FFP206"/>
      <c r="FFQ206"/>
      <c r="FFR206"/>
      <c r="FFS206"/>
      <c r="FFT206"/>
      <c r="FFU206"/>
      <c r="FFV206"/>
      <c r="FFW206"/>
      <c r="FFX206"/>
      <c r="FFY206"/>
      <c r="FFZ206"/>
      <c r="FGA206"/>
      <c r="FGB206"/>
      <c r="FGC206"/>
      <c r="FGD206"/>
      <c r="FGE206"/>
      <c r="FGF206"/>
      <c r="FGG206"/>
      <c r="FGH206"/>
      <c r="FGI206"/>
      <c r="FGJ206"/>
      <c r="FGK206"/>
      <c r="FGL206"/>
      <c r="FGM206"/>
      <c r="FGN206"/>
      <c r="FGO206"/>
      <c r="FGP206"/>
      <c r="FGQ206"/>
      <c r="FGR206"/>
      <c r="FGS206"/>
      <c r="FGT206"/>
      <c r="FGU206"/>
      <c r="FGV206"/>
      <c r="FGW206"/>
      <c r="FGX206"/>
      <c r="FGY206"/>
      <c r="FGZ206"/>
      <c r="FHA206"/>
      <c r="FHB206"/>
      <c r="FHC206"/>
      <c r="FHD206"/>
      <c r="FHE206"/>
      <c r="FHF206"/>
      <c r="FHG206"/>
      <c r="FHH206"/>
      <c r="FHI206"/>
      <c r="FHJ206"/>
      <c r="FHK206"/>
      <c r="FHL206"/>
      <c r="FHM206"/>
      <c r="FHN206"/>
      <c r="FHO206"/>
      <c r="FHP206"/>
      <c r="FHQ206"/>
      <c r="FHR206"/>
      <c r="FHS206"/>
      <c r="FHT206"/>
      <c r="FHU206"/>
      <c r="FHV206"/>
      <c r="FHW206"/>
      <c r="FHX206"/>
      <c r="FHY206"/>
      <c r="FHZ206"/>
      <c r="FIA206"/>
      <c r="FIB206"/>
      <c r="FIC206"/>
      <c r="FID206"/>
      <c r="FIE206"/>
      <c r="FIF206"/>
      <c r="FIG206"/>
      <c r="FIH206"/>
      <c r="FII206"/>
      <c r="FIJ206"/>
      <c r="FIK206"/>
      <c r="FIL206"/>
      <c r="FIM206"/>
      <c r="FIN206"/>
      <c r="FIO206"/>
      <c r="FIP206"/>
      <c r="FIQ206"/>
      <c r="FIR206"/>
      <c r="FIS206"/>
      <c r="FIT206"/>
      <c r="FIU206"/>
      <c r="FIV206"/>
      <c r="FIW206"/>
      <c r="FIX206"/>
      <c r="FIY206"/>
      <c r="FIZ206"/>
      <c r="FJA206"/>
      <c r="FJB206"/>
      <c r="FJC206"/>
      <c r="FJD206"/>
      <c r="FJE206"/>
      <c r="FJF206"/>
      <c r="FJG206"/>
      <c r="FJH206"/>
      <c r="FJI206"/>
      <c r="FJJ206"/>
      <c r="FJK206"/>
      <c r="FJL206"/>
      <c r="FJM206"/>
      <c r="FJN206"/>
      <c r="FJO206"/>
      <c r="FJP206"/>
      <c r="FJQ206"/>
      <c r="FJR206"/>
      <c r="FJS206"/>
      <c r="FJT206"/>
      <c r="FJU206"/>
      <c r="FJV206"/>
      <c r="FJW206"/>
      <c r="FJX206"/>
      <c r="FJY206"/>
      <c r="FJZ206"/>
      <c r="FKA206"/>
      <c r="FKB206"/>
      <c r="FKC206"/>
      <c r="FKD206"/>
      <c r="FKE206"/>
      <c r="FKF206"/>
      <c r="FKG206"/>
      <c r="FKH206"/>
      <c r="FKI206"/>
      <c r="FKJ206"/>
      <c r="FKK206"/>
      <c r="FKL206"/>
      <c r="FKM206"/>
      <c r="FKN206"/>
      <c r="FKO206"/>
      <c r="FKP206"/>
      <c r="FKQ206"/>
      <c r="FKR206"/>
      <c r="FKS206"/>
      <c r="FKT206"/>
      <c r="FKU206"/>
      <c r="FKV206"/>
      <c r="FKW206"/>
      <c r="FKX206"/>
      <c r="FKY206"/>
      <c r="FKZ206"/>
      <c r="FLA206"/>
      <c r="FLB206"/>
      <c r="FLC206"/>
      <c r="FLD206"/>
      <c r="FLE206"/>
      <c r="FLF206"/>
      <c r="FLG206"/>
      <c r="FLH206"/>
      <c r="FLI206"/>
      <c r="FLJ206"/>
      <c r="FLK206"/>
      <c r="FLL206"/>
      <c r="FLM206"/>
      <c r="FLN206"/>
      <c r="FLO206"/>
      <c r="FLP206"/>
      <c r="FLQ206"/>
      <c r="FLR206"/>
      <c r="FLS206"/>
      <c r="FLT206"/>
      <c r="FLU206"/>
      <c r="FLV206"/>
      <c r="FLW206"/>
      <c r="FLX206"/>
      <c r="FLY206"/>
      <c r="FLZ206"/>
      <c r="FMA206"/>
      <c r="FMB206"/>
      <c r="FMC206"/>
      <c r="FMD206"/>
      <c r="FME206"/>
      <c r="FMF206"/>
      <c r="FMG206"/>
      <c r="FMH206"/>
      <c r="FMI206"/>
      <c r="FMJ206"/>
      <c r="FMK206"/>
      <c r="FML206"/>
      <c r="FMM206"/>
      <c r="FMN206"/>
      <c r="FMO206"/>
      <c r="FMP206"/>
      <c r="FMQ206"/>
      <c r="FMR206"/>
      <c r="FMS206"/>
      <c r="FMT206"/>
      <c r="FMU206"/>
      <c r="FMV206"/>
      <c r="FMW206"/>
      <c r="FMX206"/>
      <c r="FMY206"/>
      <c r="FMZ206"/>
      <c r="FNA206"/>
      <c r="FNB206"/>
      <c r="FNC206"/>
      <c r="FND206"/>
      <c r="FNE206"/>
      <c r="FNF206"/>
      <c r="FNG206"/>
      <c r="FNH206"/>
      <c r="FNI206"/>
      <c r="FNJ206"/>
      <c r="FNK206"/>
      <c r="FNL206"/>
      <c r="FNM206"/>
      <c r="FNN206"/>
      <c r="FNO206"/>
      <c r="FNP206"/>
      <c r="FNQ206"/>
      <c r="FNR206"/>
      <c r="FNS206"/>
      <c r="FNT206"/>
      <c r="FNU206"/>
      <c r="FNV206"/>
      <c r="FNW206"/>
      <c r="FNX206"/>
      <c r="FNY206"/>
      <c r="FNZ206"/>
      <c r="FOA206"/>
      <c r="FOB206"/>
      <c r="FOC206"/>
      <c r="FOD206"/>
      <c r="FOE206"/>
      <c r="FOF206"/>
      <c r="FOG206"/>
      <c r="FOH206"/>
      <c r="FOI206"/>
      <c r="FOJ206"/>
      <c r="FOK206"/>
      <c r="FOL206"/>
      <c r="FOM206"/>
      <c r="FON206"/>
      <c r="FOO206"/>
      <c r="FOP206"/>
      <c r="FOQ206"/>
      <c r="FOR206"/>
      <c r="FOS206"/>
      <c r="FOT206"/>
      <c r="FOU206"/>
      <c r="FOV206"/>
      <c r="FOW206"/>
      <c r="FOX206"/>
      <c r="FOY206"/>
      <c r="FOZ206"/>
      <c r="FPA206"/>
      <c r="FPB206"/>
      <c r="FPC206"/>
      <c r="FPD206"/>
      <c r="FPE206"/>
      <c r="FPF206"/>
      <c r="FPG206"/>
      <c r="FPH206"/>
      <c r="FPI206"/>
      <c r="FPJ206"/>
      <c r="FPK206"/>
      <c r="FPL206"/>
      <c r="FPM206"/>
      <c r="FPN206"/>
      <c r="FPO206"/>
      <c r="FPP206"/>
      <c r="FPQ206"/>
      <c r="FPR206"/>
      <c r="FPS206"/>
      <c r="FPT206"/>
      <c r="FPU206"/>
      <c r="FPV206"/>
      <c r="FPW206"/>
      <c r="FPX206"/>
      <c r="FPY206"/>
      <c r="FPZ206"/>
      <c r="FQA206"/>
      <c r="FQB206"/>
      <c r="FQC206"/>
      <c r="FQD206"/>
      <c r="FQE206"/>
      <c r="FQF206"/>
      <c r="FQG206"/>
      <c r="FQH206"/>
      <c r="FQI206"/>
      <c r="FQJ206"/>
      <c r="FQK206"/>
      <c r="FQL206"/>
      <c r="FQM206"/>
      <c r="FQN206"/>
      <c r="FQO206"/>
      <c r="FQP206"/>
      <c r="FQQ206"/>
      <c r="FQR206"/>
      <c r="FQS206"/>
      <c r="FQT206"/>
      <c r="FQU206"/>
      <c r="FQV206"/>
      <c r="FQW206"/>
      <c r="FQX206"/>
      <c r="FQY206"/>
      <c r="FQZ206"/>
      <c r="FRA206"/>
      <c r="FRB206"/>
      <c r="FRC206"/>
      <c r="FRD206"/>
      <c r="FRE206"/>
      <c r="FRF206"/>
      <c r="FRG206"/>
      <c r="FRH206"/>
      <c r="FRI206"/>
      <c r="FRJ206"/>
      <c r="FRK206"/>
      <c r="FRL206"/>
      <c r="FRM206"/>
      <c r="FRN206"/>
      <c r="FRO206"/>
      <c r="FRP206"/>
      <c r="FRQ206"/>
      <c r="FRR206"/>
      <c r="FRS206"/>
      <c r="FRT206"/>
      <c r="FRU206"/>
      <c r="FRV206"/>
      <c r="FRW206"/>
      <c r="FRX206"/>
      <c r="FRY206"/>
      <c r="FRZ206"/>
      <c r="FSA206"/>
      <c r="FSB206"/>
      <c r="FSC206"/>
      <c r="FSD206"/>
      <c r="FSE206"/>
      <c r="FSF206"/>
      <c r="FSG206"/>
      <c r="FSH206"/>
      <c r="FSI206"/>
      <c r="FSJ206"/>
      <c r="FSK206"/>
      <c r="FSL206"/>
      <c r="FSM206"/>
      <c r="FSN206"/>
      <c r="FSO206"/>
      <c r="FSP206"/>
      <c r="FSQ206"/>
      <c r="FSR206"/>
      <c r="FSS206"/>
      <c r="FST206"/>
      <c r="FSU206"/>
      <c r="FSV206"/>
      <c r="FSW206"/>
      <c r="FSX206"/>
      <c r="FSY206"/>
      <c r="FSZ206"/>
      <c r="FTA206"/>
      <c r="FTB206"/>
      <c r="FTC206"/>
      <c r="FTD206"/>
      <c r="FTE206"/>
      <c r="FTF206"/>
      <c r="FTG206"/>
      <c r="FTH206"/>
      <c r="FTI206"/>
      <c r="FTJ206"/>
      <c r="FTK206"/>
      <c r="FTL206"/>
      <c r="FTM206"/>
      <c r="FTN206"/>
      <c r="FTO206"/>
      <c r="FTP206"/>
      <c r="FTQ206"/>
      <c r="FTR206"/>
      <c r="FTS206"/>
      <c r="FTT206"/>
      <c r="FTU206"/>
      <c r="FTV206"/>
      <c r="FTW206"/>
      <c r="FTX206"/>
      <c r="FTY206"/>
      <c r="FTZ206"/>
      <c r="FUA206"/>
      <c r="FUB206"/>
      <c r="FUC206"/>
      <c r="FUD206"/>
      <c r="FUE206"/>
      <c r="FUF206"/>
      <c r="FUG206"/>
      <c r="FUH206"/>
      <c r="FUI206"/>
      <c r="FUJ206"/>
      <c r="FUK206"/>
      <c r="FUL206"/>
      <c r="FUM206"/>
      <c r="FUN206"/>
      <c r="FUO206"/>
      <c r="FUP206"/>
      <c r="FUQ206"/>
      <c r="FUR206"/>
      <c r="FUS206"/>
      <c r="FUT206"/>
      <c r="FUU206"/>
      <c r="FUV206"/>
      <c r="FUW206"/>
      <c r="FUX206"/>
      <c r="FUY206"/>
      <c r="FUZ206"/>
      <c r="FVA206"/>
      <c r="FVB206"/>
      <c r="FVC206"/>
      <c r="FVD206"/>
      <c r="FVE206"/>
      <c r="FVF206"/>
      <c r="FVG206"/>
      <c r="FVH206"/>
      <c r="FVI206"/>
      <c r="FVJ206"/>
      <c r="FVK206"/>
      <c r="FVL206"/>
      <c r="FVM206"/>
      <c r="FVN206"/>
      <c r="FVO206"/>
      <c r="FVP206"/>
      <c r="FVQ206"/>
      <c r="FVR206"/>
      <c r="FVS206"/>
      <c r="FVT206"/>
      <c r="FVU206"/>
      <c r="FVV206"/>
      <c r="FVW206"/>
      <c r="FVX206"/>
      <c r="FVY206"/>
      <c r="FVZ206"/>
      <c r="FWA206"/>
      <c r="FWB206"/>
      <c r="FWC206"/>
      <c r="FWD206"/>
      <c r="FWE206"/>
      <c r="FWF206"/>
      <c r="FWG206"/>
      <c r="FWH206"/>
      <c r="FWI206"/>
      <c r="FWJ206"/>
      <c r="FWK206"/>
      <c r="FWL206"/>
      <c r="FWM206"/>
      <c r="FWN206"/>
      <c r="FWO206"/>
      <c r="FWP206"/>
      <c r="FWQ206"/>
      <c r="FWR206"/>
      <c r="FWS206"/>
      <c r="FWT206"/>
      <c r="FWU206"/>
      <c r="FWV206"/>
      <c r="FWW206"/>
      <c r="FWX206"/>
      <c r="FWY206"/>
      <c r="FWZ206"/>
      <c r="FXA206"/>
      <c r="FXB206"/>
      <c r="FXC206"/>
      <c r="FXD206"/>
      <c r="FXE206"/>
      <c r="FXF206"/>
      <c r="FXG206"/>
      <c r="FXH206"/>
      <c r="FXI206"/>
      <c r="FXJ206"/>
      <c r="FXK206"/>
      <c r="FXL206"/>
      <c r="FXM206"/>
      <c r="FXN206"/>
      <c r="FXO206"/>
      <c r="FXP206"/>
      <c r="FXQ206"/>
      <c r="FXR206"/>
      <c r="FXS206"/>
      <c r="FXT206"/>
      <c r="FXU206"/>
      <c r="FXV206"/>
      <c r="FXW206"/>
      <c r="FXX206"/>
      <c r="FXY206"/>
      <c r="FXZ206"/>
      <c r="FYA206"/>
      <c r="FYB206"/>
      <c r="FYC206"/>
      <c r="FYD206"/>
      <c r="FYE206"/>
      <c r="FYF206"/>
      <c r="FYG206"/>
      <c r="FYH206"/>
      <c r="FYI206"/>
      <c r="FYJ206"/>
      <c r="FYK206"/>
      <c r="FYL206"/>
      <c r="FYM206"/>
      <c r="FYN206"/>
      <c r="FYO206"/>
      <c r="FYP206"/>
      <c r="FYQ206"/>
      <c r="FYR206"/>
      <c r="FYS206"/>
      <c r="FYT206"/>
      <c r="FYU206"/>
      <c r="FYV206"/>
      <c r="FYW206"/>
      <c r="FYX206"/>
      <c r="FYY206"/>
      <c r="FYZ206"/>
      <c r="FZA206"/>
      <c r="FZB206"/>
      <c r="FZC206"/>
      <c r="FZD206"/>
      <c r="FZE206"/>
      <c r="FZF206"/>
      <c r="FZG206"/>
      <c r="FZH206"/>
      <c r="FZI206"/>
      <c r="FZJ206"/>
      <c r="FZK206"/>
      <c r="FZL206"/>
      <c r="FZM206"/>
      <c r="FZN206"/>
      <c r="FZO206"/>
      <c r="FZP206"/>
      <c r="FZQ206"/>
      <c r="FZR206"/>
      <c r="FZS206"/>
      <c r="FZT206"/>
      <c r="FZU206"/>
      <c r="FZV206"/>
      <c r="FZW206"/>
      <c r="FZX206"/>
      <c r="FZY206"/>
      <c r="FZZ206"/>
      <c r="GAA206"/>
      <c r="GAB206"/>
      <c r="GAC206"/>
      <c r="GAD206"/>
      <c r="GAE206"/>
      <c r="GAF206"/>
      <c r="GAG206"/>
      <c r="GAH206"/>
      <c r="GAI206"/>
      <c r="GAJ206"/>
      <c r="GAK206"/>
      <c r="GAL206"/>
      <c r="GAM206"/>
      <c r="GAN206"/>
      <c r="GAO206"/>
      <c r="GAP206"/>
      <c r="GAQ206"/>
      <c r="GAR206"/>
      <c r="GAS206"/>
      <c r="GAT206"/>
      <c r="GAU206"/>
      <c r="GAV206"/>
      <c r="GAW206"/>
      <c r="GAX206"/>
      <c r="GAY206"/>
      <c r="GAZ206"/>
      <c r="GBA206"/>
      <c r="GBB206"/>
      <c r="GBC206"/>
      <c r="GBD206"/>
      <c r="GBE206"/>
      <c r="GBF206"/>
      <c r="GBG206"/>
      <c r="GBH206"/>
      <c r="GBI206"/>
      <c r="GBJ206"/>
      <c r="GBK206"/>
      <c r="GBL206"/>
      <c r="GBM206"/>
      <c r="GBN206"/>
      <c r="GBO206"/>
      <c r="GBP206"/>
      <c r="GBQ206"/>
      <c r="GBR206"/>
      <c r="GBS206"/>
      <c r="GBT206"/>
      <c r="GBU206"/>
      <c r="GBV206"/>
      <c r="GBW206"/>
      <c r="GBX206"/>
      <c r="GBY206"/>
      <c r="GBZ206"/>
      <c r="GCA206"/>
      <c r="GCB206"/>
      <c r="GCC206"/>
      <c r="GCD206"/>
      <c r="GCE206"/>
      <c r="GCF206"/>
      <c r="GCG206"/>
      <c r="GCH206"/>
      <c r="GCI206"/>
      <c r="GCJ206"/>
      <c r="GCK206"/>
      <c r="GCL206"/>
      <c r="GCM206"/>
      <c r="GCN206"/>
      <c r="GCO206"/>
      <c r="GCP206"/>
      <c r="GCQ206"/>
      <c r="GCR206"/>
      <c r="GCS206"/>
      <c r="GCT206"/>
      <c r="GCU206"/>
      <c r="GCV206"/>
      <c r="GCW206"/>
      <c r="GCX206"/>
      <c r="GCY206"/>
      <c r="GCZ206"/>
      <c r="GDA206"/>
      <c r="GDB206"/>
      <c r="GDC206"/>
      <c r="GDD206"/>
      <c r="GDE206"/>
      <c r="GDF206"/>
      <c r="GDG206"/>
      <c r="GDH206"/>
      <c r="GDI206"/>
      <c r="GDJ206"/>
      <c r="GDK206"/>
      <c r="GDL206"/>
      <c r="GDM206"/>
      <c r="GDN206"/>
      <c r="GDO206"/>
      <c r="GDP206"/>
      <c r="GDQ206"/>
      <c r="GDR206"/>
      <c r="GDS206"/>
      <c r="GDT206"/>
      <c r="GDU206"/>
      <c r="GDV206"/>
      <c r="GDW206"/>
      <c r="GDX206"/>
      <c r="GDY206"/>
      <c r="GDZ206"/>
      <c r="GEA206"/>
      <c r="GEB206"/>
      <c r="GEC206"/>
      <c r="GED206"/>
      <c r="GEE206"/>
      <c r="GEF206"/>
      <c r="GEG206"/>
      <c r="GEH206"/>
      <c r="GEI206"/>
      <c r="GEJ206"/>
      <c r="GEK206"/>
      <c r="GEL206"/>
      <c r="GEM206"/>
      <c r="GEN206"/>
      <c r="GEO206"/>
      <c r="GEP206"/>
      <c r="GEQ206"/>
      <c r="GER206"/>
      <c r="GES206"/>
      <c r="GET206"/>
      <c r="GEU206"/>
      <c r="GEV206"/>
      <c r="GEW206"/>
      <c r="GEX206"/>
      <c r="GEY206"/>
      <c r="GEZ206"/>
      <c r="GFA206"/>
      <c r="GFB206"/>
      <c r="GFC206"/>
      <c r="GFD206"/>
      <c r="GFE206"/>
      <c r="GFF206"/>
      <c r="GFG206"/>
      <c r="GFH206"/>
      <c r="GFI206"/>
      <c r="GFJ206"/>
      <c r="GFK206"/>
      <c r="GFL206"/>
      <c r="GFM206"/>
      <c r="GFN206"/>
      <c r="GFO206"/>
      <c r="GFP206"/>
      <c r="GFQ206"/>
      <c r="GFR206"/>
      <c r="GFS206"/>
      <c r="GFT206"/>
      <c r="GFU206"/>
      <c r="GFV206"/>
      <c r="GFW206"/>
      <c r="GFX206"/>
      <c r="GFY206"/>
      <c r="GFZ206"/>
      <c r="GGA206"/>
      <c r="GGB206"/>
      <c r="GGC206"/>
      <c r="GGD206"/>
      <c r="GGE206"/>
      <c r="GGF206"/>
      <c r="GGG206"/>
      <c r="GGH206"/>
      <c r="GGI206"/>
      <c r="GGJ206"/>
      <c r="GGK206"/>
      <c r="GGL206"/>
      <c r="GGM206"/>
      <c r="GGN206"/>
      <c r="GGO206"/>
      <c r="GGP206"/>
      <c r="GGQ206"/>
      <c r="GGR206"/>
      <c r="GGS206"/>
      <c r="GGT206"/>
      <c r="GGU206"/>
      <c r="GGV206"/>
      <c r="GGW206"/>
      <c r="GGX206"/>
      <c r="GGY206"/>
      <c r="GGZ206"/>
      <c r="GHA206"/>
      <c r="GHB206"/>
      <c r="GHC206"/>
      <c r="GHD206"/>
      <c r="GHE206"/>
      <c r="GHF206"/>
      <c r="GHG206"/>
      <c r="GHH206"/>
      <c r="GHI206"/>
      <c r="GHJ206"/>
      <c r="GHK206"/>
      <c r="GHL206"/>
      <c r="GHM206"/>
      <c r="GHN206"/>
      <c r="GHO206"/>
      <c r="GHP206"/>
      <c r="GHQ206"/>
      <c r="GHR206"/>
      <c r="GHS206"/>
      <c r="GHT206"/>
      <c r="GHU206"/>
      <c r="GHV206"/>
      <c r="GHW206"/>
      <c r="GHX206"/>
      <c r="GHY206"/>
      <c r="GHZ206"/>
      <c r="GIA206"/>
      <c r="GIB206"/>
      <c r="GIC206"/>
      <c r="GID206"/>
      <c r="GIE206"/>
      <c r="GIF206"/>
      <c r="GIG206"/>
      <c r="GIH206"/>
      <c r="GII206"/>
      <c r="GIJ206"/>
      <c r="GIK206"/>
      <c r="GIL206"/>
      <c r="GIM206"/>
      <c r="GIN206"/>
      <c r="GIO206"/>
      <c r="GIP206"/>
      <c r="GIQ206"/>
      <c r="GIR206"/>
      <c r="GIS206"/>
      <c r="GIT206"/>
      <c r="GIU206"/>
      <c r="GIV206"/>
      <c r="GIW206"/>
      <c r="GIX206"/>
      <c r="GIY206"/>
      <c r="GIZ206"/>
      <c r="GJA206"/>
      <c r="GJB206"/>
      <c r="GJC206"/>
      <c r="GJD206"/>
      <c r="GJE206"/>
      <c r="GJF206"/>
      <c r="GJG206"/>
      <c r="GJH206"/>
      <c r="GJI206"/>
      <c r="GJJ206"/>
      <c r="GJK206"/>
      <c r="GJL206"/>
      <c r="GJM206"/>
      <c r="GJN206"/>
      <c r="GJO206"/>
      <c r="GJP206"/>
      <c r="GJQ206"/>
      <c r="GJR206"/>
      <c r="GJS206"/>
      <c r="GJT206"/>
      <c r="GJU206"/>
      <c r="GJV206"/>
      <c r="GJW206"/>
      <c r="GJX206"/>
      <c r="GJY206"/>
      <c r="GJZ206"/>
      <c r="GKA206"/>
      <c r="GKB206"/>
      <c r="GKC206"/>
      <c r="GKD206"/>
      <c r="GKE206"/>
      <c r="GKF206"/>
      <c r="GKG206"/>
      <c r="GKH206"/>
      <c r="GKI206"/>
      <c r="GKJ206"/>
      <c r="GKK206"/>
      <c r="GKL206"/>
      <c r="GKM206"/>
      <c r="GKN206"/>
      <c r="GKO206"/>
      <c r="GKP206"/>
      <c r="GKQ206"/>
      <c r="GKR206"/>
      <c r="GKS206"/>
      <c r="GKT206"/>
      <c r="GKU206"/>
      <c r="GKV206"/>
      <c r="GKW206"/>
      <c r="GKX206"/>
      <c r="GKY206"/>
      <c r="GKZ206"/>
      <c r="GLA206"/>
      <c r="GLB206"/>
      <c r="GLC206"/>
      <c r="GLD206"/>
      <c r="GLE206"/>
      <c r="GLF206"/>
      <c r="GLG206"/>
      <c r="GLH206"/>
      <c r="GLI206"/>
      <c r="GLJ206"/>
      <c r="GLK206"/>
      <c r="GLL206"/>
      <c r="GLM206"/>
      <c r="GLN206"/>
      <c r="GLO206"/>
      <c r="GLP206"/>
      <c r="GLQ206"/>
      <c r="GLR206"/>
      <c r="GLS206"/>
      <c r="GLT206"/>
      <c r="GLU206"/>
      <c r="GLV206"/>
      <c r="GLW206"/>
      <c r="GLX206"/>
      <c r="GLY206"/>
      <c r="GLZ206"/>
      <c r="GMA206"/>
      <c r="GMB206"/>
      <c r="GMC206"/>
      <c r="GMD206"/>
      <c r="GME206"/>
      <c r="GMF206"/>
      <c r="GMG206"/>
      <c r="GMH206"/>
      <c r="GMI206"/>
      <c r="GMJ206"/>
      <c r="GMK206"/>
      <c r="GML206"/>
      <c r="GMM206"/>
      <c r="GMN206"/>
      <c r="GMO206"/>
      <c r="GMP206"/>
      <c r="GMQ206"/>
      <c r="GMR206"/>
      <c r="GMS206"/>
      <c r="GMT206"/>
      <c r="GMU206"/>
      <c r="GMV206"/>
      <c r="GMW206"/>
      <c r="GMX206"/>
      <c r="GMY206"/>
      <c r="GMZ206"/>
      <c r="GNA206"/>
      <c r="GNB206"/>
      <c r="GNC206"/>
      <c r="GND206"/>
      <c r="GNE206"/>
      <c r="GNF206"/>
      <c r="GNG206"/>
      <c r="GNH206"/>
      <c r="GNI206"/>
      <c r="GNJ206"/>
      <c r="GNK206"/>
      <c r="GNL206"/>
      <c r="GNM206"/>
      <c r="GNN206"/>
      <c r="GNO206"/>
      <c r="GNP206"/>
      <c r="GNQ206"/>
      <c r="GNR206"/>
      <c r="GNS206"/>
      <c r="GNT206"/>
      <c r="GNU206"/>
      <c r="GNV206"/>
      <c r="GNW206"/>
      <c r="GNX206"/>
      <c r="GNY206"/>
      <c r="GNZ206"/>
      <c r="GOA206"/>
      <c r="GOB206"/>
      <c r="GOC206"/>
      <c r="GOD206"/>
      <c r="GOE206"/>
      <c r="GOF206"/>
      <c r="GOG206"/>
      <c r="GOH206"/>
      <c r="GOI206"/>
      <c r="GOJ206"/>
      <c r="GOK206"/>
      <c r="GOL206"/>
      <c r="GOM206"/>
      <c r="GON206"/>
      <c r="GOO206"/>
      <c r="GOP206"/>
      <c r="GOQ206"/>
      <c r="GOR206"/>
      <c r="GOS206"/>
      <c r="GOT206"/>
      <c r="GOU206"/>
      <c r="GOV206"/>
      <c r="GOW206"/>
      <c r="GOX206"/>
      <c r="GOY206"/>
      <c r="GOZ206"/>
      <c r="GPA206"/>
      <c r="GPB206"/>
      <c r="GPC206"/>
      <c r="GPD206"/>
      <c r="GPE206"/>
      <c r="GPF206"/>
      <c r="GPG206"/>
      <c r="GPH206"/>
      <c r="GPI206"/>
      <c r="GPJ206"/>
      <c r="GPK206"/>
      <c r="GPL206"/>
      <c r="GPM206"/>
      <c r="GPN206"/>
      <c r="GPO206"/>
      <c r="GPP206"/>
      <c r="GPQ206"/>
      <c r="GPR206"/>
      <c r="GPS206"/>
      <c r="GPT206"/>
      <c r="GPU206"/>
      <c r="GPV206"/>
      <c r="GPW206"/>
      <c r="GPX206"/>
      <c r="GPY206"/>
      <c r="GPZ206"/>
      <c r="GQA206"/>
      <c r="GQB206"/>
      <c r="GQC206"/>
      <c r="GQD206"/>
      <c r="GQE206"/>
      <c r="GQF206"/>
      <c r="GQG206"/>
      <c r="GQH206"/>
      <c r="GQI206"/>
      <c r="GQJ206"/>
      <c r="GQK206"/>
      <c r="GQL206"/>
      <c r="GQM206"/>
      <c r="GQN206"/>
      <c r="GQO206"/>
      <c r="GQP206"/>
      <c r="GQQ206"/>
      <c r="GQR206"/>
      <c r="GQS206"/>
      <c r="GQT206"/>
      <c r="GQU206"/>
      <c r="GQV206"/>
      <c r="GQW206"/>
      <c r="GQX206"/>
      <c r="GQY206"/>
      <c r="GQZ206"/>
      <c r="GRA206"/>
      <c r="GRB206"/>
      <c r="GRC206"/>
      <c r="GRD206"/>
      <c r="GRE206"/>
      <c r="GRF206"/>
      <c r="GRG206"/>
      <c r="GRH206"/>
      <c r="GRI206"/>
      <c r="GRJ206"/>
      <c r="GRK206"/>
      <c r="GRL206"/>
      <c r="GRM206"/>
      <c r="GRN206"/>
      <c r="GRO206"/>
      <c r="GRP206"/>
      <c r="GRQ206"/>
      <c r="GRR206"/>
      <c r="GRS206"/>
      <c r="GRT206"/>
      <c r="GRU206"/>
      <c r="GRV206"/>
      <c r="GRW206"/>
      <c r="GRX206"/>
      <c r="GRY206"/>
      <c r="GRZ206"/>
      <c r="GSA206"/>
      <c r="GSB206"/>
      <c r="GSC206"/>
      <c r="GSD206"/>
      <c r="GSE206"/>
      <c r="GSF206"/>
      <c r="GSG206"/>
      <c r="GSH206"/>
      <c r="GSI206"/>
      <c r="GSJ206"/>
      <c r="GSK206"/>
      <c r="GSL206"/>
      <c r="GSM206"/>
      <c r="GSN206"/>
      <c r="GSO206"/>
      <c r="GSP206"/>
      <c r="GSQ206"/>
      <c r="GSR206"/>
      <c r="GSS206"/>
      <c r="GST206"/>
      <c r="GSU206"/>
      <c r="GSV206"/>
      <c r="GSW206"/>
      <c r="GSX206"/>
      <c r="GSY206"/>
      <c r="GSZ206"/>
      <c r="GTA206"/>
      <c r="GTB206"/>
      <c r="GTC206"/>
      <c r="GTD206"/>
      <c r="GTE206"/>
      <c r="GTF206"/>
      <c r="GTG206"/>
      <c r="GTH206"/>
      <c r="GTI206"/>
      <c r="GTJ206"/>
      <c r="GTK206"/>
      <c r="GTL206"/>
      <c r="GTM206"/>
      <c r="GTN206"/>
      <c r="GTO206"/>
      <c r="GTP206"/>
      <c r="GTQ206"/>
      <c r="GTR206"/>
      <c r="GTS206"/>
      <c r="GTT206"/>
      <c r="GTU206"/>
      <c r="GTV206"/>
      <c r="GTW206"/>
      <c r="GTX206"/>
      <c r="GTY206"/>
      <c r="GTZ206"/>
      <c r="GUA206"/>
      <c r="GUB206"/>
      <c r="GUC206"/>
      <c r="GUD206"/>
      <c r="GUE206"/>
      <c r="GUF206"/>
      <c r="GUG206"/>
      <c r="GUH206"/>
      <c r="GUI206"/>
      <c r="GUJ206"/>
      <c r="GUK206"/>
      <c r="GUL206"/>
      <c r="GUM206"/>
      <c r="GUN206"/>
      <c r="GUO206"/>
      <c r="GUP206"/>
      <c r="GUQ206"/>
      <c r="GUR206"/>
      <c r="GUS206"/>
      <c r="GUT206"/>
      <c r="GUU206"/>
      <c r="GUV206"/>
      <c r="GUW206"/>
      <c r="GUX206"/>
      <c r="GUY206"/>
      <c r="GUZ206"/>
      <c r="GVA206"/>
      <c r="GVB206"/>
      <c r="GVC206"/>
      <c r="GVD206"/>
      <c r="GVE206"/>
      <c r="GVF206"/>
      <c r="GVG206"/>
      <c r="GVH206"/>
      <c r="GVI206"/>
      <c r="GVJ206"/>
      <c r="GVK206"/>
      <c r="GVL206"/>
      <c r="GVM206"/>
      <c r="GVN206"/>
      <c r="GVO206"/>
      <c r="GVP206"/>
      <c r="GVQ206"/>
      <c r="GVR206"/>
      <c r="GVS206"/>
      <c r="GVT206"/>
      <c r="GVU206"/>
      <c r="GVV206"/>
      <c r="GVW206"/>
      <c r="GVX206"/>
      <c r="GVY206"/>
      <c r="GVZ206"/>
      <c r="GWA206"/>
      <c r="GWB206"/>
      <c r="GWC206"/>
      <c r="GWD206"/>
      <c r="GWE206"/>
      <c r="GWF206"/>
      <c r="GWG206"/>
      <c r="GWH206"/>
      <c r="GWI206"/>
      <c r="GWJ206"/>
      <c r="GWK206"/>
      <c r="GWL206"/>
      <c r="GWM206"/>
      <c r="GWN206"/>
      <c r="GWO206"/>
      <c r="GWP206"/>
      <c r="GWQ206"/>
      <c r="GWR206"/>
      <c r="GWS206"/>
      <c r="GWT206"/>
      <c r="GWU206"/>
      <c r="GWV206"/>
      <c r="GWW206"/>
      <c r="GWX206"/>
      <c r="GWY206"/>
      <c r="GWZ206"/>
      <c r="GXA206"/>
      <c r="GXB206"/>
      <c r="GXC206"/>
      <c r="GXD206"/>
      <c r="GXE206"/>
      <c r="GXF206"/>
      <c r="GXG206"/>
      <c r="GXH206"/>
      <c r="GXI206"/>
      <c r="GXJ206"/>
      <c r="GXK206"/>
      <c r="GXL206"/>
      <c r="GXM206"/>
      <c r="GXN206"/>
      <c r="GXO206"/>
      <c r="GXP206"/>
      <c r="GXQ206"/>
      <c r="GXR206"/>
      <c r="GXS206"/>
      <c r="GXT206"/>
      <c r="GXU206"/>
      <c r="GXV206"/>
      <c r="GXW206"/>
      <c r="GXX206"/>
      <c r="GXY206"/>
      <c r="GXZ206"/>
      <c r="GYA206"/>
      <c r="GYB206"/>
      <c r="GYC206"/>
      <c r="GYD206"/>
      <c r="GYE206"/>
      <c r="GYF206"/>
      <c r="GYG206"/>
      <c r="GYH206"/>
      <c r="GYI206"/>
      <c r="GYJ206"/>
      <c r="GYK206"/>
      <c r="GYL206"/>
      <c r="GYM206"/>
      <c r="GYN206"/>
      <c r="GYO206"/>
      <c r="GYP206"/>
      <c r="GYQ206"/>
      <c r="GYR206"/>
      <c r="GYS206"/>
      <c r="GYT206"/>
      <c r="GYU206"/>
      <c r="GYV206"/>
      <c r="GYW206"/>
      <c r="GYX206"/>
      <c r="GYY206"/>
      <c r="GYZ206"/>
      <c r="GZA206"/>
      <c r="GZB206"/>
      <c r="GZC206"/>
      <c r="GZD206"/>
      <c r="GZE206"/>
      <c r="GZF206"/>
      <c r="GZG206"/>
      <c r="GZH206"/>
      <c r="GZI206"/>
      <c r="GZJ206"/>
      <c r="GZK206"/>
      <c r="GZL206"/>
      <c r="GZM206"/>
      <c r="GZN206"/>
      <c r="GZO206"/>
      <c r="GZP206"/>
      <c r="GZQ206"/>
      <c r="GZR206"/>
      <c r="GZS206"/>
      <c r="GZT206"/>
      <c r="GZU206"/>
      <c r="GZV206"/>
      <c r="GZW206"/>
      <c r="GZX206"/>
      <c r="GZY206"/>
      <c r="GZZ206"/>
      <c r="HAA206"/>
      <c r="HAB206"/>
      <c r="HAC206"/>
      <c r="HAD206"/>
      <c r="HAE206"/>
      <c r="HAF206"/>
      <c r="HAG206"/>
      <c r="HAH206"/>
      <c r="HAI206"/>
      <c r="HAJ206"/>
      <c r="HAK206"/>
      <c r="HAL206"/>
      <c r="HAM206"/>
      <c r="HAN206"/>
      <c r="HAO206"/>
      <c r="HAP206"/>
      <c r="HAQ206"/>
      <c r="HAR206"/>
      <c r="HAS206"/>
      <c r="HAT206"/>
      <c r="HAU206"/>
      <c r="HAV206"/>
      <c r="HAW206"/>
      <c r="HAX206"/>
      <c r="HAY206"/>
      <c r="HAZ206"/>
      <c r="HBA206"/>
      <c r="HBB206"/>
      <c r="HBC206"/>
      <c r="HBD206"/>
      <c r="HBE206"/>
      <c r="HBF206"/>
      <c r="HBG206"/>
      <c r="HBH206"/>
      <c r="HBI206"/>
      <c r="HBJ206"/>
      <c r="HBK206"/>
      <c r="HBL206"/>
      <c r="HBM206"/>
      <c r="HBN206"/>
      <c r="HBO206"/>
      <c r="HBP206"/>
      <c r="HBQ206"/>
      <c r="HBR206"/>
      <c r="HBS206"/>
      <c r="HBT206"/>
      <c r="HBU206"/>
      <c r="HBV206"/>
      <c r="HBW206"/>
      <c r="HBX206"/>
      <c r="HBY206"/>
      <c r="HBZ206"/>
      <c r="HCA206"/>
      <c r="HCB206"/>
      <c r="HCC206"/>
      <c r="HCD206"/>
      <c r="HCE206"/>
      <c r="HCF206"/>
      <c r="HCG206"/>
      <c r="HCH206"/>
      <c r="HCI206"/>
      <c r="HCJ206"/>
      <c r="HCK206"/>
      <c r="HCL206"/>
      <c r="HCM206"/>
      <c r="HCN206"/>
      <c r="HCO206"/>
      <c r="HCP206"/>
      <c r="HCQ206"/>
      <c r="HCR206"/>
      <c r="HCS206"/>
      <c r="HCT206"/>
      <c r="HCU206"/>
      <c r="HCV206"/>
      <c r="HCW206"/>
      <c r="HCX206"/>
      <c r="HCY206"/>
      <c r="HCZ206"/>
      <c r="HDA206"/>
      <c r="HDB206"/>
      <c r="HDC206"/>
      <c r="HDD206"/>
      <c r="HDE206"/>
      <c r="HDF206"/>
      <c r="HDG206"/>
      <c r="HDH206"/>
      <c r="HDI206"/>
      <c r="HDJ206"/>
      <c r="HDK206"/>
      <c r="HDL206"/>
      <c r="HDM206"/>
      <c r="HDN206"/>
      <c r="HDO206"/>
      <c r="HDP206"/>
      <c r="HDQ206"/>
      <c r="HDR206"/>
      <c r="HDS206"/>
      <c r="HDT206"/>
      <c r="HDU206"/>
      <c r="HDV206"/>
      <c r="HDW206"/>
      <c r="HDX206"/>
      <c r="HDY206"/>
      <c r="HDZ206"/>
      <c r="HEA206"/>
      <c r="HEB206"/>
      <c r="HEC206"/>
      <c r="HED206"/>
      <c r="HEE206"/>
      <c r="HEF206"/>
      <c r="HEG206"/>
      <c r="HEH206"/>
      <c r="HEI206"/>
      <c r="HEJ206"/>
      <c r="HEK206"/>
      <c r="HEL206"/>
      <c r="HEM206"/>
      <c r="HEN206"/>
      <c r="HEO206"/>
      <c r="HEP206"/>
      <c r="HEQ206"/>
      <c r="HER206"/>
      <c r="HES206"/>
      <c r="HET206"/>
      <c r="HEU206"/>
      <c r="HEV206"/>
      <c r="HEW206"/>
      <c r="HEX206"/>
      <c r="HEY206"/>
      <c r="HEZ206"/>
      <c r="HFA206"/>
      <c r="HFB206"/>
      <c r="HFC206"/>
      <c r="HFD206"/>
      <c r="HFE206"/>
      <c r="HFF206"/>
      <c r="HFG206"/>
      <c r="HFH206"/>
      <c r="HFI206"/>
      <c r="HFJ206"/>
      <c r="HFK206"/>
      <c r="HFL206"/>
      <c r="HFM206"/>
      <c r="HFN206"/>
      <c r="HFO206"/>
      <c r="HFP206"/>
      <c r="HFQ206"/>
      <c r="HFR206"/>
      <c r="HFS206"/>
      <c r="HFT206"/>
      <c r="HFU206"/>
      <c r="HFV206"/>
      <c r="HFW206"/>
      <c r="HFX206"/>
      <c r="HFY206"/>
      <c r="HFZ206"/>
      <c r="HGA206"/>
      <c r="HGB206"/>
      <c r="HGC206"/>
      <c r="HGD206"/>
      <c r="HGE206"/>
      <c r="HGF206"/>
      <c r="HGG206"/>
      <c r="HGH206"/>
      <c r="HGI206"/>
      <c r="HGJ206"/>
      <c r="HGK206"/>
      <c r="HGL206"/>
      <c r="HGM206"/>
      <c r="HGN206"/>
      <c r="HGO206"/>
      <c r="HGP206"/>
      <c r="HGQ206"/>
      <c r="HGR206"/>
      <c r="HGS206"/>
      <c r="HGT206"/>
      <c r="HGU206"/>
      <c r="HGV206"/>
      <c r="HGW206"/>
      <c r="HGX206"/>
      <c r="HGY206"/>
      <c r="HGZ206"/>
      <c r="HHA206"/>
      <c r="HHB206"/>
      <c r="HHC206"/>
      <c r="HHD206"/>
      <c r="HHE206"/>
      <c r="HHF206"/>
      <c r="HHG206"/>
      <c r="HHH206"/>
      <c r="HHI206"/>
      <c r="HHJ206"/>
      <c r="HHK206"/>
      <c r="HHL206"/>
      <c r="HHM206"/>
      <c r="HHN206"/>
      <c r="HHO206"/>
      <c r="HHP206"/>
      <c r="HHQ206"/>
      <c r="HHR206"/>
      <c r="HHS206"/>
      <c r="HHT206"/>
      <c r="HHU206"/>
      <c r="HHV206"/>
      <c r="HHW206"/>
      <c r="HHX206"/>
      <c r="HHY206"/>
      <c r="HHZ206"/>
      <c r="HIA206"/>
      <c r="HIB206"/>
      <c r="HIC206"/>
      <c r="HID206"/>
      <c r="HIE206"/>
      <c r="HIF206"/>
      <c r="HIG206"/>
      <c r="HIH206"/>
      <c r="HII206"/>
      <c r="HIJ206"/>
      <c r="HIK206"/>
      <c r="HIL206"/>
      <c r="HIM206"/>
      <c r="HIN206"/>
      <c r="HIO206"/>
      <c r="HIP206"/>
      <c r="HIQ206"/>
      <c r="HIR206"/>
      <c r="HIS206"/>
      <c r="HIT206"/>
      <c r="HIU206"/>
      <c r="HIV206"/>
      <c r="HIW206"/>
      <c r="HIX206"/>
      <c r="HIY206"/>
      <c r="HIZ206"/>
      <c r="HJA206"/>
      <c r="HJB206"/>
      <c r="HJC206"/>
      <c r="HJD206"/>
      <c r="HJE206"/>
      <c r="HJF206"/>
      <c r="HJG206"/>
      <c r="HJH206"/>
      <c r="HJI206"/>
      <c r="HJJ206"/>
      <c r="HJK206"/>
      <c r="HJL206"/>
      <c r="HJM206"/>
      <c r="HJN206"/>
      <c r="HJO206"/>
      <c r="HJP206"/>
      <c r="HJQ206"/>
      <c r="HJR206"/>
      <c r="HJS206"/>
      <c r="HJT206"/>
      <c r="HJU206"/>
      <c r="HJV206"/>
      <c r="HJW206"/>
      <c r="HJX206"/>
      <c r="HJY206"/>
      <c r="HJZ206"/>
      <c r="HKA206"/>
      <c r="HKB206"/>
      <c r="HKC206"/>
      <c r="HKD206"/>
      <c r="HKE206"/>
      <c r="HKF206"/>
      <c r="HKG206"/>
      <c r="HKH206"/>
      <c r="HKI206"/>
      <c r="HKJ206"/>
      <c r="HKK206"/>
      <c r="HKL206"/>
      <c r="HKM206"/>
      <c r="HKN206"/>
      <c r="HKO206"/>
      <c r="HKP206"/>
      <c r="HKQ206"/>
      <c r="HKR206"/>
      <c r="HKS206"/>
      <c r="HKT206"/>
      <c r="HKU206"/>
      <c r="HKV206"/>
      <c r="HKW206"/>
      <c r="HKX206"/>
      <c r="HKY206"/>
      <c r="HKZ206"/>
      <c r="HLA206"/>
      <c r="HLB206"/>
      <c r="HLC206"/>
      <c r="HLD206"/>
      <c r="HLE206"/>
      <c r="HLF206"/>
      <c r="HLG206"/>
      <c r="HLH206"/>
      <c r="HLI206"/>
      <c r="HLJ206"/>
      <c r="HLK206"/>
      <c r="HLL206"/>
      <c r="HLM206"/>
      <c r="HLN206"/>
      <c r="HLO206"/>
      <c r="HLP206"/>
      <c r="HLQ206"/>
      <c r="HLR206"/>
      <c r="HLS206"/>
      <c r="HLT206"/>
      <c r="HLU206"/>
      <c r="HLV206"/>
      <c r="HLW206"/>
      <c r="HLX206"/>
      <c r="HLY206"/>
      <c r="HLZ206"/>
      <c r="HMA206"/>
      <c r="HMB206"/>
      <c r="HMC206"/>
      <c r="HMD206"/>
      <c r="HME206"/>
      <c r="HMF206"/>
      <c r="HMG206"/>
      <c r="HMH206"/>
      <c r="HMI206"/>
      <c r="HMJ206"/>
      <c r="HMK206"/>
      <c r="HML206"/>
      <c r="HMM206"/>
      <c r="HMN206"/>
      <c r="HMO206"/>
      <c r="HMP206"/>
      <c r="HMQ206"/>
      <c r="HMR206"/>
      <c r="HMS206"/>
      <c r="HMT206"/>
      <c r="HMU206"/>
      <c r="HMV206"/>
      <c r="HMW206"/>
      <c r="HMX206"/>
      <c r="HMY206"/>
      <c r="HMZ206"/>
      <c r="HNA206"/>
      <c r="HNB206"/>
      <c r="HNC206"/>
      <c r="HND206"/>
      <c r="HNE206"/>
      <c r="HNF206"/>
      <c r="HNG206"/>
      <c r="HNH206"/>
      <c r="HNI206"/>
      <c r="HNJ206"/>
      <c r="HNK206"/>
      <c r="HNL206"/>
      <c r="HNM206"/>
      <c r="HNN206"/>
      <c r="HNO206"/>
      <c r="HNP206"/>
      <c r="HNQ206"/>
      <c r="HNR206"/>
      <c r="HNS206"/>
      <c r="HNT206"/>
      <c r="HNU206"/>
      <c r="HNV206"/>
      <c r="HNW206"/>
      <c r="HNX206"/>
      <c r="HNY206"/>
      <c r="HNZ206"/>
      <c r="HOA206"/>
      <c r="HOB206"/>
      <c r="HOC206"/>
      <c r="HOD206"/>
      <c r="HOE206"/>
      <c r="HOF206"/>
      <c r="HOG206"/>
      <c r="HOH206"/>
      <c r="HOI206"/>
      <c r="HOJ206"/>
      <c r="HOK206"/>
      <c r="HOL206"/>
      <c r="HOM206"/>
      <c r="HON206"/>
      <c r="HOO206"/>
      <c r="HOP206"/>
      <c r="HOQ206"/>
      <c r="HOR206"/>
      <c r="HOS206"/>
      <c r="HOT206"/>
      <c r="HOU206"/>
      <c r="HOV206"/>
      <c r="HOW206"/>
      <c r="HOX206"/>
      <c r="HOY206"/>
      <c r="HOZ206"/>
      <c r="HPA206"/>
      <c r="HPB206"/>
      <c r="HPC206"/>
      <c r="HPD206"/>
      <c r="HPE206"/>
      <c r="HPF206"/>
      <c r="HPG206"/>
      <c r="HPH206"/>
      <c r="HPI206"/>
      <c r="HPJ206"/>
      <c r="HPK206"/>
      <c r="HPL206"/>
      <c r="HPM206"/>
      <c r="HPN206"/>
      <c r="HPO206"/>
      <c r="HPP206"/>
      <c r="HPQ206"/>
      <c r="HPR206"/>
      <c r="HPS206"/>
      <c r="HPT206"/>
      <c r="HPU206"/>
      <c r="HPV206"/>
      <c r="HPW206"/>
      <c r="HPX206"/>
      <c r="HPY206"/>
      <c r="HPZ206"/>
      <c r="HQA206"/>
      <c r="HQB206"/>
      <c r="HQC206"/>
      <c r="HQD206"/>
      <c r="HQE206"/>
      <c r="HQF206"/>
      <c r="HQG206"/>
      <c r="HQH206"/>
      <c r="HQI206"/>
      <c r="HQJ206"/>
      <c r="HQK206"/>
      <c r="HQL206"/>
      <c r="HQM206"/>
      <c r="HQN206"/>
      <c r="HQO206"/>
      <c r="HQP206"/>
      <c r="HQQ206"/>
      <c r="HQR206"/>
      <c r="HQS206"/>
      <c r="HQT206"/>
      <c r="HQU206"/>
      <c r="HQV206"/>
      <c r="HQW206"/>
      <c r="HQX206"/>
      <c r="HQY206"/>
      <c r="HQZ206"/>
      <c r="HRA206"/>
      <c r="HRB206"/>
      <c r="HRC206"/>
      <c r="HRD206"/>
      <c r="HRE206"/>
      <c r="HRF206"/>
      <c r="HRG206"/>
      <c r="HRH206"/>
      <c r="HRI206"/>
      <c r="HRJ206"/>
      <c r="HRK206"/>
      <c r="HRL206"/>
      <c r="HRM206"/>
      <c r="HRN206"/>
      <c r="HRO206"/>
      <c r="HRP206"/>
      <c r="HRQ206"/>
      <c r="HRR206"/>
      <c r="HRS206"/>
      <c r="HRT206"/>
      <c r="HRU206"/>
      <c r="HRV206"/>
      <c r="HRW206"/>
      <c r="HRX206"/>
      <c r="HRY206"/>
      <c r="HRZ206"/>
      <c r="HSA206"/>
      <c r="HSB206"/>
      <c r="HSC206"/>
      <c r="HSD206"/>
      <c r="HSE206"/>
      <c r="HSF206"/>
      <c r="HSG206"/>
      <c r="HSH206"/>
      <c r="HSI206"/>
      <c r="HSJ206"/>
      <c r="HSK206"/>
      <c r="HSL206"/>
      <c r="HSM206"/>
      <c r="HSN206"/>
      <c r="HSO206"/>
      <c r="HSP206"/>
      <c r="HSQ206"/>
      <c r="HSR206"/>
      <c r="HSS206"/>
      <c r="HST206"/>
      <c r="HSU206"/>
      <c r="HSV206"/>
      <c r="HSW206"/>
      <c r="HSX206"/>
      <c r="HSY206"/>
      <c r="HSZ206"/>
      <c r="HTA206"/>
      <c r="HTB206"/>
      <c r="HTC206"/>
      <c r="HTD206"/>
      <c r="HTE206"/>
      <c r="HTF206"/>
      <c r="HTG206"/>
      <c r="HTH206"/>
      <c r="HTI206"/>
      <c r="HTJ206"/>
      <c r="HTK206"/>
      <c r="HTL206"/>
      <c r="HTM206"/>
      <c r="HTN206"/>
      <c r="HTO206"/>
      <c r="HTP206"/>
      <c r="HTQ206"/>
      <c r="HTR206"/>
      <c r="HTS206"/>
      <c r="HTT206"/>
      <c r="HTU206"/>
      <c r="HTV206"/>
      <c r="HTW206"/>
      <c r="HTX206"/>
      <c r="HTY206"/>
      <c r="HTZ206"/>
      <c r="HUA206"/>
      <c r="HUB206"/>
      <c r="HUC206"/>
      <c r="HUD206"/>
      <c r="HUE206"/>
      <c r="HUF206"/>
      <c r="HUG206"/>
      <c r="HUH206"/>
      <c r="HUI206"/>
      <c r="HUJ206"/>
      <c r="HUK206"/>
      <c r="HUL206"/>
      <c r="HUM206"/>
      <c r="HUN206"/>
      <c r="HUO206"/>
      <c r="HUP206"/>
      <c r="HUQ206"/>
      <c r="HUR206"/>
      <c r="HUS206"/>
      <c r="HUT206"/>
      <c r="HUU206"/>
      <c r="HUV206"/>
      <c r="HUW206"/>
      <c r="HUX206"/>
      <c r="HUY206"/>
      <c r="HUZ206"/>
      <c r="HVA206"/>
      <c r="HVB206"/>
      <c r="HVC206"/>
      <c r="HVD206"/>
      <c r="HVE206"/>
      <c r="HVF206"/>
      <c r="HVG206"/>
      <c r="HVH206"/>
      <c r="HVI206"/>
      <c r="HVJ206"/>
      <c r="HVK206"/>
      <c r="HVL206"/>
      <c r="HVM206"/>
      <c r="HVN206"/>
      <c r="HVO206"/>
      <c r="HVP206"/>
      <c r="HVQ206"/>
      <c r="HVR206"/>
      <c r="HVS206"/>
      <c r="HVT206"/>
      <c r="HVU206"/>
      <c r="HVV206"/>
      <c r="HVW206"/>
      <c r="HVX206"/>
      <c r="HVY206"/>
      <c r="HVZ206"/>
      <c r="HWA206"/>
      <c r="HWB206"/>
      <c r="HWC206"/>
      <c r="HWD206"/>
      <c r="HWE206"/>
      <c r="HWF206"/>
      <c r="HWG206"/>
      <c r="HWH206"/>
      <c r="HWI206"/>
      <c r="HWJ206"/>
      <c r="HWK206"/>
      <c r="HWL206"/>
      <c r="HWM206"/>
      <c r="HWN206"/>
      <c r="HWO206"/>
      <c r="HWP206"/>
      <c r="HWQ206"/>
      <c r="HWR206"/>
      <c r="HWS206"/>
      <c r="HWT206"/>
      <c r="HWU206"/>
      <c r="HWV206"/>
      <c r="HWW206"/>
      <c r="HWX206"/>
      <c r="HWY206"/>
      <c r="HWZ206"/>
      <c r="HXA206"/>
      <c r="HXB206"/>
      <c r="HXC206"/>
      <c r="HXD206"/>
      <c r="HXE206"/>
      <c r="HXF206"/>
      <c r="HXG206"/>
      <c r="HXH206"/>
      <c r="HXI206"/>
      <c r="HXJ206"/>
      <c r="HXK206"/>
      <c r="HXL206"/>
      <c r="HXM206"/>
      <c r="HXN206"/>
      <c r="HXO206"/>
      <c r="HXP206"/>
      <c r="HXQ206"/>
      <c r="HXR206"/>
      <c r="HXS206"/>
      <c r="HXT206"/>
      <c r="HXU206"/>
      <c r="HXV206"/>
      <c r="HXW206"/>
      <c r="HXX206"/>
      <c r="HXY206"/>
      <c r="HXZ206"/>
      <c r="HYA206"/>
      <c r="HYB206"/>
      <c r="HYC206"/>
      <c r="HYD206"/>
      <c r="HYE206"/>
      <c r="HYF206"/>
      <c r="HYG206"/>
      <c r="HYH206"/>
      <c r="HYI206"/>
      <c r="HYJ206"/>
      <c r="HYK206"/>
      <c r="HYL206"/>
      <c r="HYM206"/>
      <c r="HYN206"/>
      <c r="HYO206"/>
      <c r="HYP206"/>
      <c r="HYQ206"/>
      <c r="HYR206"/>
      <c r="HYS206"/>
      <c r="HYT206"/>
      <c r="HYU206"/>
      <c r="HYV206"/>
      <c r="HYW206"/>
      <c r="HYX206"/>
      <c r="HYY206"/>
      <c r="HYZ206"/>
      <c r="HZA206"/>
      <c r="HZB206"/>
      <c r="HZC206"/>
      <c r="HZD206"/>
      <c r="HZE206"/>
      <c r="HZF206"/>
      <c r="HZG206"/>
      <c r="HZH206"/>
      <c r="HZI206"/>
      <c r="HZJ206"/>
      <c r="HZK206"/>
      <c r="HZL206"/>
      <c r="HZM206"/>
      <c r="HZN206"/>
      <c r="HZO206"/>
      <c r="HZP206"/>
      <c r="HZQ206"/>
      <c r="HZR206"/>
      <c r="HZS206"/>
      <c r="HZT206"/>
      <c r="HZU206"/>
      <c r="HZV206"/>
      <c r="HZW206"/>
      <c r="HZX206"/>
      <c r="HZY206"/>
      <c r="HZZ206"/>
      <c r="IAA206"/>
      <c r="IAB206"/>
      <c r="IAC206"/>
      <c r="IAD206"/>
      <c r="IAE206"/>
      <c r="IAF206"/>
      <c r="IAG206"/>
      <c r="IAH206"/>
      <c r="IAI206"/>
      <c r="IAJ206"/>
      <c r="IAK206"/>
      <c r="IAL206"/>
      <c r="IAM206"/>
      <c r="IAN206"/>
      <c r="IAO206"/>
      <c r="IAP206"/>
      <c r="IAQ206"/>
      <c r="IAR206"/>
      <c r="IAS206"/>
      <c r="IAT206"/>
      <c r="IAU206"/>
      <c r="IAV206"/>
      <c r="IAW206"/>
      <c r="IAX206"/>
      <c r="IAY206"/>
      <c r="IAZ206"/>
      <c r="IBA206"/>
      <c r="IBB206"/>
      <c r="IBC206"/>
      <c r="IBD206"/>
      <c r="IBE206"/>
      <c r="IBF206"/>
      <c r="IBG206"/>
      <c r="IBH206"/>
      <c r="IBI206"/>
      <c r="IBJ206"/>
      <c r="IBK206"/>
      <c r="IBL206"/>
      <c r="IBM206"/>
      <c r="IBN206"/>
      <c r="IBO206"/>
      <c r="IBP206"/>
      <c r="IBQ206"/>
      <c r="IBR206"/>
      <c r="IBS206"/>
      <c r="IBT206"/>
      <c r="IBU206"/>
      <c r="IBV206"/>
      <c r="IBW206"/>
      <c r="IBX206"/>
      <c r="IBY206"/>
      <c r="IBZ206"/>
      <c r="ICA206"/>
      <c r="ICB206"/>
      <c r="ICC206"/>
      <c r="ICD206"/>
      <c r="ICE206"/>
      <c r="ICF206"/>
      <c r="ICG206"/>
      <c r="ICH206"/>
      <c r="ICI206"/>
      <c r="ICJ206"/>
      <c r="ICK206"/>
      <c r="ICL206"/>
      <c r="ICM206"/>
      <c r="ICN206"/>
      <c r="ICO206"/>
      <c r="ICP206"/>
      <c r="ICQ206"/>
      <c r="ICR206"/>
      <c r="ICS206"/>
      <c r="ICT206"/>
      <c r="ICU206"/>
      <c r="ICV206"/>
      <c r="ICW206"/>
      <c r="ICX206"/>
      <c r="ICY206"/>
      <c r="ICZ206"/>
      <c r="IDA206"/>
      <c r="IDB206"/>
      <c r="IDC206"/>
      <c r="IDD206"/>
      <c r="IDE206"/>
      <c r="IDF206"/>
      <c r="IDG206"/>
      <c r="IDH206"/>
      <c r="IDI206"/>
      <c r="IDJ206"/>
      <c r="IDK206"/>
      <c r="IDL206"/>
      <c r="IDM206"/>
      <c r="IDN206"/>
      <c r="IDO206"/>
      <c r="IDP206"/>
      <c r="IDQ206"/>
      <c r="IDR206"/>
      <c r="IDS206"/>
      <c r="IDT206"/>
      <c r="IDU206"/>
      <c r="IDV206"/>
      <c r="IDW206"/>
      <c r="IDX206"/>
      <c r="IDY206"/>
      <c r="IDZ206"/>
      <c r="IEA206"/>
      <c r="IEB206"/>
      <c r="IEC206"/>
      <c r="IED206"/>
      <c r="IEE206"/>
      <c r="IEF206"/>
      <c r="IEG206"/>
      <c r="IEH206"/>
      <c r="IEI206"/>
      <c r="IEJ206"/>
      <c r="IEK206"/>
      <c r="IEL206"/>
      <c r="IEM206"/>
      <c r="IEN206"/>
      <c r="IEO206"/>
      <c r="IEP206"/>
      <c r="IEQ206"/>
      <c r="IER206"/>
      <c r="IES206"/>
      <c r="IET206"/>
      <c r="IEU206"/>
      <c r="IEV206"/>
      <c r="IEW206"/>
      <c r="IEX206"/>
      <c r="IEY206"/>
      <c r="IEZ206"/>
      <c r="IFA206"/>
      <c r="IFB206"/>
      <c r="IFC206"/>
      <c r="IFD206"/>
      <c r="IFE206"/>
      <c r="IFF206"/>
      <c r="IFG206"/>
      <c r="IFH206"/>
      <c r="IFI206"/>
      <c r="IFJ206"/>
      <c r="IFK206"/>
      <c r="IFL206"/>
      <c r="IFM206"/>
      <c r="IFN206"/>
      <c r="IFO206"/>
      <c r="IFP206"/>
      <c r="IFQ206"/>
      <c r="IFR206"/>
      <c r="IFS206"/>
      <c r="IFT206"/>
      <c r="IFU206"/>
      <c r="IFV206"/>
      <c r="IFW206"/>
      <c r="IFX206"/>
      <c r="IFY206"/>
      <c r="IFZ206"/>
      <c r="IGA206"/>
      <c r="IGB206"/>
      <c r="IGC206"/>
      <c r="IGD206"/>
      <c r="IGE206"/>
      <c r="IGF206"/>
      <c r="IGG206"/>
      <c r="IGH206"/>
      <c r="IGI206"/>
      <c r="IGJ206"/>
      <c r="IGK206"/>
      <c r="IGL206"/>
      <c r="IGM206"/>
      <c r="IGN206"/>
      <c r="IGO206"/>
      <c r="IGP206"/>
      <c r="IGQ206"/>
      <c r="IGR206"/>
      <c r="IGS206"/>
      <c r="IGT206"/>
      <c r="IGU206"/>
      <c r="IGV206"/>
      <c r="IGW206"/>
      <c r="IGX206"/>
      <c r="IGY206"/>
      <c r="IGZ206"/>
      <c r="IHA206"/>
      <c r="IHB206"/>
      <c r="IHC206"/>
      <c r="IHD206"/>
      <c r="IHE206"/>
      <c r="IHF206"/>
      <c r="IHG206"/>
      <c r="IHH206"/>
      <c r="IHI206"/>
      <c r="IHJ206"/>
      <c r="IHK206"/>
      <c r="IHL206"/>
      <c r="IHM206"/>
      <c r="IHN206"/>
      <c r="IHO206"/>
      <c r="IHP206"/>
      <c r="IHQ206"/>
      <c r="IHR206"/>
      <c r="IHS206"/>
      <c r="IHT206"/>
      <c r="IHU206"/>
      <c r="IHV206"/>
      <c r="IHW206"/>
      <c r="IHX206"/>
      <c r="IHY206"/>
      <c r="IHZ206"/>
      <c r="IIA206"/>
      <c r="IIB206"/>
      <c r="IIC206"/>
      <c r="IID206"/>
      <c r="IIE206"/>
      <c r="IIF206"/>
      <c r="IIG206"/>
      <c r="IIH206"/>
      <c r="III206"/>
      <c r="IIJ206"/>
      <c r="IIK206"/>
      <c r="IIL206"/>
      <c r="IIM206"/>
      <c r="IIN206"/>
      <c r="IIO206"/>
      <c r="IIP206"/>
      <c r="IIQ206"/>
      <c r="IIR206"/>
      <c r="IIS206"/>
      <c r="IIT206"/>
      <c r="IIU206"/>
      <c r="IIV206"/>
      <c r="IIW206"/>
      <c r="IIX206"/>
      <c r="IIY206"/>
      <c r="IIZ206"/>
      <c r="IJA206"/>
      <c r="IJB206"/>
      <c r="IJC206"/>
      <c r="IJD206"/>
      <c r="IJE206"/>
      <c r="IJF206"/>
      <c r="IJG206"/>
      <c r="IJH206"/>
      <c r="IJI206"/>
      <c r="IJJ206"/>
      <c r="IJK206"/>
      <c r="IJL206"/>
      <c r="IJM206"/>
      <c r="IJN206"/>
      <c r="IJO206"/>
      <c r="IJP206"/>
      <c r="IJQ206"/>
      <c r="IJR206"/>
      <c r="IJS206"/>
      <c r="IJT206"/>
      <c r="IJU206"/>
      <c r="IJV206"/>
      <c r="IJW206"/>
      <c r="IJX206"/>
      <c r="IJY206"/>
      <c r="IJZ206"/>
      <c r="IKA206"/>
      <c r="IKB206"/>
      <c r="IKC206"/>
      <c r="IKD206"/>
      <c r="IKE206"/>
      <c r="IKF206"/>
      <c r="IKG206"/>
      <c r="IKH206"/>
      <c r="IKI206"/>
      <c r="IKJ206"/>
      <c r="IKK206"/>
      <c r="IKL206"/>
      <c r="IKM206"/>
      <c r="IKN206"/>
      <c r="IKO206"/>
      <c r="IKP206"/>
      <c r="IKQ206"/>
      <c r="IKR206"/>
      <c r="IKS206"/>
      <c r="IKT206"/>
      <c r="IKU206"/>
      <c r="IKV206"/>
      <c r="IKW206"/>
      <c r="IKX206"/>
      <c r="IKY206"/>
      <c r="IKZ206"/>
      <c r="ILA206"/>
      <c r="ILB206"/>
      <c r="ILC206"/>
      <c r="ILD206"/>
      <c r="ILE206"/>
      <c r="ILF206"/>
      <c r="ILG206"/>
      <c r="ILH206"/>
      <c r="ILI206"/>
      <c r="ILJ206"/>
      <c r="ILK206"/>
      <c r="ILL206"/>
      <c r="ILM206"/>
      <c r="ILN206"/>
      <c r="ILO206"/>
      <c r="ILP206"/>
      <c r="ILQ206"/>
      <c r="ILR206"/>
      <c r="ILS206"/>
      <c r="ILT206"/>
      <c r="ILU206"/>
      <c r="ILV206"/>
      <c r="ILW206"/>
      <c r="ILX206"/>
      <c r="ILY206"/>
      <c r="ILZ206"/>
      <c r="IMA206"/>
      <c r="IMB206"/>
      <c r="IMC206"/>
      <c r="IMD206"/>
      <c r="IME206"/>
      <c r="IMF206"/>
      <c r="IMG206"/>
      <c r="IMH206"/>
      <c r="IMI206"/>
      <c r="IMJ206"/>
      <c r="IMK206"/>
      <c r="IML206"/>
      <c r="IMM206"/>
      <c r="IMN206"/>
      <c r="IMO206"/>
      <c r="IMP206"/>
      <c r="IMQ206"/>
      <c r="IMR206"/>
      <c r="IMS206"/>
      <c r="IMT206"/>
      <c r="IMU206"/>
      <c r="IMV206"/>
      <c r="IMW206"/>
      <c r="IMX206"/>
      <c r="IMY206"/>
      <c r="IMZ206"/>
      <c r="INA206"/>
      <c r="INB206"/>
      <c r="INC206"/>
      <c r="IND206"/>
      <c r="INE206"/>
      <c r="INF206"/>
      <c r="ING206"/>
      <c r="INH206"/>
      <c r="INI206"/>
      <c r="INJ206"/>
      <c r="INK206"/>
      <c r="INL206"/>
      <c r="INM206"/>
      <c r="INN206"/>
      <c r="INO206"/>
      <c r="INP206"/>
      <c r="INQ206"/>
      <c r="INR206"/>
      <c r="INS206"/>
      <c r="INT206"/>
      <c r="INU206"/>
      <c r="INV206"/>
      <c r="INW206"/>
      <c r="INX206"/>
      <c r="INY206"/>
      <c r="INZ206"/>
      <c r="IOA206"/>
      <c r="IOB206"/>
      <c r="IOC206"/>
      <c r="IOD206"/>
      <c r="IOE206"/>
      <c r="IOF206"/>
      <c r="IOG206"/>
      <c r="IOH206"/>
      <c r="IOI206"/>
      <c r="IOJ206"/>
      <c r="IOK206"/>
      <c r="IOL206"/>
      <c r="IOM206"/>
      <c r="ION206"/>
      <c r="IOO206"/>
      <c r="IOP206"/>
      <c r="IOQ206"/>
      <c r="IOR206"/>
      <c r="IOS206"/>
      <c r="IOT206"/>
      <c r="IOU206"/>
      <c r="IOV206"/>
      <c r="IOW206"/>
      <c r="IOX206"/>
      <c r="IOY206"/>
      <c r="IOZ206"/>
      <c r="IPA206"/>
      <c r="IPB206"/>
      <c r="IPC206"/>
      <c r="IPD206"/>
      <c r="IPE206"/>
      <c r="IPF206"/>
      <c r="IPG206"/>
      <c r="IPH206"/>
      <c r="IPI206"/>
      <c r="IPJ206"/>
      <c r="IPK206"/>
      <c r="IPL206"/>
      <c r="IPM206"/>
      <c r="IPN206"/>
      <c r="IPO206"/>
      <c r="IPP206"/>
      <c r="IPQ206"/>
      <c r="IPR206"/>
      <c r="IPS206"/>
      <c r="IPT206"/>
      <c r="IPU206"/>
      <c r="IPV206"/>
      <c r="IPW206"/>
      <c r="IPX206"/>
      <c r="IPY206"/>
      <c r="IPZ206"/>
      <c r="IQA206"/>
      <c r="IQB206"/>
      <c r="IQC206"/>
      <c r="IQD206"/>
      <c r="IQE206"/>
      <c r="IQF206"/>
      <c r="IQG206"/>
      <c r="IQH206"/>
      <c r="IQI206"/>
      <c r="IQJ206"/>
      <c r="IQK206"/>
      <c r="IQL206"/>
      <c r="IQM206"/>
      <c r="IQN206"/>
      <c r="IQO206"/>
      <c r="IQP206"/>
      <c r="IQQ206"/>
      <c r="IQR206"/>
      <c r="IQS206"/>
      <c r="IQT206"/>
      <c r="IQU206"/>
      <c r="IQV206"/>
      <c r="IQW206"/>
      <c r="IQX206"/>
      <c r="IQY206"/>
      <c r="IQZ206"/>
      <c r="IRA206"/>
      <c r="IRB206"/>
      <c r="IRC206"/>
      <c r="IRD206"/>
      <c r="IRE206"/>
      <c r="IRF206"/>
      <c r="IRG206"/>
      <c r="IRH206"/>
      <c r="IRI206"/>
      <c r="IRJ206"/>
      <c r="IRK206"/>
      <c r="IRL206"/>
      <c r="IRM206"/>
      <c r="IRN206"/>
      <c r="IRO206"/>
      <c r="IRP206"/>
      <c r="IRQ206"/>
      <c r="IRR206"/>
      <c r="IRS206"/>
      <c r="IRT206"/>
      <c r="IRU206"/>
      <c r="IRV206"/>
      <c r="IRW206"/>
      <c r="IRX206"/>
      <c r="IRY206"/>
      <c r="IRZ206"/>
      <c r="ISA206"/>
      <c r="ISB206"/>
      <c r="ISC206"/>
      <c r="ISD206"/>
      <c r="ISE206"/>
      <c r="ISF206"/>
      <c r="ISG206"/>
      <c r="ISH206"/>
      <c r="ISI206"/>
      <c r="ISJ206"/>
      <c r="ISK206"/>
      <c r="ISL206"/>
      <c r="ISM206"/>
      <c r="ISN206"/>
      <c r="ISO206"/>
      <c r="ISP206"/>
      <c r="ISQ206"/>
      <c r="ISR206"/>
      <c r="ISS206"/>
      <c r="IST206"/>
      <c r="ISU206"/>
      <c r="ISV206"/>
      <c r="ISW206"/>
      <c r="ISX206"/>
      <c r="ISY206"/>
      <c r="ISZ206"/>
      <c r="ITA206"/>
      <c r="ITB206"/>
      <c r="ITC206"/>
      <c r="ITD206"/>
      <c r="ITE206"/>
      <c r="ITF206"/>
      <c r="ITG206"/>
      <c r="ITH206"/>
      <c r="ITI206"/>
      <c r="ITJ206"/>
      <c r="ITK206"/>
      <c r="ITL206"/>
      <c r="ITM206"/>
      <c r="ITN206"/>
      <c r="ITO206"/>
      <c r="ITP206"/>
      <c r="ITQ206"/>
      <c r="ITR206"/>
      <c r="ITS206"/>
      <c r="ITT206"/>
      <c r="ITU206"/>
      <c r="ITV206"/>
      <c r="ITW206"/>
      <c r="ITX206"/>
      <c r="ITY206"/>
      <c r="ITZ206"/>
      <c r="IUA206"/>
      <c r="IUB206"/>
      <c r="IUC206"/>
      <c r="IUD206"/>
      <c r="IUE206"/>
      <c r="IUF206"/>
      <c r="IUG206"/>
      <c r="IUH206"/>
      <c r="IUI206"/>
      <c r="IUJ206"/>
      <c r="IUK206"/>
      <c r="IUL206"/>
      <c r="IUM206"/>
      <c r="IUN206"/>
      <c r="IUO206"/>
      <c r="IUP206"/>
      <c r="IUQ206"/>
      <c r="IUR206"/>
      <c r="IUS206"/>
      <c r="IUT206"/>
      <c r="IUU206"/>
      <c r="IUV206"/>
      <c r="IUW206"/>
      <c r="IUX206"/>
      <c r="IUY206"/>
      <c r="IUZ206"/>
      <c r="IVA206"/>
      <c r="IVB206"/>
      <c r="IVC206"/>
      <c r="IVD206"/>
      <c r="IVE206"/>
      <c r="IVF206"/>
      <c r="IVG206"/>
      <c r="IVH206"/>
      <c r="IVI206"/>
      <c r="IVJ206"/>
      <c r="IVK206"/>
      <c r="IVL206"/>
      <c r="IVM206"/>
      <c r="IVN206"/>
      <c r="IVO206"/>
      <c r="IVP206"/>
      <c r="IVQ206"/>
      <c r="IVR206"/>
      <c r="IVS206"/>
      <c r="IVT206"/>
      <c r="IVU206"/>
      <c r="IVV206"/>
      <c r="IVW206"/>
      <c r="IVX206"/>
      <c r="IVY206"/>
      <c r="IVZ206"/>
      <c r="IWA206"/>
      <c r="IWB206"/>
      <c r="IWC206"/>
      <c r="IWD206"/>
      <c r="IWE206"/>
      <c r="IWF206"/>
      <c r="IWG206"/>
      <c r="IWH206"/>
      <c r="IWI206"/>
      <c r="IWJ206"/>
      <c r="IWK206"/>
      <c r="IWL206"/>
      <c r="IWM206"/>
      <c r="IWN206"/>
      <c r="IWO206"/>
      <c r="IWP206"/>
      <c r="IWQ206"/>
      <c r="IWR206"/>
      <c r="IWS206"/>
      <c r="IWT206"/>
      <c r="IWU206"/>
      <c r="IWV206"/>
      <c r="IWW206"/>
      <c r="IWX206"/>
      <c r="IWY206"/>
      <c r="IWZ206"/>
      <c r="IXA206"/>
      <c r="IXB206"/>
      <c r="IXC206"/>
      <c r="IXD206"/>
      <c r="IXE206"/>
      <c r="IXF206"/>
      <c r="IXG206"/>
      <c r="IXH206"/>
      <c r="IXI206"/>
      <c r="IXJ206"/>
      <c r="IXK206"/>
      <c r="IXL206"/>
      <c r="IXM206"/>
      <c r="IXN206"/>
      <c r="IXO206"/>
      <c r="IXP206"/>
      <c r="IXQ206"/>
      <c r="IXR206"/>
      <c r="IXS206"/>
      <c r="IXT206"/>
      <c r="IXU206"/>
      <c r="IXV206"/>
      <c r="IXW206"/>
      <c r="IXX206"/>
      <c r="IXY206"/>
      <c r="IXZ206"/>
      <c r="IYA206"/>
      <c r="IYB206"/>
      <c r="IYC206"/>
      <c r="IYD206"/>
      <c r="IYE206"/>
      <c r="IYF206"/>
      <c r="IYG206"/>
      <c r="IYH206"/>
      <c r="IYI206"/>
      <c r="IYJ206"/>
      <c r="IYK206"/>
      <c r="IYL206"/>
      <c r="IYM206"/>
      <c r="IYN206"/>
      <c r="IYO206"/>
      <c r="IYP206"/>
      <c r="IYQ206"/>
      <c r="IYR206"/>
      <c r="IYS206"/>
      <c r="IYT206"/>
      <c r="IYU206"/>
      <c r="IYV206"/>
      <c r="IYW206"/>
      <c r="IYX206"/>
      <c r="IYY206"/>
      <c r="IYZ206"/>
      <c r="IZA206"/>
      <c r="IZB206"/>
      <c r="IZC206"/>
      <c r="IZD206"/>
      <c r="IZE206"/>
      <c r="IZF206"/>
      <c r="IZG206"/>
      <c r="IZH206"/>
      <c r="IZI206"/>
      <c r="IZJ206"/>
      <c r="IZK206"/>
      <c r="IZL206"/>
      <c r="IZM206"/>
      <c r="IZN206"/>
      <c r="IZO206"/>
      <c r="IZP206"/>
      <c r="IZQ206"/>
      <c r="IZR206"/>
      <c r="IZS206"/>
      <c r="IZT206"/>
      <c r="IZU206"/>
      <c r="IZV206"/>
      <c r="IZW206"/>
      <c r="IZX206"/>
      <c r="IZY206"/>
      <c r="IZZ206"/>
      <c r="JAA206"/>
      <c r="JAB206"/>
      <c r="JAC206"/>
      <c r="JAD206"/>
      <c r="JAE206"/>
      <c r="JAF206"/>
      <c r="JAG206"/>
      <c r="JAH206"/>
      <c r="JAI206"/>
      <c r="JAJ206"/>
      <c r="JAK206"/>
      <c r="JAL206"/>
      <c r="JAM206"/>
      <c r="JAN206"/>
      <c r="JAO206"/>
      <c r="JAP206"/>
      <c r="JAQ206"/>
      <c r="JAR206"/>
      <c r="JAS206"/>
      <c r="JAT206"/>
      <c r="JAU206"/>
      <c r="JAV206"/>
      <c r="JAW206"/>
      <c r="JAX206"/>
      <c r="JAY206"/>
      <c r="JAZ206"/>
      <c r="JBA206"/>
      <c r="JBB206"/>
      <c r="JBC206"/>
      <c r="JBD206"/>
      <c r="JBE206"/>
      <c r="JBF206"/>
      <c r="JBG206"/>
      <c r="JBH206"/>
      <c r="JBI206"/>
      <c r="JBJ206"/>
      <c r="JBK206"/>
      <c r="JBL206"/>
      <c r="JBM206"/>
      <c r="JBN206"/>
      <c r="JBO206"/>
      <c r="JBP206"/>
      <c r="JBQ206"/>
      <c r="JBR206"/>
      <c r="JBS206"/>
      <c r="JBT206"/>
      <c r="JBU206"/>
      <c r="JBV206"/>
      <c r="JBW206"/>
      <c r="JBX206"/>
      <c r="JBY206"/>
      <c r="JBZ206"/>
      <c r="JCA206"/>
      <c r="JCB206"/>
      <c r="JCC206"/>
      <c r="JCD206"/>
      <c r="JCE206"/>
      <c r="JCF206"/>
      <c r="JCG206"/>
      <c r="JCH206"/>
      <c r="JCI206"/>
      <c r="JCJ206"/>
      <c r="JCK206"/>
      <c r="JCL206"/>
      <c r="JCM206"/>
      <c r="JCN206"/>
      <c r="JCO206"/>
      <c r="JCP206"/>
      <c r="JCQ206"/>
      <c r="JCR206"/>
      <c r="JCS206"/>
      <c r="JCT206"/>
      <c r="JCU206"/>
      <c r="JCV206"/>
      <c r="JCW206"/>
      <c r="JCX206"/>
      <c r="JCY206"/>
      <c r="JCZ206"/>
      <c r="JDA206"/>
      <c r="JDB206"/>
      <c r="JDC206"/>
      <c r="JDD206"/>
      <c r="JDE206"/>
      <c r="JDF206"/>
      <c r="JDG206"/>
      <c r="JDH206"/>
      <c r="JDI206"/>
      <c r="JDJ206"/>
      <c r="JDK206"/>
      <c r="JDL206"/>
      <c r="JDM206"/>
      <c r="JDN206"/>
      <c r="JDO206"/>
      <c r="JDP206"/>
      <c r="JDQ206"/>
      <c r="JDR206"/>
      <c r="JDS206"/>
      <c r="JDT206"/>
      <c r="JDU206"/>
      <c r="JDV206"/>
      <c r="JDW206"/>
      <c r="JDX206"/>
      <c r="JDY206"/>
      <c r="JDZ206"/>
      <c r="JEA206"/>
      <c r="JEB206"/>
      <c r="JEC206"/>
      <c r="JED206"/>
      <c r="JEE206"/>
      <c r="JEF206"/>
      <c r="JEG206"/>
      <c r="JEH206"/>
      <c r="JEI206"/>
      <c r="JEJ206"/>
      <c r="JEK206"/>
      <c r="JEL206"/>
      <c r="JEM206"/>
      <c r="JEN206"/>
      <c r="JEO206"/>
      <c r="JEP206"/>
      <c r="JEQ206"/>
      <c r="JER206"/>
      <c r="JES206"/>
      <c r="JET206"/>
      <c r="JEU206"/>
      <c r="JEV206"/>
      <c r="JEW206"/>
      <c r="JEX206"/>
      <c r="JEY206"/>
      <c r="JEZ206"/>
      <c r="JFA206"/>
      <c r="JFB206"/>
      <c r="JFC206"/>
      <c r="JFD206"/>
      <c r="JFE206"/>
      <c r="JFF206"/>
      <c r="JFG206"/>
      <c r="JFH206"/>
      <c r="JFI206"/>
      <c r="JFJ206"/>
      <c r="JFK206"/>
      <c r="JFL206"/>
      <c r="JFM206"/>
      <c r="JFN206"/>
      <c r="JFO206"/>
      <c r="JFP206"/>
      <c r="JFQ206"/>
      <c r="JFR206"/>
      <c r="JFS206"/>
      <c r="JFT206"/>
      <c r="JFU206"/>
      <c r="JFV206"/>
      <c r="JFW206"/>
      <c r="JFX206"/>
      <c r="JFY206"/>
      <c r="JFZ206"/>
      <c r="JGA206"/>
      <c r="JGB206"/>
      <c r="JGC206"/>
      <c r="JGD206"/>
      <c r="JGE206"/>
      <c r="JGF206"/>
      <c r="JGG206"/>
      <c r="JGH206"/>
      <c r="JGI206"/>
      <c r="JGJ206"/>
      <c r="JGK206"/>
      <c r="JGL206"/>
      <c r="JGM206"/>
      <c r="JGN206"/>
      <c r="JGO206"/>
      <c r="JGP206"/>
      <c r="JGQ206"/>
      <c r="JGR206"/>
      <c r="JGS206"/>
      <c r="JGT206"/>
      <c r="JGU206"/>
      <c r="JGV206"/>
      <c r="JGW206"/>
      <c r="JGX206"/>
      <c r="JGY206"/>
      <c r="JGZ206"/>
      <c r="JHA206"/>
      <c r="JHB206"/>
      <c r="JHC206"/>
      <c r="JHD206"/>
      <c r="JHE206"/>
      <c r="JHF206"/>
      <c r="JHG206"/>
      <c r="JHH206"/>
      <c r="JHI206"/>
      <c r="JHJ206"/>
      <c r="JHK206"/>
      <c r="JHL206"/>
      <c r="JHM206"/>
      <c r="JHN206"/>
      <c r="JHO206"/>
      <c r="JHP206"/>
      <c r="JHQ206"/>
      <c r="JHR206"/>
      <c r="JHS206"/>
      <c r="JHT206"/>
      <c r="JHU206"/>
      <c r="JHV206"/>
      <c r="JHW206"/>
      <c r="JHX206"/>
      <c r="JHY206"/>
      <c r="JHZ206"/>
      <c r="JIA206"/>
      <c r="JIB206"/>
      <c r="JIC206"/>
      <c r="JID206"/>
      <c r="JIE206"/>
      <c r="JIF206"/>
      <c r="JIG206"/>
      <c r="JIH206"/>
      <c r="JII206"/>
      <c r="JIJ206"/>
      <c r="JIK206"/>
      <c r="JIL206"/>
      <c r="JIM206"/>
      <c r="JIN206"/>
      <c r="JIO206"/>
      <c r="JIP206"/>
      <c r="JIQ206"/>
      <c r="JIR206"/>
      <c r="JIS206"/>
      <c r="JIT206"/>
      <c r="JIU206"/>
      <c r="JIV206"/>
      <c r="JIW206"/>
      <c r="JIX206"/>
      <c r="JIY206"/>
      <c r="JIZ206"/>
      <c r="JJA206"/>
      <c r="JJB206"/>
      <c r="JJC206"/>
      <c r="JJD206"/>
      <c r="JJE206"/>
      <c r="JJF206"/>
      <c r="JJG206"/>
      <c r="JJH206"/>
      <c r="JJI206"/>
      <c r="JJJ206"/>
      <c r="JJK206"/>
      <c r="JJL206"/>
      <c r="JJM206"/>
      <c r="JJN206"/>
      <c r="JJO206"/>
      <c r="JJP206"/>
      <c r="JJQ206"/>
      <c r="JJR206"/>
      <c r="JJS206"/>
      <c r="JJT206"/>
      <c r="JJU206"/>
      <c r="JJV206"/>
      <c r="JJW206"/>
      <c r="JJX206"/>
      <c r="JJY206"/>
      <c r="JJZ206"/>
      <c r="JKA206"/>
      <c r="JKB206"/>
      <c r="JKC206"/>
      <c r="JKD206"/>
      <c r="JKE206"/>
      <c r="JKF206"/>
      <c r="JKG206"/>
      <c r="JKH206"/>
      <c r="JKI206"/>
      <c r="JKJ206"/>
      <c r="JKK206"/>
      <c r="JKL206"/>
      <c r="JKM206"/>
      <c r="JKN206"/>
      <c r="JKO206"/>
      <c r="JKP206"/>
      <c r="JKQ206"/>
      <c r="JKR206"/>
      <c r="JKS206"/>
      <c r="JKT206"/>
      <c r="JKU206"/>
      <c r="JKV206"/>
      <c r="JKW206"/>
      <c r="JKX206"/>
      <c r="JKY206"/>
      <c r="JKZ206"/>
      <c r="JLA206"/>
      <c r="JLB206"/>
      <c r="JLC206"/>
      <c r="JLD206"/>
      <c r="JLE206"/>
      <c r="JLF206"/>
      <c r="JLG206"/>
      <c r="JLH206"/>
      <c r="JLI206"/>
      <c r="JLJ206"/>
      <c r="JLK206"/>
      <c r="JLL206"/>
      <c r="JLM206"/>
      <c r="JLN206"/>
      <c r="JLO206"/>
      <c r="JLP206"/>
      <c r="JLQ206"/>
      <c r="JLR206"/>
      <c r="JLS206"/>
      <c r="JLT206"/>
      <c r="JLU206"/>
      <c r="JLV206"/>
      <c r="JLW206"/>
      <c r="JLX206"/>
      <c r="JLY206"/>
      <c r="JLZ206"/>
      <c r="JMA206"/>
      <c r="JMB206"/>
      <c r="JMC206"/>
      <c r="JMD206"/>
      <c r="JME206"/>
      <c r="JMF206"/>
      <c r="JMG206"/>
      <c r="JMH206"/>
      <c r="JMI206"/>
      <c r="JMJ206"/>
      <c r="JMK206"/>
      <c r="JML206"/>
      <c r="JMM206"/>
      <c r="JMN206"/>
      <c r="JMO206"/>
      <c r="JMP206"/>
      <c r="JMQ206"/>
      <c r="JMR206"/>
      <c r="JMS206"/>
      <c r="JMT206"/>
      <c r="JMU206"/>
      <c r="JMV206"/>
      <c r="JMW206"/>
      <c r="JMX206"/>
      <c r="JMY206"/>
      <c r="JMZ206"/>
      <c r="JNA206"/>
      <c r="JNB206"/>
      <c r="JNC206"/>
      <c r="JND206"/>
      <c r="JNE206"/>
      <c r="JNF206"/>
      <c r="JNG206"/>
      <c r="JNH206"/>
      <c r="JNI206"/>
      <c r="JNJ206"/>
      <c r="JNK206"/>
      <c r="JNL206"/>
      <c r="JNM206"/>
      <c r="JNN206"/>
      <c r="JNO206"/>
      <c r="JNP206"/>
      <c r="JNQ206"/>
      <c r="JNR206"/>
      <c r="JNS206"/>
      <c r="JNT206"/>
      <c r="JNU206"/>
      <c r="JNV206"/>
      <c r="JNW206"/>
      <c r="JNX206"/>
      <c r="JNY206"/>
      <c r="JNZ206"/>
      <c r="JOA206"/>
      <c r="JOB206"/>
      <c r="JOC206"/>
      <c r="JOD206"/>
      <c r="JOE206"/>
      <c r="JOF206"/>
      <c r="JOG206"/>
      <c r="JOH206"/>
      <c r="JOI206"/>
      <c r="JOJ206"/>
      <c r="JOK206"/>
      <c r="JOL206"/>
      <c r="JOM206"/>
      <c r="JON206"/>
      <c r="JOO206"/>
      <c r="JOP206"/>
      <c r="JOQ206"/>
      <c r="JOR206"/>
      <c r="JOS206"/>
      <c r="JOT206"/>
      <c r="JOU206"/>
      <c r="JOV206"/>
      <c r="JOW206"/>
      <c r="JOX206"/>
      <c r="JOY206"/>
      <c r="JOZ206"/>
      <c r="JPA206"/>
      <c r="JPB206"/>
      <c r="JPC206"/>
      <c r="JPD206"/>
      <c r="JPE206"/>
      <c r="JPF206"/>
      <c r="JPG206"/>
      <c r="JPH206"/>
      <c r="JPI206"/>
      <c r="JPJ206"/>
      <c r="JPK206"/>
      <c r="JPL206"/>
      <c r="JPM206"/>
      <c r="JPN206"/>
      <c r="JPO206"/>
      <c r="JPP206"/>
      <c r="JPQ206"/>
      <c r="JPR206"/>
      <c r="JPS206"/>
      <c r="JPT206"/>
      <c r="JPU206"/>
      <c r="JPV206"/>
      <c r="JPW206"/>
      <c r="JPX206"/>
      <c r="JPY206"/>
      <c r="JPZ206"/>
      <c r="JQA206"/>
      <c r="JQB206"/>
      <c r="JQC206"/>
      <c r="JQD206"/>
      <c r="JQE206"/>
      <c r="JQF206"/>
      <c r="JQG206"/>
      <c r="JQH206"/>
      <c r="JQI206"/>
      <c r="JQJ206"/>
      <c r="JQK206"/>
      <c r="JQL206"/>
      <c r="JQM206"/>
      <c r="JQN206"/>
      <c r="JQO206"/>
      <c r="JQP206"/>
      <c r="JQQ206"/>
      <c r="JQR206"/>
      <c r="JQS206"/>
      <c r="JQT206"/>
      <c r="JQU206"/>
      <c r="JQV206"/>
      <c r="JQW206"/>
      <c r="JQX206"/>
      <c r="JQY206"/>
      <c r="JQZ206"/>
      <c r="JRA206"/>
      <c r="JRB206"/>
      <c r="JRC206"/>
      <c r="JRD206"/>
      <c r="JRE206"/>
      <c r="JRF206"/>
      <c r="JRG206"/>
      <c r="JRH206"/>
      <c r="JRI206"/>
      <c r="JRJ206"/>
      <c r="JRK206"/>
      <c r="JRL206"/>
      <c r="JRM206"/>
      <c r="JRN206"/>
      <c r="JRO206"/>
      <c r="JRP206"/>
      <c r="JRQ206"/>
      <c r="JRR206"/>
      <c r="JRS206"/>
      <c r="JRT206"/>
      <c r="JRU206"/>
      <c r="JRV206"/>
      <c r="JRW206"/>
      <c r="JRX206"/>
      <c r="JRY206"/>
      <c r="JRZ206"/>
      <c r="JSA206"/>
      <c r="JSB206"/>
      <c r="JSC206"/>
      <c r="JSD206"/>
      <c r="JSE206"/>
      <c r="JSF206"/>
      <c r="JSG206"/>
      <c r="JSH206"/>
      <c r="JSI206"/>
      <c r="JSJ206"/>
      <c r="JSK206"/>
      <c r="JSL206"/>
      <c r="JSM206"/>
      <c r="JSN206"/>
      <c r="JSO206"/>
      <c r="JSP206"/>
      <c r="JSQ206"/>
      <c r="JSR206"/>
      <c r="JSS206"/>
      <c r="JST206"/>
      <c r="JSU206"/>
      <c r="JSV206"/>
      <c r="JSW206"/>
      <c r="JSX206"/>
      <c r="JSY206"/>
      <c r="JSZ206"/>
      <c r="JTA206"/>
      <c r="JTB206"/>
      <c r="JTC206"/>
      <c r="JTD206"/>
      <c r="JTE206"/>
      <c r="JTF206"/>
      <c r="JTG206"/>
      <c r="JTH206"/>
      <c r="JTI206"/>
      <c r="JTJ206"/>
      <c r="JTK206"/>
      <c r="JTL206"/>
      <c r="JTM206"/>
      <c r="JTN206"/>
      <c r="JTO206"/>
      <c r="JTP206"/>
      <c r="JTQ206"/>
      <c r="JTR206"/>
      <c r="JTS206"/>
      <c r="JTT206"/>
      <c r="JTU206"/>
      <c r="JTV206"/>
      <c r="JTW206"/>
      <c r="JTX206"/>
      <c r="JTY206"/>
      <c r="JTZ206"/>
      <c r="JUA206"/>
      <c r="JUB206"/>
      <c r="JUC206"/>
      <c r="JUD206"/>
      <c r="JUE206"/>
      <c r="JUF206"/>
      <c r="JUG206"/>
      <c r="JUH206"/>
      <c r="JUI206"/>
      <c r="JUJ206"/>
      <c r="JUK206"/>
      <c r="JUL206"/>
      <c r="JUM206"/>
      <c r="JUN206"/>
      <c r="JUO206"/>
      <c r="JUP206"/>
      <c r="JUQ206"/>
      <c r="JUR206"/>
      <c r="JUS206"/>
      <c r="JUT206"/>
      <c r="JUU206"/>
      <c r="JUV206"/>
      <c r="JUW206"/>
      <c r="JUX206"/>
      <c r="JUY206"/>
      <c r="JUZ206"/>
      <c r="JVA206"/>
      <c r="JVB206"/>
      <c r="JVC206"/>
      <c r="JVD206"/>
      <c r="JVE206"/>
      <c r="JVF206"/>
      <c r="JVG206"/>
      <c r="JVH206"/>
      <c r="JVI206"/>
      <c r="JVJ206"/>
      <c r="JVK206"/>
      <c r="JVL206"/>
      <c r="JVM206"/>
      <c r="JVN206"/>
      <c r="JVO206"/>
      <c r="JVP206"/>
      <c r="JVQ206"/>
      <c r="JVR206"/>
      <c r="JVS206"/>
      <c r="JVT206"/>
      <c r="JVU206"/>
      <c r="JVV206"/>
      <c r="JVW206"/>
      <c r="JVX206"/>
      <c r="JVY206"/>
      <c r="JVZ206"/>
      <c r="JWA206"/>
      <c r="JWB206"/>
      <c r="JWC206"/>
      <c r="JWD206"/>
      <c r="JWE206"/>
      <c r="JWF206"/>
      <c r="JWG206"/>
      <c r="JWH206"/>
      <c r="JWI206"/>
      <c r="JWJ206"/>
      <c r="JWK206"/>
      <c r="JWL206"/>
      <c r="JWM206"/>
      <c r="JWN206"/>
      <c r="JWO206"/>
      <c r="JWP206"/>
      <c r="JWQ206"/>
      <c r="JWR206"/>
      <c r="JWS206"/>
      <c r="JWT206"/>
      <c r="JWU206"/>
      <c r="JWV206"/>
      <c r="JWW206"/>
      <c r="JWX206"/>
      <c r="JWY206"/>
      <c r="JWZ206"/>
      <c r="JXA206"/>
      <c r="JXB206"/>
      <c r="JXC206"/>
      <c r="JXD206"/>
      <c r="JXE206"/>
      <c r="JXF206"/>
      <c r="JXG206"/>
      <c r="JXH206"/>
      <c r="JXI206"/>
      <c r="JXJ206"/>
      <c r="JXK206"/>
      <c r="JXL206"/>
      <c r="JXM206"/>
      <c r="JXN206"/>
      <c r="JXO206"/>
      <c r="JXP206"/>
      <c r="JXQ206"/>
      <c r="JXR206"/>
      <c r="JXS206"/>
      <c r="JXT206"/>
      <c r="JXU206"/>
      <c r="JXV206"/>
      <c r="JXW206"/>
      <c r="JXX206"/>
      <c r="JXY206"/>
      <c r="JXZ206"/>
      <c r="JYA206"/>
      <c r="JYB206"/>
      <c r="JYC206"/>
      <c r="JYD206"/>
      <c r="JYE206"/>
      <c r="JYF206"/>
      <c r="JYG206"/>
      <c r="JYH206"/>
      <c r="JYI206"/>
      <c r="JYJ206"/>
      <c r="JYK206"/>
      <c r="JYL206"/>
      <c r="JYM206"/>
      <c r="JYN206"/>
      <c r="JYO206"/>
      <c r="JYP206"/>
      <c r="JYQ206"/>
      <c r="JYR206"/>
      <c r="JYS206"/>
      <c r="JYT206"/>
      <c r="JYU206"/>
      <c r="JYV206"/>
      <c r="JYW206"/>
      <c r="JYX206"/>
      <c r="JYY206"/>
      <c r="JYZ206"/>
      <c r="JZA206"/>
      <c r="JZB206"/>
      <c r="JZC206"/>
      <c r="JZD206"/>
      <c r="JZE206"/>
      <c r="JZF206"/>
      <c r="JZG206"/>
      <c r="JZH206"/>
      <c r="JZI206"/>
      <c r="JZJ206"/>
      <c r="JZK206"/>
      <c r="JZL206"/>
      <c r="JZM206"/>
      <c r="JZN206"/>
      <c r="JZO206"/>
      <c r="JZP206"/>
      <c r="JZQ206"/>
      <c r="JZR206"/>
      <c r="JZS206"/>
      <c r="JZT206"/>
      <c r="JZU206"/>
      <c r="JZV206"/>
      <c r="JZW206"/>
      <c r="JZX206"/>
      <c r="JZY206"/>
      <c r="JZZ206"/>
      <c r="KAA206"/>
      <c r="KAB206"/>
      <c r="KAC206"/>
      <c r="KAD206"/>
      <c r="KAE206"/>
      <c r="KAF206"/>
      <c r="KAG206"/>
      <c r="KAH206"/>
      <c r="KAI206"/>
      <c r="KAJ206"/>
      <c r="KAK206"/>
      <c r="KAL206"/>
      <c r="KAM206"/>
      <c r="KAN206"/>
      <c r="KAO206"/>
      <c r="KAP206"/>
      <c r="KAQ206"/>
      <c r="KAR206"/>
      <c r="KAS206"/>
      <c r="KAT206"/>
      <c r="KAU206"/>
      <c r="KAV206"/>
      <c r="KAW206"/>
      <c r="KAX206"/>
      <c r="KAY206"/>
      <c r="KAZ206"/>
      <c r="KBA206"/>
      <c r="KBB206"/>
      <c r="KBC206"/>
      <c r="KBD206"/>
      <c r="KBE206"/>
      <c r="KBF206"/>
      <c r="KBG206"/>
      <c r="KBH206"/>
      <c r="KBI206"/>
      <c r="KBJ206"/>
      <c r="KBK206"/>
      <c r="KBL206"/>
      <c r="KBM206"/>
      <c r="KBN206"/>
      <c r="KBO206"/>
      <c r="KBP206"/>
      <c r="KBQ206"/>
      <c r="KBR206"/>
      <c r="KBS206"/>
      <c r="KBT206"/>
      <c r="KBU206"/>
      <c r="KBV206"/>
      <c r="KBW206"/>
      <c r="KBX206"/>
      <c r="KBY206"/>
      <c r="KBZ206"/>
      <c r="KCA206"/>
      <c r="KCB206"/>
      <c r="KCC206"/>
      <c r="KCD206"/>
      <c r="KCE206"/>
      <c r="KCF206"/>
      <c r="KCG206"/>
      <c r="KCH206"/>
      <c r="KCI206"/>
      <c r="KCJ206"/>
      <c r="KCK206"/>
      <c r="KCL206"/>
      <c r="KCM206"/>
      <c r="KCN206"/>
      <c r="KCO206"/>
      <c r="KCP206"/>
      <c r="KCQ206"/>
      <c r="KCR206"/>
      <c r="KCS206"/>
      <c r="KCT206"/>
      <c r="KCU206"/>
      <c r="KCV206"/>
      <c r="KCW206"/>
      <c r="KCX206"/>
      <c r="KCY206"/>
      <c r="KCZ206"/>
      <c r="KDA206"/>
      <c r="KDB206"/>
      <c r="KDC206"/>
      <c r="KDD206"/>
      <c r="KDE206"/>
      <c r="KDF206"/>
      <c r="KDG206"/>
      <c r="KDH206"/>
      <c r="KDI206"/>
      <c r="KDJ206"/>
      <c r="KDK206"/>
      <c r="KDL206"/>
      <c r="KDM206"/>
      <c r="KDN206"/>
      <c r="KDO206"/>
      <c r="KDP206"/>
      <c r="KDQ206"/>
      <c r="KDR206"/>
      <c r="KDS206"/>
      <c r="KDT206"/>
      <c r="KDU206"/>
      <c r="KDV206"/>
      <c r="KDW206"/>
      <c r="KDX206"/>
      <c r="KDY206"/>
      <c r="KDZ206"/>
      <c r="KEA206"/>
      <c r="KEB206"/>
      <c r="KEC206"/>
      <c r="KED206"/>
      <c r="KEE206"/>
      <c r="KEF206"/>
      <c r="KEG206"/>
      <c r="KEH206"/>
      <c r="KEI206"/>
      <c r="KEJ206"/>
      <c r="KEK206"/>
      <c r="KEL206"/>
      <c r="KEM206"/>
      <c r="KEN206"/>
      <c r="KEO206"/>
      <c r="KEP206"/>
      <c r="KEQ206"/>
      <c r="KER206"/>
      <c r="KES206"/>
      <c r="KET206"/>
      <c r="KEU206"/>
      <c r="KEV206"/>
      <c r="KEW206"/>
      <c r="KEX206"/>
      <c r="KEY206"/>
      <c r="KEZ206"/>
      <c r="KFA206"/>
      <c r="KFB206"/>
      <c r="KFC206"/>
      <c r="KFD206"/>
      <c r="KFE206"/>
      <c r="KFF206"/>
      <c r="KFG206"/>
      <c r="KFH206"/>
      <c r="KFI206"/>
      <c r="KFJ206"/>
      <c r="KFK206"/>
      <c r="KFL206"/>
      <c r="KFM206"/>
      <c r="KFN206"/>
      <c r="KFO206"/>
      <c r="KFP206"/>
      <c r="KFQ206"/>
      <c r="KFR206"/>
      <c r="KFS206"/>
      <c r="KFT206"/>
      <c r="KFU206"/>
      <c r="KFV206"/>
      <c r="KFW206"/>
      <c r="KFX206"/>
      <c r="KFY206"/>
      <c r="KFZ206"/>
      <c r="KGA206"/>
      <c r="KGB206"/>
      <c r="KGC206"/>
      <c r="KGD206"/>
      <c r="KGE206"/>
      <c r="KGF206"/>
      <c r="KGG206"/>
      <c r="KGH206"/>
      <c r="KGI206"/>
      <c r="KGJ206"/>
      <c r="KGK206"/>
      <c r="KGL206"/>
      <c r="KGM206"/>
      <c r="KGN206"/>
      <c r="KGO206"/>
      <c r="KGP206"/>
      <c r="KGQ206"/>
      <c r="KGR206"/>
      <c r="KGS206"/>
      <c r="KGT206"/>
      <c r="KGU206"/>
      <c r="KGV206"/>
      <c r="KGW206"/>
      <c r="KGX206"/>
      <c r="KGY206"/>
      <c r="KGZ206"/>
      <c r="KHA206"/>
      <c r="KHB206"/>
      <c r="KHC206"/>
      <c r="KHD206"/>
      <c r="KHE206"/>
      <c r="KHF206"/>
      <c r="KHG206"/>
      <c r="KHH206"/>
      <c r="KHI206"/>
      <c r="KHJ206"/>
      <c r="KHK206"/>
      <c r="KHL206"/>
      <c r="KHM206"/>
      <c r="KHN206"/>
      <c r="KHO206"/>
      <c r="KHP206"/>
      <c r="KHQ206"/>
      <c r="KHR206"/>
      <c r="KHS206"/>
      <c r="KHT206"/>
      <c r="KHU206"/>
      <c r="KHV206"/>
      <c r="KHW206"/>
      <c r="KHX206"/>
      <c r="KHY206"/>
      <c r="KHZ206"/>
      <c r="KIA206"/>
      <c r="KIB206"/>
      <c r="KIC206"/>
      <c r="KID206"/>
      <c r="KIE206"/>
      <c r="KIF206"/>
      <c r="KIG206"/>
      <c r="KIH206"/>
      <c r="KII206"/>
      <c r="KIJ206"/>
      <c r="KIK206"/>
      <c r="KIL206"/>
      <c r="KIM206"/>
      <c r="KIN206"/>
      <c r="KIO206"/>
      <c r="KIP206"/>
      <c r="KIQ206"/>
      <c r="KIR206"/>
      <c r="KIS206"/>
      <c r="KIT206"/>
      <c r="KIU206"/>
      <c r="KIV206"/>
      <c r="KIW206"/>
      <c r="KIX206"/>
      <c r="KIY206"/>
      <c r="KIZ206"/>
      <c r="KJA206"/>
      <c r="KJB206"/>
      <c r="KJC206"/>
      <c r="KJD206"/>
      <c r="KJE206"/>
      <c r="KJF206"/>
      <c r="KJG206"/>
      <c r="KJH206"/>
      <c r="KJI206"/>
      <c r="KJJ206"/>
      <c r="KJK206"/>
      <c r="KJL206"/>
      <c r="KJM206"/>
      <c r="KJN206"/>
      <c r="KJO206"/>
      <c r="KJP206"/>
      <c r="KJQ206"/>
      <c r="KJR206"/>
      <c r="KJS206"/>
      <c r="KJT206"/>
      <c r="KJU206"/>
      <c r="KJV206"/>
      <c r="KJW206"/>
      <c r="KJX206"/>
      <c r="KJY206"/>
      <c r="KJZ206"/>
      <c r="KKA206"/>
      <c r="KKB206"/>
      <c r="KKC206"/>
      <c r="KKD206"/>
      <c r="KKE206"/>
      <c r="KKF206"/>
      <c r="KKG206"/>
      <c r="KKH206"/>
      <c r="KKI206"/>
      <c r="KKJ206"/>
      <c r="KKK206"/>
      <c r="KKL206"/>
      <c r="KKM206"/>
      <c r="KKN206"/>
      <c r="KKO206"/>
      <c r="KKP206"/>
      <c r="KKQ206"/>
      <c r="KKR206"/>
      <c r="KKS206"/>
      <c r="KKT206"/>
      <c r="KKU206"/>
      <c r="KKV206"/>
      <c r="KKW206"/>
      <c r="KKX206"/>
      <c r="KKY206"/>
      <c r="KKZ206"/>
      <c r="KLA206"/>
      <c r="KLB206"/>
      <c r="KLC206"/>
      <c r="KLD206"/>
      <c r="KLE206"/>
      <c r="KLF206"/>
      <c r="KLG206"/>
      <c r="KLH206"/>
      <c r="KLI206"/>
      <c r="KLJ206"/>
      <c r="KLK206"/>
      <c r="KLL206"/>
      <c r="KLM206"/>
      <c r="KLN206"/>
      <c r="KLO206"/>
      <c r="KLP206"/>
      <c r="KLQ206"/>
      <c r="KLR206"/>
      <c r="KLS206"/>
      <c r="KLT206"/>
      <c r="KLU206"/>
      <c r="KLV206"/>
      <c r="KLW206"/>
      <c r="KLX206"/>
      <c r="KLY206"/>
      <c r="KLZ206"/>
      <c r="KMA206"/>
      <c r="KMB206"/>
      <c r="KMC206"/>
      <c r="KMD206"/>
      <c r="KME206"/>
      <c r="KMF206"/>
      <c r="KMG206"/>
      <c r="KMH206"/>
      <c r="KMI206"/>
      <c r="KMJ206"/>
      <c r="KMK206"/>
      <c r="KML206"/>
      <c r="KMM206"/>
      <c r="KMN206"/>
      <c r="KMO206"/>
      <c r="KMP206"/>
      <c r="KMQ206"/>
      <c r="KMR206"/>
      <c r="KMS206"/>
      <c r="KMT206"/>
      <c r="KMU206"/>
      <c r="KMV206"/>
      <c r="KMW206"/>
      <c r="KMX206"/>
      <c r="KMY206"/>
      <c r="KMZ206"/>
      <c r="KNA206"/>
      <c r="KNB206"/>
      <c r="KNC206"/>
      <c r="KND206"/>
      <c r="KNE206"/>
      <c r="KNF206"/>
      <c r="KNG206"/>
      <c r="KNH206"/>
      <c r="KNI206"/>
      <c r="KNJ206"/>
      <c r="KNK206"/>
      <c r="KNL206"/>
      <c r="KNM206"/>
      <c r="KNN206"/>
      <c r="KNO206"/>
      <c r="KNP206"/>
      <c r="KNQ206"/>
      <c r="KNR206"/>
      <c r="KNS206"/>
      <c r="KNT206"/>
      <c r="KNU206"/>
      <c r="KNV206"/>
      <c r="KNW206"/>
      <c r="KNX206"/>
      <c r="KNY206"/>
      <c r="KNZ206"/>
      <c r="KOA206"/>
      <c r="KOB206"/>
      <c r="KOC206"/>
      <c r="KOD206"/>
      <c r="KOE206"/>
      <c r="KOF206"/>
      <c r="KOG206"/>
      <c r="KOH206"/>
      <c r="KOI206"/>
      <c r="KOJ206"/>
      <c r="KOK206"/>
      <c r="KOL206"/>
      <c r="KOM206"/>
      <c r="KON206"/>
      <c r="KOO206"/>
      <c r="KOP206"/>
      <c r="KOQ206"/>
      <c r="KOR206"/>
      <c r="KOS206"/>
      <c r="KOT206"/>
      <c r="KOU206"/>
      <c r="KOV206"/>
      <c r="KOW206"/>
      <c r="KOX206"/>
      <c r="KOY206"/>
      <c r="KOZ206"/>
      <c r="KPA206"/>
      <c r="KPB206"/>
      <c r="KPC206"/>
      <c r="KPD206"/>
      <c r="KPE206"/>
      <c r="KPF206"/>
      <c r="KPG206"/>
      <c r="KPH206"/>
      <c r="KPI206"/>
      <c r="KPJ206"/>
      <c r="KPK206"/>
      <c r="KPL206"/>
      <c r="KPM206"/>
      <c r="KPN206"/>
      <c r="KPO206"/>
      <c r="KPP206"/>
      <c r="KPQ206"/>
      <c r="KPR206"/>
      <c r="KPS206"/>
      <c r="KPT206"/>
      <c r="KPU206"/>
      <c r="KPV206"/>
      <c r="KPW206"/>
      <c r="KPX206"/>
      <c r="KPY206"/>
      <c r="KPZ206"/>
      <c r="KQA206"/>
      <c r="KQB206"/>
      <c r="KQC206"/>
      <c r="KQD206"/>
      <c r="KQE206"/>
      <c r="KQF206"/>
      <c r="KQG206"/>
      <c r="KQH206"/>
      <c r="KQI206"/>
      <c r="KQJ206"/>
      <c r="KQK206"/>
      <c r="KQL206"/>
      <c r="KQM206"/>
      <c r="KQN206"/>
      <c r="KQO206"/>
      <c r="KQP206"/>
      <c r="KQQ206"/>
      <c r="KQR206"/>
      <c r="KQS206"/>
      <c r="KQT206"/>
      <c r="KQU206"/>
      <c r="KQV206"/>
      <c r="KQW206"/>
      <c r="KQX206"/>
      <c r="KQY206"/>
      <c r="KQZ206"/>
      <c r="KRA206"/>
      <c r="KRB206"/>
      <c r="KRC206"/>
      <c r="KRD206"/>
      <c r="KRE206"/>
      <c r="KRF206"/>
      <c r="KRG206"/>
      <c r="KRH206"/>
      <c r="KRI206"/>
      <c r="KRJ206"/>
      <c r="KRK206"/>
      <c r="KRL206"/>
      <c r="KRM206"/>
      <c r="KRN206"/>
      <c r="KRO206"/>
      <c r="KRP206"/>
      <c r="KRQ206"/>
      <c r="KRR206"/>
      <c r="KRS206"/>
      <c r="KRT206"/>
      <c r="KRU206"/>
      <c r="KRV206"/>
      <c r="KRW206"/>
      <c r="KRX206"/>
      <c r="KRY206"/>
      <c r="KRZ206"/>
      <c r="KSA206"/>
      <c r="KSB206"/>
      <c r="KSC206"/>
      <c r="KSD206"/>
      <c r="KSE206"/>
      <c r="KSF206"/>
      <c r="KSG206"/>
      <c r="KSH206"/>
      <c r="KSI206"/>
      <c r="KSJ206"/>
      <c r="KSK206"/>
      <c r="KSL206"/>
      <c r="KSM206"/>
      <c r="KSN206"/>
      <c r="KSO206"/>
      <c r="KSP206"/>
      <c r="KSQ206"/>
      <c r="KSR206"/>
      <c r="KSS206"/>
      <c r="KST206"/>
      <c r="KSU206"/>
      <c r="KSV206"/>
      <c r="KSW206"/>
      <c r="KSX206"/>
      <c r="KSY206"/>
      <c r="KSZ206"/>
      <c r="KTA206"/>
      <c r="KTB206"/>
      <c r="KTC206"/>
      <c r="KTD206"/>
      <c r="KTE206"/>
      <c r="KTF206"/>
      <c r="KTG206"/>
      <c r="KTH206"/>
      <c r="KTI206"/>
      <c r="KTJ206"/>
      <c r="KTK206"/>
      <c r="KTL206"/>
      <c r="KTM206"/>
      <c r="KTN206"/>
      <c r="KTO206"/>
      <c r="KTP206"/>
      <c r="KTQ206"/>
      <c r="KTR206"/>
      <c r="KTS206"/>
      <c r="KTT206"/>
      <c r="KTU206"/>
      <c r="KTV206"/>
      <c r="KTW206"/>
      <c r="KTX206"/>
      <c r="KTY206"/>
      <c r="KTZ206"/>
      <c r="KUA206"/>
      <c r="KUB206"/>
      <c r="KUC206"/>
      <c r="KUD206"/>
      <c r="KUE206"/>
      <c r="KUF206"/>
      <c r="KUG206"/>
      <c r="KUH206"/>
      <c r="KUI206"/>
      <c r="KUJ206"/>
      <c r="KUK206"/>
      <c r="KUL206"/>
      <c r="KUM206"/>
      <c r="KUN206"/>
      <c r="KUO206"/>
      <c r="KUP206"/>
      <c r="KUQ206"/>
      <c r="KUR206"/>
      <c r="KUS206"/>
      <c r="KUT206"/>
      <c r="KUU206"/>
      <c r="KUV206"/>
      <c r="KUW206"/>
      <c r="KUX206"/>
      <c r="KUY206"/>
      <c r="KUZ206"/>
      <c r="KVA206"/>
      <c r="KVB206"/>
      <c r="KVC206"/>
      <c r="KVD206"/>
      <c r="KVE206"/>
      <c r="KVF206"/>
      <c r="KVG206"/>
      <c r="KVH206"/>
      <c r="KVI206"/>
      <c r="KVJ206"/>
      <c r="KVK206"/>
      <c r="KVL206"/>
      <c r="KVM206"/>
      <c r="KVN206"/>
      <c r="KVO206"/>
      <c r="KVP206"/>
      <c r="KVQ206"/>
      <c r="KVR206"/>
      <c r="KVS206"/>
      <c r="KVT206"/>
      <c r="KVU206"/>
      <c r="KVV206"/>
      <c r="KVW206"/>
      <c r="KVX206"/>
      <c r="KVY206"/>
      <c r="KVZ206"/>
      <c r="KWA206"/>
      <c r="KWB206"/>
      <c r="KWC206"/>
      <c r="KWD206"/>
      <c r="KWE206"/>
      <c r="KWF206"/>
      <c r="KWG206"/>
      <c r="KWH206"/>
      <c r="KWI206"/>
      <c r="KWJ206"/>
      <c r="KWK206"/>
      <c r="KWL206"/>
      <c r="KWM206"/>
      <c r="KWN206"/>
      <c r="KWO206"/>
      <c r="KWP206"/>
      <c r="KWQ206"/>
      <c r="KWR206"/>
      <c r="KWS206"/>
      <c r="KWT206"/>
      <c r="KWU206"/>
      <c r="KWV206"/>
      <c r="KWW206"/>
      <c r="KWX206"/>
      <c r="KWY206"/>
      <c r="KWZ206"/>
      <c r="KXA206"/>
      <c r="KXB206"/>
      <c r="KXC206"/>
      <c r="KXD206"/>
      <c r="KXE206"/>
      <c r="KXF206"/>
      <c r="KXG206"/>
      <c r="KXH206"/>
      <c r="KXI206"/>
      <c r="KXJ206"/>
      <c r="KXK206"/>
      <c r="KXL206"/>
      <c r="KXM206"/>
      <c r="KXN206"/>
      <c r="KXO206"/>
      <c r="KXP206"/>
      <c r="KXQ206"/>
      <c r="KXR206"/>
      <c r="KXS206"/>
      <c r="KXT206"/>
      <c r="KXU206"/>
      <c r="KXV206"/>
      <c r="KXW206"/>
      <c r="KXX206"/>
      <c r="KXY206"/>
      <c r="KXZ206"/>
      <c r="KYA206"/>
      <c r="KYB206"/>
      <c r="KYC206"/>
      <c r="KYD206"/>
      <c r="KYE206"/>
      <c r="KYF206"/>
      <c r="KYG206"/>
      <c r="KYH206"/>
      <c r="KYI206"/>
      <c r="KYJ206"/>
      <c r="KYK206"/>
      <c r="KYL206"/>
      <c r="KYM206"/>
      <c r="KYN206"/>
      <c r="KYO206"/>
      <c r="KYP206"/>
      <c r="KYQ206"/>
      <c r="KYR206"/>
      <c r="KYS206"/>
      <c r="KYT206"/>
      <c r="KYU206"/>
      <c r="KYV206"/>
      <c r="KYW206"/>
      <c r="KYX206"/>
      <c r="KYY206"/>
      <c r="KYZ206"/>
      <c r="KZA206"/>
      <c r="KZB206"/>
      <c r="KZC206"/>
      <c r="KZD206"/>
      <c r="KZE206"/>
      <c r="KZF206"/>
      <c r="KZG206"/>
      <c r="KZH206"/>
      <c r="KZI206"/>
      <c r="KZJ206"/>
      <c r="KZK206"/>
      <c r="KZL206"/>
      <c r="KZM206"/>
      <c r="KZN206"/>
      <c r="KZO206"/>
      <c r="KZP206"/>
      <c r="KZQ206"/>
      <c r="KZR206"/>
      <c r="KZS206"/>
      <c r="KZT206"/>
      <c r="KZU206"/>
      <c r="KZV206"/>
      <c r="KZW206"/>
      <c r="KZX206"/>
      <c r="KZY206"/>
      <c r="KZZ206"/>
      <c r="LAA206"/>
      <c r="LAB206"/>
      <c r="LAC206"/>
      <c r="LAD206"/>
      <c r="LAE206"/>
      <c r="LAF206"/>
      <c r="LAG206"/>
      <c r="LAH206"/>
      <c r="LAI206"/>
      <c r="LAJ206"/>
      <c r="LAK206"/>
      <c r="LAL206"/>
      <c r="LAM206"/>
      <c r="LAN206"/>
      <c r="LAO206"/>
      <c r="LAP206"/>
      <c r="LAQ206"/>
      <c r="LAR206"/>
      <c r="LAS206"/>
      <c r="LAT206"/>
      <c r="LAU206"/>
      <c r="LAV206"/>
      <c r="LAW206"/>
      <c r="LAX206"/>
      <c r="LAY206"/>
      <c r="LAZ206"/>
      <c r="LBA206"/>
      <c r="LBB206"/>
      <c r="LBC206"/>
      <c r="LBD206"/>
      <c r="LBE206"/>
      <c r="LBF206"/>
      <c r="LBG206"/>
      <c r="LBH206"/>
      <c r="LBI206"/>
      <c r="LBJ206"/>
      <c r="LBK206"/>
      <c r="LBL206"/>
      <c r="LBM206"/>
      <c r="LBN206"/>
      <c r="LBO206"/>
      <c r="LBP206"/>
      <c r="LBQ206"/>
      <c r="LBR206"/>
      <c r="LBS206"/>
      <c r="LBT206"/>
      <c r="LBU206"/>
      <c r="LBV206"/>
      <c r="LBW206"/>
      <c r="LBX206"/>
      <c r="LBY206"/>
      <c r="LBZ206"/>
      <c r="LCA206"/>
      <c r="LCB206"/>
      <c r="LCC206"/>
      <c r="LCD206"/>
      <c r="LCE206"/>
      <c r="LCF206"/>
      <c r="LCG206"/>
      <c r="LCH206"/>
      <c r="LCI206"/>
      <c r="LCJ206"/>
      <c r="LCK206"/>
      <c r="LCL206"/>
      <c r="LCM206"/>
      <c r="LCN206"/>
      <c r="LCO206"/>
      <c r="LCP206"/>
      <c r="LCQ206"/>
      <c r="LCR206"/>
      <c r="LCS206"/>
      <c r="LCT206"/>
      <c r="LCU206"/>
      <c r="LCV206"/>
      <c r="LCW206"/>
      <c r="LCX206"/>
      <c r="LCY206"/>
      <c r="LCZ206"/>
      <c r="LDA206"/>
      <c r="LDB206"/>
      <c r="LDC206"/>
      <c r="LDD206"/>
      <c r="LDE206"/>
      <c r="LDF206"/>
      <c r="LDG206"/>
      <c r="LDH206"/>
      <c r="LDI206"/>
      <c r="LDJ206"/>
      <c r="LDK206"/>
      <c r="LDL206"/>
      <c r="LDM206"/>
      <c r="LDN206"/>
      <c r="LDO206"/>
      <c r="LDP206"/>
      <c r="LDQ206"/>
      <c r="LDR206"/>
      <c r="LDS206"/>
      <c r="LDT206"/>
      <c r="LDU206"/>
      <c r="LDV206"/>
      <c r="LDW206"/>
      <c r="LDX206"/>
      <c r="LDY206"/>
      <c r="LDZ206"/>
      <c r="LEA206"/>
      <c r="LEB206"/>
      <c r="LEC206"/>
      <c r="LED206"/>
      <c r="LEE206"/>
      <c r="LEF206"/>
      <c r="LEG206"/>
      <c r="LEH206"/>
      <c r="LEI206"/>
      <c r="LEJ206"/>
      <c r="LEK206"/>
      <c r="LEL206"/>
      <c r="LEM206"/>
      <c r="LEN206"/>
      <c r="LEO206"/>
      <c r="LEP206"/>
      <c r="LEQ206"/>
      <c r="LER206"/>
      <c r="LES206"/>
      <c r="LET206"/>
      <c r="LEU206"/>
      <c r="LEV206"/>
      <c r="LEW206"/>
      <c r="LEX206"/>
      <c r="LEY206"/>
      <c r="LEZ206"/>
      <c r="LFA206"/>
      <c r="LFB206"/>
      <c r="LFC206"/>
      <c r="LFD206"/>
      <c r="LFE206"/>
      <c r="LFF206"/>
      <c r="LFG206"/>
      <c r="LFH206"/>
      <c r="LFI206"/>
      <c r="LFJ206"/>
      <c r="LFK206"/>
      <c r="LFL206"/>
      <c r="LFM206"/>
      <c r="LFN206"/>
      <c r="LFO206"/>
      <c r="LFP206"/>
      <c r="LFQ206"/>
      <c r="LFR206"/>
      <c r="LFS206"/>
      <c r="LFT206"/>
      <c r="LFU206"/>
      <c r="LFV206"/>
      <c r="LFW206"/>
      <c r="LFX206"/>
      <c r="LFY206"/>
      <c r="LFZ206"/>
      <c r="LGA206"/>
      <c r="LGB206"/>
      <c r="LGC206"/>
      <c r="LGD206"/>
      <c r="LGE206"/>
      <c r="LGF206"/>
      <c r="LGG206"/>
      <c r="LGH206"/>
      <c r="LGI206"/>
      <c r="LGJ206"/>
      <c r="LGK206"/>
      <c r="LGL206"/>
      <c r="LGM206"/>
      <c r="LGN206"/>
      <c r="LGO206"/>
      <c r="LGP206"/>
      <c r="LGQ206"/>
      <c r="LGR206"/>
      <c r="LGS206"/>
      <c r="LGT206"/>
      <c r="LGU206"/>
      <c r="LGV206"/>
      <c r="LGW206"/>
      <c r="LGX206"/>
      <c r="LGY206"/>
      <c r="LGZ206"/>
      <c r="LHA206"/>
      <c r="LHB206"/>
      <c r="LHC206"/>
      <c r="LHD206"/>
      <c r="LHE206"/>
      <c r="LHF206"/>
      <c r="LHG206"/>
      <c r="LHH206"/>
      <c r="LHI206"/>
      <c r="LHJ206"/>
      <c r="LHK206"/>
      <c r="LHL206"/>
      <c r="LHM206"/>
      <c r="LHN206"/>
      <c r="LHO206"/>
      <c r="LHP206"/>
      <c r="LHQ206"/>
      <c r="LHR206"/>
      <c r="LHS206"/>
      <c r="LHT206"/>
      <c r="LHU206"/>
      <c r="LHV206"/>
      <c r="LHW206"/>
      <c r="LHX206"/>
      <c r="LHY206"/>
      <c r="LHZ206"/>
      <c r="LIA206"/>
      <c r="LIB206"/>
      <c r="LIC206"/>
      <c r="LID206"/>
      <c r="LIE206"/>
      <c r="LIF206"/>
      <c r="LIG206"/>
      <c r="LIH206"/>
      <c r="LII206"/>
      <c r="LIJ206"/>
      <c r="LIK206"/>
      <c r="LIL206"/>
      <c r="LIM206"/>
      <c r="LIN206"/>
      <c r="LIO206"/>
      <c r="LIP206"/>
      <c r="LIQ206"/>
      <c r="LIR206"/>
      <c r="LIS206"/>
      <c r="LIT206"/>
      <c r="LIU206"/>
      <c r="LIV206"/>
      <c r="LIW206"/>
      <c r="LIX206"/>
      <c r="LIY206"/>
      <c r="LIZ206"/>
      <c r="LJA206"/>
      <c r="LJB206"/>
      <c r="LJC206"/>
      <c r="LJD206"/>
      <c r="LJE206"/>
      <c r="LJF206"/>
      <c r="LJG206"/>
      <c r="LJH206"/>
      <c r="LJI206"/>
      <c r="LJJ206"/>
      <c r="LJK206"/>
      <c r="LJL206"/>
      <c r="LJM206"/>
      <c r="LJN206"/>
      <c r="LJO206"/>
      <c r="LJP206"/>
      <c r="LJQ206"/>
      <c r="LJR206"/>
      <c r="LJS206"/>
      <c r="LJT206"/>
      <c r="LJU206"/>
      <c r="LJV206"/>
      <c r="LJW206"/>
      <c r="LJX206"/>
      <c r="LJY206"/>
      <c r="LJZ206"/>
      <c r="LKA206"/>
      <c r="LKB206"/>
      <c r="LKC206"/>
      <c r="LKD206"/>
      <c r="LKE206"/>
      <c r="LKF206"/>
      <c r="LKG206"/>
      <c r="LKH206"/>
      <c r="LKI206"/>
      <c r="LKJ206"/>
      <c r="LKK206"/>
      <c r="LKL206"/>
      <c r="LKM206"/>
      <c r="LKN206"/>
      <c r="LKO206"/>
      <c r="LKP206"/>
      <c r="LKQ206"/>
      <c r="LKR206"/>
      <c r="LKS206"/>
      <c r="LKT206"/>
      <c r="LKU206"/>
      <c r="LKV206"/>
      <c r="LKW206"/>
      <c r="LKX206"/>
      <c r="LKY206"/>
      <c r="LKZ206"/>
      <c r="LLA206"/>
      <c r="LLB206"/>
      <c r="LLC206"/>
      <c r="LLD206"/>
      <c r="LLE206"/>
      <c r="LLF206"/>
      <c r="LLG206"/>
      <c r="LLH206"/>
      <c r="LLI206"/>
      <c r="LLJ206"/>
      <c r="LLK206"/>
      <c r="LLL206"/>
      <c r="LLM206"/>
      <c r="LLN206"/>
      <c r="LLO206"/>
      <c r="LLP206"/>
      <c r="LLQ206"/>
      <c r="LLR206"/>
      <c r="LLS206"/>
      <c r="LLT206"/>
      <c r="LLU206"/>
      <c r="LLV206"/>
      <c r="LLW206"/>
      <c r="LLX206"/>
      <c r="LLY206"/>
      <c r="LLZ206"/>
      <c r="LMA206"/>
      <c r="LMB206"/>
      <c r="LMC206"/>
      <c r="LMD206"/>
      <c r="LME206"/>
      <c r="LMF206"/>
      <c r="LMG206"/>
      <c r="LMH206"/>
      <c r="LMI206"/>
      <c r="LMJ206"/>
      <c r="LMK206"/>
      <c r="LML206"/>
      <c r="LMM206"/>
      <c r="LMN206"/>
      <c r="LMO206"/>
      <c r="LMP206"/>
      <c r="LMQ206"/>
      <c r="LMR206"/>
      <c r="LMS206"/>
      <c r="LMT206"/>
      <c r="LMU206"/>
      <c r="LMV206"/>
      <c r="LMW206"/>
      <c r="LMX206"/>
      <c r="LMY206"/>
      <c r="LMZ206"/>
      <c r="LNA206"/>
      <c r="LNB206"/>
      <c r="LNC206"/>
      <c r="LND206"/>
      <c r="LNE206"/>
      <c r="LNF206"/>
      <c r="LNG206"/>
      <c r="LNH206"/>
      <c r="LNI206"/>
      <c r="LNJ206"/>
      <c r="LNK206"/>
      <c r="LNL206"/>
      <c r="LNM206"/>
      <c r="LNN206"/>
      <c r="LNO206"/>
      <c r="LNP206"/>
      <c r="LNQ206"/>
      <c r="LNR206"/>
      <c r="LNS206"/>
      <c r="LNT206"/>
      <c r="LNU206"/>
      <c r="LNV206"/>
      <c r="LNW206"/>
      <c r="LNX206"/>
      <c r="LNY206"/>
      <c r="LNZ206"/>
      <c r="LOA206"/>
      <c r="LOB206"/>
      <c r="LOC206"/>
      <c r="LOD206"/>
      <c r="LOE206"/>
      <c r="LOF206"/>
      <c r="LOG206"/>
      <c r="LOH206"/>
      <c r="LOI206"/>
      <c r="LOJ206"/>
      <c r="LOK206"/>
      <c r="LOL206"/>
      <c r="LOM206"/>
      <c r="LON206"/>
      <c r="LOO206"/>
      <c r="LOP206"/>
      <c r="LOQ206"/>
      <c r="LOR206"/>
      <c r="LOS206"/>
      <c r="LOT206"/>
      <c r="LOU206"/>
      <c r="LOV206"/>
      <c r="LOW206"/>
      <c r="LOX206"/>
      <c r="LOY206"/>
      <c r="LOZ206"/>
      <c r="LPA206"/>
      <c r="LPB206"/>
      <c r="LPC206"/>
      <c r="LPD206"/>
      <c r="LPE206"/>
      <c r="LPF206"/>
      <c r="LPG206"/>
      <c r="LPH206"/>
      <c r="LPI206"/>
      <c r="LPJ206"/>
      <c r="LPK206"/>
      <c r="LPL206"/>
      <c r="LPM206"/>
      <c r="LPN206"/>
      <c r="LPO206"/>
      <c r="LPP206"/>
      <c r="LPQ206"/>
      <c r="LPR206"/>
      <c r="LPS206"/>
      <c r="LPT206"/>
      <c r="LPU206"/>
      <c r="LPV206"/>
      <c r="LPW206"/>
      <c r="LPX206"/>
      <c r="LPY206"/>
      <c r="LPZ206"/>
      <c r="LQA206"/>
      <c r="LQB206"/>
      <c r="LQC206"/>
      <c r="LQD206"/>
      <c r="LQE206"/>
      <c r="LQF206"/>
      <c r="LQG206"/>
      <c r="LQH206"/>
      <c r="LQI206"/>
      <c r="LQJ206"/>
      <c r="LQK206"/>
      <c r="LQL206"/>
      <c r="LQM206"/>
      <c r="LQN206"/>
      <c r="LQO206"/>
      <c r="LQP206"/>
      <c r="LQQ206"/>
      <c r="LQR206"/>
      <c r="LQS206"/>
      <c r="LQT206"/>
      <c r="LQU206"/>
      <c r="LQV206"/>
      <c r="LQW206"/>
      <c r="LQX206"/>
      <c r="LQY206"/>
      <c r="LQZ206"/>
      <c r="LRA206"/>
      <c r="LRB206"/>
      <c r="LRC206"/>
      <c r="LRD206"/>
      <c r="LRE206"/>
      <c r="LRF206"/>
      <c r="LRG206"/>
      <c r="LRH206"/>
      <c r="LRI206"/>
      <c r="LRJ206"/>
      <c r="LRK206"/>
      <c r="LRL206"/>
      <c r="LRM206"/>
      <c r="LRN206"/>
      <c r="LRO206"/>
      <c r="LRP206"/>
      <c r="LRQ206"/>
      <c r="LRR206"/>
      <c r="LRS206"/>
      <c r="LRT206"/>
      <c r="LRU206"/>
      <c r="LRV206"/>
      <c r="LRW206"/>
      <c r="LRX206"/>
      <c r="LRY206"/>
      <c r="LRZ206"/>
      <c r="LSA206"/>
      <c r="LSB206"/>
      <c r="LSC206"/>
      <c r="LSD206"/>
      <c r="LSE206"/>
      <c r="LSF206"/>
      <c r="LSG206"/>
      <c r="LSH206"/>
      <c r="LSI206"/>
      <c r="LSJ206"/>
      <c r="LSK206"/>
      <c r="LSL206"/>
      <c r="LSM206"/>
      <c r="LSN206"/>
      <c r="LSO206"/>
      <c r="LSP206"/>
      <c r="LSQ206"/>
      <c r="LSR206"/>
      <c r="LSS206"/>
      <c r="LST206"/>
      <c r="LSU206"/>
      <c r="LSV206"/>
      <c r="LSW206"/>
      <c r="LSX206"/>
      <c r="LSY206"/>
      <c r="LSZ206"/>
      <c r="LTA206"/>
      <c r="LTB206"/>
      <c r="LTC206"/>
      <c r="LTD206"/>
      <c r="LTE206"/>
      <c r="LTF206"/>
      <c r="LTG206"/>
      <c r="LTH206"/>
      <c r="LTI206"/>
      <c r="LTJ206"/>
      <c r="LTK206"/>
      <c r="LTL206"/>
      <c r="LTM206"/>
      <c r="LTN206"/>
      <c r="LTO206"/>
      <c r="LTP206"/>
      <c r="LTQ206"/>
      <c r="LTR206"/>
      <c r="LTS206"/>
      <c r="LTT206"/>
      <c r="LTU206"/>
      <c r="LTV206"/>
      <c r="LTW206"/>
      <c r="LTX206"/>
      <c r="LTY206"/>
      <c r="LTZ206"/>
      <c r="LUA206"/>
      <c r="LUB206"/>
      <c r="LUC206"/>
      <c r="LUD206"/>
      <c r="LUE206"/>
      <c r="LUF206"/>
      <c r="LUG206"/>
      <c r="LUH206"/>
      <c r="LUI206"/>
      <c r="LUJ206"/>
      <c r="LUK206"/>
      <c r="LUL206"/>
      <c r="LUM206"/>
      <c r="LUN206"/>
      <c r="LUO206"/>
      <c r="LUP206"/>
      <c r="LUQ206"/>
      <c r="LUR206"/>
      <c r="LUS206"/>
      <c r="LUT206"/>
      <c r="LUU206"/>
      <c r="LUV206"/>
      <c r="LUW206"/>
      <c r="LUX206"/>
      <c r="LUY206"/>
      <c r="LUZ206"/>
      <c r="LVA206"/>
      <c r="LVB206"/>
      <c r="LVC206"/>
      <c r="LVD206"/>
      <c r="LVE206"/>
      <c r="LVF206"/>
      <c r="LVG206"/>
      <c r="LVH206"/>
      <c r="LVI206"/>
      <c r="LVJ206"/>
      <c r="LVK206"/>
      <c r="LVL206"/>
      <c r="LVM206"/>
      <c r="LVN206"/>
      <c r="LVO206"/>
      <c r="LVP206"/>
      <c r="LVQ206"/>
      <c r="LVR206"/>
      <c r="LVS206"/>
      <c r="LVT206"/>
      <c r="LVU206"/>
      <c r="LVV206"/>
      <c r="LVW206"/>
      <c r="LVX206"/>
      <c r="LVY206"/>
      <c r="LVZ206"/>
      <c r="LWA206"/>
      <c r="LWB206"/>
      <c r="LWC206"/>
      <c r="LWD206"/>
      <c r="LWE206"/>
      <c r="LWF206"/>
      <c r="LWG206"/>
      <c r="LWH206"/>
      <c r="LWI206"/>
      <c r="LWJ206"/>
      <c r="LWK206"/>
      <c r="LWL206"/>
      <c r="LWM206"/>
      <c r="LWN206"/>
      <c r="LWO206"/>
      <c r="LWP206"/>
      <c r="LWQ206"/>
      <c r="LWR206"/>
      <c r="LWS206"/>
      <c r="LWT206"/>
      <c r="LWU206"/>
      <c r="LWV206"/>
      <c r="LWW206"/>
      <c r="LWX206"/>
      <c r="LWY206"/>
      <c r="LWZ206"/>
      <c r="LXA206"/>
      <c r="LXB206"/>
      <c r="LXC206"/>
      <c r="LXD206"/>
      <c r="LXE206"/>
      <c r="LXF206"/>
      <c r="LXG206"/>
      <c r="LXH206"/>
      <c r="LXI206"/>
      <c r="LXJ206"/>
      <c r="LXK206"/>
      <c r="LXL206"/>
      <c r="LXM206"/>
      <c r="LXN206"/>
      <c r="LXO206"/>
      <c r="LXP206"/>
      <c r="LXQ206"/>
      <c r="LXR206"/>
      <c r="LXS206"/>
      <c r="LXT206"/>
      <c r="LXU206"/>
      <c r="LXV206"/>
      <c r="LXW206"/>
      <c r="LXX206"/>
      <c r="LXY206"/>
      <c r="LXZ206"/>
      <c r="LYA206"/>
      <c r="LYB206"/>
      <c r="LYC206"/>
      <c r="LYD206"/>
      <c r="LYE206"/>
      <c r="LYF206"/>
      <c r="LYG206"/>
      <c r="LYH206"/>
      <c r="LYI206"/>
      <c r="LYJ206"/>
      <c r="LYK206"/>
      <c r="LYL206"/>
      <c r="LYM206"/>
      <c r="LYN206"/>
      <c r="LYO206"/>
      <c r="LYP206"/>
      <c r="LYQ206"/>
      <c r="LYR206"/>
      <c r="LYS206"/>
      <c r="LYT206"/>
      <c r="LYU206"/>
      <c r="LYV206"/>
      <c r="LYW206"/>
      <c r="LYX206"/>
      <c r="LYY206"/>
      <c r="LYZ206"/>
      <c r="LZA206"/>
      <c r="LZB206"/>
      <c r="LZC206"/>
      <c r="LZD206"/>
      <c r="LZE206"/>
      <c r="LZF206"/>
      <c r="LZG206"/>
      <c r="LZH206"/>
      <c r="LZI206"/>
      <c r="LZJ206"/>
      <c r="LZK206"/>
      <c r="LZL206"/>
      <c r="LZM206"/>
      <c r="LZN206"/>
      <c r="LZO206"/>
      <c r="LZP206"/>
      <c r="LZQ206"/>
      <c r="LZR206"/>
      <c r="LZS206"/>
      <c r="LZT206"/>
      <c r="LZU206"/>
      <c r="LZV206"/>
      <c r="LZW206"/>
      <c r="LZX206"/>
      <c r="LZY206"/>
      <c r="LZZ206"/>
      <c r="MAA206"/>
      <c r="MAB206"/>
      <c r="MAC206"/>
      <c r="MAD206"/>
      <c r="MAE206"/>
      <c r="MAF206"/>
      <c r="MAG206"/>
      <c r="MAH206"/>
      <c r="MAI206"/>
      <c r="MAJ206"/>
      <c r="MAK206"/>
      <c r="MAL206"/>
      <c r="MAM206"/>
      <c r="MAN206"/>
      <c r="MAO206"/>
      <c r="MAP206"/>
      <c r="MAQ206"/>
      <c r="MAR206"/>
      <c r="MAS206"/>
      <c r="MAT206"/>
      <c r="MAU206"/>
      <c r="MAV206"/>
      <c r="MAW206"/>
      <c r="MAX206"/>
      <c r="MAY206"/>
      <c r="MAZ206"/>
      <c r="MBA206"/>
      <c r="MBB206"/>
      <c r="MBC206"/>
      <c r="MBD206"/>
      <c r="MBE206"/>
      <c r="MBF206"/>
      <c r="MBG206"/>
      <c r="MBH206"/>
      <c r="MBI206"/>
      <c r="MBJ206"/>
      <c r="MBK206"/>
      <c r="MBL206"/>
      <c r="MBM206"/>
      <c r="MBN206"/>
      <c r="MBO206"/>
      <c r="MBP206"/>
      <c r="MBQ206"/>
      <c r="MBR206"/>
      <c r="MBS206"/>
      <c r="MBT206"/>
      <c r="MBU206"/>
      <c r="MBV206"/>
      <c r="MBW206"/>
      <c r="MBX206"/>
      <c r="MBY206"/>
      <c r="MBZ206"/>
      <c r="MCA206"/>
      <c r="MCB206"/>
      <c r="MCC206"/>
      <c r="MCD206"/>
      <c r="MCE206"/>
      <c r="MCF206"/>
      <c r="MCG206"/>
      <c r="MCH206"/>
      <c r="MCI206"/>
      <c r="MCJ206"/>
      <c r="MCK206"/>
      <c r="MCL206"/>
      <c r="MCM206"/>
      <c r="MCN206"/>
      <c r="MCO206"/>
      <c r="MCP206"/>
      <c r="MCQ206"/>
      <c r="MCR206"/>
      <c r="MCS206"/>
      <c r="MCT206"/>
      <c r="MCU206"/>
      <c r="MCV206"/>
      <c r="MCW206"/>
      <c r="MCX206"/>
      <c r="MCY206"/>
      <c r="MCZ206"/>
      <c r="MDA206"/>
      <c r="MDB206"/>
      <c r="MDC206"/>
      <c r="MDD206"/>
      <c r="MDE206"/>
      <c r="MDF206"/>
      <c r="MDG206"/>
      <c r="MDH206"/>
      <c r="MDI206"/>
      <c r="MDJ206"/>
      <c r="MDK206"/>
      <c r="MDL206"/>
      <c r="MDM206"/>
      <c r="MDN206"/>
      <c r="MDO206"/>
      <c r="MDP206"/>
      <c r="MDQ206"/>
      <c r="MDR206"/>
      <c r="MDS206"/>
      <c r="MDT206"/>
      <c r="MDU206"/>
      <c r="MDV206"/>
      <c r="MDW206"/>
      <c r="MDX206"/>
      <c r="MDY206"/>
      <c r="MDZ206"/>
      <c r="MEA206"/>
      <c r="MEB206"/>
      <c r="MEC206"/>
      <c r="MED206"/>
      <c r="MEE206"/>
      <c r="MEF206"/>
      <c r="MEG206"/>
      <c r="MEH206"/>
      <c r="MEI206"/>
      <c r="MEJ206"/>
      <c r="MEK206"/>
      <c r="MEL206"/>
      <c r="MEM206"/>
      <c r="MEN206"/>
      <c r="MEO206"/>
      <c r="MEP206"/>
      <c r="MEQ206"/>
      <c r="MER206"/>
      <c r="MES206"/>
      <c r="MET206"/>
      <c r="MEU206"/>
      <c r="MEV206"/>
      <c r="MEW206"/>
      <c r="MEX206"/>
      <c r="MEY206"/>
      <c r="MEZ206"/>
      <c r="MFA206"/>
      <c r="MFB206"/>
      <c r="MFC206"/>
      <c r="MFD206"/>
      <c r="MFE206"/>
      <c r="MFF206"/>
      <c r="MFG206"/>
      <c r="MFH206"/>
      <c r="MFI206"/>
      <c r="MFJ206"/>
      <c r="MFK206"/>
      <c r="MFL206"/>
      <c r="MFM206"/>
      <c r="MFN206"/>
      <c r="MFO206"/>
      <c r="MFP206"/>
      <c r="MFQ206"/>
      <c r="MFR206"/>
      <c r="MFS206"/>
      <c r="MFT206"/>
      <c r="MFU206"/>
      <c r="MFV206"/>
      <c r="MFW206"/>
      <c r="MFX206"/>
      <c r="MFY206"/>
      <c r="MFZ206"/>
      <c r="MGA206"/>
      <c r="MGB206"/>
      <c r="MGC206"/>
      <c r="MGD206"/>
      <c r="MGE206"/>
      <c r="MGF206"/>
      <c r="MGG206"/>
      <c r="MGH206"/>
      <c r="MGI206"/>
      <c r="MGJ206"/>
      <c r="MGK206"/>
      <c r="MGL206"/>
      <c r="MGM206"/>
      <c r="MGN206"/>
      <c r="MGO206"/>
      <c r="MGP206"/>
      <c r="MGQ206"/>
      <c r="MGR206"/>
      <c r="MGS206"/>
      <c r="MGT206"/>
      <c r="MGU206"/>
      <c r="MGV206"/>
      <c r="MGW206"/>
      <c r="MGX206"/>
      <c r="MGY206"/>
      <c r="MGZ206"/>
      <c r="MHA206"/>
      <c r="MHB206"/>
      <c r="MHC206"/>
      <c r="MHD206"/>
      <c r="MHE206"/>
      <c r="MHF206"/>
      <c r="MHG206"/>
      <c r="MHH206"/>
      <c r="MHI206"/>
      <c r="MHJ206"/>
      <c r="MHK206"/>
      <c r="MHL206"/>
      <c r="MHM206"/>
      <c r="MHN206"/>
      <c r="MHO206"/>
      <c r="MHP206"/>
      <c r="MHQ206"/>
      <c r="MHR206"/>
      <c r="MHS206"/>
      <c r="MHT206"/>
      <c r="MHU206"/>
      <c r="MHV206"/>
      <c r="MHW206"/>
      <c r="MHX206"/>
      <c r="MHY206"/>
      <c r="MHZ206"/>
      <c r="MIA206"/>
      <c r="MIB206"/>
      <c r="MIC206"/>
      <c r="MID206"/>
      <c r="MIE206"/>
      <c r="MIF206"/>
      <c r="MIG206"/>
      <c r="MIH206"/>
      <c r="MII206"/>
      <c r="MIJ206"/>
      <c r="MIK206"/>
      <c r="MIL206"/>
      <c r="MIM206"/>
      <c r="MIN206"/>
      <c r="MIO206"/>
      <c r="MIP206"/>
      <c r="MIQ206"/>
      <c r="MIR206"/>
      <c r="MIS206"/>
      <c r="MIT206"/>
      <c r="MIU206"/>
      <c r="MIV206"/>
      <c r="MIW206"/>
      <c r="MIX206"/>
      <c r="MIY206"/>
      <c r="MIZ206"/>
      <c r="MJA206"/>
      <c r="MJB206"/>
      <c r="MJC206"/>
      <c r="MJD206"/>
      <c r="MJE206"/>
      <c r="MJF206"/>
      <c r="MJG206"/>
      <c r="MJH206"/>
      <c r="MJI206"/>
      <c r="MJJ206"/>
      <c r="MJK206"/>
      <c r="MJL206"/>
      <c r="MJM206"/>
      <c r="MJN206"/>
      <c r="MJO206"/>
      <c r="MJP206"/>
      <c r="MJQ206"/>
      <c r="MJR206"/>
      <c r="MJS206"/>
      <c r="MJT206"/>
      <c r="MJU206"/>
      <c r="MJV206"/>
      <c r="MJW206"/>
      <c r="MJX206"/>
      <c r="MJY206"/>
      <c r="MJZ206"/>
      <c r="MKA206"/>
      <c r="MKB206"/>
      <c r="MKC206"/>
      <c r="MKD206"/>
      <c r="MKE206"/>
      <c r="MKF206"/>
      <c r="MKG206"/>
      <c r="MKH206"/>
      <c r="MKI206"/>
      <c r="MKJ206"/>
      <c r="MKK206"/>
      <c r="MKL206"/>
      <c r="MKM206"/>
      <c r="MKN206"/>
      <c r="MKO206"/>
      <c r="MKP206"/>
      <c r="MKQ206"/>
      <c r="MKR206"/>
      <c r="MKS206"/>
      <c r="MKT206"/>
      <c r="MKU206"/>
      <c r="MKV206"/>
      <c r="MKW206"/>
      <c r="MKX206"/>
      <c r="MKY206"/>
      <c r="MKZ206"/>
      <c r="MLA206"/>
      <c r="MLB206"/>
      <c r="MLC206"/>
      <c r="MLD206"/>
      <c r="MLE206"/>
      <c r="MLF206"/>
      <c r="MLG206"/>
      <c r="MLH206"/>
      <c r="MLI206"/>
      <c r="MLJ206"/>
      <c r="MLK206"/>
      <c r="MLL206"/>
      <c r="MLM206"/>
      <c r="MLN206"/>
      <c r="MLO206"/>
      <c r="MLP206"/>
      <c r="MLQ206"/>
      <c r="MLR206"/>
      <c r="MLS206"/>
      <c r="MLT206"/>
      <c r="MLU206"/>
      <c r="MLV206"/>
      <c r="MLW206"/>
      <c r="MLX206"/>
      <c r="MLY206"/>
      <c r="MLZ206"/>
      <c r="MMA206"/>
      <c r="MMB206"/>
      <c r="MMC206"/>
      <c r="MMD206"/>
      <c r="MME206"/>
      <c r="MMF206"/>
      <c r="MMG206"/>
      <c r="MMH206"/>
      <c r="MMI206"/>
      <c r="MMJ206"/>
      <c r="MMK206"/>
      <c r="MML206"/>
      <c r="MMM206"/>
      <c r="MMN206"/>
      <c r="MMO206"/>
      <c r="MMP206"/>
      <c r="MMQ206"/>
      <c r="MMR206"/>
      <c r="MMS206"/>
      <c r="MMT206"/>
      <c r="MMU206"/>
      <c r="MMV206"/>
      <c r="MMW206"/>
      <c r="MMX206"/>
      <c r="MMY206"/>
      <c r="MMZ206"/>
      <c r="MNA206"/>
      <c r="MNB206"/>
      <c r="MNC206"/>
      <c r="MND206"/>
      <c r="MNE206"/>
      <c r="MNF206"/>
      <c r="MNG206"/>
      <c r="MNH206"/>
      <c r="MNI206"/>
      <c r="MNJ206"/>
      <c r="MNK206"/>
      <c r="MNL206"/>
      <c r="MNM206"/>
      <c r="MNN206"/>
      <c r="MNO206"/>
      <c r="MNP206"/>
      <c r="MNQ206"/>
      <c r="MNR206"/>
      <c r="MNS206"/>
      <c r="MNT206"/>
      <c r="MNU206"/>
      <c r="MNV206"/>
      <c r="MNW206"/>
      <c r="MNX206"/>
      <c r="MNY206"/>
      <c r="MNZ206"/>
      <c r="MOA206"/>
      <c r="MOB206"/>
      <c r="MOC206"/>
      <c r="MOD206"/>
      <c r="MOE206"/>
      <c r="MOF206"/>
      <c r="MOG206"/>
      <c r="MOH206"/>
      <c r="MOI206"/>
      <c r="MOJ206"/>
      <c r="MOK206"/>
      <c r="MOL206"/>
      <c r="MOM206"/>
      <c r="MON206"/>
      <c r="MOO206"/>
      <c r="MOP206"/>
      <c r="MOQ206"/>
      <c r="MOR206"/>
      <c r="MOS206"/>
      <c r="MOT206"/>
      <c r="MOU206"/>
      <c r="MOV206"/>
      <c r="MOW206"/>
      <c r="MOX206"/>
      <c r="MOY206"/>
      <c r="MOZ206"/>
      <c r="MPA206"/>
      <c r="MPB206"/>
      <c r="MPC206"/>
      <c r="MPD206"/>
      <c r="MPE206"/>
      <c r="MPF206"/>
      <c r="MPG206"/>
      <c r="MPH206"/>
      <c r="MPI206"/>
      <c r="MPJ206"/>
      <c r="MPK206"/>
      <c r="MPL206"/>
      <c r="MPM206"/>
      <c r="MPN206"/>
      <c r="MPO206"/>
      <c r="MPP206"/>
      <c r="MPQ206"/>
      <c r="MPR206"/>
      <c r="MPS206"/>
      <c r="MPT206"/>
      <c r="MPU206"/>
      <c r="MPV206"/>
      <c r="MPW206"/>
      <c r="MPX206"/>
      <c r="MPY206"/>
      <c r="MPZ206"/>
      <c r="MQA206"/>
      <c r="MQB206"/>
      <c r="MQC206"/>
      <c r="MQD206"/>
      <c r="MQE206"/>
      <c r="MQF206"/>
      <c r="MQG206"/>
      <c r="MQH206"/>
      <c r="MQI206"/>
      <c r="MQJ206"/>
      <c r="MQK206"/>
      <c r="MQL206"/>
      <c r="MQM206"/>
      <c r="MQN206"/>
      <c r="MQO206"/>
      <c r="MQP206"/>
      <c r="MQQ206"/>
      <c r="MQR206"/>
      <c r="MQS206"/>
      <c r="MQT206"/>
      <c r="MQU206"/>
      <c r="MQV206"/>
      <c r="MQW206"/>
      <c r="MQX206"/>
      <c r="MQY206"/>
      <c r="MQZ206"/>
      <c r="MRA206"/>
      <c r="MRB206"/>
      <c r="MRC206"/>
      <c r="MRD206"/>
      <c r="MRE206"/>
      <c r="MRF206"/>
      <c r="MRG206"/>
      <c r="MRH206"/>
      <c r="MRI206"/>
      <c r="MRJ206"/>
      <c r="MRK206"/>
      <c r="MRL206"/>
      <c r="MRM206"/>
      <c r="MRN206"/>
      <c r="MRO206"/>
      <c r="MRP206"/>
      <c r="MRQ206"/>
      <c r="MRR206"/>
      <c r="MRS206"/>
      <c r="MRT206"/>
      <c r="MRU206"/>
      <c r="MRV206"/>
      <c r="MRW206"/>
      <c r="MRX206"/>
      <c r="MRY206"/>
      <c r="MRZ206"/>
      <c r="MSA206"/>
      <c r="MSB206"/>
      <c r="MSC206"/>
      <c r="MSD206"/>
      <c r="MSE206"/>
      <c r="MSF206"/>
      <c r="MSG206"/>
      <c r="MSH206"/>
      <c r="MSI206"/>
      <c r="MSJ206"/>
      <c r="MSK206"/>
      <c r="MSL206"/>
      <c r="MSM206"/>
      <c r="MSN206"/>
      <c r="MSO206"/>
      <c r="MSP206"/>
      <c r="MSQ206"/>
      <c r="MSR206"/>
      <c r="MSS206"/>
      <c r="MST206"/>
      <c r="MSU206"/>
      <c r="MSV206"/>
      <c r="MSW206"/>
      <c r="MSX206"/>
      <c r="MSY206"/>
      <c r="MSZ206"/>
      <c r="MTA206"/>
      <c r="MTB206"/>
      <c r="MTC206"/>
      <c r="MTD206"/>
      <c r="MTE206"/>
      <c r="MTF206"/>
      <c r="MTG206"/>
      <c r="MTH206"/>
      <c r="MTI206"/>
      <c r="MTJ206"/>
      <c r="MTK206"/>
      <c r="MTL206"/>
      <c r="MTM206"/>
      <c r="MTN206"/>
      <c r="MTO206"/>
      <c r="MTP206"/>
      <c r="MTQ206"/>
      <c r="MTR206"/>
      <c r="MTS206"/>
      <c r="MTT206"/>
      <c r="MTU206"/>
      <c r="MTV206"/>
      <c r="MTW206"/>
      <c r="MTX206"/>
      <c r="MTY206"/>
      <c r="MTZ206"/>
      <c r="MUA206"/>
      <c r="MUB206"/>
      <c r="MUC206"/>
      <c r="MUD206"/>
      <c r="MUE206"/>
      <c r="MUF206"/>
      <c r="MUG206"/>
      <c r="MUH206"/>
      <c r="MUI206"/>
      <c r="MUJ206"/>
      <c r="MUK206"/>
      <c r="MUL206"/>
      <c r="MUM206"/>
      <c r="MUN206"/>
      <c r="MUO206"/>
      <c r="MUP206"/>
      <c r="MUQ206"/>
      <c r="MUR206"/>
      <c r="MUS206"/>
      <c r="MUT206"/>
      <c r="MUU206"/>
      <c r="MUV206"/>
      <c r="MUW206"/>
      <c r="MUX206"/>
      <c r="MUY206"/>
      <c r="MUZ206"/>
      <c r="MVA206"/>
      <c r="MVB206"/>
      <c r="MVC206"/>
      <c r="MVD206"/>
      <c r="MVE206"/>
      <c r="MVF206"/>
      <c r="MVG206"/>
      <c r="MVH206"/>
      <c r="MVI206"/>
      <c r="MVJ206"/>
      <c r="MVK206"/>
      <c r="MVL206"/>
      <c r="MVM206"/>
      <c r="MVN206"/>
      <c r="MVO206"/>
      <c r="MVP206"/>
      <c r="MVQ206"/>
      <c r="MVR206"/>
      <c r="MVS206"/>
      <c r="MVT206"/>
      <c r="MVU206"/>
      <c r="MVV206"/>
      <c r="MVW206"/>
      <c r="MVX206"/>
      <c r="MVY206"/>
      <c r="MVZ206"/>
      <c r="MWA206"/>
      <c r="MWB206"/>
      <c r="MWC206"/>
      <c r="MWD206"/>
      <c r="MWE206"/>
      <c r="MWF206"/>
      <c r="MWG206"/>
      <c r="MWH206"/>
      <c r="MWI206"/>
      <c r="MWJ206"/>
      <c r="MWK206"/>
      <c r="MWL206"/>
      <c r="MWM206"/>
      <c r="MWN206"/>
      <c r="MWO206"/>
      <c r="MWP206"/>
      <c r="MWQ206"/>
      <c r="MWR206"/>
      <c r="MWS206"/>
      <c r="MWT206"/>
      <c r="MWU206"/>
      <c r="MWV206"/>
      <c r="MWW206"/>
      <c r="MWX206"/>
      <c r="MWY206"/>
      <c r="MWZ206"/>
      <c r="MXA206"/>
      <c r="MXB206"/>
      <c r="MXC206"/>
      <c r="MXD206"/>
      <c r="MXE206"/>
      <c r="MXF206"/>
      <c r="MXG206"/>
      <c r="MXH206"/>
      <c r="MXI206"/>
      <c r="MXJ206"/>
      <c r="MXK206"/>
      <c r="MXL206"/>
      <c r="MXM206"/>
      <c r="MXN206"/>
      <c r="MXO206"/>
      <c r="MXP206"/>
      <c r="MXQ206"/>
      <c r="MXR206"/>
      <c r="MXS206"/>
      <c r="MXT206"/>
      <c r="MXU206"/>
      <c r="MXV206"/>
      <c r="MXW206"/>
      <c r="MXX206"/>
      <c r="MXY206"/>
      <c r="MXZ206"/>
      <c r="MYA206"/>
      <c r="MYB206"/>
      <c r="MYC206"/>
      <c r="MYD206"/>
      <c r="MYE206"/>
      <c r="MYF206"/>
      <c r="MYG206"/>
      <c r="MYH206"/>
      <c r="MYI206"/>
      <c r="MYJ206"/>
      <c r="MYK206"/>
      <c r="MYL206"/>
      <c r="MYM206"/>
      <c r="MYN206"/>
      <c r="MYO206"/>
      <c r="MYP206"/>
      <c r="MYQ206"/>
      <c r="MYR206"/>
      <c r="MYS206"/>
      <c r="MYT206"/>
      <c r="MYU206"/>
      <c r="MYV206"/>
      <c r="MYW206"/>
      <c r="MYX206"/>
      <c r="MYY206"/>
      <c r="MYZ206"/>
      <c r="MZA206"/>
      <c r="MZB206"/>
      <c r="MZC206"/>
      <c r="MZD206"/>
      <c r="MZE206"/>
      <c r="MZF206"/>
      <c r="MZG206"/>
      <c r="MZH206"/>
      <c r="MZI206"/>
      <c r="MZJ206"/>
      <c r="MZK206"/>
      <c r="MZL206"/>
      <c r="MZM206"/>
      <c r="MZN206"/>
      <c r="MZO206"/>
      <c r="MZP206"/>
      <c r="MZQ206"/>
      <c r="MZR206"/>
      <c r="MZS206"/>
      <c r="MZT206"/>
      <c r="MZU206"/>
      <c r="MZV206"/>
      <c r="MZW206"/>
      <c r="MZX206"/>
      <c r="MZY206"/>
      <c r="MZZ206"/>
      <c r="NAA206"/>
      <c r="NAB206"/>
      <c r="NAC206"/>
      <c r="NAD206"/>
      <c r="NAE206"/>
      <c r="NAF206"/>
      <c r="NAG206"/>
      <c r="NAH206"/>
      <c r="NAI206"/>
      <c r="NAJ206"/>
      <c r="NAK206"/>
      <c r="NAL206"/>
      <c r="NAM206"/>
      <c r="NAN206"/>
      <c r="NAO206"/>
      <c r="NAP206"/>
      <c r="NAQ206"/>
      <c r="NAR206"/>
      <c r="NAS206"/>
      <c r="NAT206"/>
      <c r="NAU206"/>
      <c r="NAV206"/>
      <c r="NAW206"/>
      <c r="NAX206"/>
      <c r="NAY206"/>
      <c r="NAZ206"/>
      <c r="NBA206"/>
      <c r="NBB206"/>
      <c r="NBC206"/>
      <c r="NBD206"/>
      <c r="NBE206"/>
      <c r="NBF206"/>
      <c r="NBG206"/>
      <c r="NBH206"/>
      <c r="NBI206"/>
      <c r="NBJ206"/>
      <c r="NBK206"/>
      <c r="NBL206"/>
      <c r="NBM206"/>
      <c r="NBN206"/>
      <c r="NBO206"/>
      <c r="NBP206"/>
      <c r="NBQ206"/>
      <c r="NBR206"/>
      <c r="NBS206"/>
      <c r="NBT206"/>
      <c r="NBU206"/>
      <c r="NBV206"/>
      <c r="NBW206"/>
      <c r="NBX206"/>
      <c r="NBY206"/>
      <c r="NBZ206"/>
      <c r="NCA206"/>
      <c r="NCB206"/>
      <c r="NCC206"/>
      <c r="NCD206"/>
      <c r="NCE206"/>
      <c r="NCF206"/>
      <c r="NCG206"/>
      <c r="NCH206"/>
      <c r="NCI206"/>
      <c r="NCJ206"/>
      <c r="NCK206"/>
      <c r="NCL206"/>
      <c r="NCM206"/>
      <c r="NCN206"/>
      <c r="NCO206"/>
      <c r="NCP206"/>
      <c r="NCQ206"/>
      <c r="NCR206"/>
      <c r="NCS206"/>
      <c r="NCT206"/>
      <c r="NCU206"/>
      <c r="NCV206"/>
      <c r="NCW206"/>
      <c r="NCX206"/>
      <c r="NCY206"/>
      <c r="NCZ206"/>
      <c r="NDA206"/>
      <c r="NDB206"/>
      <c r="NDC206"/>
      <c r="NDD206"/>
      <c r="NDE206"/>
      <c r="NDF206"/>
      <c r="NDG206"/>
      <c r="NDH206"/>
      <c r="NDI206"/>
      <c r="NDJ206"/>
      <c r="NDK206"/>
      <c r="NDL206"/>
      <c r="NDM206"/>
      <c r="NDN206"/>
      <c r="NDO206"/>
      <c r="NDP206"/>
      <c r="NDQ206"/>
      <c r="NDR206"/>
      <c r="NDS206"/>
      <c r="NDT206"/>
      <c r="NDU206"/>
      <c r="NDV206"/>
      <c r="NDW206"/>
      <c r="NDX206"/>
      <c r="NDY206"/>
      <c r="NDZ206"/>
      <c r="NEA206"/>
      <c r="NEB206"/>
      <c r="NEC206"/>
      <c r="NED206"/>
      <c r="NEE206"/>
      <c r="NEF206"/>
      <c r="NEG206"/>
      <c r="NEH206"/>
      <c r="NEI206"/>
      <c r="NEJ206"/>
      <c r="NEK206"/>
      <c r="NEL206"/>
      <c r="NEM206"/>
      <c r="NEN206"/>
      <c r="NEO206"/>
      <c r="NEP206"/>
      <c r="NEQ206"/>
      <c r="NER206"/>
      <c r="NES206"/>
      <c r="NET206"/>
      <c r="NEU206"/>
      <c r="NEV206"/>
      <c r="NEW206"/>
      <c r="NEX206"/>
      <c r="NEY206"/>
      <c r="NEZ206"/>
      <c r="NFA206"/>
      <c r="NFB206"/>
      <c r="NFC206"/>
      <c r="NFD206"/>
      <c r="NFE206"/>
      <c r="NFF206"/>
      <c r="NFG206"/>
      <c r="NFH206"/>
      <c r="NFI206"/>
      <c r="NFJ206"/>
      <c r="NFK206"/>
      <c r="NFL206"/>
      <c r="NFM206"/>
      <c r="NFN206"/>
      <c r="NFO206"/>
      <c r="NFP206"/>
      <c r="NFQ206"/>
      <c r="NFR206"/>
      <c r="NFS206"/>
      <c r="NFT206"/>
      <c r="NFU206"/>
      <c r="NFV206"/>
      <c r="NFW206"/>
      <c r="NFX206"/>
      <c r="NFY206"/>
      <c r="NFZ206"/>
      <c r="NGA206"/>
      <c r="NGB206"/>
      <c r="NGC206"/>
      <c r="NGD206"/>
      <c r="NGE206"/>
      <c r="NGF206"/>
      <c r="NGG206"/>
      <c r="NGH206"/>
      <c r="NGI206"/>
      <c r="NGJ206"/>
      <c r="NGK206"/>
      <c r="NGL206"/>
      <c r="NGM206"/>
      <c r="NGN206"/>
      <c r="NGO206"/>
      <c r="NGP206"/>
      <c r="NGQ206"/>
      <c r="NGR206"/>
      <c r="NGS206"/>
      <c r="NGT206"/>
      <c r="NGU206"/>
      <c r="NGV206"/>
      <c r="NGW206"/>
      <c r="NGX206"/>
      <c r="NGY206"/>
      <c r="NGZ206"/>
      <c r="NHA206"/>
      <c r="NHB206"/>
      <c r="NHC206"/>
      <c r="NHD206"/>
      <c r="NHE206"/>
      <c r="NHF206"/>
      <c r="NHG206"/>
      <c r="NHH206"/>
      <c r="NHI206"/>
      <c r="NHJ206"/>
      <c r="NHK206"/>
      <c r="NHL206"/>
      <c r="NHM206"/>
      <c r="NHN206"/>
      <c r="NHO206"/>
      <c r="NHP206"/>
      <c r="NHQ206"/>
      <c r="NHR206"/>
      <c r="NHS206"/>
      <c r="NHT206"/>
      <c r="NHU206"/>
      <c r="NHV206"/>
      <c r="NHW206"/>
      <c r="NHX206"/>
      <c r="NHY206"/>
      <c r="NHZ206"/>
      <c r="NIA206"/>
      <c r="NIB206"/>
      <c r="NIC206"/>
      <c r="NID206"/>
      <c r="NIE206"/>
      <c r="NIF206"/>
      <c r="NIG206"/>
      <c r="NIH206"/>
      <c r="NII206"/>
      <c r="NIJ206"/>
      <c r="NIK206"/>
      <c r="NIL206"/>
      <c r="NIM206"/>
      <c r="NIN206"/>
      <c r="NIO206"/>
      <c r="NIP206"/>
      <c r="NIQ206"/>
      <c r="NIR206"/>
      <c r="NIS206"/>
      <c r="NIT206"/>
      <c r="NIU206"/>
      <c r="NIV206"/>
      <c r="NIW206"/>
      <c r="NIX206"/>
      <c r="NIY206"/>
      <c r="NIZ206"/>
      <c r="NJA206"/>
      <c r="NJB206"/>
      <c r="NJC206"/>
      <c r="NJD206"/>
      <c r="NJE206"/>
      <c r="NJF206"/>
      <c r="NJG206"/>
      <c r="NJH206"/>
      <c r="NJI206"/>
      <c r="NJJ206"/>
      <c r="NJK206"/>
      <c r="NJL206"/>
      <c r="NJM206"/>
      <c r="NJN206"/>
      <c r="NJO206"/>
      <c r="NJP206"/>
      <c r="NJQ206"/>
      <c r="NJR206"/>
      <c r="NJS206"/>
      <c r="NJT206"/>
      <c r="NJU206"/>
      <c r="NJV206"/>
      <c r="NJW206"/>
      <c r="NJX206"/>
      <c r="NJY206"/>
      <c r="NJZ206"/>
      <c r="NKA206"/>
      <c r="NKB206"/>
      <c r="NKC206"/>
      <c r="NKD206"/>
      <c r="NKE206"/>
      <c r="NKF206"/>
      <c r="NKG206"/>
      <c r="NKH206"/>
      <c r="NKI206"/>
      <c r="NKJ206"/>
      <c r="NKK206"/>
      <c r="NKL206"/>
      <c r="NKM206"/>
      <c r="NKN206"/>
      <c r="NKO206"/>
      <c r="NKP206"/>
      <c r="NKQ206"/>
      <c r="NKR206"/>
      <c r="NKS206"/>
      <c r="NKT206"/>
      <c r="NKU206"/>
      <c r="NKV206"/>
      <c r="NKW206"/>
      <c r="NKX206"/>
      <c r="NKY206"/>
      <c r="NKZ206"/>
      <c r="NLA206"/>
      <c r="NLB206"/>
      <c r="NLC206"/>
      <c r="NLD206"/>
      <c r="NLE206"/>
      <c r="NLF206"/>
      <c r="NLG206"/>
      <c r="NLH206"/>
      <c r="NLI206"/>
      <c r="NLJ206"/>
      <c r="NLK206"/>
      <c r="NLL206"/>
      <c r="NLM206"/>
      <c r="NLN206"/>
      <c r="NLO206"/>
      <c r="NLP206"/>
      <c r="NLQ206"/>
      <c r="NLR206"/>
      <c r="NLS206"/>
      <c r="NLT206"/>
      <c r="NLU206"/>
      <c r="NLV206"/>
      <c r="NLW206"/>
      <c r="NLX206"/>
      <c r="NLY206"/>
      <c r="NLZ206"/>
      <c r="NMA206"/>
      <c r="NMB206"/>
      <c r="NMC206"/>
      <c r="NMD206"/>
      <c r="NME206"/>
      <c r="NMF206"/>
      <c r="NMG206"/>
      <c r="NMH206"/>
      <c r="NMI206"/>
      <c r="NMJ206"/>
      <c r="NMK206"/>
      <c r="NML206"/>
      <c r="NMM206"/>
      <c r="NMN206"/>
      <c r="NMO206"/>
      <c r="NMP206"/>
      <c r="NMQ206"/>
      <c r="NMR206"/>
      <c r="NMS206"/>
      <c r="NMT206"/>
      <c r="NMU206"/>
      <c r="NMV206"/>
      <c r="NMW206"/>
      <c r="NMX206"/>
      <c r="NMY206"/>
      <c r="NMZ206"/>
      <c r="NNA206"/>
      <c r="NNB206"/>
      <c r="NNC206"/>
      <c r="NND206"/>
      <c r="NNE206"/>
      <c r="NNF206"/>
      <c r="NNG206"/>
      <c r="NNH206"/>
      <c r="NNI206"/>
      <c r="NNJ206"/>
      <c r="NNK206"/>
      <c r="NNL206"/>
      <c r="NNM206"/>
      <c r="NNN206"/>
      <c r="NNO206"/>
      <c r="NNP206"/>
      <c r="NNQ206"/>
      <c r="NNR206"/>
      <c r="NNS206"/>
      <c r="NNT206"/>
      <c r="NNU206"/>
      <c r="NNV206"/>
      <c r="NNW206"/>
      <c r="NNX206"/>
      <c r="NNY206"/>
      <c r="NNZ206"/>
      <c r="NOA206"/>
      <c r="NOB206"/>
      <c r="NOC206"/>
      <c r="NOD206"/>
      <c r="NOE206"/>
      <c r="NOF206"/>
      <c r="NOG206"/>
      <c r="NOH206"/>
      <c r="NOI206"/>
      <c r="NOJ206"/>
      <c r="NOK206"/>
      <c r="NOL206"/>
      <c r="NOM206"/>
      <c r="NON206"/>
      <c r="NOO206"/>
      <c r="NOP206"/>
      <c r="NOQ206"/>
      <c r="NOR206"/>
      <c r="NOS206"/>
      <c r="NOT206"/>
      <c r="NOU206"/>
      <c r="NOV206"/>
      <c r="NOW206"/>
      <c r="NOX206"/>
      <c r="NOY206"/>
      <c r="NOZ206"/>
      <c r="NPA206"/>
      <c r="NPB206"/>
      <c r="NPC206"/>
      <c r="NPD206"/>
      <c r="NPE206"/>
      <c r="NPF206"/>
      <c r="NPG206"/>
      <c r="NPH206"/>
      <c r="NPI206"/>
      <c r="NPJ206"/>
      <c r="NPK206"/>
      <c r="NPL206"/>
      <c r="NPM206"/>
      <c r="NPN206"/>
      <c r="NPO206"/>
      <c r="NPP206"/>
      <c r="NPQ206"/>
      <c r="NPR206"/>
      <c r="NPS206"/>
      <c r="NPT206"/>
      <c r="NPU206"/>
      <c r="NPV206"/>
      <c r="NPW206"/>
      <c r="NPX206"/>
      <c r="NPY206"/>
      <c r="NPZ206"/>
      <c r="NQA206"/>
      <c r="NQB206"/>
      <c r="NQC206"/>
      <c r="NQD206"/>
      <c r="NQE206"/>
      <c r="NQF206"/>
      <c r="NQG206"/>
      <c r="NQH206"/>
      <c r="NQI206"/>
      <c r="NQJ206"/>
      <c r="NQK206"/>
      <c r="NQL206"/>
      <c r="NQM206"/>
      <c r="NQN206"/>
      <c r="NQO206"/>
      <c r="NQP206"/>
      <c r="NQQ206"/>
      <c r="NQR206"/>
      <c r="NQS206"/>
      <c r="NQT206"/>
      <c r="NQU206"/>
      <c r="NQV206"/>
      <c r="NQW206"/>
      <c r="NQX206"/>
      <c r="NQY206"/>
      <c r="NQZ206"/>
      <c r="NRA206"/>
      <c r="NRB206"/>
      <c r="NRC206"/>
      <c r="NRD206"/>
      <c r="NRE206"/>
      <c r="NRF206"/>
      <c r="NRG206"/>
      <c r="NRH206"/>
      <c r="NRI206"/>
      <c r="NRJ206"/>
      <c r="NRK206"/>
      <c r="NRL206"/>
      <c r="NRM206"/>
      <c r="NRN206"/>
      <c r="NRO206"/>
      <c r="NRP206"/>
      <c r="NRQ206"/>
      <c r="NRR206"/>
      <c r="NRS206"/>
      <c r="NRT206"/>
      <c r="NRU206"/>
      <c r="NRV206"/>
      <c r="NRW206"/>
      <c r="NRX206"/>
      <c r="NRY206"/>
      <c r="NRZ206"/>
      <c r="NSA206"/>
      <c r="NSB206"/>
      <c r="NSC206"/>
      <c r="NSD206"/>
      <c r="NSE206"/>
      <c r="NSF206"/>
      <c r="NSG206"/>
      <c r="NSH206"/>
      <c r="NSI206"/>
      <c r="NSJ206"/>
      <c r="NSK206"/>
      <c r="NSL206"/>
      <c r="NSM206"/>
      <c r="NSN206"/>
      <c r="NSO206"/>
      <c r="NSP206"/>
      <c r="NSQ206"/>
      <c r="NSR206"/>
      <c r="NSS206"/>
      <c r="NST206"/>
      <c r="NSU206"/>
      <c r="NSV206"/>
      <c r="NSW206"/>
      <c r="NSX206"/>
      <c r="NSY206"/>
      <c r="NSZ206"/>
      <c r="NTA206"/>
      <c r="NTB206"/>
      <c r="NTC206"/>
      <c r="NTD206"/>
      <c r="NTE206"/>
      <c r="NTF206"/>
      <c r="NTG206"/>
      <c r="NTH206"/>
      <c r="NTI206"/>
      <c r="NTJ206"/>
      <c r="NTK206"/>
      <c r="NTL206"/>
      <c r="NTM206"/>
      <c r="NTN206"/>
      <c r="NTO206"/>
      <c r="NTP206"/>
      <c r="NTQ206"/>
      <c r="NTR206"/>
      <c r="NTS206"/>
      <c r="NTT206"/>
      <c r="NTU206"/>
      <c r="NTV206"/>
      <c r="NTW206"/>
      <c r="NTX206"/>
      <c r="NTY206"/>
      <c r="NTZ206"/>
      <c r="NUA206"/>
      <c r="NUB206"/>
      <c r="NUC206"/>
      <c r="NUD206"/>
      <c r="NUE206"/>
      <c r="NUF206"/>
      <c r="NUG206"/>
      <c r="NUH206"/>
      <c r="NUI206"/>
      <c r="NUJ206"/>
      <c r="NUK206"/>
      <c r="NUL206"/>
      <c r="NUM206"/>
      <c r="NUN206"/>
      <c r="NUO206"/>
      <c r="NUP206"/>
      <c r="NUQ206"/>
      <c r="NUR206"/>
      <c r="NUS206"/>
      <c r="NUT206"/>
      <c r="NUU206"/>
      <c r="NUV206"/>
      <c r="NUW206"/>
      <c r="NUX206"/>
      <c r="NUY206"/>
      <c r="NUZ206"/>
      <c r="NVA206"/>
      <c r="NVB206"/>
      <c r="NVC206"/>
      <c r="NVD206"/>
      <c r="NVE206"/>
      <c r="NVF206"/>
      <c r="NVG206"/>
      <c r="NVH206"/>
      <c r="NVI206"/>
      <c r="NVJ206"/>
      <c r="NVK206"/>
      <c r="NVL206"/>
      <c r="NVM206"/>
      <c r="NVN206"/>
      <c r="NVO206"/>
      <c r="NVP206"/>
      <c r="NVQ206"/>
      <c r="NVR206"/>
      <c r="NVS206"/>
      <c r="NVT206"/>
      <c r="NVU206"/>
      <c r="NVV206"/>
      <c r="NVW206"/>
      <c r="NVX206"/>
      <c r="NVY206"/>
      <c r="NVZ206"/>
      <c r="NWA206"/>
      <c r="NWB206"/>
      <c r="NWC206"/>
      <c r="NWD206"/>
      <c r="NWE206"/>
      <c r="NWF206"/>
      <c r="NWG206"/>
      <c r="NWH206"/>
      <c r="NWI206"/>
      <c r="NWJ206"/>
      <c r="NWK206"/>
      <c r="NWL206"/>
      <c r="NWM206"/>
      <c r="NWN206"/>
      <c r="NWO206"/>
      <c r="NWP206"/>
      <c r="NWQ206"/>
      <c r="NWR206"/>
      <c r="NWS206"/>
      <c r="NWT206"/>
      <c r="NWU206"/>
      <c r="NWV206"/>
      <c r="NWW206"/>
      <c r="NWX206"/>
      <c r="NWY206"/>
      <c r="NWZ206"/>
      <c r="NXA206"/>
      <c r="NXB206"/>
      <c r="NXC206"/>
      <c r="NXD206"/>
      <c r="NXE206"/>
      <c r="NXF206"/>
      <c r="NXG206"/>
      <c r="NXH206"/>
      <c r="NXI206"/>
      <c r="NXJ206"/>
      <c r="NXK206"/>
      <c r="NXL206"/>
      <c r="NXM206"/>
      <c r="NXN206"/>
      <c r="NXO206"/>
      <c r="NXP206"/>
      <c r="NXQ206"/>
      <c r="NXR206"/>
      <c r="NXS206"/>
      <c r="NXT206"/>
      <c r="NXU206"/>
      <c r="NXV206"/>
      <c r="NXW206"/>
      <c r="NXX206"/>
      <c r="NXY206"/>
      <c r="NXZ206"/>
      <c r="NYA206"/>
      <c r="NYB206"/>
      <c r="NYC206"/>
      <c r="NYD206"/>
      <c r="NYE206"/>
      <c r="NYF206"/>
      <c r="NYG206"/>
      <c r="NYH206"/>
      <c r="NYI206"/>
      <c r="NYJ206"/>
      <c r="NYK206"/>
      <c r="NYL206"/>
      <c r="NYM206"/>
      <c r="NYN206"/>
      <c r="NYO206"/>
      <c r="NYP206"/>
      <c r="NYQ206"/>
      <c r="NYR206"/>
      <c r="NYS206"/>
      <c r="NYT206"/>
      <c r="NYU206"/>
      <c r="NYV206"/>
      <c r="NYW206"/>
      <c r="NYX206"/>
      <c r="NYY206"/>
      <c r="NYZ206"/>
      <c r="NZA206"/>
      <c r="NZB206"/>
      <c r="NZC206"/>
      <c r="NZD206"/>
      <c r="NZE206"/>
      <c r="NZF206"/>
      <c r="NZG206"/>
      <c r="NZH206"/>
      <c r="NZI206"/>
      <c r="NZJ206"/>
      <c r="NZK206"/>
      <c r="NZL206"/>
      <c r="NZM206"/>
      <c r="NZN206"/>
      <c r="NZO206"/>
      <c r="NZP206"/>
      <c r="NZQ206"/>
      <c r="NZR206"/>
      <c r="NZS206"/>
      <c r="NZT206"/>
      <c r="NZU206"/>
      <c r="NZV206"/>
      <c r="NZW206"/>
      <c r="NZX206"/>
      <c r="NZY206"/>
      <c r="NZZ206"/>
      <c r="OAA206"/>
      <c r="OAB206"/>
      <c r="OAC206"/>
      <c r="OAD206"/>
      <c r="OAE206"/>
      <c r="OAF206"/>
      <c r="OAG206"/>
      <c r="OAH206"/>
      <c r="OAI206"/>
      <c r="OAJ206"/>
      <c r="OAK206"/>
      <c r="OAL206"/>
      <c r="OAM206"/>
      <c r="OAN206"/>
      <c r="OAO206"/>
      <c r="OAP206"/>
      <c r="OAQ206"/>
      <c r="OAR206"/>
      <c r="OAS206"/>
      <c r="OAT206"/>
      <c r="OAU206"/>
      <c r="OAV206"/>
      <c r="OAW206"/>
      <c r="OAX206"/>
      <c r="OAY206"/>
      <c r="OAZ206"/>
      <c r="OBA206"/>
      <c r="OBB206"/>
      <c r="OBC206"/>
      <c r="OBD206"/>
      <c r="OBE206"/>
      <c r="OBF206"/>
      <c r="OBG206"/>
      <c r="OBH206"/>
      <c r="OBI206"/>
      <c r="OBJ206"/>
      <c r="OBK206"/>
      <c r="OBL206"/>
      <c r="OBM206"/>
      <c r="OBN206"/>
      <c r="OBO206"/>
      <c r="OBP206"/>
      <c r="OBQ206"/>
      <c r="OBR206"/>
      <c r="OBS206"/>
      <c r="OBT206"/>
      <c r="OBU206"/>
      <c r="OBV206"/>
      <c r="OBW206"/>
      <c r="OBX206"/>
      <c r="OBY206"/>
      <c r="OBZ206"/>
      <c r="OCA206"/>
      <c r="OCB206"/>
      <c r="OCC206"/>
      <c r="OCD206"/>
      <c r="OCE206"/>
      <c r="OCF206"/>
      <c r="OCG206"/>
      <c r="OCH206"/>
      <c r="OCI206"/>
      <c r="OCJ206"/>
      <c r="OCK206"/>
      <c r="OCL206"/>
      <c r="OCM206"/>
      <c r="OCN206"/>
      <c r="OCO206"/>
      <c r="OCP206"/>
      <c r="OCQ206"/>
      <c r="OCR206"/>
      <c r="OCS206"/>
      <c r="OCT206"/>
      <c r="OCU206"/>
      <c r="OCV206"/>
      <c r="OCW206"/>
      <c r="OCX206"/>
      <c r="OCY206"/>
      <c r="OCZ206"/>
      <c r="ODA206"/>
      <c r="ODB206"/>
      <c r="ODC206"/>
      <c r="ODD206"/>
      <c r="ODE206"/>
      <c r="ODF206"/>
      <c r="ODG206"/>
      <c r="ODH206"/>
      <c r="ODI206"/>
      <c r="ODJ206"/>
      <c r="ODK206"/>
      <c r="ODL206"/>
      <c r="ODM206"/>
      <c r="ODN206"/>
      <c r="ODO206"/>
      <c r="ODP206"/>
      <c r="ODQ206"/>
      <c r="ODR206"/>
      <c r="ODS206"/>
      <c r="ODT206"/>
      <c r="ODU206"/>
      <c r="ODV206"/>
      <c r="ODW206"/>
      <c r="ODX206"/>
      <c r="ODY206"/>
      <c r="ODZ206"/>
      <c r="OEA206"/>
      <c r="OEB206"/>
      <c r="OEC206"/>
      <c r="OED206"/>
      <c r="OEE206"/>
      <c r="OEF206"/>
      <c r="OEG206"/>
      <c r="OEH206"/>
      <c r="OEI206"/>
      <c r="OEJ206"/>
      <c r="OEK206"/>
      <c r="OEL206"/>
      <c r="OEM206"/>
      <c r="OEN206"/>
      <c r="OEO206"/>
      <c r="OEP206"/>
      <c r="OEQ206"/>
      <c r="OER206"/>
      <c r="OES206"/>
      <c r="OET206"/>
      <c r="OEU206"/>
      <c r="OEV206"/>
      <c r="OEW206"/>
      <c r="OEX206"/>
      <c r="OEY206"/>
      <c r="OEZ206"/>
      <c r="OFA206"/>
      <c r="OFB206"/>
      <c r="OFC206"/>
      <c r="OFD206"/>
      <c r="OFE206"/>
      <c r="OFF206"/>
      <c r="OFG206"/>
      <c r="OFH206"/>
      <c r="OFI206"/>
      <c r="OFJ206"/>
      <c r="OFK206"/>
      <c r="OFL206"/>
      <c r="OFM206"/>
      <c r="OFN206"/>
      <c r="OFO206"/>
      <c r="OFP206"/>
      <c r="OFQ206"/>
      <c r="OFR206"/>
      <c r="OFS206"/>
      <c r="OFT206"/>
      <c r="OFU206"/>
      <c r="OFV206"/>
      <c r="OFW206"/>
      <c r="OFX206"/>
      <c r="OFY206"/>
      <c r="OFZ206"/>
      <c r="OGA206"/>
      <c r="OGB206"/>
      <c r="OGC206"/>
      <c r="OGD206"/>
      <c r="OGE206"/>
      <c r="OGF206"/>
      <c r="OGG206"/>
      <c r="OGH206"/>
      <c r="OGI206"/>
      <c r="OGJ206"/>
      <c r="OGK206"/>
      <c r="OGL206"/>
      <c r="OGM206"/>
      <c r="OGN206"/>
      <c r="OGO206"/>
      <c r="OGP206"/>
      <c r="OGQ206"/>
      <c r="OGR206"/>
      <c r="OGS206"/>
      <c r="OGT206"/>
      <c r="OGU206"/>
      <c r="OGV206"/>
      <c r="OGW206"/>
      <c r="OGX206"/>
      <c r="OGY206"/>
      <c r="OGZ206"/>
      <c r="OHA206"/>
      <c r="OHB206"/>
      <c r="OHC206"/>
      <c r="OHD206"/>
      <c r="OHE206"/>
      <c r="OHF206"/>
      <c r="OHG206"/>
      <c r="OHH206"/>
      <c r="OHI206"/>
      <c r="OHJ206"/>
      <c r="OHK206"/>
      <c r="OHL206"/>
      <c r="OHM206"/>
      <c r="OHN206"/>
      <c r="OHO206"/>
      <c r="OHP206"/>
      <c r="OHQ206"/>
      <c r="OHR206"/>
      <c r="OHS206"/>
      <c r="OHT206"/>
      <c r="OHU206"/>
      <c r="OHV206"/>
      <c r="OHW206"/>
      <c r="OHX206"/>
      <c r="OHY206"/>
      <c r="OHZ206"/>
      <c r="OIA206"/>
      <c r="OIB206"/>
      <c r="OIC206"/>
      <c r="OID206"/>
      <c r="OIE206"/>
      <c r="OIF206"/>
      <c r="OIG206"/>
      <c r="OIH206"/>
      <c r="OII206"/>
      <c r="OIJ206"/>
      <c r="OIK206"/>
      <c r="OIL206"/>
      <c r="OIM206"/>
      <c r="OIN206"/>
      <c r="OIO206"/>
      <c r="OIP206"/>
      <c r="OIQ206"/>
      <c r="OIR206"/>
      <c r="OIS206"/>
      <c r="OIT206"/>
      <c r="OIU206"/>
      <c r="OIV206"/>
      <c r="OIW206"/>
      <c r="OIX206"/>
      <c r="OIY206"/>
      <c r="OIZ206"/>
      <c r="OJA206"/>
      <c r="OJB206"/>
      <c r="OJC206"/>
      <c r="OJD206"/>
      <c r="OJE206"/>
      <c r="OJF206"/>
      <c r="OJG206"/>
      <c r="OJH206"/>
      <c r="OJI206"/>
      <c r="OJJ206"/>
      <c r="OJK206"/>
      <c r="OJL206"/>
      <c r="OJM206"/>
      <c r="OJN206"/>
      <c r="OJO206"/>
      <c r="OJP206"/>
      <c r="OJQ206"/>
      <c r="OJR206"/>
      <c r="OJS206"/>
      <c r="OJT206"/>
      <c r="OJU206"/>
      <c r="OJV206"/>
      <c r="OJW206"/>
      <c r="OJX206"/>
      <c r="OJY206"/>
      <c r="OJZ206"/>
      <c r="OKA206"/>
      <c r="OKB206"/>
      <c r="OKC206"/>
      <c r="OKD206"/>
      <c r="OKE206"/>
      <c r="OKF206"/>
      <c r="OKG206"/>
      <c r="OKH206"/>
      <c r="OKI206"/>
      <c r="OKJ206"/>
      <c r="OKK206"/>
      <c r="OKL206"/>
      <c r="OKM206"/>
      <c r="OKN206"/>
      <c r="OKO206"/>
      <c r="OKP206"/>
      <c r="OKQ206"/>
      <c r="OKR206"/>
      <c r="OKS206"/>
      <c r="OKT206"/>
      <c r="OKU206"/>
      <c r="OKV206"/>
      <c r="OKW206"/>
      <c r="OKX206"/>
      <c r="OKY206"/>
      <c r="OKZ206"/>
      <c r="OLA206"/>
      <c r="OLB206"/>
      <c r="OLC206"/>
      <c r="OLD206"/>
      <c r="OLE206"/>
      <c r="OLF206"/>
      <c r="OLG206"/>
      <c r="OLH206"/>
      <c r="OLI206"/>
      <c r="OLJ206"/>
      <c r="OLK206"/>
      <c r="OLL206"/>
      <c r="OLM206"/>
      <c r="OLN206"/>
      <c r="OLO206"/>
      <c r="OLP206"/>
      <c r="OLQ206"/>
      <c r="OLR206"/>
      <c r="OLS206"/>
      <c r="OLT206"/>
      <c r="OLU206"/>
      <c r="OLV206"/>
      <c r="OLW206"/>
      <c r="OLX206"/>
      <c r="OLY206"/>
      <c r="OLZ206"/>
      <c r="OMA206"/>
      <c r="OMB206"/>
      <c r="OMC206"/>
      <c r="OMD206"/>
      <c r="OME206"/>
      <c r="OMF206"/>
      <c r="OMG206"/>
      <c r="OMH206"/>
      <c r="OMI206"/>
      <c r="OMJ206"/>
      <c r="OMK206"/>
      <c r="OML206"/>
      <c r="OMM206"/>
      <c r="OMN206"/>
      <c r="OMO206"/>
      <c r="OMP206"/>
      <c r="OMQ206"/>
      <c r="OMR206"/>
      <c r="OMS206"/>
      <c r="OMT206"/>
      <c r="OMU206"/>
      <c r="OMV206"/>
      <c r="OMW206"/>
      <c r="OMX206"/>
      <c r="OMY206"/>
      <c r="OMZ206"/>
      <c r="ONA206"/>
      <c r="ONB206"/>
      <c r="ONC206"/>
      <c r="OND206"/>
      <c r="ONE206"/>
      <c r="ONF206"/>
      <c r="ONG206"/>
      <c r="ONH206"/>
      <c r="ONI206"/>
      <c r="ONJ206"/>
      <c r="ONK206"/>
      <c r="ONL206"/>
      <c r="ONM206"/>
      <c r="ONN206"/>
      <c r="ONO206"/>
      <c r="ONP206"/>
      <c r="ONQ206"/>
      <c r="ONR206"/>
      <c r="ONS206"/>
      <c r="ONT206"/>
      <c r="ONU206"/>
      <c r="ONV206"/>
      <c r="ONW206"/>
      <c r="ONX206"/>
      <c r="ONY206"/>
      <c r="ONZ206"/>
      <c r="OOA206"/>
      <c r="OOB206"/>
      <c r="OOC206"/>
      <c r="OOD206"/>
      <c r="OOE206"/>
      <c r="OOF206"/>
      <c r="OOG206"/>
      <c r="OOH206"/>
      <c r="OOI206"/>
      <c r="OOJ206"/>
      <c r="OOK206"/>
      <c r="OOL206"/>
      <c r="OOM206"/>
      <c r="OON206"/>
      <c r="OOO206"/>
      <c r="OOP206"/>
      <c r="OOQ206"/>
      <c r="OOR206"/>
      <c r="OOS206"/>
      <c r="OOT206"/>
      <c r="OOU206"/>
      <c r="OOV206"/>
      <c r="OOW206"/>
      <c r="OOX206"/>
      <c r="OOY206"/>
      <c r="OOZ206"/>
      <c r="OPA206"/>
      <c r="OPB206"/>
      <c r="OPC206"/>
      <c r="OPD206"/>
      <c r="OPE206"/>
      <c r="OPF206"/>
      <c r="OPG206"/>
      <c r="OPH206"/>
      <c r="OPI206"/>
      <c r="OPJ206"/>
      <c r="OPK206"/>
      <c r="OPL206"/>
      <c r="OPM206"/>
      <c r="OPN206"/>
      <c r="OPO206"/>
      <c r="OPP206"/>
      <c r="OPQ206"/>
      <c r="OPR206"/>
      <c r="OPS206"/>
      <c r="OPT206"/>
      <c r="OPU206"/>
      <c r="OPV206"/>
      <c r="OPW206"/>
      <c r="OPX206"/>
      <c r="OPY206"/>
      <c r="OPZ206"/>
      <c r="OQA206"/>
      <c r="OQB206"/>
      <c r="OQC206"/>
      <c r="OQD206"/>
      <c r="OQE206"/>
      <c r="OQF206"/>
      <c r="OQG206"/>
      <c r="OQH206"/>
      <c r="OQI206"/>
      <c r="OQJ206"/>
      <c r="OQK206"/>
      <c r="OQL206"/>
      <c r="OQM206"/>
      <c r="OQN206"/>
      <c r="OQO206"/>
      <c r="OQP206"/>
      <c r="OQQ206"/>
      <c r="OQR206"/>
      <c r="OQS206"/>
      <c r="OQT206"/>
      <c r="OQU206"/>
      <c r="OQV206"/>
      <c r="OQW206"/>
      <c r="OQX206"/>
      <c r="OQY206"/>
      <c r="OQZ206"/>
      <c r="ORA206"/>
      <c r="ORB206"/>
      <c r="ORC206"/>
      <c r="ORD206"/>
      <c r="ORE206"/>
      <c r="ORF206"/>
      <c r="ORG206"/>
      <c r="ORH206"/>
      <c r="ORI206"/>
      <c r="ORJ206"/>
      <c r="ORK206"/>
      <c r="ORL206"/>
      <c r="ORM206"/>
      <c r="ORN206"/>
      <c r="ORO206"/>
      <c r="ORP206"/>
      <c r="ORQ206"/>
      <c r="ORR206"/>
      <c r="ORS206"/>
      <c r="ORT206"/>
      <c r="ORU206"/>
      <c r="ORV206"/>
      <c r="ORW206"/>
      <c r="ORX206"/>
      <c r="ORY206"/>
      <c r="ORZ206"/>
      <c r="OSA206"/>
      <c r="OSB206"/>
      <c r="OSC206"/>
      <c r="OSD206"/>
      <c r="OSE206"/>
      <c r="OSF206"/>
      <c r="OSG206"/>
      <c r="OSH206"/>
      <c r="OSI206"/>
      <c r="OSJ206"/>
      <c r="OSK206"/>
      <c r="OSL206"/>
      <c r="OSM206"/>
      <c r="OSN206"/>
      <c r="OSO206"/>
      <c r="OSP206"/>
      <c r="OSQ206"/>
      <c r="OSR206"/>
      <c r="OSS206"/>
      <c r="OST206"/>
      <c r="OSU206"/>
      <c r="OSV206"/>
      <c r="OSW206"/>
      <c r="OSX206"/>
      <c r="OSY206"/>
      <c r="OSZ206"/>
      <c r="OTA206"/>
      <c r="OTB206"/>
      <c r="OTC206"/>
      <c r="OTD206"/>
      <c r="OTE206"/>
      <c r="OTF206"/>
      <c r="OTG206"/>
      <c r="OTH206"/>
      <c r="OTI206"/>
      <c r="OTJ206"/>
      <c r="OTK206"/>
      <c r="OTL206"/>
      <c r="OTM206"/>
      <c r="OTN206"/>
      <c r="OTO206"/>
      <c r="OTP206"/>
      <c r="OTQ206"/>
      <c r="OTR206"/>
      <c r="OTS206"/>
      <c r="OTT206"/>
      <c r="OTU206"/>
      <c r="OTV206"/>
      <c r="OTW206"/>
      <c r="OTX206"/>
      <c r="OTY206"/>
      <c r="OTZ206"/>
      <c r="OUA206"/>
      <c r="OUB206"/>
      <c r="OUC206"/>
      <c r="OUD206"/>
      <c r="OUE206"/>
      <c r="OUF206"/>
      <c r="OUG206"/>
      <c r="OUH206"/>
      <c r="OUI206"/>
      <c r="OUJ206"/>
      <c r="OUK206"/>
      <c r="OUL206"/>
      <c r="OUM206"/>
      <c r="OUN206"/>
      <c r="OUO206"/>
      <c r="OUP206"/>
      <c r="OUQ206"/>
      <c r="OUR206"/>
      <c r="OUS206"/>
      <c r="OUT206"/>
      <c r="OUU206"/>
      <c r="OUV206"/>
      <c r="OUW206"/>
      <c r="OUX206"/>
      <c r="OUY206"/>
      <c r="OUZ206"/>
      <c r="OVA206"/>
      <c r="OVB206"/>
      <c r="OVC206"/>
      <c r="OVD206"/>
      <c r="OVE206"/>
      <c r="OVF206"/>
      <c r="OVG206"/>
      <c r="OVH206"/>
      <c r="OVI206"/>
      <c r="OVJ206"/>
      <c r="OVK206"/>
      <c r="OVL206"/>
      <c r="OVM206"/>
      <c r="OVN206"/>
      <c r="OVO206"/>
      <c r="OVP206"/>
      <c r="OVQ206"/>
      <c r="OVR206"/>
      <c r="OVS206"/>
      <c r="OVT206"/>
      <c r="OVU206"/>
      <c r="OVV206"/>
      <c r="OVW206"/>
      <c r="OVX206"/>
      <c r="OVY206"/>
      <c r="OVZ206"/>
      <c r="OWA206"/>
      <c r="OWB206"/>
      <c r="OWC206"/>
      <c r="OWD206"/>
      <c r="OWE206"/>
      <c r="OWF206"/>
      <c r="OWG206"/>
      <c r="OWH206"/>
      <c r="OWI206"/>
      <c r="OWJ206"/>
      <c r="OWK206"/>
      <c r="OWL206"/>
      <c r="OWM206"/>
      <c r="OWN206"/>
      <c r="OWO206"/>
      <c r="OWP206"/>
      <c r="OWQ206"/>
      <c r="OWR206"/>
      <c r="OWS206"/>
      <c r="OWT206"/>
      <c r="OWU206"/>
      <c r="OWV206"/>
      <c r="OWW206"/>
      <c r="OWX206"/>
      <c r="OWY206"/>
      <c r="OWZ206"/>
      <c r="OXA206"/>
      <c r="OXB206"/>
      <c r="OXC206"/>
      <c r="OXD206"/>
      <c r="OXE206"/>
      <c r="OXF206"/>
      <c r="OXG206"/>
      <c r="OXH206"/>
      <c r="OXI206"/>
      <c r="OXJ206"/>
      <c r="OXK206"/>
      <c r="OXL206"/>
      <c r="OXM206"/>
      <c r="OXN206"/>
      <c r="OXO206"/>
      <c r="OXP206"/>
      <c r="OXQ206"/>
      <c r="OXR206"/>
      <c r="OXS206"/>
      <c r="OXT206"/>
      <c r="OXU206"/>
      <c r="OXV206"/>
      <c r="OXW206"/>
      <c r="OXX206"/>
      <c r="OXY206"/>
      <c r="OXZ206"/>
      <c r="OYA206"/>
      <c r="OYB206"/>
      <c r="OYC206"/>
      <c r="OYD206"/>
      <c r="OYE206"/>
      <c r="OYF206"/>
      <c r="OYG206"/>
      <c r="OYH206"/>
      <c r="OYI206"/>
      <c r="OYJ206"/>
      <c r="OYK206"/>
      <c r="OYL206"/>
      <c r="OYM206"/>
      <c r="OYN206"/>
      <c r="OYO206"/>
      <c r="OYP206"/>
      <c r="OYQ206"/>
      <c r="OYR206"/>
      <c r="OYS206"/>
      <c r="OYT206"/>
      <c r="OYU206"/>
      <c r="OYV206"/>
      <c r="OYW206"/>
      <c r="OYX206"/>
      <c r="OYY206"/>
      <c r="OYZ206"/>
      <c r="OZA206"/>
      <c r="OZB206"/>
      <c r="OZC206"/>
      <c r="OZD206"/>
      <c r="OZE206"/>
      <c r="OZF206"/>
      <c r="OZG206"/>
      <c r="OZH206"/>
      <c r="OZI206"/>
      <c r="OZJ206"/>
      <c r="OZK206"/>
      <c r="OZL206"/>
      <c r="OZM206"/>
      <c r="OZN206"/>
      <c r="OZO206"/>
      <c r="OZP206"/>
      <c r="OZQ206"/>
      <c r="OZR206"/>
      <c r="OZS206"/>
      <c r="OZT206"/>
      <c r="OZU206"/>
      <c r="OZV206"/>
      <c r="OZW206"/>
      <c r="OZX206"/>
      <c r="OZY206"/>
      <c r="OZZ206"/>
      <c r="PAA206"/>
      <c r="PAB206"/>
      <c r="PAC206"/>
      <c r="PAD206"/>
      <c r="PAE206"/>
      <c r="PAF206"/>
      <c r="PAG206"/>
      <c r="PAH206"/>
      <c r="PAI206"/>
      <c r="PAJ206"/>
      <c r="PAK206"/>
      <c r="PAL206"/>
      <c r="PAM206"/>
      <c r="PAN206"/>
      <c r="PAO206"/>
      <c r="PAP206"/>
      <c r="PAQ206"/>
      <c r="PAR206"/>
      <c r="PAS206"/>
      <c r="PAT206"/>
      <c r="PAU206"/>
      <c r="PAV206"/>
      <c r="PAW206"/>
      <c r="PAX206"/>
      <c r="PAY206"/>
      <c r="PAZ206"/>
      <c r="PBA206"/>
      <c r="PBB206"/>
      <c r="PBC206"/>
      <c r="PBD206"/>
      <c r="PBE206"/>
      <c r="PBF206"/>
      <c r="PBG206"/>
      <c r="PBH206"/>
      <c r="PBI206"/>
      <c r="PBJ206"/>
      <c r="PBK206"/>
      <c r="PBL206"/>
      <c r="PBM206"/>
      <c r="PBN206"/>
      <c r="PBO206"/>
      <c r="PBP206"/>
      <c r="PBQ206"/>
      <c r="PBR206"/>
      <c r="PBS206"/>
      <c r="PBT206"/>
      <c r="PBU206"/>
      <c r="PBV206"/>
      <c r="PBW206"/>
      <c r="PBX206"/>
      <c r="PBY206"/>
      <c r="PBZ206"/>
      <c r="PCA206"/>
      <c r="PCB206"/>
      <c r="PCC206"/>
      <c r="PCD206"/>
      <c r="PCE206"/>
      <c r="PCF206"/>
      <c r="PCG206"/>
      <c r="PCH206"/>
      <c r="PCI206"/>
      <c r="PCJ206"/>
      <c r="PCK206"/>
      <c r="PCL206"/>
      <c r="PCM206"/>
      <c r="PCN206"/>
      <c r="PCO206"/>
      <c r="PCP206"/>
      <c r="PCQ206"/>
      <c r="PCR206"/>
      <c r="PCS206"/>
      <c r="PCT206"/>
      <c r="PCU206"/>
      <c r="PCV206"/>
      <c r="PCW206"/>
      <c r="PCX206"/>
      <c r="PCY206"/>
      <c r="PCZ206"/>
      <c r="PDA206"/>
      <c r="PDB206"/>
      <c r="PDC206"/>
      <c r="PDD206"/>
      <c r="PDE206"/>
      <c r="PDF206"/>
      <c r="PDG206"/>
      <c r="PDH206"/>
      <c r="PDI206"/>
      <c r="PDJ206"/>
      <c r="PDK206"/>
      <c r="PDL206"/>
      <c r="PDM206"/>
      <c r="PDN206"/>
      <c r="PDO206"/>
      <c r="PDP206"/>
      <c r="PDQ206"/>
      <c r="PDR206"/>
      <c r="PDS206"/>
      <c r="PDT206"/>
      <c r="PDU206"/>
      <c r="PDV206"/>
      <c r="PDW206"/>
      <c r="PDX206"/>
      <c r="PDY206"/>
      <c r="PDZ206"/>
      <c r="PEA206"/>
      <c r="PEB206"/>
      <c r="PEC206"/>
      <c r="PED206"/>
      <c r="PEE206"/>
      <c r="PEF206"/>
      <c r="PEG206"/>
      <c r="PEH206"/>
      <c r="PEI206"/>
      <c r="PEJ206"/>
      <c r="PEK206"/>
      <c r="PEL206"/>
      <c r="PEM206"/>
      <c r="PEN206"/>
      <c r="PEO206"/>
      <c r="PEP206"/>
      <c r="PEQ206"/>
      <c r="PER206"/>
      <c r="PES206"/>
      <c r="PET206"/>
      <c r="PEU206"/>
      <c r="PEV206"/>
      <c r="PEW206"/>
      <c r="PEX206"/>
      <c r="PEY206"/>
      <c r="PEZ206"/>
      <c r="PFA206"/>
      <c r="PFB206"/>
      <c r="PFC206"/>
      <c r="PFD206"/>
      <c r="PFE206"/>
      <c r="PFF206"/>
      <c r="PFG206"/>
      <c r="PFH206"/>
      <c r="PFI206"/>
      <c r="PFJ206"/>
      <c r="PFK206"/>
      <c r="PFL206"/>
      <c r="PFM206"/>
      <c r="PFN206"/>
      <c r="PFO206"/>
      <c r="PFP206"/>
      <c r="PFQ206"/>
      <c r="PFR206"/>
      <c r="PFS206"/>
      <c r="PFT206"/>
      <c r="PFU206"/>
      <c r="PFV206"/>
      <c r="PFW206"/>
      <c r="PFX206"/>
      <c r="PFY206"/>
      <c r="PFZ206"/>
      <c r="PGA206"/>
      <c r="PGB206"/>
      <c r="PGC206"/>
      <c r="PGD206"/>
      <c r="PGE206"/>
      <c r="PGF206"/>
      <c r="PGG206"/>
      <c r="PGH206"/>
      <c r="PGI206"/>
      <c r="PGJ206"/>
      <c r="PGK206"/>
      <c r="PGL206"/>
      <c r="PGM206"/>
      <c r="PGN206"/>
      <c r="PGO206"/>
      <c r="PGP206"/>
      <c r="PGQ206"/>
      <c r="PGR206"/>
      <c r="PGS206"/>
      <c r="PGT206"/>
      <c r="PGU206"/>
      <c r="PGV206"/>
      <c r="PGW206"/>
      <c r="PGX206"/>
      <c r="PGY206"/>
      <c r="PGZ206"/>
      <c r="PHA206"/>
      <c r="PHB206"/>
      <c r="PHC206"/>
      <c r="PHD206"/>
      <c r="PHE206"/>
      <c r="PHF206"/>
      <c r="PHG206"/>
      <c r="PHH206"/>
      <c r="PHI206"/>
      <c r="PHJ206"/>
      <c r="PHK206"/>
      <c r="PHL206"/>
      <c r="PHM206"/>
      <c r="PHN206"/>
      <c r="PHO206"/>
      <c r="PHP206"/>
      <c r="PHQ206"/>
      <c r="PHR206"/>
      <c r="PHS206"/>
      <c r="PHT206"/>
      <c r="PHU206"/>
      <c r="PHV206"/>
      <c r="PHW206"/>
      <c r="PHX206"/>
      <c r="PHY206"/>
      <c r="PHZ206"/>
      <c r="PIA206"/>
      <c r="PIB206"/>
      <c r="PIC206"/>
      <c r="PID206"/>
      <c r="PIE206"/>
      <c r="PIF206"/>
      <c r="PIG206"/>
      <c r="PIH206"/>
      <c r="PII206"/>
      <c r="PIJ206"/>
      <c r="PIK206"/>
      <c r="PIL206"/>
      <c r="PIM206"/>
      <c r="PIN206"/>
      <c r="PIO206"/>
      <c r="PIP206"/>
      <c r="PIQ206"/>
      <c r="PIR206"/>
      <c r="PIS206"/>
      <c r="PIT206"/>
      <c r="PIU206"/>
      <c r="PIV206"/>
      <c r="PIW206"/>
      <c r="PIX206"/>
      <c r="PIY206"/>
      <c r="PIZ206"/>
      <c r="PJA206"/>
      <c r="PJB206"/>
      <c r="PJC206"/>
      <c r="PJD206"/>
      <c r="PJE206"/>
      <c r="PJF206"/>
      <c r="PJG206"/>
      <c r="PJH206"/>
      <c r="PJI206"/>
      <c r="PJJ206"/>
      <c r="PJK206"/>
      <c r="PJL206"/>
      <c r="PJM206"/>
      <c r="PJN206"/>
      <c r="PJO206"/>
      <c r="PJP206"/>
      <c r="PJQ206"/>
      <c r="PJR206"/>
      <c r="PJS206"/>
      <c r="PJT206"/>
      <c r="PJU206"/>
      <c r="PJV206"/>
      <c r="PJW206"/>
      <c r="PJX206"/>
      <c r="PJY206"/>
      <c r="PJZ206"/>
      <c r="PKA206"/>
      <c r="PKB206"/>
      <c r="PKC206"/>
      <c r="PKD206"/>
      <c r="PKE206"/>
      <c r="PKF206"/>
      <c r="PKG206"/>
      <c r="PKH206"/>
      <c r="PKI206"/>
      <c r="PKJ206"/>
      <c r="PKK206"/>
      <c r="PKL206"/>
      <c r="PKM206"/>
      <c r="PKN206"/>
      <c r="PKO206"/>
      <c r="PKP206"/>
      <c r="PKQ206"/>
      <c r="PKR206"/>
      <c r="PKS206"/>
      <c r="PKT206"/>
      <c r="PKU206"/>
      <c r="PKV206"/>
      <c r="PKW206"/>
      <c r="PKX206"/>
      <c r="PKY206"/>
      <c r="PKZ206"/>
      <c r="PLA206"/>
      <c r="PLB206"/>
      <c r="PLC206"/>
      <c r="PLD206"/>
      <c r="PLE206"/>
      <c r="PLF206"/>
      <c r="PLG206"/>
      <c r="PLH206"/>
      <c r="PLI206"/>
      <c r="PLJ206"/>
      <c r="PLK206"/>
      <c r="PLL206"/>
      <c r="PLM206"/>
      <c r="PLN206"/>
      <c r="PLO206"/>
      <c r="PLP206"/>
      <c r="PLQ206"/>
      <c r="PLR206"/>
      <c r="PLS206"/>
      <c r="PLT206"/>
      <c r="PLU206"/>
      <c r="PLV206"/>
      <c r="PLW206"/>
      <c r="PLX206"/>
      <c r="PLY206"/>
      <c r="PLZ206"/>
      <c r="PMA206"/>
      <c r="PMB206"/>
      <c r="PMC206"/>
      <c r="PMD206"/>
      <c r="PME206"/>
      <c r="PMF206"/>
      <c r="PMG206"/>
      <c r="PMH206"/>
      <c r="PMI206"/>
      <c r="PMJ206"/>
      <c r="PMK206"/>
      <c r="PML206"/>
      <c r="PMM206"/>
      <c r="PMN206"/>
      <c r="PMO206"/>
      <c r="PMP206"/>
      <c r="PMQ206"/>
      <c r="PMR206"/>
      <c r="PMS206"/>
      <c r="PMT206"/>
      <c r="PMU206"/>
      <c r="PMV206"/>
      <c r="PMW206"/>
      <c r="PMX206"/>
      <c r="PMY206"/>
      <c r="PMZ206"/>
      <c r="PNA206"/>
      <c r="PNB206"/>
      <c r="PNC206"/>
      <c r="PND206"/>
      <c r="PNE206"/>
      <c r="PNF206"/>
      <c r="PNG206"/>
      <c r="PNH206"/>
      <c r="PNI206"/>
      <c r="PNJ206"/>
      <c r="PNK206"/>
      <c r="PNL206"/>
      <c r="PNM206"/>
      <c r="PNN206"/>
      <c r="PNO206"/>
      <c r="PNP206"/>
      <c r="PNQ206"/>
      <c r="PNR206"/>
      <c r="PNS206"/>
      <c r="PNT206"/>
      <c r="PNU206"/>
      <c r="PNV206"/>
      <c r="PNW206"/>
      <c r="PNX206"/>
      <c r="PNY206"/>
      <c r="PNZ206"/>
      <c r="POA206"/>
      <c r="POB206"/>
      <c r="POC206"/>
      <c r="POD206"/>
      <c r="POE206"/>
      <c r="POF206"/>
      <c r="POG206"/>
      <c r="POH206"/>
      <c r="POI206"/>
      <c r="POJ206"/>
      <c r="POK206"/>
      <c r="POL206"/>
      <c r="POM206"/>
      <c r="PON206"/>
      <c r="POO206"/>
      <c r="POP206"/>
      <c r="POQ206"/>
      <c r="POR206"/>
      <c r="POS206"/>
      <c r="POT206"/>
      <c r="POU206"/>
      <c r="POV206"/>
      <c r="POW206"/>
      <c r="POX206"/>
      <c r="POY206"/>
      <c r="POZ206"/>
      <c r="PPA206"/>
      <c r="PPB206"/>
      <c r="PPC206"/>
      <c r="PPD206"/>
      <c r="PPE206"/>
      <c r="PPF206"/>
      <c r="PPG206"/>
      <c r="PPH206"/>
      <c r="PPI206"/>
      <c r="PPJ206"/>
      <c r="PPK206"/>
      <c r="PPL206"/>
      <c r="PPM206"/>
      <c r="PPN206"/>
      <c r="PPO206"/>
      <c r="PPP206"/>
      <c r="PPQ206"/>
      <c r="PPR206"/>
      <c r="PPS206"/>
      <c r="PPT206"/>
      <c r="PPU206"/>
      <c r="PPV206"/>
      <c r="PPW206"/>
      <c r="PPX206"/>
      <c r="PPY206"/>
      <c r="PPZ206"/>
      <c r="PQA206"/>
      <c r="PQB206"/>
      <c r="PQC206"/>
      <c r="PQD206"/>
      <c r="PQE206"/>
      <c r="PQF206"/>
      <c r="PQG206"/>
      <c r="PQH206"/>
      <c r="PQI206"/>
      <c r="PQJ206"/>
      <c r="PQK206"/>
      <c r="PQL206"/>
      <c r="PQM206"/>
      <c r="PQN206"/>
      <c r="PQO206"/>
      <c r="PQP206"/>
      <c r="PQQ206"/>
      <c r="PQR206"/>
      <c r="PQS206"/>
      <c r="PQT206"/>
      <c r="PQU206"/>
      <c r="PQV206"/>
      <c r="PQW206"/>
      <c r="PQX206"/>
      <c r="PQY206"/>
      <c r="PQZ206"/>
      <c r="PRA206"/>
      <c r="PRB206"/>
      <c r="PRC206"/>
      <c r="PRD206"/>
      <c r="PRE206"/>
      <c r="PRF206"/>
      <c r="PRG206"/>
      <c r="PRH206"/>
      <c r="PRI206"/>
      <c r="PRJ206"/>
      <c r="PRK206"/>
      <c r="PRL206"/>
      <c r="PRM206"/>
      <c r="PRN206"/>
      <c r="PRO206"/>
      <c r="PRP206"/>
      <c r="PRQ206"/>
      <c r="PRR206"/>
      <c r="PRS206"/>
      <c r="PRT206"/>
      <c r="PRU206"/>
      <c r="PRV206"/>
      <c r="PRW206"/>
      <c r="PRX206"/>
      <c r="PRY206"/>
      <c r="PRZ206"/>
      <c r="PSA206"/>
      <c r="PSB206"/>
      <c r="PSC206"/>
      <c r="PSD206"/>
      <c r="PSE206"/>
      <c r="PSF206"/>
      <c r="PSG206"/>
      <c r="PSH206"/>
      <c r="PSI206"/>
      <c r="PSJ206"/>
      <c r="PSK206"/>
      <c r="PSL206"/>
      <c r="PSM206"/>
      <c r="PSN206"/>
      <c r="PSO206"/>
      <c r="PSP206"/>
      <c r="PSQ206"/>
      <c r="PSR206"/>
      <c r="PSS206"/>
      <c r="PST206"/>
      <c r="PSU206"/>
      <c r="PSV206"/>
      <c r="PSW206"/>
      <c r="PSX206"/>
      <c r="PSY206"/>
      <c r="PSZ206"/>
      <c r="PTA206"/>
      <c r="PTB206"/>
      <c r="PTC206"/>
      <c r="PTD206"/>
      <c r="PTE206"/>
      <c r="PTF206"/>
      <c r="PTG206"/>
      <c r="PTH206"/>
      <c r="PTI206"/>
      <c r="PTJ206"/>
      <c r="PTK206"/>
      <c r="PTL206"/>
      <c r="PTM206"/>
      <c r="PTN206"/>
      <c r="PTO206"/>
      <c r="PTP206"/>
      <c r="PTQ206"/>
      <c r="PTR206"/>
      <c r="PTS206"/>
      <c r="PTT206"/>
      <c r="PTU206"/>
      <c r="PTV206"/>
      <c r="PTW206"/>
      <c r="PTX206"/>
      <c r="PTY206"/>
      <c r="PTZ206"/>
      <c r="PUA206"/>
      <c r="PUB206"/>
      <c r="PUC206"/>
      <c r="PUD206"/>
      <c r="PUE206"/>
      <c r="PUF206"/>
      <c r="PUG206"/>
      <c r="PUH206"/>
      <c r="PUI206"/>
      <c r="PUJ206"/>
      <c r="PUK206"/>
      <c r="PUL206"/>
      <c r="PUM206"/>
      <c r="PUN206"/>
      <c r="PUO206"/>
      <c r="PUP206"/>
      <c r="PUQ206"/>
      <c r="PUR206"/>
      <c r="PUS206"/>
      <c r="PUT206"/>
      <c r="PUU206"/>
      <c r="PUV206"/>
      <c r="PUW206"/>
      <c r="PUX206"/>
      <c r="PUY206"/>
      <c r="PUZ206"/>
      <c r="PVA206"/>
      <c r="PVB206"/>
      <c r="PVC206"/>
      <c r="PVD206"/>
      <c r="PVE206"/>
      <c r="PVF206"/>
      <c r="PVG206"/>
      <c r="PVH206"/>
      <c r="PVI206"/>
      <c r="PVJ206"/>
      <c r="PVK206"/>
      <c r="PVL206"/>
      <c r="PVM206"/>
      <c r="PVN206"/>
      <c r="PVO206"/>
      <c r="PVP206"/>
      <c r="PVQ206"/>
      <c r="PVR206"/>
      <c r="PVS206"/>
      <c r="PVT206"/>
      <c r="PVU206"/>
      <c r="PVV206"/>
      <c r="PVW206"/>
      <c r="PVX206"/>
      <c r="PVY206"/>
      <c r="PVZ206"/>
      <c r="PWA206"/>
      <c r="PWB206"/>
      <c r="PWC206"/>
      <c r="PWD206"/>
      <c r="PWE206"/>
      <c r="PWF206"/>
      <c r="PWG206"/>
      <c r="PWH206"/>
      <c r="PWI206"/>
      <c r="PWJ206"/>
      <c r="PWK206"/>
      <c r="PWL206"/>
      <c r="PWM206"/>
      <c r="PWN206"/>
      <c r="PWO206"/>
      <c r="PWP206"/>
      <c r="PWQ206"/>
      <c r="PWR206"/>
      <c r="PWS206"/>
      <c r="PWT206"/>
      <c r="PWU206"/>
      <c r="PWV206"/>
      <c r="PWW206"/>
      <c r="PWX206"/>
      <c r="PWY206"/>
      <c r="PWZ206"/>
      <c r="PXA206"/>
      <c r="PXB206"/>
      <c r="PXC206"/>
      <c r="PXD206"/>
      <c r="PXE206"/>
      <c r="PXF206"/>
      <c r="PXG206"/>
      <c r="PXH206"/>
      <c r="PXI206"/>
      <c r="PXJ206"/>
      <c r="PXK206"/>
      <c r="PXL206"/>
      <c r="PXM206"/>
      <c r="PXN206"/>
      <c r="PXO206"/>
      <c r="PXP206"/>
      <c r="PXQ206"/>
      <c r="PXR206"/>
      <c r="PXS206"/>
      <c r="PXT206"/>
      <c r="PXU206"/>
      <c r="PXV206"/>
      <c r="PXW206"/>
      <c r="PXX206"/>
      <c r="PXY206"/>
      <c r="PXZ206"/>
      <c r="PYA206"/>
      <c r="PYB206"/>
      <c r="PYC206"/>
      <c r="PYD206"/>
      <c r="PYE206"/>
      <c r="PYF206"/>
      <c r="PYG206"/>
      <c r="PYH206"/>
      <c r="PYI206"/>
      <c r="PYJ206"/>
      <c r="PYK206"/>
      <c r="PYL206"/>
      <c r="PYM206"/>
      <c r="PYN206"/>
      <c r="PYO206"/>
      <c r="PYP206"/>
      <c r="PYQ206"/>
      <c r="PYR206"/>
      <c r="PYS206"/>
      <c r="PYT206"/>
      <c r="PYU206"/>
      <c r="PYV206"/>
      <c r="PYW206"/>
      <c r="PYX206"/>
      <c r="PYY206"/>
      <c r="PYZ206"/>
      <c r="PZA206"/>
      <c r="PZB206"/>
      <c r="PZC206"/>
      <c r="PZD206"/>
      <c r="PZE206"/>
      <c r="PZF206"/>
      <c r="PZG206"/>
      <c r="PZH206"/>
      <c r="PZI206"/>
      <c r="PZJ206"/>
      <c r="PZK206"/>
      <c r="PZL206"/>
      <c r="PZM206"/>
      <c r="PZN206"/>
      <c r="PZO206"/>
      <c r="PZP206"/>
      <c r="PZQ206"/>
      <c r="PZR206"/>
      <c r="PZS206"/>
      <c r="PZT206"/>
      <c r="PZU206"/>
      <c r="PZV206"/>
      <c r="PZW206"/>
      <c r="PZX206"/>
      <c r="PZY206"/>
      <c r="PZZ206"/>
      <c r="QAA206"/>
      <c r="QAB206"/>
      <c r="QAC206"/>
      <c r="QAD206"/>
      <c r="QAE206"/>
      <c r="QAF206"/>
      <c r="QAG206"/>
      <c r="QAH206"/>
      <c r="QAI206"/>
      <c r="QAJ206"/>
      <c r="QAK206"/>
      <c r="QAL206"/>
      <c r="QAM206"/>
      <c r="QAN206"/>
      <c r="QAO206"/>
      <c r="QAP206"/>
      <c r="QAQ206"/>
      <c r="QAR206"/>
      <c r="QAS206"/>
      <c r="QAT206"/>
      <c r="QAU206"/>
      <c r="QAV206"/>
      <c r="QAW206"/>
      <c r="QAX206"/>
      <c r="QAY206"/>
      <c r="QAZ206"/>
      <c r="QBA206"/>
      <c r="QBB206"/>
      <c r="QBC206"/>
      <c r="QBD206"/>
      <c r="QBE206"/>
      <c r="QBF206"/>
      <c r="QBG206"/>
      <c r="QBH206"/>
      <c r="QBI206"/>
      <c r="QBJ206"/>
      <c r="QBK206"/>
      <c r="QBL206"/>
      <c r="QBM206"/>
      <c r="QBN206"/>
      <c r="QBO206"/>
      <c r="QBP206"/>
      <c r="QBQ206"/>
      <c r="QBR206"/>
      <c r="QBS206"/>
      <c r="QBT206"/>
      <c r="QBU206"/>
      <c r="QBV206"/>
      <c r="QBW206"/>
      <c r="QBX206"/>
      <c r="QBY206"/>
      <c r="QBZ206"/>
      <c r="QCA206"/>
      <c r="QCB206"/>
      <c r="QCC206"/>
      <c r="QCD206"/>
      <c r="QCE206"/>
      <c r="QCF206"/>
      <c r="QCG206"/>
      <c r="QCH206"/>
      <c r="QCI206"/>
      <c r="QCJ206"/>
      <c r="QCK206"/>
      <c r="QCL206"/>
      <c r="QCM206"/>
      <c r="QCN206"/>
      <c r="QCO206"/>
      <c r="QCP206"/>
      <c r="QCQ206"/>
      <c r="QCR206"/>
      <c r="QCS206"/>
      <c r="QCT206"/>
      <c r="QCU206"/>
      <c r="QCV206"/>
      <c r="QCW206"/>
      <c r="QCX206"/>
      <c r="QCY206"/>
      <c r="QCZ206"/>
      <c r="QDA206"/>
      <c r="QDB206"/>
      <c r="QDC206"/>
      <c r="QDD206"/>
      <c r="QDE206"/>
      <c r="QDF206"/>
      <c r="QDG206"/>
      <c r="QDH206"/>
      <c r="QDI206"/>
      <c r="QDJ206"/>
      <c r="QDK206"/>
      <c r="QDL206"/>
      <c r="QDM206"/>
      <c r="QDN206"/>
      <c r="QDO206"/>
      <c r="QDP206"/>
      <c r="QDQ206"/>
      <c r="QDR206"/>
      <c r="QDS206"/>
      <c r="QDT206"/>
      <c r="QDU206"/>
      <c r="QDV206"/>
      <c r="QDW206"/>
      <c r="QDX206"/>
      <c r="QDY206"/>
      <c r="QDZ206"/>
      <c r="QEA206"/>
      <c r="QEB206"/>
      <c r="QEC206"/>
      <c r="QED206"/>
      <c r="QEE206"/>
      <c r="QEF206"/>
      <c r="QEG206"/>
      <c r="QEH206"/>
      <c r="QEI206"/>
      <c r="QEJ206"/>
      <c r="QEK206"/>
      <c r="QEL206"/>
      <c r="QEM206"/>
      <c r="QEN206"/>
      <c r="QEO206"/>
      <c r="QEP206"/>
      <c r="QEQ206"/>
      <c r="QER206"/>
      <c r="QES206"/>
      <c r="QET206"/>
      <c r="QEU206"/>
      <c r="QEV206"/>
      <c r="QEW206"/>
      <c r="QEX206"/>
      <c r="QEY206"/>
      <c r="QEZ206"/>
      <c r="QFA206"/>
      <c r="QFB206"/>
      <c r="QFC206"/>
      <c r="QFD206"/>
      <c r="QFE206"/>
      <c r="QFF206"/>
      <c r="QFG206"/>
      <c r="QFH206"/>
      <c r="QFI206"/>
      <c r="QFJ206"/>
      <c r="QFK206"/>
      <c r="QFL206"/>
      <c r="QFM206"/>
      <c r="QFN206"/>
      <c r="QFO206"/>
      <c r="QFP206"/>
      <c r="QFQ206"/>
      <c r="QFR206"/>
      <c r="QFS206"/>
      <c r="QFT206"/>
      <c r="QFU206"/>
      <c r="QFV206"/>
      <c r="QFW206"/>
      <c r="QFX206"/>
      <c r="QFY206"/>
      <c r="QFZ206"/>
      <c r="QGA206"/>
      <c r="QGB206"/>
      <c r="QGC206"/>
      <c r="QGD206"/>
      <c r="QGE206"/>
      <c r="QGF206"/>
      <c r="QGG206"/>
      <c r="QGH206"/>
      <c r="QGI206"/>
      <c r="QGJ206"/>
      <c r="QGK206"/>
      <c r="QGL206"/>
      <c r="QGM206"/>
      <c r="QGN206"/>
      <c r="QGO206"/>
      <c r="QGP206"/>
      <c r="QGQ206"/>
      <c r="QGR206"/>
      <c r="QGS206"/>
      <c r="QGT206"/>
      <c r="QGU206"/>
      <c r="QGV206"/>
      <c r="QGW206"/>
      <c r="QGX206"/>
      <c r="QGY206"/>
      <c r="QGZ206"/>
      <c r="QHA206"/>
      <c r="QHB206"/>
      <c r="QHC206"/>
      <c r="QHD206"/>
      <c r="QHE206"/>
      <c r="QHF206"/>
      <c r="QHG206"/>
      <c r="QHH206"/>
      <c r="QHI206"/>
      <c r="QHJ206"/>
      <c r="QHK206"/>
      <c r="QHL206"/>
      <c r="QHM206"/>
      <c r="QHN206"/>
      <c r="QHO206"/>
      <c r="QHP206"/>
      <c r="QHQ206"/>
      <c r="QHR206"/>
      <c r="QHS206"/>
      <c r="QHT206"/>
      <c r="QHU206"/>
      <c r="QHV206"/>
      <c r="QHW206"/>
      <c r="QHX206"/>
      <c r="QHY206"/>
      <c r="QHZ206"/>
      <c r="QIA206"/>
      <c r="QIB206"/>
      <c r="QIC206"/>
      <c r="QID206"/>
      <c r="QIE206"/>
      <c r="QIF206"/>
      <c r="QIG206"/>
      <c r="QIH206"/>
      <c r="QII206"/>
      <c r="QIJ206"/>
      <c r="QIK206"/>
      <c r="QIL206"/>
      <c r="QIM206"/>
      <c r="QIN206"/>
      <c r="QIO206"/>
      <c r="QIP206"/>
      <c r="QIQ206"/>
      <c r="QIR206"/>
      <c r="QIS206"/>
      <c r="QIT206"/>
      <c r="QIU206"/>
      <c r="QIV206"/>
      <c r="QIW206"/>
      <c r="QIX206"/>
      <c r="QIY206"/>
      <c r="QIZ206"/>
      <c r="QJA206"/>
      <c r="QJB206"/>
      <c r="QJC206"/>
      <c r="QJD206"/>
      <c r="QJE206"/>
      <c r="QJF206"/>
      <c r="QJG206"/>
      <c r="QJH206"/>
      <c r="QJI206"/>
      <c r="QJJ206"/>
      <c r="QJK206"/>
      <c r="QJL206"/>
      <c r="QJM206"/>
      <c r="QJN206"/>
      <c r="QJO206"/>
      <c r="QJP206"/>
      <c r="QJQ206"/>
      <c r="QJR206"/>
      <c r="QJS206"/>
      <c r="QJT206"/>
      <c r="QJU206"/>
      <c r="QJV206"/>
      <c r="QJW206"/>
      <c r="QJX206"/>
      <c r="QJY206"/>
      <c r="QJZ206"/>
      <c r="QKA206"/>
      <c r="QKB206"/>
      <c r="QKC206"/>
      <c r="QKD206"/>
      <c r="QKE206"/>
      <c r="QKF206"/>
      <c r="QKG206"/>
      <c r="QKH206"/>
      <c r="QKI206"/>
      <c r="QKJ206"/>
      <c r="QKK206"/>
      <c r="QKL206"/>
      <c r="QKM206"/>
      <c r="QKN206"/>
      <c r="QKO206"/>
      <c r="QKP206"/>
      <c r="QKQ206"/>
      <c r="QKR206"/>
      <c r="QKS206"/>
      <c r="QKT206"/>
      <c r="QKU206"/>
      <c r="QKV206"/>
      <c r="QKW206"/>
      <c r="QKX206"/>
      <c r="QKY206"/>
      <c r="QKZ206"/>
      <c r="QLA206"/>
      <c r="QLB206"/>
      <c r="QLC206"/>
      <c r="QLD206"/>
      <c r="QLE206"/>
      <c r="QLF206"/>
      <c r="QLG206"/>
      <c r="QLH206"/>
      <c r="QLI206"/>
      <c r="QLJ206"/>
      <c r="QLK206"/>
      <c r="QLL206"/>
      <c r="QLM206"/>
      <c r="QLN206"/>
      <c r="QLO206"/>
      <c r="QLP206"/>
      <c r="QLQ206"/>
      <c r="QLR206"/>
      <c r="QLS206"/>
      <c r="QLT206"/>
      <c r="QLU206"/>
      <c r="QLV206"/>
      <c r="QLW206"/>
      <c r="QLX206"/>
      <c r="QLY206"/>
      <c r="QLZ206"/>
      <c r="QMA206"/>
      <c r="QMB206"/>
      <c r="QMC206"/>
      <c r="QMD206"/>
      <c r="QME206"/>
      <c r="QMF206"/>
      <c r="QMG206"/>
      <c r="QMH206"/>
      <c r="QMI206"/>
      <c r="QMJ206"/>
      <c r="QMK206"/>
      <c r="QML206"/>
      <c r="QMM206"/>
      <c r="QMN206"/>
      <c r="QMO206"/>
      <c r="QMP206"/>
      <c r="QMQ206"/>
      <c r="QMR206"/>
      <c r="QMS206"/>
      <c r="QMT206"/>
      <c r="QMU206"/>
      <c r="QMV206"/>
      <c r="QMW206"/>
      <c r="QMX206"/>
      <c r="QMY206"/>
      <c r="QMZ206"/>
      <c r="QNA206"/>
      <c r="QNB206"/>
      <c r="QNC206"/>
      <c r="QND206"/>
      <c r="QNE206"/>
      <c r="QNF206"/>
      <c r="QNG206"/>
      <c r="QNH206"/>
      <c r="QNI206"/>
      <c r="QNJ206"/>
      <c r="QNK206"/>
      <c r="QNL206"/>
      <c r="QNM206"/>
      <c r="QNN206"/>
      <c r="QNO206"/>
      <c r="QNP206"/>
      <c r="QNQ206"/>
      <c r="QNR206"/>
      <c r="QNS206"/>
      <c r="QNT206"/>
      <c r="QNU206"/>
      <c r="QNV206"/>
      <c r="QNW206"/>
      <c r="QNX206"/>
      <c r="QNY206"/>
      <c r="QNZ206"/>
      <c r="QOA206"/>
      <c r="QOB206"/>
      <c r="QOC206"/>
      <c r="QOD206"/>
      <c r="QOE206"/>
      <c r="QOF206"/>
      <c r="QOG206"/>
      <c r="QOH206"/>
      <c r="QOI206"/>
      <c r="QOJ206"/>
      <c r="QOK206"/>
      <c r="QOL206"/>
      <c r="QOM206"/>
      <c r="QON206"/>
      <c r="QOO206"/>
      <c r="QOP206"/>
      <c r="QOQ206"/>
      <c r="QOR206"/>
      <c r="QOS206"/>
      <c r="QOT206"/>
      <c r="QOU206"/>
      <c r="QOV206"/>
      <c r="QOW206"/>
      <c r="QOX206"/>
      <c r="QOY206"/>
      <c r="QOZ206"/>
      <c r="QPA206"/>
      <c r="QPB206"/>
      <c r="QPC206"/>
      <c r="QPD206"/>
      <c r="QPE206"/>
      <c r="QPF206"/>
      <c r="QPG206"/>
      <c r="QPH206"/>
      <c r="QPI206"/>
      <c r="QPJ206"/>
      <c r="QPK206"/>
      <c r="QPL206"/>
      <c r="QPM206"/>
      <c r="QPN206"/>
      <c r="QPO206"/>
      <c r="QPP206"/>
      <c r="QPQ206"/>
      <c r="QPR206"/>
      <c r="QPS206"/>
      <c r="QPT206"/>
      <c r="QPU206"/>
      <c r="QPV206"/>
      <c r="QPW206"/>
      <c r="QPX206"/>
      <c r="QPY206"/>
      <c r="QPZ206"/>
      <c r="QQA206"/>
      <c r="QQB206"/>
      <c r="QQC206"/>
      <c r="QQD206"/>
      <c r="QQE206"/>
      <c r="QQF206"/>
      <c r="QQG206"/>
      <c r="QQH206"/>
      <c r="QQI206"/>
      <c r="QQJ206"/>
      <c r="QQK206"/>
      <c r="QQL206"/>
      <c r="QQM206"/>
      <c r="QQN206"/>
      <c r="QQO206"/>
      <c r="QQP206"/>
      <c r="QQQ206"/>
      <c r="QQR206"/>
      <c r="QQS206"/>
      <c r="QQT206"/>
      <c r="QQU206"/>
      <c r="QQV206"/>
      <c r="QQW206"/>
      <c r="QQX206"/>
      <c r="QQY206"/>
      <c r="QQZ206"/>
      <c r="QRA206"/>
      <c r="QRB206"/>
      <c r="QRC206"/>
      <c r="QRD206"/>
      <c r="QRE206"/>
      <c r="QRF206"/>
      <c r="QRG206"/>
      <c r="QRH206"/>
      <c r="QRI206"/>
      <c r="QRJ206"/>
      <c r="QRK206"/>
      <c r="QRL206"/>
      <c r="QRM206"/>
      <c r="QRN206"/>
      <c r="QRO206"/>
      <c r="QRP206"/>
      <c r="QRQ206"/>
      <c r="QRR206"/>
      <c r="QRS206"/>
      <c r="QRT206"/>
      <c r="QRU206"/>
      <c r="QRV206"/>
      <c r="QRW206"/>
      <c r="QRX206"/>
      <c r="QRY206"/>
      <c r="QRZ206"/>
      <c r="QSA206"/>
      <c r="QSB206"/>
      <c r="QSC206"/>
      <c r="QSD206"/>
      <c r="QSE206"/>
      <c r="QSF206"/>
      <c r="QSG206"/>
      <c r="QSH206"/>
      <c r="QSI206"/>
      <c r="QSJ206"/>
      <c r="QSK206"/>
      <c r="QSL206"/>
      <c r="QSM206"/>
      <c r="QSN206"/>
      <c r="QSO206"/>
      <c r="QSP206"/>
      <c r="QSQ206"/>
      <c r="QSR206"/>
      <c r="QSS206"/>
      <c r="QST206"/>
      <c r="QSU206"/>
      <c r="QSV206"/>
      <c r="QSW206"/>
      <c r="QSX206"/>
      <c r="QSY206"/>
      <c r="QSZ206"/>
      <c r="QTA206"/>
      <c r="QTB206"/>
      <c r="QTC206"/>
      <c r="QTD206"/>
      <c r="QTE206"/>
      <c r="QTF206"/>
      <c r="QTG206"/>
      <c r="QTH206"/>
      <c r="QTI206"/>
      <c r="QTJ206"/>
      <c r="QTK206"/>
      <c r="QTL206"/>
      <c r="QTM206"/>
      <c r="QTN206"/>
      <c r="QTO206"/>
      <c r="QTP206"/>
      <c r="QTQ206"/>
      <c r="QTR206"/>
      <c r="QTS206"/>
      <c r="QTT206"/>
      <c r="QTU206"/>
      <c r="QTV206"/>
      <c r="QTW206"/>
      <c r="QTX206"/>
      <c r="QTY206"/>
      <c r="QTZ206"/>
      <c r="QUA206"/>
      <c r="QUB206"/>
      <c r="QUC206"/>
      <c r="QUD206"/>
      <c r="QUE206"/>
      <c r="QUF206"/>
      <c r="QUG206"/>
      <c r="QUH206"/>
      <c r="QUI206"/>
      <c r="QUJ206"/>
      <c r="QUK206"/>
      <c r="QUL206"/>
      <c r="QUM206"/>
      <c r="QUN206"/>
      <c r="QUO206"/>
      <c r="QUP206"/>
      <c r="QUQ206"/>
      <c r="QUR206"/>
      <c r="QUS206"/>
      <c r="QUT206"/>
      <c r="QUU206"/>
      <c r="QUV206"/>
      <c r="QUW206"/>
      <c r="QUX206"/>
      <c r="QUY206"/>
      <c r="QUZ206"/>
      <c r="QVA206"/>
      <c r="QVB206"/>
      <c r="QVC206"/>
      <c r="QVD206"/>
      <c r="QVE206"/>
      <c r="QVF206"/>
      <c r="QVG206"/>
      <c r="QVH206"/>
      <c r="QVI206"/>
      <c r="QVJ206"/>
      <c r="QVK206"/>
      <c r="QVL206"/>
      <c r="QVM206"/>
      <c r="QVN206"/>
      <c r="QVO206"/>
      <c r="QVP206"/>
      <c r="QVQ206"/>
      <c r="QVR206"/>
      <c r="QVS206"/>
      <c r="QVT206"/>
      <c r="QVU206"/>
      <c r="QVV206"/>
      <c r="QVW206"/>
      <c r="QVX206"/>
      <c r="QVY206"/>
      <c r="QVZ206"/>
      <c r="QWA206"/>
      <c r="QWB206"/>
      <c r="QWC206"/>
      <c r="QWD206"/>
      <c r="QWE206"/>
      <c r="QWF206"/>
      <c r="QWG206"/>
      <c r="QWH206"/>
      <c r="QWI206"/>
      <c r="QWJ206"/>
      <c r="QWK206"/>
      <c r="QWL206"/>
      <c r="QWM206"/>
      <c r="QWN206"/>
      <c r="QWO206"/>
      <c r="QWP206"/>
      <c r="QWQ206"/>
      <c r="QWR206"/>
      <c r="QWS206"/>
      <c r="QWT206"/>
      <c r="QWU206"/>
      <c r="QWV206"/>
      <c r="QWW206"/>
      <c r="QWX206"/>
      <c r="QWY206"/>
      <c r="QWZ206"/>
      <c r="QXA206"/>
      <c r="QXB206"/>
      <c r="QXC206"/>
      <c r="QXD206"/>
      <c r="QXE206"/>
      <c r="QXF206"/>
      <c r="QXG206"/>
      <c r="QXH206"/>
      <c r="QXI206"/>
      <c r="QXJ206"/>
      <c r="QXK206"/>
      <c r="QXL206"/>
      <c r="QXM206"/>
      <c r="QXN206"/>
      <c r="QXO206"/>
      <c r="QXP206"/>
      <c r="QXQ206"/>
      <c r="QXR206"/>
      <c r="QXS206"/>
      <c r="QXT206"/>
      <c r="QXU206"/>
      <c r="QXV206"/>
      <c r="QXW206"/>
      <c r="QXX206"/>
      <c r="QXY206"/>
      <c r="QXZ206"/>
      <c r="QYA206"/>
      <c r="QYB206"/>
      <c r="QYC206"/>
      <c r="QYD206"/>
      <c r="QYE206"/>
      <c r="QYF206"/>
      <c r="QYG206"/>
      <c r="QYH206"/>
      <c r="QYI206"/>
      <c r="QYJ206"/>
      <c r="QYK206"/>
      <c r="QYL206"/>
      <c r="QYM206"/>
      <c r="QYN206"/>
      <c r="QYO206"/>
      <c r="QYP206"/>
      <c r="QYQ206"/>
      <c r="QYR206"/>
      <c r="QYS206"/>
      <c r="QYT206"/>
      <c r="QYU206"/>
      <c r="QYV206"/>
      <c r="QYW206"/>
      <c r="QYX206"/>
      <c r="QYY206"/>
      <c r="QYZ206"/>
      <c r="QZA206"/>
      <c r="QZB206"/>
      <c r="QZC206"/>
      <c r="QZD206"/>
      <c r="QZE206"/>
      <c r="QZF206"/>
      <c r="QZG206"/>
      <c r="QZH206"/>
      <c r="QZI206"/>
      <c r="QZJ206"/>
      <c r="QZK206"/>
      <c r="QZL206"/>
      <c r="QZM206"/>
      <c r="QZN206"/>
      <c r="QZO206"/>
      <c r="QZP206"/>
      <c r="QZQ206"/>
      <c r="QZR206"/>
      <c r="QZS206"/>
      <c r="QZT206"/>
      <c r="QZU206"/>
      <c r="QZV206"/>
      <c r="QZW206"/>
      <c r="QZX206"/>
      <c r="QZY206"/>
      <c r="QZZ206"/>
      <c r="RAA206"/>
      <c r="RAB206"/>
      <c r="RAC206"/>
      <c r="RAD206"/>
      <c r="RAE206"/>
      <c r="RAF206"/>
      <c r="RAG206"/>
      <c r="RAH206"/>
      <c r="RAI206"/>
      <c r="RAJ206"/>
      <c r="RAK206"/>
      <c r="RAL206"/>
      <c r="RAM206"/>
      <c r="RAN206"/>
      <c r="RAO206"/>
      <c r="RAP206"/>
      <c r="RAQ206"/>
      <c r="RAR206"/>
      <c r="RAS206"/>
      <c r="RAT206"/>
      <c r="RAU206"/>
      <c r="RAV206"/>
      <c r="RAW206"/>
      <c r="RAX206"/>
      <c r="RAY206"/>
      <c r="RAZ206"/>
      <c r="RBA206"/>
      <c r="RBB206"/>
      <c r="RBC206"/>
      <c r="RBD206"/>
      <c r="RBE206"/>
      <c r="RBF206"/>
      <c r="RBG206"/>
      <c r="RBH206"/>
      <c r="RBI206"/>
      <c r="RBJ206"/>
      <c r="RBK206"/>
      <c r="RBL206"/>
      <c r="RBM206"/>
      <c r="RBN206"/>
      <c r="RBO206"/>
      <c r="RBP206"/>
      <c r="RBQ206"/>
      <c r="RBR206"/>
      <c r="RBS206"/>
      <c r="RBT206"/>
      <c r="RBU206"/>
      <c r="RBV206"/>
      <c r="RBW206"/>
      <c r="RBX206"/>
      <c r="RBY206"/>
      <c r="RBZ206"/>
      <c r="RCA206"/>
      <c r="RCB206"/>
      <c r="RCC206"/>
      <c r="RCD206"/>
      <c r="RCE206"/>
      <c r="RCF206"/>
      <c r="RCG206"/>
      <c r="RCH206"/>
      <c r="RCI206"/>
      <c r="RCJ206"/>
      <c r="RCK206"/>
      <c r="RCL206"/>
      <c r="RCM206"/>
      <c r="RCN206"/>
      <c r="RCO206"/>
      <c r="RCP206"/>
      <c r="RCQ206"/>
      <c r="RCR206"/>
      <c r="RCS206"/>
      <c r="RCT206"/>
      <c r="RCU206"/>
      <c r="RCV206"/>
      <c r="RCW206"/>
      <c r="RCX206"/>
      <c r="RCY206"/>
      <c r="RCZ206"/>
      <c r="RDA206"/>
      <c r="RDB206"/>
      <c r="RDC206"/>
      <c r="RDD206"/>
      <c r="RDE206"/>
      <c r="RDF206"/>
      <c r="RDG206"/>
      <c r="RDH206"/>
      <c r="RDI206"/>
      <c r="RDJ206"/>
      <c r="RDK206"/>
      <c r="RDL206"/>
      <c r="RDM206"/>
      <c r="RDN206"/>
      <c r="RDO206"/>
      <c r="RDP206"/>
      <c r="RDQ206"/>
      <c r="RDR206"/>
      <c r="RDS206"/>
      <c r="RDT206"/>
      <c r="RDU206"/>
      <c r="RDV206"/>
      <c r="RDW206"/>
      <c r="RDX206"/>
      <c r="RDY206"/>
      <c r="RDZ206"/>
      <c r="REA206"/>
      <c r="REB206"/>
      <c r="REC206"/>
      <c r="RED206"/>
      <c r="REE206"/>
      <c r="REF206"/>
      <c r="REG206"/>
      <c r="REH206"/>
      <c r="REI206"/>
      <c r="REJ206"/>
      <c r="REK206"/>
      <c r="REL206"/>
      <c r="REM206"/>
      <c r="REN206"/>
      <c r="REO206"/>
      <c r="REP206"/>
      <c r="REQ206"/>
      <c r="RER206"/>
      <c r="RES206"/>
      <c r="RET206"/>
      <c r="REU206"/>
      <c r="REV206"/>
      <c r="REW206"/>
      <c r="REX206"/>
      <c r="REY206"/>
      <c r="REZ206"/>
      <c r="RFA206"/>
      <c r="RFB206"/>
      <c r="RFC206"/>
      <c r="RFD206"/>
      <c r="RFE206"/>
      <c r="RFF206"/>
      <c r="RFG206"/>
      <c r="RFH206"/>
      <c r="RFI206"/>
      <c r="RFJ206"/>
      <c r="RFK206"/>
      <c r="RFL206"/>
      <c r="RFM206"/>
      <c r="RFN206"/>
      <c r="RFO206"/>
      <c r="RFP206"/>
      <c r="RFQ206"/>
      <c r="RFR206"/>
      <c r="RFS206"/>
      <c r="RFT206"/>
      <c r="RFU206"/>
      <c r="RFV206"/>
      <c r="RFW206"/>
      <c r="RFX206"/>
      <c r="RFY206"/>
      <c r="RFZ206"/>
      <c r="RGA206"/>
      <c r="RGB206"/>
      <c r="RGC206"/>
      <c r="RGD206"/>
      <c r="RGE206"/>
      <c r="RGF206"/>
      <c r="RGG206"/>
      <c r="RGH206"/>
      <c r="RGI206"/>
      <c r="RGJ206"/>
      <c r="RGK206"/>
      <c r="RGL206"/>
      <c r="RGM206"/>
      <c r="RGN206"/>
      <c r="RGO206"/>
      <c r="RGP206"/>
      <c r="RGQ206"/>
      <c r="RGR206"/>
      <c r="RGS206"/>
      <c r="RGT206"/>
      <c r="RGU206"/>
      <c r="RGV206"/>
      <c r="RGW206"/>
      <c r="RGX206"/>
      <c r="RGY206"/>
      <c r="RGZ206"/>
      <c r="RHA206"/>
      <c r="RHB206"/>
      <c r="RHC206"/>
      <c r="RHD206"/>
      <c r="RHE206"/>
      <c r="RHF206"/>
      <c r="RHG206"/>
      <c r="RHH206"/>
      <c r="RHI206"/>
      <c r="RHJ206"/>
      <c r="RHK206"/>
      <c r="RHL206"/>
      <c r="RHM206"/>
      <c r="RHN206"/>
      <c r="RHO206"/>
      <c r="RHP206"/>
      <c r="RHQ206"/>
      <c r="RHR206"/>
      <c r="RHS206"/>
      <c r="RHT206"/>
      <c r="RHU206"/>
      <c r="RHV206"/>
      <c r="RHW206"/>
      <c r="RHX206"/>
      <c r="RHY206"/>
      <c r="RHZ206"/>
      <c r="RIA206"/>
      <c r="RIB206"/>
      <c r="RIC206"/>
      <c r="RID206"/>
      <c r="RIE206"/>
      <c r="RIF206"/>
      <c r="RIG206"/>
      <c r="RIH206"/>
      <c r="RII206"/>
      <c r="RIJ206"/>
      <c r="RIK206"/>
      <c r="RIL206"/>
      <c r="RIM206"/>
      <c r="RIN206"/>
      <c r="RIO206"/>
      <c r="RIP206"/>
      <c r="RIQ206"/>
      <c r="RIR206"/>
      <c r="RIS206"/>
      <c r="RIT206"/>
      <c r="RIU206"/>
      <c r="RIV206"/>
      <c r="RIW206"/>
      <c r="RIX206"/>
      <c r="RIY206"/>
      <c r="RIZ206"/>
      <c r="RJA206"/>
      <c r="RJB206"/>
      <c r="RJC206"/>
      <c r="RJD206"/>
      <c r="RJE206"/>
      <c r="RJF206"/>
      <c r="RJG206"/>
      <c r="RJH206"/>
      <c r="RJI206"/>
      <c r="RJJ206"/>
      <c r="RJK206"/>
      <c r="RJL206"/>
      <c r="RJM206"/>
      <c r="RJN206"/>
      <c r="RJO206"/>
      <c r="RJP206"/>
      <c r="RJQ206"/>
      <c r="RJR206"/>
      <c r="RJS206"/>
      <c r="RJT206"/>
      <c r="RJU206"/>
      <c r="RJV206"/>
      <c r="RJW206"/>
      <c r="RJX206"/>
      <c r="RJY206"/>
      <c r="RJZ206"/>
      <c r="RKA206"/>
      <c r="RKB206"/>
      <c r="RKC206"/>
      <c r="RKD206"/>
      <c r="RKE206"/>
      <c r="RKF206"/>
      <c r="RKG206"/>
      <c r="RKH206"/>
      <c r="RKI206"/>
      <c r="RKJ206"/>
      <c r="RKK206"/>
      <c r="RKL206"/>
      <c r="RKM206"/>
      <c r="RKN206"/>
      <c r="RKO206"/>
      <c r="RKP206"/>
      <c r="RKQ206"/>
      <c r="RKR206"/>
      <c r="RKS206"/>
      <c r="RKT206"/>
      <c r="RKU206"/>
      <c r="RKV206"/>
      <c r="RKW206"/>
      <c r="RKX206"/>
      <c r="RKY206"/>
      <c r="RKZ206"/>
      <c r="RLA206"/>
      <c r="RLB206"/>
      <c r="RLC206"/>
      <c r="RLD206"/>
      <c r="RLE206"/>
      <c r="RLF206"/>
      <c r="RLG206"/>
      <c r="RLH206"/>
      <c r="RLI206"/>
      <c r="RLJ206"/>
      <c r="RLK206"/>
      <c r="RLL206"/>
      <c r="RLM206"/>
      <c r="RLN206"/>
      <c r="RLO206"/>
      <c r="RLP206"/>
      <c r="RLQ206"/>
      <c r="RLR206"/>
      <c r="RLS206"/>
      <c r="RLT206"/>
      <c r="RLU206"/>
      <c r="RLV206"/>
      <c r="RLW206"/>
      <c r="RLX206"/>
      <c r="RLY206"/>
      <c r="RLZ206"/>
      <c r="RMA206"/>
      <c r="RMB206"/>
      <c r="RMC206"/>
      <c r="RMD206"/>
      <c r="RME206"/>
      <c r="RMF206"/>
      <c r="RMG206"/>
      <c r="RMH206"/>
      <c r="RMI206"/>
      <c r="RMJ206"/>
      <c r="RMK206"/>
      <c r="RML206"/>
      <c r="RMM206"/>
      <c r="RMN206"/>
      <c r="RMO206"/>
      <c r="RMP206"/>
      <c r="RMQ206"/>
      <c r="RMR206"/>
      <c r="RMS206"/>
      <c r="RMT206"/>
      <c r="RMU206"/>
      <c r="RMV206"/>
      <c r="RMW206"/>
      <c r="RMX206"/>
      <c r="RMY206"/>
      <c r="RMZ206"/>
      <c r="RNA206"/>
      <c r="RNB206"/>
      <c r="RNC206"/>
      <c r="RND206"/>
      <c r="RNE206"/>
      <c r="RNF206"/>
      <c r="RNG206"/>
      <c r="RNH206"/>
      <c r="RNI206"/>
      <c r="RNJ206"/>
      <c r="RNK206"/>
      <c r="RNL206"/>
      <c r="RNM206"/>
      <c r="RNN206"/>
      <c r="RNO206"/>
      <c r="RNP206"/>
      <c r="RNQ206"/>
      <c r="RNR206"/>
      <c r="RNS206"/>
      <c r="RNT206"/>
      <c r="RNU206"/>
      <c r="RNV206"/>
      <c r="RNW206"/>
      <c r="RNX206"/>
      <c r="RNY206"/>
      <c r="RNZ206"/>
      <c r="ROA206"/>
      <c r="ROB206"/>
      <c r="ROC206"/>
      <c r="ROD206"/>
      <c r="ROE206"/>
      <c r="ROF206"/>
      <c r="ROG206"/>
      <c r="ROH206"/>
      <c r="ROI206"/>
      <c r="ROJ206"/>
      <c r="ROK206"/>
      <c r="ROL206"/>
      <c r="ROM206"/>
      <c r="RON206"/>
      <c r="ROO206"/>
      <c r="ROP206"/>
      <c r="ROQ206"/>
      <c r="ROR206"/>
      <c r="ROS206"/>
      <c r="ROT206"/>
      <c r="ROU206"/>
      <c r="ROV206"/>
      <c r="ROW206"/>
      <c r="ROX206"/>
      <c r="ROY206"/>
      <c r="ROZ206"/>
      <c r="RPA206"/>
      <c r="RPB206"/>
      <c r="RPC206"/>
      <c r="RPD206"/>
      <c r="RPE206"/>
      <c r="RPF206"/>
      <c r="RPG206"/>
      <c r="RPH206"/>
      <c r="RPI206"/>
      <c r="RPJ206"/>
      <c r="RPK206"/>
      <c r="RPL206"/>
      <c r="RPM206"/>
      <c r="RPN206"/>
      <c r="RPO206"/>
      <c r="RPP206"/>
      <c r="RPQ206"/>
      <c r="RPR206"/>
      <c r="RPS206"/>
      <c r="RPT206"/>
      <c r="RPU206"/>
      <c r="RPV206"/>
      <c r="RPW206"/>
      <c r="RPX206"/>
      <c r="RPY206"/>
      <c r="RPZ206"/>
      <c r="RQA206"/>
      <c r="RQB206"/>
      <c r="RQC206"/>
      <c r="RQD206"/>
      <c r="RQE206"/>
      <c r="RQF206"/>
      <c r="RQG206"/>
      <c r="RQH206"/>
      <c r="RQI206"/>
      <c r="RQJ206"/>
      <c r="RQK206"/>
      <c r="RQL206"/>
      <c r="RQM206"/>
      <c r="RQN206"/>
      <c r="RQO206"/>
      <c r="RQP206"/>
      <c r="RQQ206"/>
      <c r="RQR206"/>
      <c r="RQS206"/>
      <c r="RQT206"/>
      <c r="RQU206"/>
      <c r="RQV206"/>
      <c r="RQW206"/>
      <c r="RQX206"/>
      <c r="RQY206"/>
      <c r="RQZ206"/>
      <c r="RRA206"/>
      <c r="RRB206"/>
      <c r="RRC206"/>
      <c r="RRD206"/>
      <c r="RRE206"/>
      <c r="RRF206"/>
      <c r="RRG206"/>
      <c r="RRH206"/>
      <c r="RRI206"/>
      <c r="RRJ206"/>
      <c r="RRK206"/>
      <c r="RRL206"/>
      <c r="RRM206"/>
      <c r="RRN206"/>
      <c r="RRO206"/>
      <c r="RRP206"/>
      <c r="RRQ206"/>
      <c r="RRR206"/>
      <c r="RRS206"/>
      <c r="RRT206"/>
      <c r="RRU206"/>
      <c r="RRV206"/>
      <c r="RRW206"/>
      <c r="RRX206"/>
      <c r="RRY206"/>
      <c r="RRZ206"/>
      <c r="RSA206"/>
      <c r="RSB206"/>
      <c r="RSC206"/>
      <c r="RSD206"/>
      <c r="RSE206"/>
      <c r="RSF206"/>
      <c r="RSG206"/>
      <c r="RSH206"/>
      <c r="RSI206"/>
      <c r="RSJ206"/>
      <c r="RSK206"/>
      <c r="RSL206"/>
      <c r="RSM206"/>
      <c r="RSN206"/>
      <c r="RSO206"/>
      <c r="RSP206"/>
      <c r="RSQ206"/>
      <c r="RSR206"/>
      <c r="RSS206"/>
      <c r="RST206"/>
      <c r="RSU206"/>
      <c r="RSV206"/>
      <c r="RSW206"/>
      <c r="RSX206"/>
      <c r="RSY206"/>
      <c r="RSZ206"/>
      <c r="RTA206"/>
      <c r="RTB206"/>
      <c r="RTC206"/>
      <c r="RTD206"/>
      <c r="RTE206"/>
      <c r="RTF206"/>
      <c r="RTG206"/>
      <c r="RTH206"/>
      <c r="RTI206"/>
      <c r="RTJ206"/>
      <c r="RTK206"/>
      <c r="RTL206"/>
      <c r="RTM206"/>
      <c r="RTN206"/>
      <c r="RTO206"/>
      <c r="RTP206"/>
      <c r="RTQ206"/>
      <c r="RTR206"/>
      <c r="RTS206"/>
      <c r="RTT206"/>
      <c r="RTU206"/>
      <c r="RTV206"/>
      <c r="RTW206"/>
      <c r="RTX206"/>
      <c r="RTY206"/>
      <c r="RTZ206"/>
      <c r="RUA206"/>
      <c r="RUB206"/>
      <c r="RUC206"/>
      <c r="RUD206"/>
      <c r="RUE206"/>
      <c r="RUF206"/>
      <c r="RUG206"/>
      <c r="RUH206"/>
      <c r="RUI206"/>
      <c r="RUJ206"/>
      <c r="RUK206"/>
      <c r="RUL206"/>
      <c r="RUM206"/>
      <c r="RUN206"/>
      <c r="RUO206"/>
      <c r="RUP206"/>
      <c r="RUQ206"/>
      <c r="RUR206"/>
      <c r="RUS206"/>
      <c r="RUT206"/>
      <c r="RUU206"/>
      <c r="RUV206"/>
      <c r="RUW206"/>
      <c r="RUX206"/>
      <c r="RUY206"/>
      <c r="RUZ206"/>
      <c r="RVA206"/>
      <c r="RVB206"/>
      <c r="RVC206"/>
      <c r="RVD206"/>
      <c r="RVE206"/>
      <c r="RVF206"/>
      <c r="RVG206"/>
      <c r="RVH206"/>
      <c r="RVI206"/>
      <c r="RVJ206"/>
      <c r="RVK206"/>
      <c r="RVL206"/>
      <c r="RVM206"/>
      <c r="RVN206"/>
      <c r="RVO206"/>
      <c r="RVP206"/>
      <c r="RVQ206"/>
      <c r="RVR206"/>
      <c r="RVS206"/>
      <c r="RVT206"/>
      <c r="RVU206"/>
      <c r="RVV206"/>
      <c r="RVW206"/>
      <c r="RVX206"/>
      <c r="RVY206"/>
      <c r="RVZ206"/>
      <c r="RWA206"/>
      <c r="RWB206"/>
      <c r="RWC206"/>
      <c r="RWD206"/>
      <c r="RWE206"/>
      <c r="RWF206"/>
      <c r="RWG206"/>
      <c r="RWH206"/>
      <c r="RWI206"/>
      <c r="RWJ206"/>
      <c r="RWK206"/>
      <c r="RWL206"/>
      <c r="RWM206"/>
      <c r="RWN206"/>
      <c r="RWO206"/>
      <c r="RWP206"/>
      <c r="RWQ206"/>
      <c r="RWR206"/>
      <c r="RWS206"/>
      <c r="RWT206"/>
      <c r="RWU206"/>
      <c r="RWV206"/>
      <c r="RWW206"/>
      <c r="RWX206"/>
      <c r="RWY206"/>
      <c r="RWZ206"/>
      <c r="RXA206"/>
      <c r="RXB206"/>
      <c r="RXC206"/>
      <c r="RXD206"/>
      <c r="RXE206"/>
      <c r="RXF206"/>
      <c r="RXG206"/>
      <c r="RXH206"/>
      <c r="RXI206"/>
      <c r="RXJ206"/>
      <c r="RXK206"/>
      <c r="RXL206"/>
      <c r="RXM206"/>
      <c r="RXN206"/>
      <c r="RXO206"/>
      <c r="RXP206"/>
      <c r="RXQ206"/>
      <c r="RXR206"/>
      <c r="RXS206"/>
      <c r="RXT206"/>
      <c r="RXU206"/>
      <c r="RXV206"/>
      <c r="RXW206"/>
      <c r="RXX206"/>
      <c r="RXY206"/>
      <c r="RXZ206"/>
      <c r="RYA206"/>
      <c r="RYB206"/>
      <c r="RYC206"/>
      <c r="RYD206"/>
      <c r="RYE206"/>
      <c r="RYF206"/>
      <c r="RYG206"/>
      <c r="RYH206"/>
      <c r="RYI206"/>
      <c r="RYJ206"/>
      <c r="RYK206"/>
      <c r="RYL206"/>
      <c r="RYM206"/>
      <c r="RYN206"/>
      <c r="RYO206"/>
      <c r="RYP206"/>
      <c r="RYQ206"/>
      <c r="RYR206"/>
      <c r="RYS206"/>
      <c r="RYT206"/>
      <c r="RYU206"/>
      <c r="RYV206"/>
      <c r="RYW206"/>
      <c r="RYX206"/>
      <c r="RYY206"/>
      <c r="RYZ206"/>
      <c r="RZA206"/>
      <c r="RZB206"/>
      <c r="RZC206"/>
      <c r="RZD206"/>
      <c r="RZE206"/>
      <c r="RZF206"/>
      <c r="RZG206"/>
      <c r="RZH206"/>
      <c r="RZI206"/>
      <c r="RZJ206"/>
      <c r="RZK206"/>
      <c r="RZL206"/>
      <c r="RZM206"/>
      <c r="RZN206"/>
      <c r="RZO206"/>
      <c r="RZP206"/>
      <c r="RZQ206"/>
      <c r="RZR206"/>
      <c r="RZS206"/>
      <c r="RZT206"/>
      <c r="RZU206"/>
      <c r="RZV206"/>
      <c r="RZW206"/>
      <c r="RZX206"/>
      <c r="RZY206"/>
      <c r="RZZ206"/>
      <c r="SAA206"/>
      <c r="SAB206"/>
      <c r="SAC206"/>
      <c r="SAD206"/>
      <c r="SAE206"/>
      <c r="SAF206"/>
      <c r="SAG206"/>
      <c r="SAH206"/>
      <c r="SAI206"/>
      <c r="SAJ206"/>
      <c r="SAK206"/>
      <c r="SAL206"/>
      <c r="SAM206"/>
      <c r="SAN206"/>
      <c r="SAO206"/>
      <c r="SAP206"/>
      <c r="SAQ206"/>
      <c r="SAR206"/>
      <c r="SAS206"/>
      <c r="SAT206"/>
      <c r="SAU206"/>
      <c r="SAV206"/>
      <c r="SAW206"/>
      <c r="SAX206"/>
      <c r="SAY206"/>
      <c r="SAZ206"/>
      <c r="SBA206"/>
      <c r="SBB206"/>
      <c r="SBC206"/>
      <c r="SBD206"/>
      <c r="SBE206"/>
      <c r="SBF206"/>
      <c r="SBG206"/>
      <c r="SBH206"/>
      <c r="SBI206"/>
      <c r="SBJ206"/>
      <c r="SBK206"/>
      <c r="SBL206"/>
      <c r="SBM206"/>
      <c r="SBN206"/>
      <c r="SBO206"/>
      <c r="SBP206"/>
      <c r="SBQ206"/>
      <c r="SBR206"/>
      <c r="SBS206"/>
      <c r="SBT206"/>
      <c r="SBU206"/>
      <c r="SBV206"/>
      <c r="SBW206"/>
      <c r="SBX206"/>
      <c r="SBY206"/>
      <c r="SBZ206"/>
      <c r="SCA206"/>
      <c r="SCB206"/>
      <c r="SCC206"/>
      <c r="SCD206"/>
      <c r="SCE206"/>
      <c r="SCF206"/>
      <c r="SCG206"/>
      <c r="SCH206"/>
      <c r="SCI206"/>
      <c r="SCJ206"/>
      <c r="SCK206"/>
      <c r="SCL206"/>
      <c r="SCM206"/>
      <c r="SCN206"/>
      <c r="SCO206"/>
      <c r="SCP206"/>
      <c r="SCQ206"/>
      <c r="SCR206"/>
      <c r="SCS206"/>
      <c r="SCT206"/>
      <c r="SCU206"/>
      <c r="SCV206"/>
      <c r="SCW206"/>
      <c r="SCX206"/>
      <c r="SCY206"/>
      <c r="SCZ206"/>
      <c r="SDA206"/>
      <c r="SDB206"/>
      <c r="SDC206"/>
      <c r="SDD206"/>
      <c r="SDE206"/>
      <c r="SDF206"/>
      <c r="SDG206"/>
      <c r="SDH206"/>
      <c r="SDI206"/>
      <c r="SDJ206"/>
      <c r="SDK206"/>
      <c r="SDL206"/>
      <c r="SDM206"/>
      <c r="SDN206"/>
      <c r="SDO206"/>
      <c r="SDP206"/>
      <c r="SDQ206"/>
      <c r="SDR206"/>
      <c r="SDS206"/>
      <c r="SDT206"/>
      <c r="SDU206"/>
      <c r="SDV206"/>
      <c r="SDW206"/>
      <c r="SDX206"/>
      <c r="SDY206"/>
      <c r="SDZ206"/>
      <c r="SEA206"/>
      <c r="SEB206"/>
      <c r="SEC206"/>
      <c r="SED206"/>
      <c r="SEE206"/>
      <c r="SEF206"/>
      <c r="SEG206"/>
      <c r="SEH206"/>
      <c r="SEI206"/>
      <c r="SEJ206"/>
      <c r="SEK206"/>
      <c r="SEL206"/>
      <c r="SEM206"/>
      <c r="SEN206"/>
      <c r="SEO206"/>
      <c r="SEP206"/>
      <c r="SEQ206"/>
      <c r="SER206"/>
      <c r="SES206"/>
      <c r="SET206"/>
      <c r="SEU206"/>
      <c r="SEV206"/>
      <c r="SEW206"/>
      <c r="SEX206"/>
      <c r="SEY206"/>
      <c r="SEZ206"/>
      <c r="SFA206"/>
      <c r="SFB206"/>
      <c r="SFC206"/>
      <c r="SFD206"/>
      <c r="SFE206"/>
      <c r="SFF206"/>
      <c r="SFG206"/>
      <c r="SFH206"/>
      <c r="SFI206"/>
      <c r="SFJ206"/>
      <c r="SFK206"/>
      <c r="SFL206"/>
      <c r="SFM206"/>
      <c r="SFN206"/>
      <c r="SFO206"/>
      <c r="SFP206"/>
      <c r="SFQ206"/>
      <c r="SFR206"/>
      <c r="SFS206"/>
      <c r="SFT206"/>
      <c r="SFU206"/>
      <c r="SFV206"/>
      <c r="SFW206"/>
      <c r="SFX206"/>
      <c r="SFY206"/>
      <c r="SFZ206"/>
      <c r="SGA206"/>
      <c r="SGB206"/>
      <c r="SGC206"/>
      <c r="SGD206"/>
      <c r="SGE206"/>
      <c r="SGF206"/>
      <c r="SGG206"/>
      <c r="SGH206"/>
      <c r="SGI206"/>
      <c r="SGJ206"/>
      <c r="SGK206"/>
      <c r="SGL206"/>
      <c r="SGM206"/>
      <c r="SGN206"/>
      <c r="SGO206"/>
      <c r="SGP206"/>
      <c r="SGQ206"/>
      <c r="SGR206"/>
      <c r="SGS206"/>
      <c r="SGT206"/>
      <c r="SGU206"/>
      <c r="SGV206"/>
      <c r="SGW206"/>
      <c r="SGX206"/>
      <c r="SGY206"/>
      <c r="SGZ206"/>
      <c r="SHA206"/>
      <c r="SHB206"/>
      <c r="SHC206"/>
      <c r="SHD206"/>
      <c r="SHE206"/>
      <c r="SHF206"/>
      <c r="SHG206"/>
      <c r="SHH206"/>
      <c r="SHI206"/>
      <c r="SHJ206"/>
      <c r="SHK206"/>
      <c r="SHL206"/>
      <c r="SHM206"/>
      <c r="SHN206"/>
      <c r="SHO206"/>
      <c r="SHP206"/>
      <c r="SHQ206"/>
      <c r="SHR206"/>
      <c r="SHS206"/>
      <c r="SHT206"/>
      <c r="SHU206"/>
      <c r="SHV206"/>
      <c r="SHW206"/>
      <c r="SHX206"/>
      <c r="SHY206"/>
      <c r="SHZ206"/>
      <c r="SIA206"/>
      <c r="SIB206"/>
      <c r="SIC206"/>
      <c r="SID206"/>
      <c r="SIE206"/>
      <c r="SIF206"/>
      <c r="SIG206"/>
      <c r="SIH206"/>
      <c r="SII206"/>
      <c r="SIJ206"/>
      <c r="SIK206"/>
      <c r="SIL206"/>
      <c r="SIM206"/>
      <c r="SIN206"/>
      <c r="SIO206"/>
      <c r="SIP206"/>
      <c r="SIQ206"/>
      <c r="SIR206"/>
      <c r="SIS206"/>
      <c r="SIT206"/>
      <c r="SIU206"/>
      <c r="SIV206"/>
      <c r="SIW206"/>
      <c r="SIX206"/>
      <c r="SIY206"/>
      <c r="SIZ206"/>
      <c r="SJA206"/>
      <c r="SJB206"/>
      <c r="SJC206"/>
      <c r="SJD206"/>
      <c r="SJE206"/>
      <c r="SJF206"/>
      <c r="SJG206"/>
      <c r="SJH206"/>
      <c r="SJI206"/>
      <c r="SJJ206"/>
      <c r="SJK206"/>
      <c r="SJL206"/>
      <c r="SJM206"/>
      <c r="SJN206"/>
      <c r="SJO206"/>
      <c r="SJP206"/>
      <c r="SJQ206"/>
      <c r="SJR206"/>
      <c r="SJS206"/>
      <c r="SJT206"/>
      <c r="SJU206"/>
      <c r="SJV206"/>
      <c r="SJW206"/>
      <c r="SJX206"/>
      <c r="SJY206"/>
      <c r="SJZ206"/>
      <c r="SKA206"/>
      <c r="SKB206"/>
      <c r="SKC206"/>
      <c r="SKD206"/>
      <c r="SKE206"/>
      <c r="SKF206"/>
      <c r="SKG206"/>
      <c r="SKH206"/>
      <c r="SKI206"/>
      <c r="SKJ206"/>
      <c r="SKK206"/>
      <c r="SKL206"/>
      <c r="SKM206"/>
      <c r="SKN206"/>
      <c r="SKO206"/>
      <c r="SKP206"/>
      <c r="SKQ206"/>
      <c r="SKR206"/>
      <c r="SKS206"/>
      <c r="SKT206"/>
      <c r="SKU206"/>
      <c r="SKV206"/>
      <c r="SKW206"/>
      <c r="SKX206"/>
      <c r="SKY206"/>
      <c r="SKZ206"/>
      <c r="SLA206"/>
      <c r="SLB206"/>
      <c r="SLC206"/>
      <c r="SLD206"/>
      <c r="SLE206"/>
      <c r="SLF206"/>
      <c r="SLG206"/>
      <c r="SLH206"/>
      <c r="SLI206"/>
      <c r="SLJ206"/>
      <c r="SLK206"/>
      <c r="SLL206"/>
      <c r="SLM206"/>
      <c r="SLN206"/>
      <c r="SLO206"/>
      <c r="SLP206"/>
      <c r="SLQ206"/>
      <c r="SLR206"/>
      <c r="SLS206"/>
      <c r="SLT206"/>
      <c r="SLU206"/>
      <c r="SLV206"/>
      <c r="SLW206"/>
      <c r="SLX206"/>
      <c r="SLY206"/>
      <c r="SLZ206"/>
      <c r="SMA206"/>
      <c r="SMB206"/>
      <c r="SMC206"/>
      <c r="SMD206"/>
      <c r="SME206"/>
      <c r="SMF206"/>
      <c r="SMG206"/>
      <c r="SMH206"/>
      <c r="SMI206"/>
      <c r="SMJ206"/>
      <c r="SMK206"/>
      <c r="SML206"/>
      <c r="SMM206"/>
      <c r="SMN206"/>
      <c r="SMO206"/>
      <c r="SMP206"/>
      <c r="SMQ206"/>
      <c r="SMR206"/>
      <c r="SMS206"/>
      <c r="SMT206"/>
      <c r="SMU206"/>
      <c r="SMV206"/>
      <c r="SMW206"/>
      <c r="SMX206"/>
      <c r="SMY206"/>
      <c r="SMZ206"/>
      <c r="SNA206"/>
      <c r="SNB206"/>
      <c r="SNC206"/>
      <c r="SND206"/>
      <c r="SNE206"/>
      <c r="SNF206"/>
      <c r="SNG206"/>
      <c r="SNH206"/>
      <c r="SNI206"/>
      <c r="SNJ206"/>
      <c r="SNK206"/>
      <c r="SNL206"/>
      <c r="SNM206"/>
      <c r="SNN206"/>
      <c r="SNO206"/>
      <c r="SNP206"/>
      <c r="SNQ206"/>
      <c r="SNR206"/>
      <c r="SNS206"/>
      <c r="SNT206"/>
      <c r="SNU206"/>
      <c r="SNV206"/>
      <c r="SNW206"/>
      <c r="SNX206"/>
      <c r="SNY206"/>
      <c r="SNZ206"/>
      <c r="SOA206"/>
      <c r="SOB206"/>
      <c r="SOC206"/>
      <c r="SOD206"/>
      <c r="SOE206"/>
      <c r="SOF206"/>
      <c r="SOG206"/>
      <c r="SOH206"/>
      <c r="SOI206"/>
      <c r="SOJ206"/>
      <c r="SOK206"/>
      <c r="SOL206"/>
      <c r="SOM206"/>
      <c r="SON206"/>
      <c r="SOO206"/>
      <c r="SOP206"/>
      <c r="SOQ206"/>
      <c r="SOR206"/>
      <c r="SOS206"/>
      <c r="SOT206"/>
      <c r="SOU206"/>
      <c r="SOV206"/>
      <c r="SOW206"/>
      <c r="SOX206"/>
      <c r="SOY206"/>
      <c r="SOZ206"/>
      <c r="SPA206"/>
      <c r="SPB206"/>
      <c r="SPC206"/>
      <c r="SPD206"/>
      <c r="SPE206"/>
      <c r="SPF206"/>
      <c r="SPG206"/>
      <c r="SPH206"/>
      <c r="SPI206"/>
      <c r="SPJ206"/>
      <c r="SPK206"/>
      <c r="SPL206"/>
      <c r="SPM206"/>
      <c r="SPN206"/>
      <c r="SPO206"/>
      <c r="SPP206"/>
      <c r="SPQ206"/>
      <c r="SPR206"/>
      <c r="SPS206"/>
      <c r="SPT206"/>
      <c r="SPU206"/>
      <c r="SPV206"/>
      <c r="SPW206"/>
      <c r="SPX206"/>
      <c r="SPY206"/>
      <c r="SPZ206"/>
      <c r="SQA206"/>
      <c r="SQB206"/>
      <c r="SQC206"/>
      <c r="SQD206"/>
      <c r="SQE206"/>
      <c r="SQF206"/>
      <c r="SQG206"/>
      <c r="SQH206"/>
      <c r="SQI206"/>
      <c r="SQJ206"/>
      <c r="SQK206"/>
      <c r="SQL206"/>
      <c r="SQM206"/>
      <c r="SQN206"/>
      <c r="SQO206"/>
      <c r="SQP206"/>
      <c r="SQQ206"/>
      <c r="SQR206"/>
      <c r="SQS206"/>
      <c r="SQT206"/>
      <c r="SQU206"/>
      <c r="SQV206"/>
      <c r="SQW206"/>
      <c r="SQX206"/>
      <c r="SQY206"/>
      <c r="SQZ206"/>
      <c r="SRA206"/>
      <c r="SRB206"/>
      <c r="SRC206"/>
      <c r="SRD206"/>
      <c r="SRE206"/>
      <c r="SRF206"/>
      <c r="SRG206"/>
      <c r="SRH206"/>
      <c r="SRI206"/>
      <c r="SRJ206"/>
      <c r="SRK206"/>
      <c r="SRL206"/>
      <c r="SRM206"/>
      <c r="SRN206"/>
      <c r="SRO206"/>
      <c r="SRP206"/>
      <c r="SRQ206"/>
      <c r="SRR206"/>
      <c r="SRS206"/>
      <c r="SRT206"/>
      <c r="SRU206"/>
      <c r="SRV206"/>
      <c r="SRW206"/>
      <c r="SRX206"/>
      <c r="SRY206"/>
      <c r="SRZ206"/>
      <c r="SSA206"/>
      <c r="SSB206"/>
      <c r="SSC206"/>
      <c r="SSD206"/>
      <c r="SSE206"/>
      <c r="SSF206"/>
      <c r="SSG206"/>
      <c r="SSH206"/>
      <c r="SSI206"/>
      <c r="SSJ206"/>
      <c r="SSK206"/>
      <c r="SSL206"/>
      <c r="SSM206"/>
      <c r="SSN206"/>
      <c r="SSO206"/>
      <c r="SSP206"/>
      <c r="SSQ206"/>
      <c r="SSR206"/>
      <c r="SSS206"/>
      <c r="SST206"/>
      <c r="SSU206"/>
      <c r="SSV206"/>
      <c r="SSW206"/>
      <c r="SSX206"/>
      <c r="SSY206"/>
      <c r="SSZ206"/>
      <c r="STA206"/>
      <c r="STB206"/>
      <c r="STC206"/>
      <c r="STD206"/>
      <c r="STE206"/>
      <c r="STF206"/>
      <c r="STG206"/>
      <c r="STH206"/>
      <c r="STI206"/>
      <c r="STJ206"/>
      <c r="STK206"/>
      <c r="STL206"/>
      <c r="STM206"/>
      <c r="STN206"/>
      <c r="STO206"/>
      <c r="STP206"/>
      <c r="STQ206"/>
      <c r="STR206"/>
      <c r="STS206"/>
      <c r="STT206"/>
      <c r="STU206"/>
      <c r="STV206"/>
      <c r="STW206"/>
      <c r="STX206"/>
      <c r="STY206"/>
      <c r="STZ206"/>
      <c r="SUA206"/>
      <c r="SUB206"/>
      <c r="SUC206"/>
      <c r="SUD206"/>
      <c r="SUE206"/>
      <c r="SUF206"/>
      <c r="SUG206"/>
      <c r="SUH206"/>
      <c r="SUI206"/>
      <c r="SUJ206"/>
      <c r="SUK206"/>
      <c r="SUL206"/>
      <c r="SUM206"/>
      <c r="SUN206"/>
      <c r="SUO206"/>
      <c r="SUP206"/>
      <c r="SUQ206"/>
      <c r="SUR206"/>
      <c r="SUS206"/>
      <c r="SUT206"/>
      <c r="SUU206"/>
      <c r="SUV206"/>
      <c r="SUW206"/>
      <c r="SUX206"/>
      <c r="SUY206"/>
      <c r="SUZ206"/>
      <c r="SVA206"/>
      <c r="SVB206"/>
      <c r="SVC206"/>
      <c r="SVD206"/>
      <c r="SVE206"/>
      <c r="SVF206"/>
      <c r="SVG206"/>
      <c r="SVH206"/>
      <c r="SVI206"/>
      <c r="SVJ206"/>
      <c r="SVK206"/>
      <c r="SVL206"/>
      <c r="SVM206"/>
      <c r="SVN206"/>
      <c r="SVO206"/>
      <c r="SVP206"/>
      <c r="SVQ206"/>
      <c r="SVR206"/>
      <c r="SVS206"/>
      <c r="SVT206"/>
      <c r="SVU206"/>
      <c r="SVV206"/>
      <c r="SVW206"/>
      <c r="SVX206"/>
      <c r="SVY206"/>
      <c r="SVZ206"/>
      <c r="SWA206"/>
      <c r="SWB206"/>
      <c r="SWC206"/>
      <c r="SWD206"/>
      <c r="SWE206"/>
      <c r="SWF206"/>
      <c r="SWG206"/>
      <c r="SWH206"/>
      <c r="SWI206"/>
      <c r="SWJ206"/>
      <c r="SWK206"/>
      <c r="SWL206"/>
      <c r="SWM206"/>
      <c r="SWN206"/>
      <c r="SWO206"/>
      <c r="SWP206"/>
      <c r="SWQ206"/>
      <c r="SWR206"/>
      <c r="SWS206"/>
      <c r="SWT206"/>
      <c r="SWU206"/>
      <c r="SWV206"/>
      <c r="SWW206"/>
      <c r="SWX206"/>
      <c r="SWY206"/>
      <c r="SWZ206"/>
      <c r="SXA206"/>
      <c r="SXB206"/>
      <c r="SXC206"/>
      <c r="SXD206"/>
      <c r="SXE206"/>
      <c r="SXF206"/>
      <c r="SXG206"/>
      <c r="SXH206"/>
      <c r="SXI206"/>
      <c r="SXJ206"/>
      <c r="SXK206"/>
      <c r="SXL206"/>
      <c r="SXM206"/>
      <c r="SXN206"/>
      <c r="SXO206"/>
      <c r="SXP206"/>
      <c r="SXQ206"/>
      <c r="SXR206"/>
      <c r="SXS206"/>
      <c r="SXT206"/>
      <c r="SXU206"/>
      <c r="SXV206"/>
      <c r="SXW206"/>
      <c r="SXX206"/>
      <c r="SXY206"/>
      <c r="SXZ206"/>
      <c r="SYA206"/>
      <c r="SYB206"/>
      <c r="SYC206"/>
      <c r="SYD206"/>
      <c r="SYE206"/>
      <c r="SYF206"/>
      <c r="SYG206"/>
      <c r="SYH206"/>
      <c r="SYI206"/>
      <c r="SYJ206"/>
      <c r="SYK206"/>
      <c r="SYL206"/>
      <c r="SYM206"/>
      <c r="SYN206"/>
      <c r="SYO206"/>
      <c r="SYP206"/>
      <c r="SYQ206"/>
      <c r="SYR206"/>
      <c r="SYS206"/>
      <c r="SYT206"/>
      <c r="SYU206"/>
      <c r="SYV206"/>
      <c r="SYW206"/>
      <c r="SYX206"/>
      <c r="SYY206"/>
      <c r="SYZ206"/>
      <c r="SZA206"/>
      <c r="SZB206"/>
      <c r="SZC206"/>
      <c r="SZD206"/>
      <c r="SZE206"/>
      <c r="SZF206"/>
      <c r="SZG206"/>
      <c r="SZH206"/>
      <c r="SZI206"/>
      <c r="SZJ206"/>
      <c r="SZK206"/>
      <c r="SZL206"/>
      <c r="SZM206"/>
      <c r="SZN206"/>
      <c r="SZO206"/>
      <c r="SZP206"/>
      <c r="SZQ206"/>
      <c r="SZR206"/>
      <c r="SZS206"/>
      <c r="SZT206"/>
      <c r="SZU206"/>
      <c r="SZV206"/>
      <c r="SZW206"/>
      <c r="SZX206"/>
      <c r="SZY206"/>
      <c r="SZZ206"/>
      <c r="TAA206"/>
      <c r="TAB206"/>
      <c r="TAC206"/>
      <c r="TAD206"/>
      <c r="TAE206"/>
      <c r="TAF206"/>
      <c r="TAG206"/>
      <c r="TAH206"/>
      <c r="TAI206"/>
      <c r="TAJ206"/>
      <c r="TAK206"/>
      <c r="TAL206"/>
      <c r="TAM206"/>
      <c r="TAN206"/>
      <c r="TAO206"/>
      <c r="TAP206"/>
      <c r="TAQ206"/>
      <c r="TAR206"/>
      <c r="TAS206"/>
      <c r="TAT206"/>
      <c r="TAU206"/>
      <c r="TAV206"/>
      <c r="TAW206"/>
      <c r="TAX206"/>
      <c r="TAY206"/>
      <c r="TAZ206"/>
      <c r="TBA206"/>
      <c r="TBB206"/>
      <c r="TBC206"/>
      <c r="TBD206"/>
      <c r="TBE206"/>
      <c r="TBF206"/>
      <c r="TBG206"/>
      <c r="TBH206"/>
      <c r="TBI206"/>
      <c r="TBJ206"/>
      <c r="TBK206"/>
      <c r="TBL206"/>
      <c r="TBM206"/>
      <c r="TBN206"/>
      <c r="TBO206"/>
      <c r="TBP206"/>
      <c r="TBQ206"/>
      <c r="TBR206"/>
      <c r="TBS206"/>
      <c r="TBT206"/>
      <c r="TBU206"/>
      <c r="TBV206"/>
      <c r="TBW206"/>
      <c r="TBX206"/>
      <c r="TBY206"/>
      <c r="TBZ206"/>
      <c r="TCA206"/>
      <c r="TCB206"/>
      <c r="TCC206"/>
      <c r="TCD206"/>
      <c r="TCE206"/>
      <c r="TCF206"/>
      <c r="TCG206"/>
      <c r="TCH206"/>
      <c r="TCI206"/>
      <c r="TCJ206"/>
      <c r="TCK206"/>
      <c r="TCL206"/>
      <c r="TCM206"/>
      <c r="TCN206"/>
      <c r="TCO206"/>
      <c r="TCP206"/>
      <c r="TCQ206"/>
      <c r="TCR206"/>
      <c r="TCS206"/>
      <c r="TCT206"/>
      <c r="TCU206"/>
      <c r="TCV206"/>
      <c r="TCW206"/>
      <c r="TCX206"/>
      <c r="TCY206"/>
      <c r="TCZ206"/>
      <c r="TDA206"/>
      <c r="TDB206"/>
      <c r="TDC206"/>
      <c r="TDD206"/>
      <c r="TDE206"/>
      <c r="TDF206"/>
      <c r="TDG206"/>
      <c r="TDH206"/>
      <c r="TDI206"/>
      <c r="TDJ206"/>
      <c r="TDK206"/>
      <c r="TDL206"/>
      <c r="TDM206"/>
      <c r="TDN206"/>
      <c r="TDO206"/>
      <c r="TDP206"/>
      <c r="TDQ206"/>
      <c r="TDR206"/>
      <c r="TDS206"/>
      <c r="TDT206"/>
      <c r="TDU206"/>
      <c r="TDV206"/>
      <c r="TDW206"/>
      <c r="TDX206"/>
      <c r="TDY206"/>
      <c r="TDZ206"/>
      <c r="TEA206"/>
      <c r="TEB206"/>
      <c r="TEC206"/>
      <c r="TED206"/>
      <c r="TEE206"/>
      <c r="TEF206"/>
      <c r="TEG206"/>
      <c r="TEH206"/>
      <c r="TEI206"/>
      <c r="TEJ206"/>
      <c r="TEK206"/>
      <c r="TEL206"/>
      <c r="TEM206"/>
      <c r="TEN206"/>
      <c r="TEO206"/>
      <c r="TEP206"/>
      <c r="TEQ206"/>
      <c r="TER206"/>
      <c r="TES206"/>
      <c r="TET206"/>
      <c r="TEU206"/>
      <c r="TEV206"/>
      <c r="TEW206"/>
      <c r="TEX206"/>
      <c r="TEY206"/>
      <c r="TEZ206"/>
      <c r="TFA206"/>
      <c r="TFB206"/>
      <c r="TFC206"/>
      <c r="TFD206"/>
      <c r="TFE206"/>
      <c r="TFF206"/>
      <c r="TFG206"/>
      <c r="TFH206"/>
      <c r="TFI206"/>
      <c r="TFJ206"/>
      <c r="TFK206"/>
      <c r="TFL206"/>
      <c r="TFM206"/>
      <c r="TFN206"/>
      <c r="TFO206"/>
      <c r="TFP206"/>
      <c r="TFQ206"/>
      <c r="TFR206"/>
      <c r="TFS206"/>
      <c r="TFT206"/>
      <c r="TFU206"/>
      <c r="TFV206"/>
      <c r="TFW206"/>
      <c r="TFX206"/>
      <c r="TFY206"/>
      <c r="TFZ206"/>
      <c r="TGA206"/>
      <c r="TGB206"/>
      <c r="TGC206"/>
      <c r="TGD206"/>
      <c r="TGE206"/>
      <c r="TGF206"/>
      <c r="TGG206"/>
      <c r="TGH206"/>
      <c r="TGI206"/>
      <c r="TGJ206"/>
      <c r="TGK206"/>
      <c r="TGL206"/>
      <c r="TGM206"/>
      <c r="TGN206"/>
      <c r="TGO206"/>
      <c r="TGP206"/>
      <c r="TGQ206"/>
      <c r="TGR206"/>
      <c r="TGS206"/>
      <c r="TGT206"/>
      <c r="TGU206"/>
      <c r="TGV206"/>
      <c r="TGW206"/>
      <c r="TGX206"/>
      <c r="TGY206"/>
      <c r="TGZ206"/>
      <c r="THA206"/>
      <c r="THB206"/>
      <c r="THC206"/>
      <c r="THD206"/>
      <c r="THE206"/>
      <c r="THF206"/>
      <c r="THG206"/>
      <c r="THH206"/>
      <c r="THI206"/>
      <c r="THJ206"/>
      <c r="THK206"/>
      <c r="THL206"/>
      <c r="THM206"/>
      <c r="THN206"/>
      <c r="THO206"/>
      <c r="THP206"/>
      <c r="THQ206"/>
      <c r="THR206"/>
      <c r="THS206"/>
      <c r="THT206"/>
      <c r="THU206"/>
      <c r="THV206"/>
      <c r="THW206"/>
      <c r="THX206"/>
      <c r="THY206"/>
      <c r="THZ206"/>
      <c r="TIA206"/>
      <c r="TIB206"/>
      <c r="TIC206"/>
      <c r="TID206"/>
      <c r="TIE206"/>
      <c r="TIF206"/>
      <c r="TIG206"/>
      <c r="TIH206"/>
      <c r="TII206"/>
      <c r="TIJ206"/>
      <c r="TIK206"/>
      <c r="TIL206"/>
      <c r="TIM206"/>
      <c r="TIN206"/>
      <c r="TIO206"/>
      <c r="TIP206"/>
      <c r="TIQ206"/>
      <c r="TIR206"/>
      <c r="TIS206"/>
      <c r="TIT206"/>
      <c r="TIU206"/>
      <c r="TIV206"/>
      <c r="TIW206"/>
      <c r="TIX206"/>
      <c r="TIY206"/>
      <c r="TIZ206"/>
      <c r="TJA206"/>
      <c r="TJB206"/>
      <c r="TJC206"/>
      <c r="TJD206"/>
      <c r="TJE206"/>
      <c r="TJF206"/>
      <c r="TJG206"/>
      <c r="TJH206"/>
      <c r="TJI206"/>
      <c r="TJJ206"/>
      <c r="TJK206"/>
      <c r="TJL206"/>
      <c r="TJM206"/>
      <c r="TJN206"/>
      <c r="TJO206"/>
      <c r="TJP206"/>
      <c r="TJQ206"/>
      <c r="TJR206"/>
      <c r="TJS206"/>
      <c r="TJT206"/>
      <c r="TJU206"/>
      <c r="TJV206"/>
      <c r="TJW206"/>
      <c r="TJX206"/>
      <c r="TJY206"/>
      <c r="TJZ206"/>
      <c r="TKA206"/>
      <c r="TKB206"/>
      <c r="TKC206"/>
      <c r="TKD206"/>
      <c r="TKE206"/>
      <c r="TKF206"/>
      <c r="TKG206"/>
      <c r="TKH206"/>
      <c r="TKI206"/>
      <c r="TKJ206"/>
      <c r="TKK206"/>
      <c r="TKL206"/>
      <c r="TKM206"/>
      <c r="TKN206"/>
      <c r="TKO206"/>
      <c r="TKP206"/>
      <c r="TKQ206"/>
      <c r="TKR206"/>
      <c r="TKS206"/>
      <c r="TKT206"/>
      <c r="TKU206"/>
      <c r="TKV206"/>
      <c r="TKW206"/>
      <c r="TKX206"/>
      <c r="TKY206"/>
      <c r="TKZ206"/>
      <c r="TLA206"/>
      <c r="TLB206"/>
      <c r="TLC206"/>
      <c r="TLD206"/>
      <c r="TLE206"/>
      <c r="TLF206"/>
      <c r="TLG206"/>
      <c r="TLH206"/>
      <c r="TLI206"/>
      <c r="TLJ206"/>
      <c r="TLK206"/>
      <c r="TLL206"/>
      <c r="TLM206"/>
      <c r="TLN206"/>
      <c r="TLO206"/>
      <c r="TLP206"/>
      <c r="TLQ206"/>
      <c r="TLR206"/>
      <c r="TLS206"/>
      <c r="TLT206"/>
      <c r="TLU206"/>
      <c r="TLV206"/>
      <c r="TLW206"/>
      <c r="TLX206"/>
      <c r="TLY206"/>
      <c r="TLZ206"/>
      <c r="TMA206"/>
      <c r="TMB206"/>
      <c r="TMC206"/>
      <c r="TMD206"/>
      <c r="TME206"/>
      <c r="TMF206"/>
      <c r="TMG206"/>
      <c r="TMH206"/>
      <c r="TMI206"/>
      <c r="TMJ206"/>
      <c r="TMK206"/>
      <c r="TML206"/>
      <c r="TMM206"/>
      <c r="TMN206"/>
      <c r="TMO206"/>
      <c r="TMP206"/>
      <c r="TMQ206"/>
      <c r="TMR206"/>
      <c r="TMS206"/>
      <c r="TMT206"/>
      <c r="TMU206"/>
      <c r="TMV206"/>
      <c r="TMW206"/>
      <c r="TMX206"/>
      <c r="TMY206"/>
      <c r="TMZ206"/>
      <c r="TNA206"/>
      <c r="TNB206"/>
      <c r="TNC206"/>
      <c r="TND206"/>
      <c r="TNE206"/>
      <c r="TNF206"/>
      <c r="TNG206"/>
      <c r="TNH206"/>
      <c r="TNI206"/>
      <c r="TNJ206"/>
      <c r="TNK206"/>
      <c r="TNL206"/>
      <c r="TNM206"/>
      <c r="TNN206"/>
      <c r="TNO206"/>
      <c r="TNP206"/>
      <c r="TNQ206"/>
      <c r="TNR206"/>
      <c r="TNS206"/>
      <c r="TNT206"/>
      <c r="TNU206"/>
      <c r="TNV206"/>
      <c r="TNW206"/>
      <c r="TNX206"/>
      <c r="TNY206"/>
      <c r="TNZ206"/>
      <c r="TOA206"/>
      <c r="TOB206"/>
      <c r="TOC206"/>
      <c r="TOD206"/>
      <c r="TOE206"/>
      <c r="TOF206"/>
      <c r="TOG206"/>
      <c r="TOH206"/>
      <c r="TOI206"/>
      <c r="TOJ206"/>
      <c r="TOK206"/>
      <c r="TOL206"/>
      <c r="TOM206"/>
      <c r="TON206"/>
      <c r="TOO206"/>
      <c r="TOP206"/>
      <c r="TOQ206"/>
      <c r="TOR206"/>
      <c r="TOS206"/>
      <c r="TOT206"/>
      <c r="TOU206"/>
      <c r="TOV206"/>
      <c r="TOW206"/>
      <c r="TOX206"/>
      <c r="TOY206"/>
      <c r="TOZ206"/>
      <c r="TPA206"/>
      <c r="TPB206"/>
      <c r="TPC206"/>
      <c r="TPD206"/>
      <c r="TPE206"/>
      <c r="TPF206"/>
      <c r="TPG206"/>
      <c r="TPH206"/>
      <c r="TPI206"/>
      <c r="TPJ206"/>
      <c r="TPK206"/>
      <c r="TPL206"/>
      <c r="TPM206"/>
      <c r="TPN206"/>
      <c r="TPO206"/>
      <c r="TPP206"/>
      <c r="TPQ206"/>
      <c r="TPR206"/>
      <c r="TPS206"/>
      <c r="TPT206"/>
      <c r="TPU206"/>
      <c r="TPV206"/>
      <c r="TPW206"/>
      <c r="TPX206"/>
      <c r="TPY206"/>
      <c r="TPZ206"/>
      <c r="TQA206"/>
      <c r="TQB206"/>
      <c r="TQC206"/>
      <c r="TQD206"/>
      <c r="TQE206"/>
      <c r="TQF206"/>
      <c r="TQG206"/>
      <c r="TQH206"/>
      <c r="TQI206"/>
      <c r="TQJ206"/>
      <c r="TQK206"/>
      <c r="TQL206"/>
      <c r="TQM206"/>
      <c r="TQN206"/>
      <c r="TQO206"/>
      <c r="TQP206"/>
      <c r="TQQ206"/>
      <c r="TQR206"/>
      <c r="TQS206"/>
      <c r="TQT206"/>
      <c r="TQU206"/>
      <c r="TQV206"/>
      <c r="TQW206"/>
      <c r="TQX206"/>
      <c r="TQY206"/>
      <c r="TQZ206"/>
      <c r="TRA206"/>
      <c r="TRB206"/>
      <c r="TRC206"/>
      <c r="TRD206"/>
      <c r="TRE206"/>
      <c r="TRF206"/>
      <c r="TRG206"/>
      <c r="TRH206"/>
      <c r="TRI206"/>
      <c r="TRJ206"/>
      <c r="TRK206"/>
      <c r="TRL206"/>
      <c r="TRM206"/>
      <c r="TRN206"/>
      <c r="TRO206"/>
      <c r="TRP206"/>
      <c r="TRQ206"/>
      <c r="TRR206"/>
      <c r="TRS206"/>
      <c r="TRT206"/>
      <c r="TRU206"/>
      <c r="TRV206"/>
      <c r="TRW206"/>
      <c r="TRX206"/>
      <c r="TRY206"/>
      <c r="TRZ206"/>
      <c r="TSA206"/>
      <c r="TSB206"/>
      <c r="TSC206"/>
      <c r="TSD206"/>
      <c r="TSE206"/>
      <c r="TSF206"/>
      <c r="TSG206"/>
      <c r="TSH206"/>
      <c r="TSI206"/>
      <c r="TSJ206"/>
      <c r="TSK206"/>
      <c r="TSL206"/>
      <c r="TSM206"/>
      <c r="TSN206"/>
      <c r="TSO206"/>
      <c r="TSP206"/>
      <c r="TSQ206"/>
      <c r="TSR206"/>
      <c r="TSS206"/>
      <c r="TST206"/>
      <c r="TSU206"/>
      <c r="TSV206"/>
      <c r="TSW206"/>
      <c r="TSX206"/>
      <c r="TSY206"/>
      <c r="TSZ206"/>
      <c r="TTA206"/>
      <c r="TTB206"/>
      <c r="TTC206"/>
      <c r="TTD206"/>
      <c r="TTE206"/>
      <c r="TTF206"/>
      <c r="TTG206"/>
      <c r="TTH206"/>
      <c r="TTI206"/>
      <c r="TTJ206"/>
      <c r="TTK206"/>
      <c r="TTL206"/>
      <c r="TTM206"/>
      <c r="TTN206"/>
      <c r="TTO206"/>
      <c r="TTP206"/>
      <c r="TTQ206"/>
      <c r="TTR206"/>
      <c r="TTS206"/>
      <c r="TTT206"/>
      <c r="TTU206"/>
      <c r="TTV206"/>
      <c r="TTW206"/>
      <c r="TTX206"/>
      <c r="TTY206"/>
      <c r="TTZ206"/>
      <c r="TUA206"/>
      <c r="TUB206"/>
      <c r="TUC206"/>
      <c r="TUD206"/>
      <c r="TUE206"/>
      <c r="TUF206"/>
      <c r="TUG206"/>
      <c r="TUH206"/>
      <c r="TUI206"/>
      <c r="TUJ206"/>
      <c r="TUK206"/>
      <c r="TUL206"/>
      <c r="TUM206"/>
      <c r="TUN206"/>
      <c r="TUO206"/>
      <c r="TUP206"/>
      <c r="TUQ206"/>
      <c r="TUR206"/>
      <c r="TUS206"/>
      <c r="TUT206"/>
      <c r="TUU206"/>
      <c r="TUV206"/>
      <c r="TUW206"/>
      <c r="TUX206"/>
      <c r="TUY206"/>
      <c r="TUZ206"/>
      <c r="TVA206"/>
      <c r="TVB206"/>
      <c r="TVC206"/>
      <c r="TVD206"/>
      <c r="TVE206"/>
      <c r="TVF206"/>
      <c r="TVG206"/>
      <c r="TVH206"/>
      <c r="TVI206"/>
      <c r="TVJ206"/>
      <c r="TVK206"/>
      <c r="TVL206"/>
      <c r="TVM206"/>
      <c r="TVN206"/>
      <c r="TVO206"/>
      <c r="TVP206"/>
      <c r="TVQ206"/>
      <c r="TVR206"/>
      <c r="TVS206"/>
      <c r="TVT206"/>
      <c r="TVU206"/>
      <c r="TVV206"/>
      <c r="TVW206"/>
      <c r="TVX206"/>
      <c r="TVY206"/>
      <c r="TVZ206"/>
      <c r="TWA206"/>
      <c r="TWB206"/>
      <c r="TWC206"/>
      <c r="TWD206"/>
      <c r="TWE206"/>
      <c r="TWF206"/>
      <c r="TWG206"/>
      <c r="TWH206"/>
      <c r="TWI206"/>
      <c r="TWJ206"/>
      <c r="TWK206"/>
      <c r="TWL206"/>
      <c r="TWM206"/>
      <c r="TWN206"/>
      <c r="TWO206"/>
      <c r="TWP206"/>
      <c r="TWQ206"/>
      <c r="TWR206"/>
      <c r="TWS206"/>
      <c r="TWT206"/>
      <c r="TWU206"/>
      <c r="TWV206"/>
      <c r="TWW206"/>
      <c r="TWX206"/>
      <c r="TWY206"/>
      <c r="TWZ206"/>
      <c r="TXA206"/>
      <c r="TXB206"/>
      <c r="TXC206"/>
      <c r="TXD206"/>
      <c r="TXE206"/>
      <c r="TXF206"/>
      <c r="TXG206"/>
      <c r="TXH206"/>
      <c r="TXI206"/>
      <c r="TXJ206"/>
      <c r="TXK206"/>
      <c r="TXL206"/>
      <c r="TXM206"/>
      <c r="TXN206"/>
      <c r="TXO206"/>
      <c r="TXP206"/>
      <c r="TXQ206"/>
      <c r="TXR206"/>
      <c r="TXS206"/>
      <c r="TXT206"/>
      <c r="TXU206"/>
      <c r="TXV206"/>
      <c r="TXW206"/>
      <c r="TXX206"/>
      <c r="TXY206"/>
      <c r="TXZ206"/>
      <c r="TYA206"/>
      <c r="TYB206"/>
      <c r="TYC206"/>
      <c r="TYD206"/>
      <c r="TYE206"/>
      <c r="TYF206"/>
      <c r="TYG206"/>
      <c r="TYH206"/>
      <c r="TYI206"/>
      <c r="TYJ206"/>
      <c r="TYK206"/>
      <c r="TYL206"/>
      <c r="TYM206"/>
      <c r="TYN206"/>
      <c r="TYO206"/>
      <c r="TYP206"/>
      <c r="TYQ206"/>
      <c r="TYR206"/>
      <c r="TYS206"/>
      <c r="TYT206"/>
      <c r="TYU206"/>
      <c r="TYV206"/>
      <c r="TYW206"/>
      <c r="TYX206"/>
      <c r="TYY206"/>
      <c r="TYZ206"/>
      <c r="TZA206"/>
      <c r="TZB206"/>
      <c r="TZC206"/>
      <c r="TZD206"/>
      <c r="TZE206"/>
      <c r="TZF206"/>
      <c r="TZG206"/>
      <c r="TZH206"/>
      <c r="TZI206"/>
      <c r="TZJ206"/>
      <c r="TZK206"/>
      <c r="TZL206"/>
      <c r="TZM206"/>
      <c r="TZN206"/>
      <c r="TZO206"/>
      <c r="TZP206"/>
      <c r="TZQ206"/>
      <c r="TZR206"/>
      <c r="TZS206"/>
      <c r="TZT206"/>
      <c r="TZU206"/>
      <c r="TZV206"/>
      <c r="TZW206"/>
      <c r="TZX206"/>
      <c r="TZY206"/>
      <c r="TZZ206"/>
      <c r="UAA206"/>
      <c r="UAB206"/>
      <c r="UAC206"/>
      <c r="UAD206"/>
      <c r="UAE206"/>
      <c r="UAF206"/>
      <c r="UAG206"/>
      <c r="UAH206"/>
      <c r="UAI206"/>
      <c r="UAJ206"/>
      <c r="UAK206"/>
      <c r="UAL206"/>
      <c r="UAM206"/>
      <c r="UAN206"/>
      <c r="UAO206"/>
      <c r="UAP206"/>
      <c r="UAQ206"/>
      <c r="UAR206"/>
      <c r="UAS206"/>
      <c r="UAT206"/>
      <c r="UAU206"/>
      <c r="UAV206"/>
      <c r="UAW206"/>
      <c r="UAX206"/>
      <c r="UAY206"/>
      <c r="UAZ206"/>
      <c r="UBA206"/>
      <c r="UBB206"/>
      <c r="UBC206"/>
      <c r="UBD206"/>
      <c r="UBE206"/>
      <c r="UBF206"/>
      <c r="UBG206"/>
      <c r="UBH206"/>
      <c r="UBI206"/>
      <c r="UBJ206"/>
      <c r="UBK206"/>
      <c r="UBL206"/>
      <c r="UBM206"/>
      <c r="UBN206"/>
      <c r="UBO206"/>
      <c r="UBP206"/>
      <c r="UBQ206"/>
      <c r="UBR206"/>
      <c r="UBS206"/>
      <c r="UBT206"/>
      <c r="UBU206"/>
      <c r="UBV206"/>
      <c r="UBW206"/>
      <c r="UBX206"/>
      <c r="UBY206"/>
      <c r="UBZ206"/>
      <c r="UCA206"/>
      <c r="UCB206"/>
      <c r="UCC206"/>
      <c r="UCD206"/>
      <c r="UCE206"/>
      <c r="UCF206"/>
      <c r="UCG206"/>
      <c r="UCH206"/>
      <c r="UCI206"/>
      <c r="UCJ206"/>
      <c r="UCK206"/>
      <c r="UCL206"/>
      <c r="UCM206"/>
      <c r="UCN206"/>
      <c r="UCO206"/>
      <c r="UCP206"/>
      <c r="UCQ206"/>
      <c r="UCR206"/>
      <c r="UCS206"/>
      <c r="UCT206"/>
      <c r="UCU206"/>
      <c r="UCV206"/>
      <c r="UCW206"/>
      <c r="UCX206"/>
      <c r="UCY206"/>
      <c r="UCZ206"/>
      <c r="UDA206"/>
      <c r="UDB206"/>
      <c r="UDC206"/>
      <c r="UDD206"/>
      <c r="UDE206"/>
      <c r="UDF206"/>
      <c r="UDG206"/>
      <c r="UDH206"/>
      <c r="UDI206"/>
      <c r="UDJ206"/>
      <c r="UDK206"/>
      <c r="UDL206"/>
      <c r="UDM206"/>
      <c r="UDN206"/>
      <c r="UDO206"/>
      <c r="UDP206"/>
      <c r="UDQ206"/>
      <c r="UDR206"/>
      <c r="UDS206"/>
      <c r="UDT206"/>
      <c r="UDU206"/>
      <c r="UDV206"/>
      <c r="UDW206"/>
      <c r="UDX206"/>
      <c r="UDY206"/>
      <c r="UDZ206"/>
      <c r="UEA206"/>
      <c r="UEB206"/>
      <c r="UEC206"/>
      <c r="UED206"/>
      <c r="UEE206"/>
      <c r="UEF206"/>
      <c r="UEG206"/>
      <c r="UEH206"/>
      <c r="UEI206"/>
      <c r="UEJ206"/>
      <c r="UEK206"/>
      <c r="UEL206"/>
      <c r="UEM206"/>
      <c r="UEN206"/>
      <c r="UEO206"/>
      <c r="UEP206"/>
      <c r="UEQ206"/>
      <c r="UER206"/>
      <c r="UES206"/>
      <c r="UET206"/>
      <c r="UEU206"/>
      <c r="UEV206"/>
      <c r="UEW206"/>
      <c r="UEX206"/>
      <c r="UEY206"/>
      <c r="UEZ206"/>
      <c r="UFA206"/>
      <c r="UFB206"/>
      <c r="UFC206"/>
      <c r="UFD206"/>
      <c r="UFE206"/>
      <c r="UFF206"/>
      <c r="UFG206"/>
      <c r="UFH206"/>
      <c r="UFI206"/>
      <c r="UFJ206"/>
      <c r="UFK206"/>
      <c r="UFL206"/>
      <c r="UFM206"/>
      <c r="UFN206"/>
      <c r="UFO206"/>
      <c r="UFP206"/>
      <c r="UFQ206"/>
      <c r="UFR206"/>
      <c r="UFS206"/>
      <c r="UFT206"/>
      <c r="UFU206"/>
      <c r="UFV206"/>
      <c r="UFW206"/>
      <c r="UFX206"/>
      <c r="UFY206"/>
      <c r="UFZ206"/>
      <c r="UGA206"/>
      <c r="UGB206"/>
      <c r="UGC206"/>
      <c r="UGD206"/>
      <c r="UGE206"/>
      <c r="UGF206"/>
      <c r="UGG206"/>
      <c r="UGH206"/>
      <c r="UGI206"/>
      <c r="UGJ206"/>
      <c r="UGK206"/>
      <c r="UGL206"/>
      <c r="UGM206"/>
      <c r="UGN206"/>
      <c r="UGO206"/>
      <c r="UGP206"/>
      <c r="UGQ206"/>
      <c r="UGR206"/>
      <c r="UGS206"/>
      <c r="UGT206"/>
      <c r="UGU206"/>
      <c r="UGV206"/>
      <c r="UGW206"/>
      <c r="UGX206"/>
      <c r="UGY206"/>
      <c r="UGZ206"/>
      <c r="UHA206"/>
      <c r="UHB206"/>
      <c r="UHC206"/>
      <c r="UHD206"/>
      <c r="UHE206"/>
      <c r="UHF206"/>
      <c r="UHG206"/>
      <c r="UHH206"/>
      <c r="UHI206"/>
      <c r="UHJ206"/>
      <c r="UHK206"/>
      <c r="UHL206"/>
      <c r="UHM206"/>
      <c r="UHN206"/>
      <c r="UHO206"/>
      <c r="UHP206"/>
      <c r="UHQ206"/>
      <c r="UHR206"/>
      <c r="UHS206"/>
      <c r="UHT206"/>
      <c r="UHU206"/>
      <c r="UHV206"/>
      <c r="UHW206"/>
      <c r="UHX206"/>
      <c r="UHY206"/>
      <c r="UHZ206"/>
      <c r="UIA206"/>
      <c r="UIB206"/>
      <c r="UIC206"/>
      <c r="UID206"/>
      <c r="UIE206"/>
      <c r="UIF206"/>
      <c r="UIG206"/>
      <c r="UIH206"/>
      <c r="UII206"/>
      <c r="UIJ206"/>
      <c r="UIK206"/>
      <c r="UIL206"/>
      <c r="UIM206"/>
      <c r="UIN206"/>
      <c r="UIO206"/>
      <c r="UIP206"/>
      <c r="UIQ206"/>
      <c r="UIR206"/>
      <c r="UIS206"/>
      <c r="UIT206"/>
      <c r="UIU206"/>
      <c r="UIV206"/>
      <c r="UIW206"/>
      <c r="UIX206"/>
      <c r="UIY206"/>
      <c r="UIZ206"/>
      <c r="UJA206"/>
      <c r="UJB206"/>
      <c r="UJC206"/>
      <c r="UJD206"/>
      <c r="UJE206"/>
      <c r="UJF206"/>
      <c r="UJG206"/>
      <c r="UJH206"/>
      <c r="UJI206"/>
      <c r="UJJ206"/>
      <c r="UJK206"/>
      <c r="UJL206"/>
      <c r="UJM206"/>
      <c r="UJN206"/>
      <c r="UJO206"/>
      <c r="UJP206"/>
      <c r="UJQ206"/>
      <c r="UJR206"/>
      <c r="UJS206"/>
      <c r="UJT206"/>
      <c r="UJU206"/>
      <c r="UJV206"/>
      <c r="UJW206"/>
      <c r="UJX206"/>
      <c r="UJY206"/>
      <c r="UJZ206"/>
      <c r="UKA206"/>
      <c r="UKB206"/>
      <c r="UKC206"/>
      <c r="UKD206"/>
      <c r="UKE206"/>
      <c r="UKF206"/>
      <c r="UKG206"/>
      <c r="UKH206"/>
      <c r="UKI206"/>
      <c r="UKJ206"/>
      <c r="UKK206"/>
      <c r="UKL206"/>
      <c r="UKM206"/>
      <c r="UKN206"/>
      <c r="UKO206"/>
      <c r="UKP206"/>
      <c r="UKQ206"/>
      <c r="UKR206"/>
      <c r="UKS206"/>
      <c r="UKT206"/>
      <c r="UKU206"/>
      <c r="UKV206"/>
      <c r="UKW206"/>
      <c r="UKX206"/>
      <c r="UKY206"/>
      <c r="UKZ206"/>
      <c r="ULA206"/>
      <c r="ULB206"/>
      <c r="ULC206"/>
      <c r="ULD206"/>
      <c r="ULE206"/>
      <c r="ULF206"/>
      <c r="ULG206"/>
      <c r="ULH206"/>
      <c r="ULI206"/>
      <c r="ULJ206"/>
      <c r="ULK206"/>
      <c r="ULL206"/>
      <c r="ULM206"/>
      <c r="ULN206"/>
      <c r="ULO206"/>
      <c r="ULP206"/>
      <c r="ULQ206"/>
      <c r="ULR206"/>
      <c r="ULS206"/>
      <c r="ULT206"/>
      <c r="ULU206"/>
      <c r="ULV206"/>
      <c r="ULW206"/>
      <c r="ULX206"/>
      <c r="ULY206"/>
      <c r="ULZ206"/>
      <c r="UMA206"/>
      <c r="UMB206"/>
      <c r="UMC206"/>
      <c r="UMD206"/>
      <c r="UME206"/>
      <c r="UMF206"/>
      <c r="UMG206"/>
      <c r="UMH206"/>
      <c r="UMI206"/>
      <c r="UMJ206"/>
      <c r="UMK206"/>
      <c r="UML206"/>
      <c r="UMM206"/>
      <c r="UMN206"/>
      <c r="UMO206"/>
      <c r="UMP206"/>
      <c r="UMQ206"/>
      <c r="UMR206"/>
      <c r="UMS206"/>
      <c r="UMT206"/>
      <c r="UMU206"/>
      <c r="UMV206"/>
      <c r="UMW206"/>
      <c r="UMX206"/>
      <c r="UMY206"/>
      <c r="UMZ206"/>
      <c r="UNA206"/>
      <c r="UNB206"/>
      <c r="UNC206"/>
      <c r="UND206"/>
      <c r="UNE206"/>
      <c r="UNF206"/>
      <c r="UNG206"/>
      <c r="UNH206"/>
      <c r="UNI206"/>
      <c r="UNJ206"/>
      <c r="UNK206"/>
      <c r="UNL206"/>
      <c r="UNM206"/>
      <c r="UNN206"/>
      <c r="UNO206"/>
      <c r="UNP206"/>
      <c r="UNQ206"/>
      <c r="UNR206"/>
      <c r="UNS206"/>
      <c r="UNT206"/>
      <c r="UNU206"/>
      <c r="UNV206"/>
      <c r="UNW206"/>
      <c r="UNX206"/>
      <c r="UNY206"/>
      <c r="UNZ206"/>
      <c r="UOA206"/>
      <c r="UOB206"/>
      <c r="UOC206"/>
      <c r="UOD206"/>
      <c r="UOE206"/>
      <c r="UOF206"/>
      <c r="UOG206"/>
      <c r="UOH206"/>
      <c r="UOI206"/>
      <c r="UOJ206"/>
      <c r="UOK206"/>
      <c r="UOL206"/>
      <c r="UOM206"/>
      <c r="UON206"/>
      <c r="UOO206"/>
      <c r="UOP206"/>
      <c r="UOQ206"/>
      <c r="UOR206"/>
      <c r="UOS206"/>
      <c r="UOT206"/>
      <c r="UOU206"/>
      <c r="UOV206"/>
      <c r="UOW206"/>
      <c r="UOX206"/>
      <c r="UOY206"/>
      <c r="UOZ206"/>
      <c r="UPA206"/>
      <c r="UPB206"/>
      <c r="UPC206"/>
      <c r="UPD206"/>
      <c r="UPE206"/>
      <c r="UPF206"/>
      <c r="UPG206"/>
      <c r="UPH206"/>
      <c r="UPI206"/>
      <c r="UPJ206"/>
      <c r="UPK206"/>
      <c r="UPL206"/>
      <c r="UPM206"/>
      <c r="UPN206"/>
      <c r="UPO206"/>
      <c r="UPP206"/>
      <c r="UPQ206"/>
      <c r="UPR206"/>
      <c r="UPS206"/>
      <c r="UPT206"/>
      <c r="UPU206"/>
      <c r="UPV206"/>
      <c r="UPW206"/>
      <c r="UPX206"/>
      <c r="UPY206"/>
      <c r="UPZ206"/>
      <c r="UQA206"/>
      <c r="UQB206"/>
      <c r="UQC206"/>
      <c r="UQD206"/>
      <c r="UQE206"/>
      <c r="UQF206"/>
      <c r="UQG206"/>
      <c r="UQH206"/>
      <c r="UQI206"/>
      <c r="UQJ206"/>
      <c r="UQK206"/>
      <c r="UQL206"/>
      <c r="UQM206"/>
      <c r="UQN206"/>
      <c r="UQO206"/>
      <c r="UQP206"/>
      <c r="UQQ206"/>
      <c r="UQR206"/>
      <c r="UQS206"/>
      <c r="UQT206"/>
      <c r="UQU206"/>
      <c r="UQV206"/>
      <c r="UQW206"/>
      <c r="UQX206"/>
      <c r="UQY206"/>
      <c r="UQZ206"/>
      <c r="URA206"/>
      <c r="URB206"/>
      <c r="URC206"/>
      <c r="URD206"/>
      <c r="URE206"/>
      <c r="URF206"/>
      <c r="URG206"/>
      <c r="URH206"/>
      <c r="URI206"/>
      <c r="URJ206"/>
      <c r="URK206"/>
      <c r="URL206"/>
      <c r="URM206"/>
      <c r="URN206"/>
      <c r="URO206"/>
      <c r="URP206"/>
      <c r="URQ206"/>
      <c r="URR206"/>
      <c r="URS206"/>
      <c r="URT206"/>
      <c r="URU206"/>
      <c r="URV206"/>
      <c r="URW206"/>
      <c r="URX206"/>
      <c r="URY206"/>
      <c r="URZ206"/>
      <c r="USA206"/>
      <c r="USB206"/>
      <c r="USC206"/>
      <c r="USD206"/>
      <c r="USE206"/>
      <c r="USF206"/>
      <c r="USG206"/>
      <c r="USH206"/>
      <c r="USI206"/>
      <c r="USJ206"/>
      <c r="USK206"/>
      <c r="USL206"/>
      <c r="USM206"/>
      <c r="USN206"/>
      <c r="USO206"/>
      <c r="USP206"/>
      <c r="USQ206"/>
      <c r="USR206"/>
      <c r="USS206"/>
      <c r="UST206"/>
      <c r="USU206"/>
      <c r="USV206"/>
      <c r="USW206"/>
      <c r="USX206"/>
      <c r="USY206"/>
      <c r="USZ206"/>
      <c r="UTA206"/>
      <c r="UTB206"/>
      <c r="UTC206"/>
      <c r="UTD206"/>
      <c r="UTE206"/>
      <c r="UTF206"/>
      <c r="UTG206"/>
      <c r="UTH206"/>
      <c r="UTI206"/>
      <c r="UTJ206"/>
      <c r="UTK206"/>
      <c r="UTL206"/>
      <c r="UTM206"/>
      <c r="UTN206"/>
      <c r="UTO206"/>
      <c r="UTP206"/>
      <c r="UTQ206"/>
      <c r="UTR206"/>
      <c r="UTS206"/>
      <c r="UTT206"/>
      <c r="UTU206"/>
      <c r="UTV206"/>
      <c r="UTW206"/>
      <c r="UTX206"/>
      <c r="UTY206"/>
      <c r="UTZ206"/>
      <c r="UUA206"/>
      <c r="UUB206"/>
      <c r="UUC206"/>
      <c r="UUD206"/>
      <c r="UUE206"/>
      <c r="UUF206"/>
      <c r="UUG206"/>
      <c r="UUH206"/>
      <c r="UUI206"/>
      <c r="UUJ206"/>
      <c r="UUK206"/>
      <c r="UUL206"/>
      <c r="UUM206"/>
      <c r="UUN206"/>
      <c r="UUO206"/>
      <c r="UUP206"/>
      <c r="UUQ206"/>
      <c r="UUR206"/>
      <c r="UUS206"/>
      <c r="UUT206"/>
      <c r="UUU206"/>
      <c r="UUV206"/>
      <c r="UUW206"/>
      <c r="UUX206"/>
      <c r="UUY206"/>
      <c r="UUZ206"/>
      <c r="UVA206"/>
      <c r="UVB206"/>
      <c r="UVC206"/>
      <c r="UVD206"/>
      <c r="UVE206"/>
      <c r="UVF206"/>
      <c r="UVG206"/>
      <c r="UVH206"/>
      <c r="UVI206"/>
      <c r="UVJ206"/>
      <c r="UVK206"/>
      <c r="UVL206"/>
      <c r="UVM206"/>
      <c r="UVN206"/>
      <c r="UVO206"/>
      <c r="UVP206"/>
      <c r="UVQ206"/>
      <c r="UVR206"/>
      <c r="UVS206"/>
      <c r="UVT206"/>
      <c r="UVU206"/>
      <c r="UVV206"/>
      <c r="UVW206"/>
      <c r="UVX206"/>
      <c r="UVY206"/>
      <c r="UVZ206"/>
      <c r="UWA206"/>
      <c r="UWB206"/>
      <c r="UWC206"/>
      <c r="UWD206"/>
      <c r="UWE206"/>
      <c r="UWF206"/>
      <c r="UWG206"/>
      <c r="UWH206"/>
      <c r="UWI206"/>
      <c r="UWJ206"/>
      <c r="UWK206"/>
      <c r="UWL206"/>
      <c r="UWM206"/>
      <c r="UWN206"/>
      <c r="UWO206"/>
      <c r="UWP206"/>
      <c r="UWQ206"/>
      <c r="UWR206"/>
      <c r="UWS206"/>
      <c r="UWT206"/>
      <c r="UWU206"/>
      <c r="UWV206"/>
      <c r="UWW206"/>
      <c r="UWX206"/>
      <c r="UWY206"/>
      <c r="UWZ206"/>
      <c r="UXA206"/>
      <c r="UXB206"/>
      <c r="UXC206"/>
      <c r="UXD206"/>
      <c r="UXE206"/>
      <c r="UXF206"/>
      <c r="UXG206"/>
      <c r="UXH206"/>
      <c r="UXI206"/>
      <c r="UXJ206"/>
      <c r="UXK206"/>
      <c r="UXL206"/>
      <c r="UXM206"/>
      <c r="UXN206"/>
      <c r="UXO206"/>
      <c r="UXP206"/>
      <c r="UXQ206"/>
      <c r="UXR206"/>
      <c r="UXS206"/>
      <c r="UXT206"/>
      <c r="UXU206"/>
      <c r="UXV206"/>
      <c r="UXW206"/>
      <c r="UXX206"/>
      <c r="UXY206"/>
      <c r="UXZ206"/>
      <c r="UYA206"/>
      <c r="UYB206"/>
      <c r="UYC206"/>
      <c r="UYD206"/>
      <c r="UYE206"/>
      <c r="UYF206"/>
      <c r="UYG206"/>
      <c r="UYH206"/>
      <c r="UYI206"/>
      <c r="UYJ206"/>
      <c r="UYK206"/>
      <c r="UYL206"/>
      <c r="UYM206"/>
      <c r="UYN206"/>
      <c r="UYO206"/>
      <c r="UYP206"/>
      <c r="UYQ206"/>
      <c r="UYR206"/>
      <c r="UYS206"/>
      <c r="UYT206"/>
      <c r="UYU206"/>
      <c r="UYV206"/>
      <c r="UYW206"/>
      <c r="UYX206"/>
      <c r="UYY206"/>
      <c r="UYZ206"/>
      <c r="UZA206"/>
      <c r="UZB206"/>
      <c r="UZC206"/>
      <c r="UZD206"/>
      <c r="UZE206"/>
      <c r="UZF206"/>
      <c r="UZG206"/>
      <c r="UZH206"/>
      <c r="UZI206"/>
      <c r="UZJ206"/>
      <c r="UZK206"/>
      <c r="UZL206"/>
      <c r="UZM206"/>
      <c r="UZN206"/>
      <c r="UZO206"/>
      <c r="UZP206"/>
      <c r="UZQ206"/>
      <c r="UZR206"/>
      <c r="UZS206"/>
      <c r="UZT206"/>
      <c r="UZU206"/>
      <c r="UZV206"/>
      <c r="UZW206"/>
      <c r="UZX206"/>
      <c r="UZY206"/>
      <c r="UZZ206"/>
      <c r="VAA206"/>
      <c r="VAB206"/>
      <c r="VAC206"/>
      <c r="VAD206"/>
      <c r="VAE206"/>
      <c r="VAF206"/>
      <c r="VAG206"/>
      <c r="VAH206"/>
      <c r="VAI206"/>
      <c r="VAJ206"/>
      <c r="VAK206"/>
      <c r="VAL206"/>
      <c r="VAM206"/>
      <c r="VAN206"/>
      <c r="VAO206"/>
      <c r="VAP206"/>
      <c r="VAQ206"/>
      <c r="VAR206"/>
      <c r="VAS206"/>
      <c r="VAT206"/>
      <c r="VAU206"/>
      <c r="VAV206"/>
      <c r="VAW206"/>
      <c r="VAX206"/>
      <c r="VAY206"/>
      <c r="VAZ206"/>
      <c r="VBA206"/>
      <c r="VBB206"/>
      <c r="VBC206"/>
      <c r="VBD206"/>
      <c r="VBE206"/>
      <c r="VBF206"/>
      <c r="VBG206"/>
      <c r="VBH206"/>
      <c r="VBI206"/>
      <c r="VBJ206"/>
      <c r="VBK206"/>
      <c r="VBL206"/>
      <c r="VBM206"/>
      <c r="VBN206"/>
      <c r="VBO206"/>
      <c r="VBP206"/>
      <c r="VBQ206"/>
      <c r="VBR206"/>
      <c r="VBS206"/>
      <c r="VBT206"/>
      <c r="VBU206"/>
      <c r="VBV206"/>
      <c r="VBW206"/>
      <c r="VBX206"/>
      <c r="VBY206"/>
      <c r="VBZ206"/>
      <c r="VCA206"/>
      <c r="VCB206"/>
      <c r="VCC206"/>
      <c r="VCD206"/>
      <c r="VCE206"/>
      <c r="VCF206"/>
      <c r="VCG206"/>
      <c r="VCH206"/>
      <c r="VCI206"/>
      <c r="VCJ206"/>
      <c r="VCK206"/>
      <c r="VCL206"/>
      <c r="VCM206"/>
      <c r="VCN206"/>
      <c r="VCO206"/>
      <c r="VCP206"/>
      <c r="VCQ206"/>
      <c r="VCR206"/>
      <c r="VCS206"/>
      <c r="VCT206"/>
      <c r="VCU206"/>
      <c r="VCV206"/>
      <c r="VCW206"/>
      <c r="VCX206"/>
      <c r="VCY206"/>
      <c r="VCZ206"/>
      <c r="VDA206"/>
      <c r="VDB206"/>
      <c r="VDC206"/>
      <c r="VDD206"/>
      <c r="VDE206"/>
      <c r="VDF206"/>
      <c r="VDG206"/>
      <c r="VDH206"/>
      <c r="VDI206"/>
      <c r="VDJ206"/>
      <c r="VDK206"/>
      <c r="VDL206"/>
      <c r="VDM206"/>
      <c r="VDN206"/>
      <c r="VDO206"/>
      <c r="VDP206"/>
      <c r="VDQ206"/>
      <c r="VDR206"/>
      <c r="VDS206"/>
      <c r="VDT206"/>
      <c r="VDU206"/>
      <c r="VDV206"/>
      <c r="VDW206"/>
      <c r="VDX206"/>
      <c r="VDY206"/>
      <c r="VDZ206"/>
      <c r="VEA206"/>
      <c r="VEB206"/>
      <c r="VEC206"/>
      <c r="VED206"/>
      <c r="VEE206"/>
      <c r="VEF206"/>
      <c r="VEG206"/>
      <c r="VEH206"/>
      <c r="VEI206"/>
      <c r="VEJ206"/>
      <c r="VEK206"/>
      <c r="VEL206"/>
      <c r="VEM206"/>
      <c r="VEN206"/>
      <c r="VEO206"/>
      <c r="VEP206"/>
      <c r="VEQ206"/>
      <c r="VER206"/>
      <c r="VES206"/>
      <c r="VET206"/>
      <c r="VEU206"/>
      <c r="VEV206"/>
      <c r="VEW206"/>
      <c r="VEX206"/>
      <c r="VEY206"/>
      <c r="VEZ206"/>
      <c r="VFA206"/>
      <c r="VFB206"/>
      <c r="VFC206"/>
      <c r="VFD206"/>
      <c r="VFE206"/>
      <c r="VFF206"/>
      <c r="VFG206"/>
      <c r="VFH206"/>
      <c r="VFI206"/>
      <c r="VFJ206"/>
      <c r="VFK206"/>
      <c r="VFL206"/>
      <c r="VFM206"/>
      <c r="VFN206"/>
      <c r="VFO206"/>
      <c r="VFP206"/>
      <c r="VFQ206"/>
      <c r="VFR206"/>
      <c r="VFS206"/>
      <c r="VFT206"/>
      <c r="VFU206"/>
      <c r="VFV206"/>
      <c r="VFW206"/>
      <c r="VFX206"/>
      <c r="VFY206"/>
      <c r="VFZ206"/>
      <c r="VGA206"/>
      <c r="VGB206"/>
      <c r="VGC206"/>
      <c r="VGD206"/>
      <c r="VGE206"/>
      <c r="VGF206"/>
      <c r="VGG206"/>
      <c r="VGH206"/>
      <c r="VGI206"/>
      <c r="VGJ206"/>
      <c r="VGK206"/>
      <c r="VGL206"/>
      <c r="VGM206"/>
      <c r="VGN206"/>
      <c r="VGO206"/>
      <c r="VGP206"/>
      <c r="VGQ206"/>
      <c r="VGR206"/>
      <c r="VGS206"/>
      <c r="VGT206"/>
      <c r="VGU206"/>
      <c r="VGV206"/>
      <c r="VGW206"/>
      <c r="VGX206"/>
      <c r="VGY206"/>
      <c r="VGZ206"/>
      <c r="VHA206"/>
      <c r="VHB206"/>
      <c r="VHC206"/>
      <c r="VHD206"/>
      <c r="VHE206"/>
      <c r="VHF206"/>
      <c r="VHG206"/>
      <c r="VHH206"/>
      <c r="VHI206"/>
      <c r="VHJ206"/>
      <c r="VHK206"/>
      <c r="VHL206"/>
      <c r="VHM206"/>
      <c r="VHN206"/>
      <c r="VHO206"/>
      <c r="VHP206"/>
      <c r="VHQ206"/>
      <c r="VHR206"/>
      <c r="VHS206"/>
      <c r="VHT206"/>
      <c r="VHU206"/>
      <c r="VHV206"/>
      <c r="VHW206"/>
      <c r="VHX206"/>
      <c r="VHY206"/>
      <c r="VHZ206"/>
      <c r="VIA206"/>
      <c r="VIB206"/>
      <c r="VIC206"/>
      <c r="VID206"/>
      <c r="VIE206"/>
      <c r="VIF206"/>
      <c r="VIG206"/>
      <c r="VIH206"/>
      <c r="VII206"/>
      <c r="VIJ206"/>
      <c r="VIK206"/>
      <c r="VIL206"/>
      <c r="VIM206"/>
      <c r="VIN206"/>
      <c r="VIO206"/>
      <c r="VIP206"/>
      <c r="VIQ206"/>
      <c r="VIR206"/>
      <c r="VIS206"/>
      <c r="VIT206"/>
      <c r="VIU206"/>
      <c r="VIV206"/>
      <c r="VIW206"/>
      <c r="VIX206"/>
      <c r="VIY206"/>
      <c r="VIZ206"/>
      <c r="VJA206"/>
      <c r="VJB206"/>
      <c r="VJC206"/>
      <c r="VJD206"/>
      <c r="VJE206"/>
      <c r="VJF206"/>
      <c r="VJG206"/>
      <c r="VJH206"/>
      <c r="VJI206"/>
      <c r="VJJ206"/>
      <c r="VJK206"/>
      <c r="VJL206"/>
      <c r="VJM206"/>
      <c r="VJN206"/>
      <c r="VJO206"/>
      <c r="VJP206"/>
      <c r="VJQ206"/>
      <c r="VJR206"/>
      <c r="VJS206"/>
      <c r="VJT206"/>
      <c r="VJU206"/>
      <c r="VJV206"/>
      <c r="VJW206"/>
      <c r="VJX206"/>
      <c r="VJY206"/>
      <c r="VJZ206"/>
      <c r="VKA206"/>
      <c r="VKB206"/>
      <c r="VKC206"/>
      <c r="VKD206"/>
      <c r="VKE206"/>
      <c r="VKF206"/>
      <c r="VKG206"/>
      <c r="VKH206"/>
      <c r="VKI206"/>
      <c r="VKJ206"/>
      <c r="VKK206"/>
      <c r="VKL206"/>
      <c r="VKM206"/>
      <c r="VKN206"/>
      <c r="VKO206"/>
      <c r="VKP206"/>
      <c r="VKQ206"/>
      <c r="VKR206"/>
      <c r="VKS206"/>
      <c r="VKT206"/>
      <c r="VKU206"/>
      <c r="VKV206"/>
      <c r="VKW206"/>
      <c r="VKX206"/>
      <c r="VKY206"/>
      <c r="VKZ206"/>
      <c r="VLA206"/>
      <c r="VLB206"/>
      <c r="VLC206"/>
      <c r="VLD206"/>
      <c r="VLE206"/>
      <c r="VLF206"/>
      <c r="VLG206"/>
      <c r="VLH206"/>
      <c r="VLI206"/>
      <c r="VLJ206"/>
      <c r="VLK206"/>
      <c r="VLL206"/>
      <c r="VLM206"/>
      <c r="VLN206"/>
      <c r="VLO206"/>
      <c r="VLP206"/>
      <c r="VLQ206"/>
      <c r="VLR206"/>
      <c r="VLS206"/>
      <c r="VLT206"/>
      <c r="VLU206"/>
      <c r="VLV206"/>
      <c r="VLW206"/>
      <c r="VLX206"/>
      <c r="VLY206"/>
      <c r="VLZ206"/>
      <c r="VMA206"/>
      <c r="VMB206"/>
      <c r="VMC206"/>
      <c r="VMD206"/>
      <c r="VME206"/>
      <c r="VMF206"/>
      <c r="VMG206"/>
      <c r="VMH206"/>
      <c r="VMI206"/>
      <c r="VMJ206"/>
      <c r="VMK206"/>
      <c r="VML206"/>
      <c r="VMM206"/>
      <c r="VMN206"/>
      <c r="VMO206"/>
      <c r="VMP206"/>
      <c r="VMQ206"/>
      <c r="VMR206"/>
      <c r="VMS206"/>
      <c r="VMT206"/>
      <c r="VMU206"/>
      <c r="VMV206"/>
      <c r="VMW206"/>
      <c r="VMX206"/>
      <c r="VMY206"/>
      <c r="VMZ206"/>
      <c r="VNA206"/>
      <c r="VNB206"/>
      <c r="VNC206"/>
      <c r="VND206"/>
      <c r="VNE206"/>
      <c r="VNF206"/>
      <c r="VNG206"/>
      <c r="VNH206"/>
      <c r="VNI206"/>
      <c r="VNJ206"/>
      <c r="VNK206"/>
      <c r="VNL206"/>
      <c r="VNM206"/>
      <c r="VNN206"/>
      <c r="VNO206"/>
      <c r="VNP206"/>
      <c r="VNQ206"/>
      <c r="VNR206"/>
      <c r="VNS206"/>
      <c r="VNT206"/>
      <c r="VNU206"/>
      <c r="VNV206"/>
      <c r="VNW206"/>
      <c r="VNX206"/>
      <c r="VNY206"/>
      <c r="VNZ206"/>
      <c r="VOA206"/>
      <c r="VOB206"/>
      <c r="VOC206"/>
      <c r="VOD206"/>
      <c r="VOE206"/>
      <c r="VOF206"/>
      <c r="VOG206"/>
      <c r="VOH206"/>
      <c r="VOI206"/>
      <c r="VOJ206"/>
      <c r="VOK206"/>
      <c r="VOL206"/>
      <c r="VOM206"/>
      <c r="VON206"/>
      <c r="VOO206"/>
      <c r="VOP206"/>
      <c r="VOQ206"/>
      <c r="VOR206"/>
      <c r="VOS206"/>
      <c r="VOT206"/>
      <c r="VOU206"/>
      <c r="VOV206"/>
      <c r="VOW206"/>
      <c r="VOX206"/>
      <c r="VOY206"/>
      <c r="VOZ206"/>
      <c r="VPA206"/>
      <c r="VPB206"/>
      <c r="VPC206"/>
      <c r="VPD206"/>
      <c r="VPE206"/>
      <c r="VPF206"/>
      <c r="VPG206"/>
      <c r="VPH206"/>
      <c r="VPI206"/>
      <c r="VPJ206"/>
      <c r="VPK206"/>
      <c r="VPL206"/>
      <c r="VPM206"/>
      <c r="VPN206"/>
      <c r="VPO206"/>
      <c r="VPP206"/>
      <c r="VPQ206"/>
      <c r="VPR206"/>
      <c r="VPS206"/>
      <c r="VPT206"/>
      <c r="VPU206"/>
      <c r="VPV206"/>
      <c r="VPW206"/>
      <c r="VPX206"/>
      <c r="VPY206"/>
      <c r="VPZ206"/>
      <c r="VQA206"/>
      <c r="VQB206"/>
      <c r="VQC206"/>
      <c r="VQD206"/>
      <c r="VQE206"/>
      <c r="VQF206"/>
      <c r="VQG206"/>
      <c r="VQH206"/>
      <c r="VQI206"/>
      <c r="VQJ206"/>
      <c r="VQK206"/>
      <c r="VQL206"/>
      <c r="VQM206"/>
      <c r="VQN206"/>
      <c r="VQO206"/>
      <c r="VQP206"/>
      <c r="VQQ206"/>
      <c r="VQR206"/>
      <c r="VQS206"/>
      <c r="VQT206"/>
      <c r="VQU206"/>
      <c r="VQV206"/>
      <c r="VQW206"/>
      <c r="VQX206"/>
      <c r="VQY206"/>
      <c r="VQZ206"/>
      <c r="VRA206"/>
      <c r="VRB206"/>
      <c r="VRC206"/>
      <c r="VRD206"/>
      <c r="VRE206"/>
      <c r="VRF206"/>
      <c r="VRG206"/>
      <c r="VRH206"/>
      <c r="VRI206"/>
      <c r="VRJ206"/>
      <c r="VRK206"/>
      <c r="VRL206"/>
      <c r="VRM206"/>
      <c r="VRN206"/>
      <c r="VRO206"/>
      <c r="VRP206"/>
      <c r="VRQ206"/>
      <c r="VRR206"/>
      <c r="VRS206"/>
      <c r="VRT206"/>
      <c r="VRU206"/>
      <c r="VRV206"/>
      <c r="VRW206"/>
      <c r="VRX206"/>
      <c r="VRY206"/>
      <c r="VRZ206"/>
      <c r="VSA206"/>
      <c r="VSB206"/>
      <c r="VSC206"/>
      <c r="VSD206"/>
      <c r="VSE206"/>
      <c r="VSF206"/>
      <c r="VSG206"/>
      <c r="VSH206"/>
      <c r="VSI206"/>
      <c r="VSJ206"/>
      <c r="VSK206"/>
      <c r="VSL206"/>
      <c r="VSM206"/>
      <c r="VSN206"/>
      <c r="VSO206"/>
      <c r="VSP206"/>
      <c r="VSQ206"/>
      <c r="VSR206"/>
      <c r="VSS206"/>
      <c r="VST206"/>
      <c r="VSU206"/>
      <c r="VSV206"/>
      <c r="VSW206"/>
      <c r="VSX206"/>
      <c r="VSY206"/>
      <c r="VSZ206"/>
      <c r="VTA206"/>
      <c r="VTB206"/>
      <c r="VTC206"/>
      <c r="VTD206"/>
      <c r="VTE206"/>
      <c r="VTF206"/>
      <c r="VTG206"/>
      <c r="VTH206"/>
      <c r="VTI206"/>
      <c r="VTJ206"/>
      <c r="VTK206"/>
      <c r="VTL206"/>
      <c r="VTM206"/>
      <c r="VTN206"/>
      <c r="VTO206"/>
      <c r="VTP206"/>
      <c r="VTQ206"/>
      <c r="VTR206"/>
      <c r="VTS206"/>
      <c r="VTT206"/>
      <c r="VTU206"/>
      <c r="VTV206"/>
      <c r="VTW206"/>
      <c r="VTX206"/>
      <c r="VTY206"/>
      <c r="VTZ206"/>
      <c r="VUA206"/>
      <c r="VUB206"/>
      <c r="VUC206"/>
      <c r="VUD206"/>
      <c r="VUE206"/>
      <c r="VUF206"/>
      <c r="VUG206"/>
      <c r="VUH206"/>
      <c r="VUI206"/>
      <c r="VUJ206"/>
      <c r="VUK206"/>
      <c r="VUL206"/>
      <c r="VUM206"/>
      <c r="VUN206"/>
      <c r="VUO206"/>
      <c r="VUP206"/>
      <c r="VUQ206"/>
      <c r="VUR206"/>
      <c r="VUS206"/>
      <c r="VUT206"/>
      <c r="VUU206"/>
      <c r="VUV206"/>
      <c r="VUW206"/>
      <c r="VUX206"/>
      <c r="VUY206"/>
      <c r="VUZ206"/>
      <c r="VVA206"/>
      <c r="VVB206"/>
      <c r="VVC206"/>
      <c r="VVD206"/>
      <c r="VVE206"/>
      <c r="VVF206"/>
      <c r="VVG206"/>
      <c r="VVH206"/>
      <c r="VVI206"/>
      <c r="VVJ206"/>
      <c r="VVK206"/>
      <c r="VVL206"/>
      <c r="VVM206"/>
      <c r="VVN206"/>
      <c r="VVO206"/>
      <c r="VVP206"/>
      <c r="VVQ206"/>
      <c r="VVR206"/>
      <c r="VVS206"/>
      <c r="VVT206"/>
      <c r="VVU206"/>
      <c r="VVV206"/>
      <c r="VVW206"/>
      <c r="VVX206"/>
      <c r="VVY206"/>
      <c r="VVZ206"/>
      <c r="VWA206"/>
      <c r="VWB206"/>
      <c r="VWC206"/>
      <c r="VWD206"/>
      <c r="VWE206"/>
      <c r="VWF206"/>
      <c r="VWG206"/>
      <c r="VWH206"/>
      <c r="VWI206"/>
      <c r="VWJ206"/>
      <c r="VWK206"/>
      <c r="VWL206"/>
      <c r="VWM206"/>
      <c r="VWN206"/>
      <c r="VWO206"/>
      <c r="VWP206"/>
      <c r="VWQ206"/>
      <c r="VWR206"/>
      <c r="VWS206"/>
      <c r="VWT206"/>
      <c r="VWU206"/>
      <c r="VWV206"/>
      <c r="VWW206"/>
      <c r="VWX206"/>
      <c r="VWY206"/>
      <c r="VWZ206"/>
      <c r="VXA206"/>
      <c r="VXB206"/>
      <c r="VXC206"/>
      <c r="VXD206"/>
      <c r="VXE206"/>
      <c r="VXF206"/>
      <c r="VXG206"/>
      <c r="VXH206"/>
      <c r="VXI206"/>
      <c r="VXJ206"/>
      <c r="VXK206"/>
      <c r="VXL206"/>
      <c r="VXM206"/>
      <c r="VXN206"/>
      <c r="VXO206"/>
      <c r="VXP206"/>
      <c r="VXQ206"/>
      <c r="VXR206"/>
      <c r="VXS206"/>
      <c r="VXT206"/>
      <c r="VXU206"/>
      <c r="VXV206"/>
      <c r="VXW206"/>
      <c r="VXX206"/>
      <c r="VXY206"/>
      <c r="VXZ206"/>
      <c r="VYA206"/>
      <c r="VYB206"/>
      <c r="VYC206"/>
      <c r="VYD206"/>
      <c r="VYE206"/>
      <c r="VYF206"/>
      <c r="VYG206"/>
      <c r="VYH206"/>
      <c r="VYI206"/>
      <c r="VYJ206"/>
      <c r="VYK206"/>
      <c r="VYL206"/>
      <c r="VYM206"/>
      <c r="VYN206"/>
      <c r="VYO206"/>
      <c r="VYP206"/>
      <c r="VYQ206"/>
      <c r="VYR206"/>
      <c r="VYS206"/>
      <c r="VYT206"/>
      <c r="VYU206"/>
      <c r="VYV206"/>
      <c r="VYW206"/>
      <c r="VYX206"/>
      <c r="VYY206"/>
      <c r="VYZ206"/>
      <c r="VZA206"/>
      <c r="VZB206"/>
      <c r="VZC206"/>
      <c r="VZD206"/>
      <c r="VZE206"/>
      <c r="VZF206"/>
      <c r="VZG206"/>
      <c r="VZH206"/>
      <c r="VZI206"/>
      <c r="VZJ206"/>
      <c r="VZK206"/>
      <c r="VZL206"/>
      <c r="VZM206"/>
      <c r="VZN206"/>
      <c r="VZO206"/>
      <c r="VZP206"/>
      <c r="VZQ206"/>
      <c r="VZR206"/>
      <c r="VZS206"/>
      <c r="VZT206"/>
      <c r="VZU206"/>
      <c r="VZV206"/>
      <c r="VZW206"/>
      <c r="VZX206"/>
      <c r="VZY206"/>
      <c r="VZZ206"/>
      <c r="WAA206"/>
      <c r="WAB206"/>
      <c r="WAC206"/>
      <c r="WAD206"/>
      <c r="WAE206"/>
      <c r="WAF206"/>
      <c r="WAG206"/>
      <c r="WAH206"/>
      <c r="WAI206"/>
      <c r="WAJ206"/>
      <c r="WAK206"/>
      <c r="WAL206"/>
      <c r="WAM206"/>
      <c r="WAN206"/>
      <c r="WAO206"/>
      <c r="WAP206"/>
      <c r="WAQ206"/>
      <c r="WAR206"/>
      <c r="WAS206"/>
      <c r="WAT206"/>
      <c r="WAU206"/>
      <c r="WAV206"/>
      <c r="WAW206"/>
      <c r="WAX206"/>
      <c r="WAY206"/>
      <c r="WAZ206"/>
      <c r="WBA206"/>
      <c r="WBB206"/>
      <c r="WBC206"/>
      <c r="WBD206"/>
      <c r="WBE206"/>
      <c r="WBF206"/>
      <c r="WBG206"/>
      <c r="WBH206"/>
      <c r="WBI206"/>
      <c r="WBJ206"/>
      <c r="WBK206"/>
      <c r="WBL206"/>
      <c r="WBM206"/>
      <c r="WBN206"/>
      <c r="WBO206"/>
      <c r="WBP206"/>
      <c r="WBQ206"/>
      <c r="WBR206"/>
      <c r="WBS206"/>
      <c r="WBT206"/>
      <c r="WBU206"/>
      <c r="WBV206"/>
      <c r="WBW206"/>
      <c r="WBX206"/>
      <c r="WBY206"/>
      <c r="WBZ206"/>
      <c r="WCA206"/>
      <c r="WCB206"/>
      <c r="WCC206"/>
      <c r="WCD206"/>
      <c r="WCE206"/>
      <c r="WCF206"/>
      <c r="WCG206"/>
      <c r="WCH206"/>
      <c r="WCI206"/>
      <c r="WCJ206"/>
      <c r="WCK206"/>
      <c r="WCL206"/>
      <c r="WCM206"/>
      <c r="WCN206"/>
      <c r="WCO206"/>
      <c r="WCP206"/>
      <c r="WCQ206"/>
      <c r="WCR206"/>
      <c r="WCS206"/>
      <c r="WCT206"/>
      <c r="WCU206"/>
      <c r="WCV206"/>
      <c r="WCW206"/>
      <c r="WCX206"/>
      <c r="WCY206"/>
      <c r="WCZ206"/>
      <c r="WDA206"/>
      <c r="WDB206"/>
      <c r="WDC206"/>
      <c r="WDD206"/>
      <c r="WDE206"/>
      <c r="WDF206"/>
      <c r="WDG206"/>
      <c r="WDH206"/>
      <c r="WDI206"/>
      <c r="WDJ206"/>
      <c r="WDK206"/>
      <c r="WDL206"/>
      <c r="WDM206"/>
      <c r="WDN206"/>
      <c r="WDO206"/>
      <c r="WDP206"/>
      <c r="WDQ206"/>
      <c r="WDR206"/>
      <c r="WDS206"/>
      <c r="WDT206"/>
      <c r="WDU206"/>
      <c r="WDV206"/>
      <c r="WDW206"/>
      <c r="WDX206"/>
      <c r="WDY206"/>
      <c r="WDZ206"/>
      <c r="WEA206"/>
      <c r="WEB206"/>
      <c r="WEC206"/>
      <c r="WED206"/>
      <c r="WEE206"/>
      <c r="WEF206"/>
      <c r="WEG206"/>
      <c r="WEH206"/>
      <c r="WEI206"/>
      <c r="WEJ206"/>
      <c r="WEK206"/>
      <c r="WEL206"/>
      <c r="WEM206"/>
      <c r="WEN206"/>
      <c r="WEO206"/>
      <c r="WEP206"/>
      <c r="WEQ206"/>
      <c r="WER206"/>
      <c r="WES206"/>
      <c r="WET206"/>
      <c r="WEU206"/>
      <c r="WEV206"/>
      <c r="WEW206"/>
      <c r="WEX206"/>
      <c r="WEY206"/>
      <c r="WEZ206"/>
      <c r="WFA206"/>
      <c r="WFB206"/>
      <c r="WFC206"/>
      <c r="WFD206"/>
      <c r="WFE206"/>
      <c r="WFF206"/>
      <c r="WFG206"/>
      <c r="WFH206"/>
      <c r="WFI206"/>
      <c r="WFJ206"/>
      <c r="WFK206"/>
      <c r="WFL206"/>
      <c r="WFM206"/>
      <c r="WFN206"/>
      <c r="WFO206"/>
      <c r="WFP206"/>
      <c r="WFQ206"/>
      <c r="WFR206"/>
      <c r="WFS206"/>
      <c r="WFT206"/>
      <c r="WFU206"/>
      <c r="WFV206"/>
      <c r="WFW206"/>
      <c r="WFX206"/>
      <c r="WFY206"/>
      <c r="WFZ206"/>
      <c r="WGA206"/>
      <c r="WGB206"/>
      <c r="WGC206"/>
      <c r="WGD206"/>
      <c r="WGE206"/>
      <c r="WGF206"/>
      <c r="WGG206"/>
      <c r="WGH206"/>
      <c r="WGI206"/>
      <c r="WGJ206"/>
      <c r="WGK206"/>
      <c r="WGL206"/>
      <c r="WGM206"/>
      <c r="WGN206"/>
      <c r="WGO206"/>
      <c r="WGP206"/>
      <c r="WGQ206"/>
      <c r="WGR206"/>
      <c r="WGS206"/>
      <c r="WGT206"/>
      <c r="WGU206"/>
      <c r="WGV206"/>
      <c r="WGW206"/>
      <c r="WGX206"/>
      <c r="WGY206"/>
      <c r="WGZ206"/>
      <c r="WHA206"/>
      <c r="WHB206"/>
      <c r="WHC206"/>
      <c r="WHD206"/>
      <c r="WHE206"/>
      <c r="WHF206"/>
      <c r="WHG206"/>
      <c r="WHH206"/>
      <c r="WHI206"/>
      <c r="WHJ206"/>
      <c r="WHK206"/>
      <c r="WHL206"/>
      <c r="WHM206"/>
      <c r="WHN206"/>
      <c r="WHO206"/>
      <c r="WHP206"/>
      <c r="WHQ206"/>
      <c r="WHR206"/>
      <c r="WHS206"/>
      <c r="WHT206"/>
      <c r="WHU206"/>
      <c r="WHV206"/>
      <c r="WHW206"/>
      <c r="WHX206"/>
      <c r="WHY206"/>
      <c r="WHZ206"/>
      <c r="WIA206"/>
      <c r="WIB206"/>
      <c r="WIC206"/>
      <c r="WID206"/>
      <c r="WIE206"/>
      <c r="WIF206"/>
      <c r="WIG206"/>
      <c r="WIH206"/>
      <c r="WII206"/>
      <c r="WIJ206"/>
      <c r="WIK206"/>
      <c r="WIL206"/>
      <c r="WIM206"/>
      <c r="WIN206"/>
      <c r="WIO206"/>
      <c r="WIP206"/>
      <c r="WIQ206"/>
      <c r="WIR206"/>
      <c r="WIS206"/>
      <c r="WIT206"/>
      <c r="WIU206"/>
      <c r="WIV206"/>
      <c r="WIW206"/>
      <c r="WIX206"/>
      <c r="WIY206"/>
      <c r="WIZ206"/>
      <c r="WJA206"/>
      <c r="WJB206"/>
      <c r="WJC206"/>
      <c r="WJD206"/>
      <c r="WJE206"/>
      <c r="WJF206"/>
      <c r="WJG206"/>
      <c r="WJH206"/>
      <c r="WJI206"/>
      <c r="WJJ206"/>
      <c r="WJK206"/>
      <c r="WJL206"/>
      <c r="WJM206"/>
      <c r="WJN206"/>
      <c r="WJO206"/>
      <c r="WJP206"/>
      <c r="WJQ206"/>
      <c r="WJR206"/>
      <c r="WJS206"/>
      <c r="WJT206"/>
      <c r="WJU206"/>
      <c r="WJV206"/>
      <c r="WJW206"/>
      <c r="WJX206"/>
      <c r="WJY206"/>
      <c r="WJZ206"/>
      <c r="WKA206"/>
      <c r="WKB206"/>
      <c r="WKC206"/>
      <c r="WKD206"/>
      <c r="WKE206"/>
      <c r="WKF206"/>
      <c r="WKG206"/>
      <c r="WKH206"/>
      <c r="WKI206"/>
      <c r="WKJ206"/>
      <c r="WKK206"/>
      <c r="WKL206"/>
      <c r="WKM206"/>
      <c r="WKN206"/>
      <c r="WKO206"/>
      <c r="WKP206"/>
      <c r="WKQ206"/>
      <c r="WKR206"/>
      <c r="WKS206"/>
      <c r="WKT206"/>
      <c r="WKU206"/>
      <c r="WKV206"/>
      <c r="WKW206"/>
      <c r="WKX206"/>
      <c r="WKY206"/>
      <c r="WKZ206"/>
      <c r="WLA206"/>
      <c r="WLB206"/>
      <c r="WLC206"/>
      <c r="WLD206"/>
      <c r="WLE206"/>
      <c r="WLF206"/>
      <c r="WLG206"/>
      <c r="WLH206"/>
      <c r="WLI206"/>
      <c r="WLJ206"/>
      <c r="WLK206"/>
      <c r="WLL206"/>
      <c r="WLM206"/>
      <c r="WLN206"/>
      <c r="WLO206"/>
      <c r="WLP206"/>
      <c r="WLQ206"/>
      <c r="WLR206"/>
      <c r="WLS206"/>
      <c r="WLT206"/>
      <c r="WLU206"/>
      <c r="WLV206"/>
      <c r="WLW206"/>
      <c r="WLX206"/>
      <c r="WLY206"/>
      <c r="WLZ206"/>
      <c r="WMA206"/>
      <c r="WMB206"/>
      <c r="WMC206"/>
      <c r="WMD206"/>
      <c r="WME206"/>
      <c r="WMF206"/>
      <c r="WMG206"/>
      <c r="WMH206"/>
      <c r="WMI206"/>
      <c r="WMJ206"/>
      <c r="WMK206"/>
      <c r="WML206"/>
      <c r="WMM206"/>
      <c r="WMN206"/>
      <c r="WMO206"/>
      <c r="WMP206"/>
      <c r="WMQ206"/>
      <c r="WMR206"/>
      <c r="WMS206"/>
      <c r="WMT206"/>
      <c r="WMU206"/>
      <c r="WMV206"/>
      <c r="WMW206"/>
      <c r="WMX206"/>
      <c r="WMY206"/>
      <c r="WMZ206"/>
      <c r="WNA206"/>
      <c r="WNB206"/>
      <c r="WNC206"/>
      <c r="WND206"/>
      <c r="WNE206"/>
      <c r="WNF206"/>
      <c r="WNG206"/>
      <c r="WNH206"/>
      <c r="WNI206"/>
      <c r="WNJ206"/>
      <c r="WNK206"/>
      <c r="WNL206"/>
      <c r="WNM206"/>
      <c r="WNN206"/>
      <c r="WNO206"/>
      <c r="WNP206"/>
      <c r="WNQ206"/>
      <c r="WNR206"/>
      <c r="WNS206"/>
      <c r="WNT206"/>
      <c r="WNU206"/>
      <c r="WNV206"/>
      <c r="WNW206"/>
      <c r="WNX206"/>
      <c r="WNY206"/>
      <c r="WNZ206"/>
      <c r="WOA206"/>
      <c r="WOB206"/>
      <c r="WOC206"/>
      <c r="WOD206"/>
      <c r="WOE206"/>
      <c r="WOF206"/>
      <c r="WOG206"/>
      <c r="WOH206"/>
      <c r="WOI206"/>
      <c r="WOJ206"/>
      <c r="WOK206"/>
      <c r="WOL206"/>
      <c r="WOM206"/>
      <c r="WON206"/>
      <c r="WOO206"/>
      <c r="WOP206"/>
      <c r="WOQ206"/>
      <c r="WOR206"/>
      <c r="WOS206"/>
      <c r="WOT206"/>
      <c r="WOU206"/>
      <c r="WOV206"/>
      <c r="WOW206"/>
      <c r="WOX206"/>
      <c r="WOY206"/>
      <c r="WOZ206"/>
      <c r="WPA206"/>
      <c r="WPB206"/>
      <c r="WPC206"/>
      <c r="WPD206"/>
      <c r="WPE206"/>
      <c r="WPF206"/>
      <c r="WPG206"/>
      <c r="WPH206"/>
      <c r="WPI206"/>
      <c r="WPJ206"/>
      <c r="WPK206"/>
      <c r="WPL206"/>
      <c r="WPM206"/>
      <c r="WPN206"/>
      <c r="WPO206"/>
      <c r="WPP206"/>
      <c r="WPQ206"/>
      <c r="WPR206"/>
      <c r="WPS206"/>
      <c r="WPT206"/>
      <c r="WPU206"/>
      <c r="WPV206"/>
      <c r="WPW206"/>
      <c r="WPX206"/>
      <c r="WPY206"/>
      <c r="WPZ206"/>
      <c r="WQA206"/>
      <c r="WQB206"/>
      <c r="WQC206"/>
      <c r="WQD206"/>
      <c r="WQE206"/>
      <c r="WQF206"/>
      <c r="WQG206"/>
      <c r="WQH206"/>
      <c r="WQI206"/>
      <c r="WQJ206"/>
      <c r="WQK206"/>
      <c r="WQL206"/>
      <c r="WQM206"/>
      <c r="WQN206"/>
      <c r="WQO206"/>
      <c r="WQP206"/>
      <c r="WQQ206"/>
      <c r="WQR206"/>
      <c r="WQS206"/>
      <c r="WQT206"/>
      <c r="WQU206"/>
      <c r="WQV206"/>
      <c r="WQW206"/>
      <c r="WQX206"/>
      <c r="WQY206"/>
      <c r="WQZ206"/>
      <c r="WRA206"/>
      <c r="WRB206"/>
      <c r="WRC206"/>
      <c r="WRD206"/>
      <c r="WRE206"/>
      <c r="WRF206"/>
      <c r="WRG206"/>
      <c r="WRH206"/>
      <c r="WRI206"/>
      <c r="WRJ206"/>
      <c r="WRK206"/>
      <c r="WRL206"/>
      <c r="WRM206"/>
      <c r="WRN206"/>
      <c r="WRO206"/>
      <c r="WRP206"/>
      <c r="WRQ206"/>
      <c r="WRR206"/>
      <c r="WRS206"/>
      <c r="WRT206"/>
      <c r="WRU206"/>
      <c r="WRV206"/>
      <c r="WRW206"/>
      <c r="WRX206"/>
      <c r="WRY206"/>
      <c r="WRZ206"/>
      <c r="WSA206"/>
      <c r="WSB206"/>
      <c r="WSC206"/>
      <c r="WSD206"/>
      <c r="WSE206"/>
      <c r="WSF206"/>
      <c r="WSG206"/>
      <c r="WSH206"/>
      <c r="WSI206"/>
      <c r="WSJ206"/>
      <c r="WSK206"/>
      <c r="WSL206"/>
      <c r="WSM206"/>
      <c r="WSN206"/>
      <c r="WSO206"/>
      <c r="WSP206"/>
      <c r="WSQ206"/>
      <c r="WSR206"/>
      <c r="WSS206"/>
      <c r="WST206"/>
      <c r="WSU206"/>
      <c r="WSV206"/>
      <c r="WSW206"/>
      <c r="WSX206"/>
      <c r="WSY206"/>
      <c r="WSZ206"/>
      <c r="WTA206"/>
      <c r="WTB206"/>
      <c r="WTC206"/>
      <c r="WTD206"/>
      <c r="WTE206"/>
      <c r="WTF206"/>
      <c r="WTG206"/>
      <c r="WTH206"/>
      <c r="WTI206"/>
      <c r="WTJ206"/>
      <c r="WTK206"/>
      <c r="WTL206"/>
      <c r="WTM206"/>
      <c r="WTN206"/>
      <c r="WTO206"/>
      <c r="WTP206"/>
      <c r="WTQ206"/>
      <c r="WTR206"/>
      <c r="WTS206"/>
      <c r="WTT206"/>
      <c r="WTU206"/>
      <c r="WTV206"/>
      <c r="WTW206"/>
      <c r="WTX206"/>
      <c r="WTY206"/>
      <c r="WTZ206"/>
      <c r="WUA206"/>
      <c r="WUB206"/>
      <c r="WUC206"/>
      <c r="WUD206"/>
      <c r="WUE206"/>
      <c r="WUF206"/>
      <c r="WUG206"/>
      <c r="WUH206"/>
      <c r="WUI206"/>
      <c r="WUJ206"/>
      <c r="WUK206"/>
      <c r="WUL206"/>
      <c r="WUM206"/>
      <c r="WUN206"/>
      <c r="WUO206"/>
      <c r="WUP206"/>
      <c r="WUQ206"/>
      <c r="WUR206"/>
      <c r="WUS206"/>
      <c r="WUT206"/>
      <c r="WUU206"/>
      <c r="WUV206"/>
      <c r="WUW206"/>
      <c r="WUX206"/>
      <c r="WUY206"/>
      <c r="WUZ206"/>
      <c r="WVA206"/>
      <c r="WVB206"/>
      <c r="WVC206"/>
      <c r="WVD206"/>
      <c r="WVE206"/>
      <c r="WVF206"/>
      <c r="WVG206"/>
      <c r="WVH206"/>
      <c r="WVI206"/>
      <c r="WVJ206"/>
      <c r="WVK206"/>
      <c r="WVL206"/>
      <c r="WVM206"/>
      <c r="WVN206"/>
      <c r="WVO206"/>
      <c r="WVP206"/>
      <c r="WVQ206"/>
      <c r="WVR206"/>
      <c r="WVS206"/>
      <c r="WVT206"/>
      <c r="WVU206"/>
      <c r="WVV206"/>
      <c r="WVW206"/>
      <c r="WVX206"/>
      <c r="WVY206"/>
      <c r="WVZ206"/>
      <c r="WWA206"/>
      <c r="WWB206"/>
      <c r="WWC206"/>
      <c r="WWD206"/>
      <c r="WWE206"/>
      <c r="WWF206"/>
      <c r="WWG206"/>
      <c r="WWH206"/>
      <c r="WWI206"/>
      <c r="WWJ206"/>
      <c r="WWK206"/>
      <c r="WWL206"/>
      <c r="WWM206"/>
      <c r="WWN206"/>
      <c r="WWO206"/>
      <c r="WWP206"/>
      <c r="WWQ206"/>
      <c r="WWR206"/>
      <c r="WWS206"/>
      <c r="WWT206"/>
      <c r="WWU206"/>
      <c r="WWV206"/>
      <c r="WWW206"/>
      <c r="WWX206"/>
      <c r="WWY206"/>
      <c r="WWZ206"/>
      <c r="WXA206"/>
      <c r="WXB206"/>
      <c r="WXC206"/>
      <c r="WXD206"/>
      <c r="WXE206"/>
      <c r="WXF206"/>
      <c r="WXG206"/>
      <c r="WXH206"/>
      <c r="WXI206"/>
      <c r="WXJ206"/>
      <c r="WXK206"/>
      <c r="WXL206"/>
      <c r="WXM206"/>
      <c r="WXN206"/>
      <c r="WXO206"/>
      <c r="WXP206"/>
      <c r="WXQ206"/>
      <c r="WXR206"/>
      <c r="WXS206"/>
      <c r="WXT206"/>
      <c r="WXU206"/>
      <c r="WXV206"/>
      <c r="WXW206"/>
      <c r="WXX206"/>
      <c r="WXY206"/>
      <c r="WXZ206"/>
      <c r="WYA206"/>
      <c r="WYB206"/>
      <c r="WYC206"/>
      <c r="WYD206"/>
      <c r="WYE206"/>
      <c r="WYF206"/>
      <c r="WYG206"/>
      <c r="WYH206"/>
      <c r="WYI206"/>
      <c r="WYJ206"/>
      <c r="WYK206"/>
      <c r="WYL206"/>
      <c r="WYM206"/>
      <c r="WYN206"/>
      <c r="WYO206"/>
      <c r="WYP206"/>
      <c r="WYQ206"/>
      <c r="WYR206"/>
      <c r="WYS206"/>
      <c r="WYT206"/>
      <c r="WYU206"/>
      <c r="WYV206"/>
      <c r="WYW206"/>
      <c r="WYX206"/>
      <c r="WYY206"/>
      <c r="WYZ206"/>
      <c r="WZA206"/>
      <c r="WZB206"/>
      <c r="WZC206"/>
      <c r="WZD206"/>
      <c r="WZE206"/>
      <c r="WZF206"/>
      <c r="WZG206"/>
      <c r="WZH206"/>
      <c r="WZI206"/>
      <c r="WZJ206"/>
      <c r="WZK206"/>
      <c r="WZL206"/>
      <c r="WZM206"/>
      <c r="WZN206"/>
      <c r="WZO206"/>
      <c r="WZP206"/>
      <c r="WZQ206"/>
      <c r="WZR206"/>
      <c r="WZS206"/>
      <c r="WZT206"/>
      <c r="WZU206"/>
      <c r="WZV206"/>
      <c r="WZW206"/>
      <c r="WZX206"/>
      <c r="WZY206"/>
      <c r="WZZ206"/>
      <c r="XAA206"/>
      <c r="XAB206"/>
      <c r="XAC206"/>
      <c r="XAD206"/>
      <c r="XAE206"/>
      <c r="XAF206"/>
      <c r="XAG206"/>
      <c r="XAH206"/>
      <c r="XAI206"/>
      <c r="XAJ206"/>
      <c r="XAK206"/>
      <c r="XAL206"/>
      <c r="XAM206"/>
      <c r="XAN206"/>
      <c r="XAO206"/>
      <c r="XAP206"/>
      <c r="XAQ206"/>
      <c r="XAR206"/>
      <c r="XAS206"/>
      <c r="XAT206"/>
      <c r="XAU206"/>
      <c r="XAV206"/>
      <c r="XAW206"/>
      <c r="XAX206"/>
      <c r="XAY206"/>
      <c r="XAZ206"/>
      <c r="XBA206"/>
      <c r="XBB206"/>
      <c r="XBC206"/>
      <c r="XBD206"/>
      <c r="XBE206"/>
      <c r="XBF206"/>
      <c r="XBG206"/>
      <c r="XBH206"/>
      <c r="XBI206"/>
      <c r="XBJ206"/>
      <c r="XBK206"/>
      <c r="XBL206"/>
      <c r="XBM206"/>
      <c r="XBN206"/>
      <c r="XBO206"/>
      <c r="XBP206"/>
      <c r="XBQ206"/>
      <c r="XBR206"/>
      <c r="XBS206"/>
      <c r="XBT206"/>
      <c r="XBU206"/>
      <c r="XBV206"/>
      <c r="XBW206"/>
      <c r="XBX206"/>
      <c r="XBY206"/>
      <c r="XBZ206"/>
      <c r="XCA206"/>
      <c r="XCB206"/>
      <c r="XCC206"/>
      <c r="XCD206"/>
      <c r="XCE206"/>
      <c r="XCF206"/>
      <c r="XCG206"/>
      <c r="XCH206"/>
      <c r="XCI206"/>
      <c r="XCJ206"/>
      <c r="XCK206"/>
      <c r="XCL206"/>
      <c r="XCM206"/>
      <c r="XCN206"/>
      <c r="XCO206"/>
      <c r="XCP206"/>
      <c r="XCQ206"/>
      <c r="XCR206"/>
      <c r="XCS206"/>
      <c r="XCT206"/>
      <c r="XCU206"/>
      <c r="XCV206"/>
      <c r="XCW206"/>
      <c r="XCX206"/>
      <c r="XCY206"/>
      <c r="XCZ206"/>
      <c r="XDA206"/>
      <c r="XDB206"/>
      <c r="XDC206"/>
      <c r="XDD206"/>
      <c r="XDE206"/>
      <c r="XDF206"/>
      <c r="XDG206"/>
      <c r="XDH206"/>
      <c r="XDI206"/>
      <c r="XDJ206"/>
      <c r="XDK206"/>
      <c r="XDL206"/>
      <c r="XDM206"/>
      <c r="XDN206"/>
      <c r="XDO206"/>
      <c r="XDP206"/>
      <c r="XDQ206"/>
      <c r="XDR206"/>
      <c r="XDS206"/>
      <c r="XDT206"/>
      <c r="XDU206"/>
      <c r="XDV206"/>
      <c r="XDW206"/>
      <c r="XDX206"/>
      <c r="XDY206"/>
      <c r="XDZ206"/>
      <c r="XEA206"/>
      <c r="XEB206"/>
      <c r="XEC206"/>
      <c r="XED206"/>
    </row>
    <row r="208" spans="1:16358" x14ac:dyDescent="0.25">
      <c r="A208" s="165" t="s">
        <v>435</v>
      </c>
      <c r="B208" s="165"/>
    </row>
    <row r="209" spans="1:10" s="114" customFormat="1" ht="11.25" x14ac:dyDescent="0.2">
      <c r="A209" s="164" t="s">
        <v>441</v>
      </c>
      <c r="B209" s="164"/>
      <c r="C209" s="164"/>
      <c r="D209" s="164"/>
      <c r="E209" s="164"/>
      <c r="F209" s="164"/>
      <c r="G209" s="164"/>
    </row>
    <row r="210" spans="1:10" s="114" customFormat="1" ht="24.75" customHeight="1" x14ac:dyDescent="0.25">
      <c r="A210" s="158" t="s">
        <v>442</v>
      </c>
      <c r="B210" s="159"/>
      <c r="C210" s="159"/>
      <c r="D210" s="159"/>
      <c r="E210" s="159"/>
      <c r="F210" s="159"/>
      <c r="G210" s="159"/>
      <c r="H210" s="159"/>
      <c r="I210" s="159"/>
      <c r="J210" s="159"/>
    </row>
    <row r="211" spans="1:10" s="114" customFormat="1" x14ac:dyDescent="0.25">
      <c r="A211" s="118"/>
      <c r="B211" s="119"/>
      <c r="C211" s="119"/>
      <c r="D211" s="119"/>
      <c r="E211" s="119"/>
      <c r="F211" s="119"/>
      <c r="G211" s="119"/>
      <c r="H211" s="119"/>
      <c r="I211" s="119"/>
      <c r="J211" s="119"/>
    </row>
    <row r="212" spans="1:10" s="114" customFormat="1" ht="11.25" x14ac:dyDescent="0.2">
      <c r="A212" s="153" t="s">
        <v>5</v>
      </c>
      <c r="B212" s="153"/>
    </row>
  </sheetData>
  <mergeCells count="41">
    <mergeCell ref="A5:B5"/>
    <mergeCell ref="A208:B208"/>
    <mergeCell ref="A209:G209"/>
    <mergeCell ref="A212:B212"/>
    <mergeCell ref="A6:B6"/>
    <mergeCell ref="C6:G6"/>
    <mergeCell ref="A7:B7"/>
    <mergeCell ref="C7:G7"/>
    <mergeCell ref="A108:B108"/>
    <mergeCell ref="A133:D133"/>
    <mergeCell ref="A59:B59"/>
    <mergeCell ref="A84:D84"/>
    <mergeCell ref="A105:F105"/>
    <mergeCell ref="A184:D184"/>
    <mergeCell ref="A210:J210"/>
    <mergeCell ref="A10:B10"/>
    <mergeCell ref="A206:F206"/>
    <mergeCell ref="P105:V105"/>
    <mergeCell ref="A106:F106"/>
    <mergeCell ref="K106:L106"/>
    <mergeCell ref="P106:V106"/>
    <mergeCell ref="K206:L206"/>
    <mergeCell ref="P206:V206"/>
    <mergeCell ref="P156:V156"/>
    <mergeCell ref="A157:F157"/>
    <mergeCell ref="K157:L157"/>
    <mergeCell ref="P157:V157"/>
    <mergeCell ref="A159:C159"/>
    <mergeCell ref="A156:F156"/>
    <mergeCell ref="A35:D35"/>
    <mergeCell ref="A56:F56"/>
    <mergeCell ref="P56:V56"/>
    <mergeCell ref="A57:F57"/>
    <mergeCell ref="K57:L57"/>
    <mergeCell ref="P57:V57"/>
    <mergeCell ref="A1:F1"/>
    <mergeCell ref="P1:V1"/>
    <mergeCell ref="A3:F3"/>
    <mergeCell ref="K3:L3"/>
    <mergeCell ref="P3:V3"/>
    <mergeCell ref="A2:B2"/>
  </mergeCells>
  <hyperlinks>
    <hyperlink ref="K3" display="Back to contents page "/>
    <hyperlink ref="K3:L3" location="Contents!A1" display="Back to contents page "/>
    <hyperlink ref="K57" display="Back to contents page "/>
    <hyperlink ref="K57:L57" location="Contents!A1" display="Back to contents page "/>
    <hyperlink ref="K106" display="Back to contents page "/>
    <hyperlink ref="K106:L106" location="Contents!A1" display="Back to contents page "/>
    <hyperlink ref="K157" display="Back to contents page "/>
    <hyperlink ref="K157:L157" location="Contents!A1" display="Back to contents page "/>
    <hyperlink ref="K206" display="Back to contents page "/>
    <hyperlink ref="K206:L206" location="Contents!A1" display="Back to contents page "/>
    <hyperlink ref="A6:B6" location="'Edinburgh, City of'!A36" display="1. Total Fertility Rate (All persons)"/>
    <hyperlink ref="C6:G6" location="'Edinburgh, City of'!A85" display="2. Standardised Mortality Ratio (All Persons)"/>
    <hyperlink ref="A7:B7" location="'Edinburgh, City of'!A134" display="3. Life Expectancy (All Persons)"/>
    <hyperlink ref="C7:G7" location="'Edinburgh, City of'!A185"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List Box 1">
              <controlPr defaultSize="0" autoLine="0" autoPict="0">
                <anchor moveWithCells="1">
                  <from>
                    <xdr:col>1</xdr:col>
                    <xdr:colOff>9525</xdr:colOff>
                    <xdr:row>35</xdr:row>
                    <xdr:rowOff>0</xdr:rowOff>
                  </from>
                  <to>
                    <xdr:col>2</xdr:col>
                    <xdr:colOff>9525</xdr:colOff>
                    <xdr:row>53</xdr:row>
                    <xdr:rowOff>180975</xdr:rowOff>
                  </to>
                </anchor>
              </controlPr>
            </control>
          </mc:Choice>
        </mc:AlternateContent>
        <mc:AlternateContent xmlns:mc="http://schemas.openxmlformats.org/markup-compatibility/2006">
          <mc:Choice Requires="x14">
            <control shapeId="49154" r:id="rId5" name="List Box 2">
              <controlPr defaultSize="0" autoLine="0" autoPict="0">
                <anchor moveWithCells="1">
                  <from>
                    <xdr:col>1</xdr:col>
                    <xdr:colOff>38100</xdr:colOff>
                    <xdr:row>84</xdr:row>
                    <xdr:rowOff>19050</xdr:rowOff>
                  </from>
                  <to>
                    <xdr:col>2</xdr:col>
                    <xdr:colOff>9525</xdr:colOff>
                    <xdr:row>103</xdr:row>
                    <xdr:rowOff>0</xdr:rowOff>
                  </to>
                </anchor>
              </controlPr>
            </control>
          </mc:Choice>
        </mc:AlternateContent>
        <mc:AlternateContent xmlns:mc="http://schemas.openxmlformats.org/markup-compatibility/2006">
          <mc:Choice Requires="x14">
            <control shapeId="49155" r:id="rId6" name="List Box 3">
              <controlPr defaultSize="0" autoLine="0" autoPict="0">
                <anchor moveWithCells="1">
                  <from>
                    <xdr:col>1</xdr:col>
                    <xdr:colOff>38100</xdr:colOff>
                    <xdr:row>133</xdr:row>
                    <xdr:rowOff>57150</xdr:rowOff>
                  </from>
                  <to>
                    <xdr:col>2</xdr:col>
                    <xdr:colOff>28575</xdr:colOff>
                    <xdr:row>153</xdr:row>
                    <xdr:rowOff>133350</xdr:rowOff>
                  </to>
                </anchor>
              </controlPr>
            </control>
          </mc:Choice>
        </mc:AlternateContent>
        <mc:AlternateContent xmlns:mc="http://schemas.openxmlformats.org/markup-compatibility/2006">
          <mc:Choice Requires="x14">
            <control shapeId="49156" r:id="rId7" name="List Box 4">
              <controlPr defaultSize="0" autoLine="0" autoPict="0">
                <anchor moveWithCells="1">
                  <from>
                    <xdr:col>1</xdr:col>
                    <xdr:colOff>38100</xdr:colOff>
                    <xdr:row>184</xdr:row>
                    <xdr:rowOff>57150</xdr:rowOff>
                  </from>
                  <to>
                    <xdr:col>2</xdr:col>
                    <xdr:colOff>28575</xdr:colOff>
                    <xdr:row>204</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ED15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18</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184</v>
      </c>
      <c r="C13" s="48">
        <v>1.6388916969299316</v>
      </c>
      <c r="D13" s="49">
        <v>1.645491361618042</v>
      </c>
      <c r="E13" s="49">
        <v>1.6554851531982422</v>
      </c>
      <c r="F13" s="49">
        <v>1.6678632497787476</v>
      </c>
      <c r="G13" s="49">
        <v>1.6778548955917358</v>
      </c>
      <c r="H13" s="49">
        <v>1.6859638690948486</v>
      </c>
      <c r="I13" s="49">
        <v>1.6916353702545166</v>
      </c>
      <c r="J13" s="50">
        <v>1.6960920095443726</v>
      </c>
      <c r="K13" s="50">
        <v>1.7007650136947632</v>
      </c>
      <c r="L13" s="50">
        <v>1.7053666114807129</v>
      </c>
      <c r="M13" s="50">
        <v>1.7109013795852661</v>
      </c>
      <c r="N13" s="50">
        <v>1.7175874710083008</v>
      </c>
      <c r="O13" s="50">
        <v>1.7241860628128052</v>
      </c>
      <c r="P13" s="50">
        <v>1.7308186292648315</v>
      </c>
      <c r="Q13" s="50">
        <v>1.7359654903411865</v>
      </c>
      <c r="R13" s="50">
        <v>1.7399216890335083</v>
      </c>
      <c r="S13" s="50">
        <v>1.7440446615219116</v>
      </c>
      <c r="T13" s="50">
        <v>1.7494754791259766</v>
      </c>
      <c r="U13" s="50">
        <v>1.753588080406189</v>
      </c>
      <c r="V13" s="50">
        <v>1.7533940076828003</v>
      </c>
      <c r="W13" s="50">
        <v>1.7531044483184814</v>
      </c>
      <c r="X13" s="50">
        <v>1.7529916763305664</v>
      </c>
      <c r="Y13" s="50">
        <v>1.7530314922332764</v>
      </c>
      <c r="Z13" s="50">
        <v>1.7532246112823486</v>
      </c>
      <c r="AA13" s="51">
        <v>1.7531572580337524</v>
      </c>
    </row>
    <row r="14" spans="1:27" x14ac:dyDescent="0.25">
      <c r="A14" s="19">
        <v>2</v>
      </c>
      <c r="B14" s="74" t="s">
        <v>185</v>
      </c>
      <c r="C14" s="48">
        <v>1.6808422803878784</v>
      </c>
      <c r="D14" s="49">
        <v>1.6876108646392822</v>
      </c>
      <c r="E14" s="49">
        <v>1.6978604793548584</v>
      </c>
      <c r="F14" s="49">
        <v>1.7105553150177002</v>
      </c>
      <c r="G14" s="49">
        <v>1.7208027839660645</v>
      </c>
      <c r="H14" s="49">
        <v>1.7291193008422852</v>
      </c>
      <c r="I14" s="49">
        <v>1.7349358797073364</v>
      </c>
      <c r="J14" s="50">
        <v>1.739506721496582</v>
      </c>
      <c r="K14" s="50">
        <v>1.7442994117736816</v>
      </c>
      <c r="L14" s="50">
        <v>1.749018669128418</v>
      </c>
      <c r="M14" s="50">
        <v>1.7546950578689575</v>
      </c>
      <c r="N14" s="50">
        <v>1.7615523338317871</v>
      </c>
      <c r="O14" s="50">
        <v>1.768319845199585</v>
      </c>
      <c r="P14" s="50">
        <v>1.7751221656799316</v>
      </c>
      <c r="Q14" s="50">
        <v>1.7804008722305298</v>
      </c>
      <c r="R14" s="50">
        <v>1.7844582796096802</v>
      </c>
      <c r="S14" s="50">
        <v>1.7886868715286255</v>
      </c>
      <c r="T14" s="50">
        <v>1.7942566871643066</v>
      </c>
      <c r="U14" s="50">
        <v>1.7984745502471924</v>
      </c>
      <c r="V14" s="50">
        <v>1.7982754707336426</v>
      </c>
      <c r="W14" s="50">
        <v>1.7979785203933716</v>
      </c>
      <c r="X14" s="50">
        <v>1.7978627681732178</v>
      </c>
      <c r="Y14" s="50">
        <v>1.7979036569595337</v>
      </c>
      <c r="Z14" s="50">
        <v>1.7981016635894775</v>
      </c>
      <c r="AA14" s="51">
        <v>1.7980326414108276</v>
      </c>
    </row>
    <row r="15" spans="1:27" x14ac:dyDescent="0.25">
      <c r="A15" s="20">
        <v>3</v>
      </c>
      <c r="B15" s="75" t="s">
        <v>186</v>
      </c>
      <c r="C15" s="72">
        <v>1.7228662967681885</v>
      </c>
      <c r="D15" s="73">
        <v>1.7298040390014648</v>
      </c>
      <c r="E15" s="73">
        <v>1.7403099536895752</v>
      </c>
      <c r="F15" s="73">
        <v>1.7533222436904907</v>
      </c>
      <c r="G15" s="73">
        <v>1.7638258934020996</v>
      </c>
      <c r="H15" s="73">
        <v>1.7723504304885864</v>
      </c>
      <c r="I15" s="73">
        <v>1.7783124446868896</v>
      </c>
      <c r="J15" s="54">
        <v>1.7829974889755249</v>
      </c>
      <c r="K15" s="54">
        <v>1.787909984588623</v>
      </c>
      <c r="L15" s="54">
        <v>1.7927472591400146</v>
      </c>
      <c r="M15" s="54">
        <v>1.7985656261444092</v>
      </c>
      <c r="N15" s="54">
        <v>1.8055943250656128</v>
      </c>
      <c r="O15" s="54">
        <v>1.8125309944152832</v>
      </c>
      <c r="P15" s="54">
        <v>1.8195034265518188</v>
      </c>
      <c r="Q15" s="54">
        <v>1.8249139785766602</v>
      </c>
      <c r="R15" s="54">
        <v>1.8290728330612183</v>
      </c>
      <c r="S15" s="54">
        <v>1.8334071636199951</v>
      </c>
      <c r="T15" s="54">
        <v>1.8391162157058716</v>
      </c>
      <c r="U15" s="54">
        <v>1.8434395790100098</v>
      </c>
      <c r="V15" s="54">
        <v>1.8432354927062988</v>
      </c>
      <c r="W15" s="54">
        <v>1.8429311513900757</v>
      </c>
      <c r="X15" s="54">
        <v>1.8428125381469727</v>
      </c>
      <c r="Y15" s="54">
        <v>1.842854380607605</v>
      </c>
      <c r="Z15" s="54">
        <v>1.84305739402771</v>
      </c>
      <c r="AA15" s="55">
        <v>1.8429865837097168</v>
      </c>
    </row>
    <row r="16" spans="1:27"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row>
    <row r="17" spans="1:27" x14ac:dyDescent="0.25">
      <c r="A17" s="69"/>
      <c r="B17" s="10" t="s">
        <v>85</v>
      </c>
      <c r="C17" s="69"/>
      <c r="D17" s="69"/>
      <c r="E17" s="69"/>
      <c r="F17" s="69"/>
      <c r="G17" s="69"/>
      <c r="H17" s="69"/>
      <c r="I17" s="69"/>
      <c r="J17" s="69"/>
      <c r="K17" s="69"/>
      <c r="L17" s="69"/>
      <c r="M17" s="69"/>
      <c r="N17" s="69"/>
      <c r="O17" s="69"/>
      <c r="P17" s="69"/>
      <c r="Q17" s="69"/>
      <c r="R17" s="69"/>
      <c r="S17" s="69"/>
      <c r="T17" s="69"/>
      <c r="U17" s="69"/>
      <c r="V17" s="69"/>
      <c r="W17" s="69"/>
      <c r="X17" s="69"/>
      <c r="Y17" s="69"/>
      <c r="Z17" s="69"/>
      <c r="AA17" s="69"/>
    </row>
    <row r="18" spans="1:27" x14ac:dyDescent="0.25">
      <c r="A18" s="15" t="s">
        <v>84</v>
      </c>
      <c r="B18" s="22" t="s">
        <v>83</v>
      </c>
      <c r="C18" s="46" t="s">
        <v>45</v>
      </c>
      <c r="D18" s="46" t="s">
        <v>46</v>
      </c>
      <c r="E18" s="46" t="s">
        <v>47</v>
      </c>
      <c r="F18" s="46" t="s">
        <v>48</v>
      </c>
      <c r="G18" s="46" t="s">
        <v>49</v>
      </c>
      <c r="H18" s="46" t="s">
        <v>50</v>
      </c>
      <c r="I18" s="46" t="s">
        <v>51</v>
      </c>
      <c r="J18" s="46" t="s">
        <v>52</v>
      </c>
      <c r="K18" s="46" t="s">
        <v>53</v>
      </c>
      <c r="L18" s="46" t="s">
        <v>54</v>
      </c>
      <c r="M18" s="46" t="s">
        <v>55</v>
      </c>
      <c r="N18" s="46" t="s">
        <v>56</v>
      </c>
      <c r="O18" s="46" t="s">
        <v>57</v>
      </c>
      <c r="P18" s="46" t="s">
        <v>58</v>
      </c>
      <c r="Q18" s="46" t="s">
        <v>59</v>
      </c>
      <c r="R18" s="46" t="s">
        <v>60</v>
      </c>
      <c r="S18" s="46" t="s">
        <v>61</v>
      </c>
      <c r="T18" s="46" t="s">
        <v>62</v>
      </c>
      <c r="U18" s="46" t="s">
        <v>63</v>
      </c>
      <c r="V18" s="46" t="s">
        <v>64</v>
      </c>
      <c r="W18" s="46" t="s">
        <v>65</v>
      </c>
      <c r="X18" s="46" t="s">
        <v>66</v>
      </c>
      <c r="Y18" s="46" t="s">
        <v>67</v>
      </c>
      <c r="Z18" s="46" t="s">
        <v>68</v>
      </c>
      <c r="AA18" s="47" t="s">
        <v>69</v>
      </c>
    </row>
    <row r="19" spans="1:27" x14ac:dyDescent="0.25">
      <c r="A19" s="23">
        <v>1</v>
      </c>
      <c r="B19" s="21" t="str">
        <f>VLOOKUP($A19,$A$13:$AA$15,2)</f>
        <v>Rural Lewis and Harris</v>
      </c>
      <c r="C19" s="64">
        <f>VLOOKUP($A19,$A$13:$AA$15,3)</f>
        <v>1.6388916969299316</v>
      </c>
      <c r="D19" s="64">
        <f>VLOOKUP($A19,$A$13:$AA$15,4)</f>
        <v>1.645491361618042</v>
      </c>
      <c r="E19" s="64">
        <f>VLOOKUP($A19,$A$13:$AA$15,5)</f>
        <v>1.6554851531982422</v>
      </c>
      <c r="F19" s="64">
        <f>VLOOKUP($A19,$A$13:$AA$15,6)</f>
        <v>1.6678632497787476</v>
      </c>
      <c r="G19" s="64">
        <f>VLOOKUP($A19,$A$13:$AA$15,7)</f>
        <v>1.6778548955917358</v>
      </c>
      <c r="H19" s="64">
        <f>VLOOKUP($A19,$A$13:$AA$15,8)</f>
        <v>1.6859638690948486</v>
      </c>
      <c r="I19" s="64">
        <f>VLOOKUP($A19,$A$13:$AA$15,9)</f>
        <v>1.6916353702545166</v>
      </c>
      <c r="J19" s="64">
        <f>VLOOKUP($A19,$A$13:$AA$15,10)</f>
        <v>1.6960920095443726</v>
      </c>
      <c r="K19" s="64">
        <f>VLOOKUP($A19,$A$13:$AA$15,11)</f>
        <v>1.7007650136947632</v>
      </c>
      <c r="L19" s="64">
        <f>VLOOKUP($A19,$A$13:$AA$15,12)</f>
        <v>1.7053666114807129</v>
      </c>
      <c r="M19" s="64">
        <f>VLOOKUP($A19,$A$13:$AA$15,13)</f>
        <v>1.7109013795852661</v>
      </c>
      <c r="N19" s="64">
        <f>VLOOKUP($A19,$A$13:$AA$15,14)</f>
        <v>1.7175874710083008</v>
      </c>
      <c r="O19" s="64">
        <f>VLOOKUP($A19,$A$13:$AA$15,15)</f>
        <v>1.7241860628128052</v>
      </c>
      <c r="P19" s="64">
        <f>VLOOKUP($A19,$A$13:$AA$15,16)</f>
        <v>1.7308186292648315</v>
      </c>
      <c r="Q19" s="64">
        <f>VLOOKUP($A19,$A$13:$AA$15,17)</f>
        <v>1.7359654903411865</v>
      </c>
      <c r="R19" s="64">
        <f>VLOOKUP($A19,$A$13:$AA$15,18)</f>
        <v>1.7399216890335083</v>
      </c>
      <c r="S19" s="64">
        <f>VLOOKUP($A19,$A$13:$AA$15,19)</f>
        <v>1.7440446615219116</v>
      </c>
      <c r="T19" s="64">
        <f>VLOOKUP($A19,$A$13:$AA$15,20)</f>
        <v>1.7494754791259766</v>
      </c>
      <c r="U19" s="64">
        <f>VLOOKUP($A19,$A$13:$AA$15,21)</f>
        <v>1.753588080406189</v>
      </c>
      <c r="V19" s="64">
        <f>VLOOKUP($A19,$A$13:$AA$15,22)</f>
        <v>1.7533940076828003</v>
      </c>
      <c r="W19" s="64">
        <f>VLOOKUP($A19,$A$13:$AA$15,23)</f>
        <v>1.7531044483184814</v>
      </c>
      <c r="X19" s="64">
        <f>VLOOKUP($A19,$A$13:$AA$15,24)</f>
        <v>1.7529916763305664</v>
      </c>
      <c r="Y19" s="64">
        <f>VLOOKUP($A19,$A$13:$AA$15,25)</f>
        <v>1.7530314922332764</v>
      </c>
      <c r="Z19" s="64">
        <f>VLOOKUP($A19,$A$13:$AA$15,26)</f>
        <v>1.7532246112823486</v>
      </c>
      <c r="AA19" s="65">
        <f>VLOOKUP($A19,$A$13:$AA$15,27)</f>
        <v>1.7531572580337524</v>
      </c>
    </row>
    <row r="20" spans="1:27" x14ac:dyDescent="0.25">
      <c r="A20" s="66"/>
      <c r="B20" s="66"/>
      <c r="C20" s="50"/>
      <c r="D20" s="50"/>
      <c r="E20" s="50"/>
      <c r="F20" s="50"/>
      <c r="G20" s="50"/>
      <c r="H20" s="50"/>
      <c r="I20" s="50"/>
      <c r="J20" s="50"/>
      <c r="K20" s="50"/>
      <c r="L20" s="50"/>
      <c r="M20" s="50"/>
      <c r="N20" s="50"/>
      <c r="O20" s="50"/>
      <c r="P20" s="50"/>
      <c r="Q20" s="50"/>
      <c r="R20" s="50"/>
      <c r="S20" s="50"/>
      <c r="T20" s="50"/>
      <c r="U20" s="50"/>
      <c r="V20" s="50"/>
      <c r="W20" s="50"/>
      <c r="X20" s="50"/>
      <c r="Y20" s="50"/>
      <c r="Z20" s="50"/>
      <c r="AA20" s="50"/>
    </row>
    <row r="21" spans="1:27" x14ac:dyDescent="0.25">
      <c r="A21" s="161" t="s">
        <v>87</v>
      </c>
      <c r="B21" s="161"/>
      <c r="C21" s="161"/>
      <c r="D21" s="161"/>
    </row>
    <row r="41" spans="1:27"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5.75" x14ac:dyDescent="0.25">
      <c r="A42" s="154" t="s">
        <v>379</v>
      </c>
      <c r="B42" s="154"/>
      <c r="C42" s="154"/>
      <c r="D42" s="154"/>
      <c r="E42" s="154"/>
      <c r="F42" s="154"/>
      <c r="G42" s="2"/>
      <c r="H42" s="2"/>
      <c r="I42" s="2"/>
      <c r="J42" s="2"/>
      <c r="K42" s="12"/>
      <c r="L42" s="2"/>
      <c r="M42" s="2"/>
      <c r="N42" s="2"/>
      <c r="O42" s="2"/>
      <c r="P42" s="155"/>
      <c r="Q42" s="155"/>
      <c r="R42" s="155"/>
      <c r="S42" s="155"/>
      <c r="T42" s="155"/>
      <c r="U42" s="155"/>
      <c r="V42" s="155"/>
      <c r="W42" s="25"/>
      <c r="X42" s="25"/>
      <c r="Y42" s="25"/>
      <c r="Z42" s="25"/>
      <c r="AA42" s="25"/>
    </row>
    <row r="43" spans="1:27" ht="15.75" x14ac:dyDescent="0.25">
      <c r="A43" s="156" t="s">
        <v>18</v>
      </c>
      <c r="B43" s="156"/>
      <c r="C43" s="156"/>
      <c r="D43" s="156"/>
      <c r="E43" s="156"/>
      <c r="F43" s="156"/>
      <c r="G43" s="31"/>
      <c r="H43" s="31"/>
      <c r="I43" s="31"/>
      <c r="J43" s="31"/>
      <c r="K43" s="157" t="s">
        <v>86</v>
      </c>
      <c r="L43" s="157"/>
      <c r="M43" s="31"/>
      <c r="N43" s="31"/>
      <c r="O43" s="31"/>
      <c r="P43" s="156"/>
      <c r="Q43" s="156"/>
      <c r="R43" s="156"/>
      <c r="S43" s="156"/>
      <c r="T43" s="156"/>
      <c r="U43" s="156"/>
      <c r="V43" s="156"/>
      <c r="W43" s="11"/>
      <c r="X43" s="11"/>
      <c r="Y43" s="11"/>
      <c r="Z43" s="11"/>
      <c r="AA43" s="11"/>
    </row>
    <row r="45" spans="1:27" ht="15.75" x14ac:dyDescent="0.25">
      <c r="A45" s="170" t="s">
        <v>382</v>
      </c>
      <c r="B45" s="170"/>
      <c r="C45" s="8"/>
      <c r="D45" s="8"/>
      <c r="E45" s="8"/>
      <c r="F45" s="8"/>
      <c r="G45" s="8"/>
      <c r="H45" s="8"/>
      <c r="I45" s="8"/>
      <c r="J45" s="8"/>
      <c r="K45" s="8"/>
      <c r="L45" s="8"/>
      <c r="M45" s="8"/>
      <c r="N45" s="8"/>
      <c r="O45" s="8"/>
      <c r="P45" s="8"/>
      <c r="Q45" s="8"/>
      <c r="R45" s="8"/>
      <c r="S45" s="8"/>
      <c r="T45" s="8"/>
      <c r="U45" s="8"/>
      <c r="V45" s="8"/>
      <c r="W45" s="8"/>
      <c r="X45" s="8"/>
      <c r="Y45" s="8"/>
      <c r="Z45" s="8"/>
      <c r="AA45" s="8"/>
    </row>
    <row r="46" spans="1:27"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row>
    <row r="47" spans="1:27" x14ac:dyDescent="0.25">
      <c r="A47" s="14" t="s">
        <v>84</v>
      </c>
      <c r="B47" s="15" t="s">
        <v>83</v>
      </c>
      <c r="C47" s="46" t="s">
        <v>45</v>
      </c>
      <c r="D47" s="46" t="s">
        <v>46</v>
      </c>
      <c r="E47" s="46" t="s">
        <v>47</v>
      </c>
      <c r="F47" s="46" t="s">
        <v>48</v>
      </c>
      <c r="G47" s="46" t="s">
        <v>49</v>
      </c>
      <c r="H47" s="46" t="s">
        <v>50</v>
      </c>
      <c r="I47" s="46" t="s">
        <v>51</v>
      </c>
      <c r="J47" s="46" t="s">
        <v>52</v>
      </c>
      <c r="K47" s="46" t="s">
        <v>53</v>
      </c>
      <c r="L47" s="46" t="s">
        <v>54</v>
      </c>
      <c r="M47" s="46" t="s">
        <v>55</v>
      </c>
      <c r="N47" s="46" t="s">
        <v>56</v>
      </c>
      <c r="O47" s="46" t="s">
        <v>57</v>
      </c>
      <c r="P47" s="46" t="s">
        <v>58</v>
      </c>
      <c r="Q47" s="46" t="s">
        <v>59</v>
      </c>
      <c r="R47" s="46" t="s">
        <v>60</v>
      </c>
      <c r="S47" s="46" t="s">
        <v>61</v>
      </c>
      <c r="T47" s="46" t="s">
        <v>62</v>
      </c>
      <c r="U47" s="46" t="s">
        <v>63</v>
      </c>
      <c r="V47" s="46" t="s">
        <v>64</v>
      </c>
      <c r="W47" s="46" t="s">
        <v>65</v>
      </c>
      <c r="X47" s="46" t="s">
        <v>66</v>
      </c>
      <c r="Y47" s="46" t="s">
        <v>67</v>
      </c>
      <c r="Z47" s="46" t="s">
        <v>68</v>
      </c>
      <c r="AA47" s="47" t="s">
        <v>69</v>
      </c>
    </row>
    <row r="48" spans="1:27" x14ac:dyDescent="0.25">
      <c r="A48" s="18">
        <v>1</v>
      </c>
      <c r="B48" s="26" t="s">
        <v>184</v>
      </c>
      <c r="C48" s="56">
        <v>110.67848205566406</v>
      </c>
      <c r="D48" s="57">
        <v>102.83245849609375</v>
      </c>
      <c r="E48" s="57">
        <v>100.47309112548828</v>
      </c>
      <c r="F48" s="57">
        <v>98.013938903808594</v>
      </c>
      <c r="G48" s="57">
        <v>95.709342956542969</v>
      </c>
      <c r="H48" s="57">
        <v>93.537506103515625</v>
      </c>
      <c r="I48" s="57">
        <v>91.527511596679688</v>
      </c>
      <c r="J48" s="58">
        <v>89.570335388183594</v>
      </c>
      <c r="K48" s="58">
        <v>87.612785339355469</v>
      </c>
      <c r="L48" s="58">
        <v>85.784416198730469</v>
      </c>
      <c r="M48" s="58">
        <v>84.113418579101563</v>
      </c>
      <c r="N48" s="58">
        <v>82.54754638671875</v>
      </c>
      <c r="O48" s="58">
        <v>81.0462646484375</v>
      </c>
      <c r="P48" s="58">
        <v>79.609245300292969</v>
      </c>
      <c r="Q48" s="58">
        <v>78.23583984375</v>
      </c>
      <c r="R48" s="58">
        <v>76.93896484375</v>
      </c>
      <c r="S48" s="58">
        <v>75.748214721679688</v>
      </c>
      <c r="T48" s="58">
        <v>74.618537902832031</v>
      </c>
      <c r="U48" s="58">
        <v>73.515090942382813</v>
      </c>
      <c r="V48" s="58">
        <v>72.507675170898437</v>
      </c>
      <c r="W48" s="58">
        <v>71.507499694824219</v>
      </c>
      <c r="X48" s="58">
        <v>70.539741516113281</v>
      </c>
      <c r="Y48" s="58">
        <v>69.650856018066406</v>
      </c>
      <c r="Z48" s="58">
        <v>68.816757202148438</v>
      </c>
      <c r="AA48" s="59">
        <v>68.047286987304688</v>
      </c>
    </row>
    <row r="49" spans="1:27" x14ac:dyDescent="0.25">
      <c r="A49" s="19">
        <v>2</v>
      </c>
      <c r="B49" s="16" t="s">
        <v>185</v>
      </c>
      <c r="C49" s="48">
        <v>106.28957366943359</v>
      </c>
      <c r="D49" s="49">
        <v>98.592575073242187</v>
      </c>
      <c r="E49" s="49">
        <v>96.361236572265625</v>
      </c>
      <c r="F49" s="49">
        <v>94.01397705078125</v>
      </c>
      <c r="G49" s="49">
        <v>91.802589416503906</v>
      </c>
      <c r="H49" s="49">
        <v>89.75079345703125</v>
      </c>
      <c r="I49" s="49">
        <v>87.845367431640625</v>
      </c>
      <c r="J49" s="50">
        <v>85.954460144042969</v>
      </c>
      <c r="K49" s="50">
        <v>84.133934020996094</v>
      </c>
      <c r="L49" s="50">
        <v>82.394599914550781</v>
      </c>
      <c r="M49" s="50">
        <v>80.78558349609375</v>
      </c>
      <c r="N49" s="50">
        <v>79.296958923339844</v>
      </c>
      <c r="O49" s="50">
        <v>77.874481201171875</v>
      </c>
      <c r="P49" s="50">
        <v>76.509208679199219</v>
      </c>
      <c r="Q49" s="50">
        <v>75.195472717285156</v>
      </c>
      <c r="R49" s="50">
        <v>73.961662292480469</v>
      </c>
      <c r="S49" s="50">
        <v>72.834709167480469</v>
      </c>
      <c r="T49" s="50">
        <v>71.74041748046875</v>
      </c>
      <c r="U49" s="50">
        <v>70.693626403808594</v>
      </c>
      <c r="V49" s="50">
        <v>69.716117858886719</v>
      </c>
      <c r="W49" s="50">
        <v>68.757827758789062</v>
      </c>
      <c r="X49" s="50">
        <v>67.841827392578125</v>
      </c>
      <c r="Y49" s="50">
        <v>66.98406982421875</v>
      </c>
      <c r="Z49" s="50">
        <v>66.190994262695313</v>
      </c>
      <c r="AA49" s="51">
        <v>65.453659057617188</v>
      </c>
    </row>
    <row r="50" spans="1:27" x14ac:dyDescent="0.25">
      <c r="A50" s="20">
        <v>3</v>
      </c>
      <c r="B50" s="17" t="s">
        <v>186</v>
      </c>
      <c r="C50" s="72">
        <v>123.65966033935547</v>
      </c>
      <c r="D50" s="73">
        <v>114.9019775390625</v>
      </c>
      <c r="E50" s="73">
        <v>112.22296905517578</v>
      </c>
      <c r="F50" s="73">
        <v>109.49341583251953</v>
      </c>
      <c r="G50" s="73">
        <v>106.90662384033203</v>
      </c>
      <c r="H50" s="73">
        <v>104.50431823730469</v>
      </c>
      <c r="I50" s="73">
        <v>102.27049255371094</v>
      </c>
      <c r="J50" s="54">
        <v>100.12714385986328</v>
      </c>
      <c r="K50" s="54">
        <v>98.03997802734375</v>
      </c>
      <c r="L50" s="54">
        <v>96.038871765136719</v>
      </c>
      <c r="M50" s="54">
        <v>94.192131042480469</v>
      </c>
      <c r="N50" s="54">
        <v>92.4805908203125</v>
      </c>
      <c r="O50" s="54">
        <v>90.819747924804687</v>
      </c>
      <c r="P50" s="54">
        <v>89.241401672363281</v>
      </c>
      <c r="Q50" s="54">
        <v>87.721298217773438</v>
      </c>
      <c r="R50" s="54">
        <v>86.278068542480469</v>
      </c>
      <c r="S50" s="54">
        <v>84.948005676269531</v>
      </c>
      <c r="T50" s="54">
        <v>83.686569213867187</v>
      </c>
      <c r="U50" s="54">
        <v>82.465927124023438</v>
      </c>
      <c r="V50" s="54">
        <v>81.316558837890625</v>
      </c>
      <c r="W50" s="54">
        <v>80.198524475097656</v>
      </c>
      <c r="X50" s="54">
        <v>79.103302001953125</v>
      </c>
      <c r="Y50" s="54">
        <v>78.095474243164062</v>
      </c>
      <c r="Z50" s="54">
        <v>77.160301208496094</v>
      </c>
      <c r="AA50" s="55">
        <v>76.290924072265625</v>
      </c>
    </row>
    <row r="51" spans="1:27" x14ac:dyDescent="0.25">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row>
    <row r="52" spans="1:27" x14ac:dyDescent="0.25">
      <c r="A52" s="69"/>
      <c r="B52" s="10" t="s">
        <v>85</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row>
    <row r="53" spans="1:27" x14ac:dyDescent="0.25">
      <c r="A53" s="22" t="s">
        <v>84</v>
      </c>
      <c r="B53" s="15" t="s">
        <v>83</v>
      </c>
      <c r="C53" s="60"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29">
        <v>1</v>
      </c>
      <c r="B54" s="30" t="str">
        <f>VLOOKUP($A$54,$A$48:$AA$50,2)</f>
        <v>Rural Lewis and Harris</v>
      </c>
      <c r="C54" s="61">
        <f>VLOOKUP($A$54,$A$48:$AA$50,3)</f>
        <v>110.67848205566406</v>
      </c>
      <c r="D54" s="62">
        <f>VLOOKUP($A$54,$A$48:$AA$50,4)</f>
        <v>102.83245849609375</v>
      </c>
      <c r="E54" s="62">
        <f>VLOOKUP($A$54,$A$48:$AA$50,5)</f>
        <v>100.47309112548828</v>
      </c>
      <c r="F54" s="62">
        <f>VLOOKUP($A$54,$A$48:$AA$50,6)</f>
        <v>98.013938903808594</v>
      </c>
      <c r="G54" s="62">
        <f>VLOOKUP($A$54,$A$48:$AA$50,7)</f>
        <v>95.709342956542969</v>
      </c>
      <c r="H54" s="62">
        <f>VLOOKUP($A$54,$A$48:$AA$50,8)</f>
        <v>93.537506103515625</v>
      </c>
      <c r="I54" s="62">
        <f>VLOOKUP($A$54,$A$48:$AA$50,9)</f>
        <v>91.527511596679688</v>
      </c>
      <c r="J54" s="62">
        <f>VLOOKUP($A$54,$A$48:$AA$50,10)</f>
        <v>89.570335388183594</v>
      </c>
      <c r="K54" s="62">
        <f>VLOOKUP($A$54,$A$48:$AA$50,11)</f>
        <v>87.612785339355469</v>
      </c>
      <c r="L54" s="62">
        <f>VLOOKUP($A$54,$A$48:$AA$50,12)</f>
        <v>85.784416198730469</v>
      </c>
      <c r="M54" s="62">
        <f>VLOOKUP($A$54,$A$48:$AA$50,13)</f>
        <v>84.113418579101563</v>
      </c>
      <c r="N54" s="62">
        <f>VLOOKUP($A$54,$A$48:$AA$50,14)</f>
        <v>82.54754638671875</v>
      </c>
      <c r="O54" s="62">
        <f>VLOOKUP($A$54,$A$48:$AA$50,15)</f>
        <v>81.0462646484375</v>
      </c>
      <c r="P54" s="62">
        <f>VLOOKUP($A$54,$A$48:$AA$50,16)</f>
        <v>79.609245300292969</v>
      </c>
      <c r="Q54" s="62">
        <f>VLOOKUP($A$54,$A$48:$AA$50,17)</f>
        <v>78.23583984375</v>
      </c>
      <c r="R54" s="62">
        <f>VLOOKUP($A$54,$A$48:$AA$50,18)</f>
        <v>76.93896484375</v>
      </c>
      <c r="S54" s="62">
        <f>VLOOKUP($A$54,$A$48:$AA$50,19)</f>
        <v>75.748214721679688</v>
      </c>
      <c r="T54" s="62">
        <f>VLOOKUP($A$54,$A$48:$AA$50,20)</f>
        <v>74.618537902832031</v>
      </c>
      <c r="U54" s="62">
        <f>VLOOKUP($A$54,$A$48:$AA$50,21)</f>
        <v>73.515090942382813</v>
      </c>
      <c r="V54" s="62">
        <f>VLOOKUP($A$54,$A$48:$AA$50,22)</f>
        <v>72.507675170898437</v>
      </c>
      <c r="W54" s="62">
        <f>VLOOKUP($A$54,$A$48:$AA$50,23)</f>
        <v>71.507499694824219</v>
      </c>
      <c r="X54" s="62">
        <f>VLOOKUP($A$54,$A$48:$AA$50,24)</f>
        <v>70.539741516113281</v>
      </c>
      <c r="Y54" s="62">
        <f>VLOOKUP($A$54,$A$48:$AA$50,25)</f>
        <v>69.650856018066406</v>
      </c>
      <c r="Z54" s="62">
        <f>VLOOKUP($A$54,$A$48:$AA$50,26)</f>
        <v>68.816757202148438</v>
      </c>
      <c r="AA54" s="63">
        <f>VLOOKUP($A$54,$A$48:$AA$50,27)</f>
        <v>68.047286987304688</v>
      </c>
    </row>
    <row r="55" spans="1:27" x14ac:dyDescent="0.25">
      <c r="A55" s="25"/>
      <c r="B55" s="25"/>
      <c r="C55" s="67"/>
      <c r="D55" s="67"/>
      <c r="E55" s="67"/>
      <c r="F55" s="67"/>
      <c r="G55" s="67"/>
      <c r="H55" s="67"/>
      <c r="I55" s="67"/>
      <c r="J55" s="67"/>
      <c r="K55" s="67"/>
      <c r="L55" s="67"/>
      <c r="M55" s="67"/>
      <c r="N55" s="67"/>
      <c r="O55" s="67"/>
      <c r="P55" s="67"/>
      <c r="Q55" s="67"/>
      <c r="R55" s="67"/>
      <c r="S55" s="67"/>
      <c r="T55" s="67"/>
      <c r="U55" s="67"/>
      <c r="V55" s="67"/>
      <c r="W55" s="67"/>
      <c r="X55" s="67"/>
      <c r="Y55" s="67"/>
      <c r="Z55" s="67"/>
      <c r="AA55" s="67"/>
    </row>
    <row r="56" spans="1:27" x14ac:dyDescent="0.25">
      <c r="A56" s="161" t="s">
        <v>87</v>
      </c>
      <c r="B56" s="161"/>
      <c r="C56" s="161"/>
      <c r="D56" s="161"/>
    </row>
    <row r="76" spans="1:27"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5.75" x14ac:dyDescent="0.25">
      <c r="A77" s="154" t="s">
        <v>379</v>
      </c>
      <c r="B77" s="154"/>
      <c r="C77" s="154"/>
      <c r="D77" s="154"/>
      <c r="E77" s="154"/>
      <c r="F77" s="154"/>
      <c r="G77" s="2"/>
      <c r="H77" s="2"/>
      <c r="I77" s="2"/>
      <c r="J77" s="2"/>
      <c r="K77" s="12"/>
      <c r="L77" s="2"/>
      <c r="M77" s="2"/>
      <c r="N77" s="2"/>
      <c r="O77" s="2"/>
      <c r="P77" s="155"/>
      <c r="Q77" s="155"/>
      <c r="R77" s="155"/>
      <c r="S77" s="155"/>
      <c r="T77" s="155"/>
      <c r="U77" s="155"/>
      <c r="V77" s="155"/>
      <c r="W77" s="25"/>
      <c r="X77" s="25"/>
      <c r="Y77" s="25"/>
      <c r="Z77" s="25"/>
      <c r="AA77" s="25"/>
    </row>
    <row r="78" spans="1:27" ht="15.75" x14ac:dyDescent="0.25">
      <c r="A78" s="156" t="s">
        <v>18</v>
      </c>
      <c r="B78" s="156"/>
      <c r="C78" s="156"/>
      <c r="D78" s="156"/>
      <c r="E78" s="156"/>
      <c r="F78" s="156"/>
      <c r="G78" s="31"/>
      <c r="H78" s="31"/>
      <c r="I78" s="31"/>
      <c r="J78" s="31"/>
      <c r="K78" s="157" t="s">
        <v>86</v>
      </c>
      <c r="L78" s="157"/>
      <c r="M78" s="31"/>
      <c r="N78" s="31"/>
      <c r="O78" s="31"/>
      <c r="P78" s="156"/>
      <c r="Q78" s="156"/>
      <c r="R78" s="156"/>
      <c r="S78" s="156"/>
      <c r="T78" s="156"/>
      <c r="U78" s="156"/>
      <c r="V78" s="156"/>
      <c r="W78" s="11"/>
      <c r="X78" s="11"/>
      <c r="Y78" s="11"/>
      <c r="Z78" s="11"/>
      <c r="AA78" s="11"/>
    </row>
    <row r="80" spans="1:27" s="127" customFormat="1" ht="15.75" x14ac:dyDescent="0.25">
      <c r="A80" s="167" t="s">
        <v>396</v>
      </c>
      <c r="B80" s="167"/>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row>
    <row r="81" spans="1:27"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row>
    <row r="82" spans="1:27" x14ac:dyDescent="0.25">
      <c r="A82" s="14" t="s">
        <v>84</v>
      </c>
      <c r="B82" s="15" t="s">
        <v>83</v>
      </c>
      <c r="C82" s="32" t="s">
        <v>45</v>
      </c>
      <c r="D82" s="32" t="s">
        <v>46</v>
      </c>
      <c r="E82" s="32" t="s">
        <v>47</v>
      </c>
      <c r="F82" s="32" t="s">
        <v>48</v>
      </c>
      <c r="G82" s="32" t="s">
        <v>49</v>
      </c>
      <c r="H82" s="32" t="s">
        <v>50</v>
      </c>
      <c r="I82" s="32" t="s">
        <v>51</v>
      </c>
      <c r="J82" s="32" t="s">
        <v>52</v>
      </c>
      <c r="K82" s="32" t="s">
        <v>53</v>
      </c>
      <c r="L82" s="32" t="s">
        <v>54</v>
      </c>
      <c r="M82" s="32" t="s">
        <v>55</v>
      </c>
      <c r="N82" s="32" t="s">
        <v>56</v>
      </c>
      <c r="O82" s="32" t="s">
        <v>57</v>
      </c>
      <c r="P82" s="32" t="s">
        <v>58</v>
      </c>
      <c r="Q82" s="32" t="s">
        <v>59</v>
      </c>
      <c r="R82" s="32" t="s">
        <v>60</v>
      </c>
      <c r="S82" s="32" t="s">
        <v>61</v>
      </c>
      <c r="T82" s="32" t="s">
        <v>62</v>
      </c>
      <c r="U82" s="32" t="s">
        <v>63</v>
      </c>
      <c r="V82" s="32" t="s">
        <v>64</v>
      </c>
      <c r="W82" s="32" t="s">
        <v>65</v>
      </c>
      <c r="X82" s="32" t="s">
        <v>66</v>
      </c>
      <c r="Y82" s="32" t="s">
        <v>67</v>
      </c>
      <c r="Z82" s="32" t="s">
        <v>68</v>
      </c>
      <c r="AA82" s="33" t="s">
        <v>69</v>
      </c>
    </row>
    <row r="83" spans="1:27" x14ac:dyDescent="0.25">
      <c r="A83" s="18">
        <v>1</v>
      </c>
      <c r="B83" s="26" t="s">
        <v>184</v>
      </c>
      <c r="C83" s="34">
        <v>78.084060668945313</v>
      </c>
      <c r="D83" s="35">
        <v>79.007499694824219</v>
      </c>
      <c r="E83" s="35">
        <v>79.285636901855469</v>
      </c>
      <c r="F83" s="35">
        <v>79.575050354003906</v>
      </c>
      <c r="G83" s="35">
        <v>79.861953735351563</v>
      </c>
      <c r="H83" s="35">
        <v>80.132148742675781</v>
      </c>
      <c r="I83" s="35">
        <v>80.399627685546875</v>
      </c>
      <c r="J83" s="36">
        <v>80.668411254882813</v>
      </c>
      <c r="K83" s="36">
        <v>80.939865112304688</v>
      </c>
      <c r="L83" s="36">
        <v>81.201255798339844</v>
      </c>
      <c r="M83" s="36">
        <v>81.450653076171875</v>
      </c>
      <c r="N83" s="36">
        <v>81.685958862304688</v>
      </c>
      <c r="O83" s="36">
        <v>81.910858154296875</v>
      </c>
      <c r="P83" s="36">
        <v>82.131599426269531</v>
      </c>
      <c r="Q83" s="36">
        <v>82.350555419921875</v>
      </c>
      <c r="R83" s="36">
        <v>82.561996459960937</v>
      </c>
      <c r="S83" s="36">
        <v>82.7611083984375</v>
      </c>
      <c r="T83" s="36">
        <v>82.943122863769531</v>
      </c>
      <c r="U83" s="36">
        <v>83.125534057617188</v>
      </c>
      <c r="V83" s="36">
        <v>83.29962158203125</v>
      </c>
      <c r="W83" s="36">
        <v>83.473480224609375</v>
      </c>
      <c r="X83" s="36">
        <v>83.6502685546875</v>
      </c>
      <c r="Y83" s="36">
        <v>83.807373046875</v>
      </c>
      <c r="Z83" s="36">
        <v>83.955886840820313</v>
      </c>
      <c r="AA83" s="37">
        <v>84.096900939941406</v>
      </c>
    </row>
    <row r="84" spans="1:27" x14ac:dyDescent="0.25">
      <c r="A84" s="19">
        <v>2</v>
      </c>
      <c r="B84" s="16" t="s">
        <v>185</v>
      </c>
      <c r="C84" s="38">
        <v>78.749748229980469</v>
      </c>
      <c r="D84" s="39">
        <v>79.692413330078125</v>
      </c>
      <c r="E84" s="39">
        <v>79.964927673339844</v>
      </c>
      <c r="F84" s="39">
        <v>80.265655517578125</v>
      </c>
      <c r="G84" s="39">
        <v>80.551704406738281</v>
      </c>
      <c r="H84" s="39">
        <v>80.823707580566406</v>
      </c>
      <c r="I84" s="39">
        <v>81.089042663574219</v>
      </c>
      <c r="J84" s="40">
        <v>81.3499755859375</v>
      </c>
      <c r="K84" s="40">
        <v>81.618507385253906</v>
      </c>
      <c r="L84" s="40">
        <v>81.878341674804688</v>
      </c>
      <c r="M84" s="40">
        <v>82.128555297851562</v>
      </c>
      <c r="N84" s="40">
        <v>82.367485046386719</v>
      </c>
      <c r="O84" s="40">
        <v>82.599739074707031</v>
      </c>
      <c r="P84" s="40">
        <v>82.823539733886719</v>
      </c>
      <c r="Q84" s="40">
        <v>83.042411804199219</v>
      </c>
      <c r="R84" s="40">
        <v>83.253494262695312</v>
      </c>
      <c r="S84" s="40">
        <v>83.445823669433594</v>
      </c>
      <c r="T84" s="40">
        <v>83.630470275878906</v>
      </c>
      <c r="U84" s="40">
        <v>83.822540283203125</v>
      </c>
      <c r="V84" s="40">
        <v>84.003814697265625</v>
      </c>
      <c r="W84" s="40">
        <v>84.177337646484375</v>
      </c>
      <c r="X84" s="40">
        <v>84.352577209472656</v>
      </c>
      <c r="Y84" s="40">
        <v>84.515495300292969</v>
      </c>
      <c r="Z84" s="40">
        <v>84.668800354003906</v>
      </c>
      <c r="AA84" s="41">
        <v>84.8140869140625</v>
      </c>
    </row>
    <row r="85" spans="1:27" x14ac:dyDescent="0.25">
      <c r="A85" s="20">
        <v>3</v>
      </c>
      <c r="B85" s="17" t="s">
        <v>186</v>
      </c>
      <c r="C85" s="70">
        <v>76.700889587402344</v>
      </c>
      <c r="D85" s="71">
        <v>77.627365112304688</v>
      </c>
      <c r="E85" s="71">
        <v>77.922210693359375</v>
      </c>
      <c r="F85" s="71">
        <v>78.223548889160156</v>
      </c>
      <c r="G85" s="71">
        <v>78.506278991699219</v>
      </c>
      <c r="H85" s="71">
        <v>78.786109924316406</v>
      </c>
      <c r="I85" s="71">
        <v>79.049766540527344</v>
      </c>
      <c r="J85" s="44">
        <v>79.32196044921875</v>
      </c>
      <c r="K85" s="44">
        <v>79.593650817871094</v>
      </c>
      <c r="L85" s="44">
        <v>79.862136840820312</v>
      </c>
      <c r="M85" s="44">
        <v>80.115753173828125</v>
      </c>
      <c r="N85" s="44">
        <v>80.358245849609375</v>
      </c>
      <c r="O85" s="44">
        <v>80.5887451171875</v>
      </c>
      <c r="P85" s="44">
        <v>80.806632995605469</v>
      </c>
      <c r="Q85" s="44">
        <v>81.02886962890625</v>
      </c>
      <c r="R85" s="44">
        <v>81.23614501953125</v>
      </c>
      <c r="S85" s="44">
        <v>81.43609619140625</v>
      </c>
      <c r="T85" s="44">
        <v>81.62762451171875</v>
      </c>
      <c r="U85" s="44">
        <v>81.812118530273437</v>
      </c>
      <c r="V85" s="44">
        <v>81.998565673828125</v>
      </c>
      <c r="W85" s="44">
        <v>82.171897888183594</v>
      </c>
      <c r="X85" s="44">
        <v>82.357185363769531</v>
      </c>
      <c r="Y85" s="44">
        <v>82.526985168457031</v>
      </c>
      <c r="Z85" s="44">
        <v>82.678756713867188</v>
      </c>
      <c r="AA85" s="45">
        <v>82.822608947753906</v>
      </c>
    </row>
    <row r="86" spans="1:27"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x14ac:dyDescent="0.25">
      <c r="A87" s="69"/>
      <c r="B87" s="10" t="s">
        <v>85</v>
      </c>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x14ac:dyDescent="0.25">
      <c r="A88" s="22" t="s">
        <v>84</v>
      </c>
      <c r="B88" s="15" t="s">
        <v>83</v>
      </c>
      <c r="C88" s="60" t="s">
        <v>45</v>
      </c>
      <c r="D88" s="46" t="s">
        <v>46</v>
      </c>
      <c r="E88" s="46" t="s">
        <v>47</v>
      </c>
      <c r="F88" s="46" t="s">
        <v>48</v>
      </c>
      <c r="G88" s="46" t="s">
        <v>49</v>
      </c>
      <c r="H88" s="46" t="s">
        <v>50</v>
      </c>
      <c r="I88" s="46" t="s">
        <v>51</v>
      </c>
      <c r="J88" s="46" t="s">
        <v>52</v>
      </c>
      <c r="K88" s="46" t="s">
        <v>53</v>
      </c>
      <c r="L88" s="46" t="s">
        <v>54</v>
      </c>
      <c r="M88" s="46" t="s">
        <v>55</v>
      </c>
      <c r="N88" s="46" t="s">
        <v>56</v>
      </c>
      <c r="O88" s="46" t="s">
        <v>57</v>
      </c>
      <c r="P88" s="46" t="s">
        <v>58</v>
      </c>
      <c r="Q88" s="46" t="s">
        <v>59</v>
      </c>
      <c r="R88" s="46" t="s">
        <v>60</v>
      </c>
      <c r="S88" s="46" t="s">
        <v>61</v>
      </c>
      <c r="T88" s="46" t="s">
        <v>62</v>
      </c>
      <c r="U88" s="46" t="s">
        <v>63</v>
      </c>
      <c r="V88" s="46" t="s">
        <v>64</v>
      </c>
      <c r="W88" s="46" t="s">
        <v>65</v>
      </c>
      <c r="X88" s="46" t="s">
        <v>66</v>
      </c>
      <c r="Y88" s="46" t="s">
        <v>67</v>
      </c>
      <c r="Z88" s="46" t="s">
        <v>68</v>
      </c>
      <c r="AA88" s="47" t="s">
        <v>69</v>
      </c>
    </row>
    <row r="89" spans="1:27" x14ac:dyDescent="0.25">
      <c r="A89" s="29">
        <v>1</v>
      </c>
      <c r="B89" s="30" t="str">
        <f>VLOOKUP($A$89,$A$83:$AA$85,2)</f>
        <v>Rural Lewis and Harris</v>
      </c>
      <c r="C89" s="61">
        <f>VLOOKUP($A$89,$A$83:$AA$85,3)</f>
        <v>78.084060668945313</v>
      </c>
      <c r="D89" s="62">
        <f>VLOOKUP($A$89,$A$83:$AA$85,4)</f>
        <v>79.007499694824219</v>
      </c>
      <c r="E89" s="62">
        <f>VLOOKUP($A$89,$A$83:$AA$85,5)</f>
        <v>79.285636901855469</v>
      </c>
      <c r="F89" s="62">
        <f>VLOOKUP($A$89,$A$83:$AA$85,6)</f>
        <v>79.575050354003906</v>
      </c>
      <c r="G89" s="62">
        <f>VLOOKUP($A$89,$A$83:$AA$85,7)</f>
        <v>79.861953735351563</v>
      </c>
      <c r="H89" s="62">
        <f>VLOOKUP($A$89,$A$83:$AA$85,8)</f>
        <v>80.132148742675781</v>
      </c>
      <c r="I89" s="62">
        <f>VLOOKUP($A$89,$A$83:$AA$85,9)</f>
        <v>80.399627685546875</v>
      </c>
      <c r="J89" s="62">
        <f>VLOOKUP($A$89,$A$83:$AA$85,10)</f>
        <v>80.668411254882813</v>
      </c>
      <c r="K89" s="62">
        <f>VLOOKUP($A$89,$A$83:$AA$85,11)</f>
        <v>80.939865112304688</v>
      </c>
      <c r="L89" s="62">
        <f>VLOOKUP($A$89,$A$83:$AA$85,12)</f>
        <v>81.201255798339844</v>
      </c>
      <c r="M89" s="62">
        <f>VLOOKUP($A$89,$A$83:$AA$85,13)</f>
        <v>81.450653076171875</v>
      </c>
      <c r="N89" s="62">
        <f>VLOOKUP($A$89,$A$83:$AA$85,14)</f>
        <v>81.685958862304688</v>
      </c>
      <c r="O89" s="62">
        <f>VLOOKUP($A$89,$A$83:$AA$85,15)</f>
        <v>81.910858154296875</v>
      </c>
      <c r="P89" s="62">
        <f>VLOOKUP($A$89,$A$83:$AA$85,16)</f>
        <v>82.131599426269531</v>
      </c>
      <c r="Q89" s="62">
        <f>VLOOKUP($A$89,$A$83:$AA$85,17)</f>
        <v>82.350555419921875</v>
      </c>
      <c r="R89" s="62">
        <f>VLOOKUP($A$89,$A$83:$AA$85,18)</f>
        <v>82.561996459960937</v>
      </c>
      <c r="S89" s="62">
        <f>VLOOKUP($A$89,$A$83:$AA$85,19)</f>
        <v>82.7611083984375</v>
      </c>
      <c r="T89" s="62">
        <f>VLOOKUP($A$89,$A$83:$AA$85,20)</f>
        <v>82.943122863769531</v>
      </c>
      <c r="U89" s="62">
        <f>VLOOKUP($A$89,$A$83:$AA$85,21)</f>
        <v>83.125534057617188</v>
      </c>
      <c r="V89" s="62">
        <f>VLOOKUP($A$89,$A$83:$AA$85,22)</f>
        <v>83.29962158203125</v>
      </c>
      <c r="W89" s="62">
        <f>VLOOKUP($A$89,$A$83:$AA$85,23)</f>
        <v>83.473480224609375</v>
      </c>
      <c r="X89" s="62">
        <f>VLOOKUP($A$89,$A$83:$AA$85,24)</f>
        <v>83.6502685546875</v>
      </c>
      <c r="Y89" s="62">
        <f>VLOOKUP($A$89,$A$83:$AA$85,25)</f>
        <v>83.807373046875</v>
      </c>
      <c r="Z89" s="62">
        <f>VLOOKUP($A$89,$A$83:$AA$85,26)</f>
        <v>83.955886840820313</v>
      </c>
      <c r="AA89" s="63">
        <f>VLOOKUP($A$89,$A$83:$AA$85,27)</f>
        <v>84.096900939941406</v>
      </c>
    </row>
    <row r="90" spans="1:27" x14ac:dyDescent="0.25">
      <c r="A90" s="25"/>
      <c r="B90" s="25"/>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x14ac:dyDescent="0.25">
      <c r="A91" s="161" t="s">
        <v>87</v>
      </c>
      <c r="B91" s="161"/>
      <c r="C91" s="161"/>
      <c r="D91" s="161"/>
    </row>
    <row r="114" spans="1:38" ht="15.75" x14ac:dyDescent="0.25">
      <c r="A114" s="163" t="s">
        <v>379</v>
      </c>
      <c r="B114" s="163"/>
      <c r="C114" s="163"/>
      <c r="D114" s="163"/>
      <c r="E114" s="163"/>
      <c r="F114" s="163"/>
      <c r="G114" s="111"/>
      <c r="H114" s="111"/>
      <c r="I114" s="111"/>
      <c r="J114" s="111"/>
      <c r="K114" s="112"/>
      <c r="L114" s="111"/>
      <c r="M114" s="111"/>
      <c r="N114" s="111"/>
      <c r="O114" s="111"/>
      <c r="P114" s="169"/>
      <c r="Q114" s="169"/>
      <c r="R114" s="169"/>
      <c r="S114" s="169"/>
      <c r="T114" s="169"/>
      <c r="U114" s="169"/>
      <c r="V114" s="169"/>
      <c r="W114" s="113"/>
      <c r="X114" s="113"/>
      <c r="Y114" s="113"/>
      <c r="Z114" s="113"/>
      <c r="AA114" s="113"/>
    </row>
    <row r="115" spans="1:38" ht="15.75" x14ac:dyDescent="0.25">
      <c r="A115" s="156" t="s">
        <v>18</v>
      </c>
      <c r="B115" s="156"/>
      <c r="C115" s="156"/>
      <c r="D115" s="156"/>
      <c r="E115" s="156"/>
      <c r="F115" s="156"/>
      <c r="G115" s="31"/>
      <c r="H115" s="31"/>
      <c r="I115" s="31"/>
      <c r="J115" s="31"/>
      <c r="K115" s="157" t="s">
        <v>86</v>
      </c>
      <c r="L115" s="157"/>
      <c r="M115" s="31"/>
      <c r="N115" s="31"/>
      <c r="O115" s="31"/>
      <c r="P115" s="156"/>
      <c r="Q115" s="156"/>
      <c r="R115" s="156"/>
      <c r="S115" s="156"/>
      <c r="T115" s="156"/>
      <c r="U115" s="156"/>
      <c r="V115" s="156"/>
      <c r="W115" s="11"/>
      <c r="X115" s="11"/>
      <c r="Y115" s="11"/>
      <c r="Z115" s="11"/>
      <c r="AA115" s="11"/>
    </row>
    <row r="117" spans="1:38" ht="18.75" x14ac:dyDescent="0.25">
      <c r="A117" s="167" t="s">
        <v>399</v>
      </c>
      <c r="B117" s="167"/>
      <c r="C117" s="167"/>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38"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38" x14ac:dyDescent="0.25">
      <c r="A119" s="14" t="s">
        <v>84</v>
      </c>
      <c r="B119" s="15" t="s">
        <v>83</v>
      </c>
      <c r="C119" s="87" t="s">
        <v>394</v>
      </c>
      <c r="D119" s="87" t="s">
        <v>393</v>
      </c>
      <c r="E119" s="87" t="s">
        <v>392</v>
      </c>
      <c r="F119" s="87" t="s">
        <v>391</v>
      </c>
      <c r="G119" s="87" t="s">
        <v>390</v>
      </c>
      <c r="H119" s="87" t="s">
        <v>389</v>
      </c>
      <c r="I119" s="87" t="s">
        <v>388</v>
      </c>
      <c r="J119" s="87" t="s">
        <v>387</v>
      </c>
      <c r="K119" s="87" t="s">
        <v>386</v>
      </c>
      <c r="L119" s="87" t="s">
        <v>385</v>
      </c>
      <c r="M119" s="87" t="s">
        <v>384</v>
      </c>
      <c r="N119" s="32" t="s">
        <v>45</v>
      </c>
      <c r="O119" s="32" t="s">
        <v>46</v>
      </c>
      <c r="P119" s="32" t="s">
        <v>47</v>
      </c>
      <c r="Q119" s="32" t="s">
        <v>48</v>
      </c>
      <c r="R119" s="32" t="s">
        <v>49</v>
      </c>
      <c r="S119" s="32" t="s">
        <v>50</v>
      </c>
      <c r="T119" s="32" t="s">
        <v>51</v>
      </c>
      <c r="U119" s="32" t="s">
        <v>52</v>
      </c>
      <c r="V119" s="32" t="s">
        <v>53</v>
      </c>
      <c r="W119" s="32" t="s">
        <v>54</v>
      </c>
      <c r="X119" s="32" t="s">
        <v>55</v>
      </c>
      <c r="Y119" s="32" t="s">
        <v>56</v>
      </c>
      <c r="Z119" s="32" t="s">
        <v>57</v>
      </c>
      <c r="AA119" s="32" t="s">
        <v>58</v>
      </c>
      <c r="AB119" s="32" t="s">
        <v>59</v>
      </c>
      <c r="AC119" s="32" t="s">
        <v>60</v>
      </c>
      <c r="AD119" s="32" t="s">
        <v>61</v>
      </c>
      <c r="AE119" s="32" t="s">
        <v>62</v>
      </c>
      <c r="AF119" s="32" t="s">
        <v>63</v>
      </c>
      <c r="AG119" s="32" t="s">
        <v>64</v>
      </c>
      <c r="AH119" s="32" t="s">
        <v>65</v>
      </c>
      <c r="AI119" s="32" t="s">
        <v>66</v>
      </c>
      <c r="AJ119" s="32" t="s">
        <v>67</v>
      </c>
      <c r="AK119" s="32" t="s">
        <v>68</v>
      </c>
      <c r="AL119" s="33" t="s">
        <v>69</v>
      </c>
    </row>
    <row r="120" spans="1:38" x14ac:dyDescent="0.25">
      <c r="A120" s="18">
        <v>1</v>
      </c>
      <c r="B120" s="26" t="s">
        <v>184</v>
      </c>
      <c r="C120" s="84">
        <v>-3</v>
      </c>
      <c r="D120" s="89">
        <v>106</v>
      </c>
      <c r="E120" s="89">
        <v>157</v>
      </c>
      <c r="F120" s="89">
        <v>145</v>
      </c>
      <c r="G120" s="89">
        <v>-14</v>
      </c>
      <c r="H120" s="89">
        <v>132</v>
      </c>
      <c r="I120" s="89">
        <v>99</v>
      </c>
      <c r="J120" s="89">
        <v>-6</v>
      </c>
      <c r="K120" s="89">
        <v>166</v>
      </c>
      <c r="L120" s="89">
        <v>30</v>
      </c>
      <c r="M120" s="89">
        <v>-43</v>
      </c>
      <c r="N120" s="88">
        <v>-1.0035451650619507</v>
      </c>
      <c r="O120" s="88">
        <v>-4.0219244956970215</v>
      </c>
      <c r="P120" s="88">
        <v>-5.7900490760803223</v>
      </c>
      <c r="Q120" s="88">
        <v>-3.4678950309753418</v>
      </c>
      <c r="R120" s="88">
        <v>-2.5096504688262939</v>
      </c>
      <c r="S120" s="88">
        <v>-3.6628792285919189</v>
      </c>
      <c r="T120" s="88">
        <v>12.125663757324219</v>
      </c>
      <c r="U120" s="89">
        <v>11.10952091217041</v>
      </c>
      <c r="V120" s="89">
        <v>7.0502414703369141</v>
      </c>
      <c r="W120" s="89">
        <v>10.413222312927246</v>
      </c>
      <c r="X120" s="89">
        <v>12.857357025146484</v>
      </c>
      <c r="Y120" s="89">
        <v>13.009255409240723</v>
      </c>
      <c r="Z120" s="89">
        <v>16.140716552734375</v>
      </c>
      <c r="AA120" s="89">
        <v>11.776487350463867</v>
      </c>
      <c r="AB120" s="89">
        <v>12.631598472595215</v>
      </c>
      <c r="AC120" s="89">
        <v>10.155979156494141</v>
      </c>
      <c r="AD120" s="89">
        <v>12.931258201599121</v>
      </c>
      <c r="AE120" s="89">
        <v>14.69883918762207</v>
      </c>
      <c r="AF120" s="89">
        <v>12.600374221801758</v>
      </c>
      <c r="AG120" s="89">
        <v>14.008322715759277</v>
      </c>
      <c r="AH120" s="89">
        <v>11.563225746154785</v>
      </c>
      <c r="AI120" s="89">
        <v>9.7186117172241211</v>
      </c>
      <c r="AJ120" s="89">
        <v>9.4042959213256836</v>
      </c>
      <c r="AK120" s="89">
        <v>8.5168285369873047</v>
      </c>
      <c r="AL120" s="90">
        <v>12.343984603881836</v>
      </c>
    </row>
    <row r="121" spans="1:38" x14ac:dyDescent="0.25">
      <c r="A121" s="19">
        <v>2</v>
      </c>
      <c r="B121" s="16" t="s">
        <v>185</v>
      </c>
      <c r="C121" s="85">
        <v>118</v>
      </c>
      <c r="D121" s="92">
        <v>70</v>
      </c>
      <c r="E121" s="92">
        <v>171</v>
      </c>
      <c r="F121" s="92">
        <v>257</v>
      </c>
      <c r="G121" s="92">
        <v>124</v>
      </c>
      <c r="H121" s="92">
        <v>134</v>
      </c>
      <c r="I121" s="92">
        <v>50</v>
      </c>
      <c r="J121" s="92">
        <v>168</v>
      </c>
      <c r="K121" s="92">
        <v>162</v>
      </c>
      <c r="L121" s="92">
        <v>120</v>
      </c>
      <c r="M121" s="92">
        <v>95</v>
      </c>
      <c r="N121" s="91">
        <v>63.017940521240234</v>
      </c>
      <c r="O121" s="91">
        <v>60.677143096923828</v>
      </c>
      <c r="P121" s="91">
        <v>59.102085113525391</v>
      </c>
      <c r="Q121" s="91">
        <v>60.917758941650391</v>
      </c>
      <c r="R121" s="91">
        <v>64.097892761230469</v>
      </c>
      <c r="S121" s="91">
        <v>60.522285461425781</v>
      </c>
      <c r="T121" s="91">
        <v>77.375595092773438</v>
      </c>
      <c r="U121" s="92">
        <v>75.807640075683594</v>
      </c>
      <c r="V121" s="92">
        <v>75.426414489746094</v>
      </c>
      <c r="W121" s="92">
        <v>75.647193908691406</v>
      </c>
      <c r="X121" s="92">
        <v>79.772705078125</v>
      </c>
      <c r="Y121" s="92">
        <v>81.691200256347656</v>
      </c>
      <c r="Z121" s="92">
        <v>81.76025390625</v>
      </c>
      <c r="AA121" s="92">
        <v>77.27874755859375</v>
      </c>
      <c r="AB121" s="92">
        <v>76.935943603515625</v>
      </c>
      <c r="AC121" s="92">
        <v>74.879196166992188</v>
      </c>
      <c r="AD121" s="92">
        <v>78.663436889648438</v>
      </c>
      <c r="AE121" s="92">
        <v>83.453147888183594</v>
      </c>
      <c r="AF121" s="92">
        <v>77.009407043457031</v>
      </c>
      <c r="AG121" s="92">
        <v>69.631126403808594</v>
      </c>
      <c r="AH121" s="92">
        <v>68.23333740234375</v>
      </c>
      <c r="AI121" s="92">
        <v>63.792831420898437</v>
      </c>
      <c r="AJ121" s="92">
        <v>70.699958801269531</v>
      </c>
      <c r="AK121" s="92">
        <v>69.634689331054688</v>
      </c>
      <c r="AL121" s="93">
        <v>68.744873046875</v>
      </c>
    </row>
    <row r="122" spans="1:38" x14ac:dyDescent="0.25">
      <c r="A122" s="20">
        <v>3</v>
      </c>
      <c r="B122" s="17" t="s">
        <v>186</v>
      </c>
      <c r="C122" s="86">
        <v>-49</v>
      </c>
      <c r="D122" s="94">
        <v>57</v>
      </c>
      <c r="E122" s="94">
        <v>46</v>
      </c>
      <c r="F122" s="94">
        <v>13</v>
      </c>
      <c r="G122" s="94">
        <v>149</v>
      </c>
      <c r="H122" s="94">
        <v>-27</v>
      </c>
      <c r="I122" s="94">
        <v>20</v>
      </c>
      <c r="J122" s="94">
        <v>59</v>
      </c>
      <c r="K122" s="94">
        <v>7</v>
      </c>
      <c r="L122" s="94">
        <v>58</v>
      </c>
      <c r="M122" s="94">
        <v>-52</v>
      </c>
      <c r="N122" s="103">
        <v>-38.101169586181641</v>
      </c>
      <c r="O122" s="103">
        <v>-36.827713012695312</v>
      </c>
      <c r="P122" s="103">
        <v>-43.859256744384766</v>
      </c>
      <c r="Q122" s="103">
        <v>-40.142227172851563</v>
      </c>
      <c r="R122" s="103">
        <v>-36.091651916503906</v>
      </c>
      <c r="S122" s="103">
        <v>-38.874599456787109</v>
      </c>
      <c r="T122" s="103">
        <v>-18.238002777099609</v>
      </c>
      <c r="U122" s="94">
        <v>-22.827821731567383</v>
      </c>
      <c r="V122" s="94">
        <v>-25.580188751220703</v>
      </c>
      <c r="W122" s="94">
        <v>-21.300201416015625</v>
      </c>
      <c r="X122" s="94">
        <v>-20.359081268310547</v>
      </c>
      <c r="Y122" s="94">
        <v>-19.189004898071289</v>
      </c>
      <c r="Z122" s="94">
        <v>-18.328754425048828</v>
      </c>
      <c r="AA122" s="94">
        <v>-20.319185256958008</v>
      </c>
      <c r="AB122" s="94">
        <v>-19.101186752319336</v>
      </c>
      <c r="AC122" s="94">
        <v>-22.479038238525391</v>
      </c>
      <c r="AD122" s="94">
        <v>-20.340614318847656</v>
      </c>
      <c r="AE122" s="94">
        <v>-24.332302093505859</v>
      </c>
      <c r="AF122" s="94">
        <v>-22.373382568359375</v>
      </c>
      <c r="AG122" s="94">
        <v>-27.337289810180664</v>
      </c>
      <c r="AH122" s="94">
        <v>-27.741666793823242</v>
      </c>
      <c r="AI122" s="94">
        <v>-27.931957244873047</v>
      </c>
      <c r="AJ122" s="94">
        <v>-28.391393661499023</v>
      </c>
      <c r="AK122" s="94">
        <v>-32.781543731689453</v>
      </c>
      <c r="AL122" s="95">
        <v>-31.95936393737793</v>
      </c>
    </row>
    <row r="123" spans="1:38" x14ac:dyDescent="0.25">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spans="1:38" x14ac:dyDescent="0.25">
      <c r="A124" s="82"/>
      <c r="B124" s="10" t="s">
        <v>85</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spans="1:38" x14ac:dyDescent="0.25">
      <c r="A125" s="22" t="s">
        <v>84</v>
      </c>
      <c r="B125" s="15" t="s">
        <v>83</v>
      </c>
      <c r="C125" s="102" t="s">
        <v>394</v>
      </c>
      <c r="D125" s="87" t="s">
        <v>393</v>
      </c>
      <c r="E125" s="87" t="s">
        <v>392</v>
      </c>
      <c r="F125" s="87" t="s">
        <v>391</v>
      </c>
      <c r="G125" s="87" t="s">
        <v>390</v>
      </c>
      <c r="H125" s="87" t="s">
        <v>389</v>
      </c>
      <c r="I125" s="87" t="s">
        <v>388</v>
      </c>
      <c r="J125" s="87" t="s">
        <v>387</v>
      </c>
      <c r="K125" s="87" t="s">
        <v>386</v>
      </c>
      <c r="L125" s="87" t="s">
        <v>385</v>
      </c>
      <c r="M125" s="87" t="s">
        <v>384</v>
      </c>
      <c r="N125" s="46" t="s">
        <v>45</v>
      </c>
      <c r="O125" s="46" t="s">
        <v>46</v>
      </c>
      <c r="P125" s="46" t="s">
        <v>47</v>
      </c>
      <c r="Q125" s="46" t="s">
        <v>48</v>
      </c>
      <c r="R125" s="46" t="s">
        <v>49</v>
      </c>
      <c r="S125" s="46" t="s">
        <v>50</v>
      </c>
      <c r="T125" s="46" t="s">
        <v>51</v>
      </c>
      <c r="U125" s="46" t="s">
        <v>52</v>
      </c>
      <c r="V125" s="46" t="s">
        <v>53</v>
      </c>
      <c r="W125" s="46" t="s">
        <v>54</v>
      </c>
      <c r="X125" s="46" t="s">
        <v>55</v>
      </c>
      <c r="Y125" s="46" t="s">
        <v>56</v>
      </c>
      <c r="Z125" s="46" t="s">
        <v>57</v>
      </c>
      <c r="AA125" s="46" t="s">
        <v>58</v>
      </c>
      <c r="AB125" s="46" t="s">
        <v>59</v>
      </c>
      <c r="AC125" s="46" t="s">
        <v>60</v>
      </c>
      <c r="AD125" s="46" t="s">
        <v>61</v>
      </c>
      <c r="AE125" s="46" t="s">
        <v>62</v>
      </c>
      <c r="AF125" s="46" t="s">
        <v>63</v>
      </c>
      <c r="AG125" s="46" t="s">
        <v>64</v>
      </c>
      <c r="AH125" s="46" t="s">
        <v>65</v>
      </c>
      <c r="AI125" s="46" t="s">
        <v>66</v>
      </c>
      <c r="AJ125" s="46" t="s">
        <v>67</v>
      </c>
      <c r="AK125" s="46" t="s">
        <v>68</v>
      </c>
      <c r="AL125" s="47" t="s">
        <v>69</v>
      </c>
    </row>
    <row r="126" spans="1:38" x14ac:dyDescent="0.25">
      <c r="A126" s="29">
        <v>1</v>
      </c>
      <c r="B126" s="99" t="str">
        <f>VLOOKUP($A$126,$A$120:$AL$122,2)</f>
        <v>Rural Lewis and Harris</v>
      </c>
      <c r="C126" s="99">
        <f>VLOOKUP($A$126,$A$120:$AL$122,3)</f>
        <v>-3</v>
      </c>
      <c r="D126" s="100">
        <f>VLOOKUP($A$126,$A$120:$AL$122,4)</f>
        <v>106</v>
      </c>
      <c r="E126" s="100">
        <f>VLOOKUP($A$126,$A$120:$AL$122,5)</f>
        <v>157</v>
      </c>
      <c r="F126" s="100">
        <f>VLOOKUP($A$126,$A$120:$AL$122,6)</f>
        <v>145</v>
      </c>
      <c r="G126" s="100">
        <f>VLOOKUP($A$126,$A$120:$AL$122,7)</f>
        <v>-14</v>
      </c>
      <c r="H126" s="100">
        <f>VLOOKUP($A$126,$A$120:$AL$122,8)</f>
        <v>132</v>
      </c>
      <c r="I126" s="100">
        <f>VLOOKUP($A$126,$A$120:$AL$122,9)</f>
        <v>99</v>
      </c>
      <c r="J126" s="100">
        <f>VLOOKUP($A$126,$A$120:$AL$122,10)</f>
        <v>-6</v>
      </c>
      <c r="K126" s="100">
        <f>VLOOKUP($A$126,$A$120:$AL$122,11)</f>
        <v>166</v>
      </c>
      <c r="L126" s="97">
        <f>VLOOKUP($A$126,$A$120:$AL$122,12)</f>
        <v>30</v>
      </c>
      <c r="M126" s="100">
        <f>VLOOKUP($A$126,$A$120:$AL$122,13)</f>
        <v>-43</v>
      </c>
      <c r="N126" s="97">
        <f>VLOOKUP($A$126,$A$120:$AL$122,14)</f>
        <v>-1.0035451650619507</v>
      </c>
      <c r="O126" s="97">
        <f>VLOOKUP($A$126,$A$120:$AL$122,15)</f>
        <v>-4.0219244956970215</v>
      </c>
      <c r="P126" s="97">
        <f>VLOOKUP($A$126,$A$120:$AL$122,16)</f>
        <v>-5.7900490760803223</v>
      </c>
      <c r="Q126" s="97">
        <f>VLOOKUP($A$126,$A$120:$AL$122,17)</f>
        <v>-3.4678950309753418</v>
      </c>
      <c r="R126" s="97">
        <f>VLOOKUP($A$126,$A$120:$AL$122,18)</f>
        <v>-2.5096504688262939</v>
      </c>
      <c r="S126" s="97">
        <f>VLOOKUP($A$126,$A$120:$AL$122,19)</f>
        <v>-3.6628792285919189</v>
      </c>
      <c r="T126" s="97">
        <f>VLOOKUP($A$126,$A$120:$AL$122,20)</f>
        <v>12.125663757324219</v>
      </c>
      <c r="U126" s="97">
        <f>VLOOKUP($A$126,$A$120:$AL$122,21)</f>
        <v>11.10952091217041</v>
      </c>
      <c r="V126" s="97">
        <f>VLOOKUP($A$126,$A$120:$AL$122,22)</f>
        <v>7.0502414703369141</v>
      </c>
      <c r="W126" s="97">
        <f>VLOOKUP($A$126,$A$120:$AL$122,23)</f>
        <v>10.413222312927246</v>
      </c>
      <c r="X126" s="97">
        <f>VLOOKUP($A$126,$A$120:$AL$122,24)</f>
        <v>12.857357025146484</v>
      </c>
      <c r="Y126" s="97">
        <f>VLOOKUP($A$126,$A$120:$AL$122,25)</f>
        <v>13.009255409240723</v>
      </c>
      <c r="Z126" s="97">
        <f>VLOOKUP($A$126,$A$120:$AL$122,26)</f>
        <v>16.140716552734375</v>
      </c>
      <c r="AA126" s="97">
        <f>VLOOKUP($A$126,$A$120:$AL$122,27)</f>
        <v>11.776487350463867</v>
      </c>
      <c r="AB126" s="97">
        <f>VLOOKUP($A$126,$A$120:$AL$122,28)</f>
        <v>12.631598472595215</v>
      </c>
      <c r="AC126" s="97">
        <f>VLOOKUP($A$126,$A$120:$AL$122,29)</f>
        <v>10.155979156494141</v>
      </c>
      <c r="AD126" s="97">
        <f>VLOOKUP($A$126,$A$120:$AL$122,30)</f>
        <v>12.931258201599121</v>
      </c>
      <c r="AE126" s="97">
        <f>VLOOKUP($A$126,$A$120:$AL$122,31)</f>
        <v>14.69883918762207</v>
      </c>
      <c r="AF126" s="97">
        <f>VLOOKUP($A$126,$A$120:$AL$122,32)</f>
        <v>12.600374221801758</v>
      </c>
      <c r="AG126" s="97">
        <f>VLOOKUP($A$126,$A$120:$AL$122,33)</f>
        <v>14.008322715759277</v>
      </c>
      <c r="AH126" s="97">
        <f>VLOOKUP($A$126,$A$120:$AL$122,34)</f>
        <v>11.563225746154785</v>
      </c>
      <c r="AI126" s="97">
        <f>VLOOKUP($A$126,$A$120:$AL$122,35)</f>
        <v>9.7186117172241211</v>
      </c>
      <c r="AJ126" s="97">
        <f>VLOOKUP($A$126,$A$120:$AL$122,36)</f>
        <v>9.4042959213256836</v>
      </c>
      <c r="AK126" s="97">
        <f>VLOOKUP($A$126,$A$120:$AL$122,37)</f>
        <v>8.5168285369873047</v>
      </c>
      <c r="AL126" s="98">
        <f>VLOOKUP($A$126,$A$120:$AL$122,38)</f>
        <v>12.343984603881836</v>
      </c>
    </row>
    <row r="127" spans="1:38" x14ac:dyDescent="0.25">
      <c r="A127" s="25"/>
      <c r="B127" s="2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38" x14ac:dyDescent="0.25">
      <c r="A128" s="161" t="s">
        <v>87</v>
      </c>
      <c r="B128" s="161"/>
      <c r="C128" s="161"/>
      <c r="D128" s="161"/>
    </row>
    <row r="150" spans="1:16358" s="25" customFormat="1" ht="15.75" x14ac:dyDescent="0.25">
      <c r="A150" s="156"/>
      <c r="B150" s="156"/>
      <c r="C150" s="156"/>
      <c r="D150" s="156"/>
      <c r="E150" s="156"/>
      <c r="F150" s="156"/>
      <c r="G150" s="31"/>
      <c r="H150" s="31"/>
      <c r="I150" s="31"/>
      <c r="J150" s="31"/>
      <c r="K150" s="157" t="s">
        <v>86</v>
      </c>
      <c r="L150" s="157"/>
      <c r="M150" s="31"/>
      <c r="N150" s="31"/>
      <c r="O150" s="31"/>
      <c r="P150" s="156"/>
      <c r="Q150" s="156"/>
      <c r="R150" s="156"/>
      <c r="S150" s="156"/>
      <c r="T150" s="156"/>
      <c r="U150" s="156"/>
      <c r="V150" s="156"/>
      <c r="W150" s="11"/>
      <c r="X150" s="11"/>
      <c r="Y150" s="11"/>
      <c r="Z150" s="11"/>
      <c r="AA150" s="11"/>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row>
    <row r="152" spans="1:16358" x14ac:dyDescent="0.25">
      <c r="A152" s="165" t="s">
        <v>435</v>
      </c>
      <c r="B152" s="165"/>
    </row>
    <row r="153" spans="1:16358" s="114" customFormat="1" ht="11.25" x14ac:dyDescent="0.2">
      <c r="A153" s="164" t="s">
        <v>441</v>
      </c>
      <c r="B153" s="164"/>
      <c r="C153" s="164"/>
      <c r="D153" s="164"/>
      <c r="E153" s="164"/>
      <c r="F153" s="164"/>
      <c r="G153" s="164"/>
    </row>
    <row r="154" spans="1:16358" s="114" customFormat="1" ht="24.75" customHeight="1" x14ac:dyDescent="0.25">
      <c r="A154" s="158" t="s">
        <v>442</v>
      </c>
      <c r="B154" s="159"/>
      <c r="C154" s="159"/>
      <c r="D154" s="159"/>
      <c r="E154" s="159"/>
      <c r="F154" s="159"/>
      <c r="G154" s="159"/>
      <c r="H154" s="159"/>
      <c r="I154" s="159"/>
      <c r="J154" s="159"/>
    </row>
    <row r="155" spans="1:16358" s="114" customFormat="1" x14ac:dyDescent="0.25">
      <c r="A155" s="118"/>
      <c r="B155" s="119"/>
      <c r="C155" s="119"/>
      <c r="D155" s="119"/>
      <c r="E155" s="119"/>
      <c r="F155" s="119"/>
      <c r="G155" s="119"/>
      <c r="H155" s="119"/>
      <c r="I155" s="119"/>
      <c r="J155" s="119"/>
    </row>
    <row r="156" spans="1:16358" s="114" customFormat="1" ht="11.25" x14ac:dyDescent="0.2">
      <c r="A156" s="153" t="s">
        <v>5</v>
      </c>
      <c r="B156" s="153"/>
    </row>
  </sheetData>
  <mergeCells count="41">
    <mergeCell ref="A5:B5"/>
    <mergeCell ref="A152:B152"/>
    <mergeCell ref="A153:G153"/>
    <mergeCell ref="A156:B156"/>
    <mergeCell ref="A6:B6"/>
    <mergeCell ref="C6:G6"/>
    <mergeCell ref="A7:B7"/>
    <mergeCell ref="C7:G7"/>
    <mergeCell ref="A80:B80"/>
    <mergeCell ref="A91:D91"/>
    <mergeCell ref="A45:B45"/>
    <mergeCell ref="A56:D56"/>
    <mergeCell ref="A77:F77"/>
    <mergeCell ref="A128:D128"/>
    <mergeCell ref="A154:J154"/>
    <mergeCell ref="A10:B10"/>
    <mergeCell ref="A150:F150"/>
    <mergeCell ref="P77:V77"/>
    <mergeCell ref="A78:F78"/>
    <mergeCell ref="K78:L78"/>
    <mergeCell ref="P78:V78"/>
    <mergeCell ref="K150:L150"/>
    <mergeCell ref="P150:V150"/>
    <mergeCell ref="P114:V114"/>
    <mergeCell ref="A115:F115"/>
    <mergeCell ref="K115:L115"/>
    <mergeCell ref="P115:V115"/>
    <mergeCell ref="A117:C117"/>
    <mergeCell ref="A114:F114"/>
    <mergeCell ref="A21:D21"/>
    <mergeCell ref="A42:F42"/>
    <mergeCell ref="P42:V42"/>
    <mergeCell ref="A43:F43"/>
    <mergeCell ref="K43:L43"/>
    <mergeCell ref="P43:V43"/>
    <mergeCell ref="A1:F1"/>
    <mergeCell ref="P1:V1"/>
    <mergeCell ref="A3:F3"/>
    <mergeCell ref="K3:L3"/>
    <mergeCell ref="P3:V3"/>
    <mergeCell ref="A2:B2"/>
  </mergeCells>
  <hyperlinks>
    <hyperlink ref="K3" display="Back to contents page "/>
    <hyperlink ref="K3:L3" location="Contents!A1" display="Back to contents page "/>
    <hyperlink ref="K43" display="Back to contents page "/>
    <hyperlink ref="K43:L43" location="Contents!A1" display="Back to contents page "/>
    <hyperlink ref="K78" display="Back to contents page "/>
    <hyperlink ref="K78:L78" location="Contents!A1" display="Back to contents page "/>
    <hyperlink ref="K115" display="Back to contents page "/>
    <hyperlink ref="K115:L115" location="Contents!A1" display="Back to contents page "/>
    <hyperlink ref="K150" display="Back to contents page "/>
    <hyperlink ref="K150:L150" location="Contents!A1" display="Back to contents page "/>
    <hyperlink ref="A6:B6" location="'Eilean Siar'!A22" display="1. Total Fertility Rate (All persons)"/>
    <hyperlink ref="C6:G6" location="'Eilean Siar'!A57" display="2. Standardised Mortality Ratio (All Persons)"/>
    <hyperlink ref="A7:B7" location="'Eilean Siar'!A92" display="3. Life Expectancy (All Persons)"/>
    <hyperlink ref="C7:G7" location="'Eilean Siar'!A12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List Box 1">
              <controlPr defaultSize="0" autoLine="0" autoPict="0">
                <anchor moveWithCells="1">
                  <from>
                    <xdr:col>1</xdr:col>
                    <xdr:colOff>9525</xdr:colOff>
                    <xdr:row>21</xdr:row>
                    <xdr:rowOff>0</xdr:rowOff>
                  </from>
                  <to>
                    <xdr:col>2</xdr:col>
                    <xdr:colOff>9525</xdr:colOff>
                    <xdr:row>40</xdr:row>
                    <xdr:rowOff>0</xdr:rowOff>
                  </to>
                </anchor>
              </controlPr>
            </control>
          </mc:Choice>
        </mc:AlternateContent>
        <mc:AlternateContent xmlns:mc="http://schemas.openxmlformats.org/markup-compatibility/2006">
          <mc:Choice Requires="x14">
            <control shapeId="50178" r:id="rId5" name="List Box 2">
              <controlPr defaultSize="0" autoLine="0" autoPict="0">
                <anchor moveWithCells="1">
                  <from>
                    <xdr:col>1</xdr:col>
                    <xdr:colOff>38100</xdr:colOff>
                    <xdr:row>56</xdr:row>
                    <xdr:rowOff>19050</xdr:rowOff>
                  </from>
                  <to>
                    <xdr:col>2</xdr:col>
                    <xdr:colOff>9525</xdr:colOff>
                    <xdr:row>74</xdr:row>
                    <xdr:rowOff>180975</xdr:rowOff>
                  </to>
                </anchor>
              </controlPr>
            </control>
          </mc:Choice>
        </mc:AlternateContent>
        <mc:AlternateContent xmlns:mc="http://schemas.openxmlformats.org/markup-compatibility/2006">
          <mc:Choice Requires="x14">
            <control shapeId="50179" r:id="rId6" name="List Box 3">
              <controlPr defaultSize="0" autoLine="0" autoPict="0">
                <anchor moveWithCells="1">
                  <from>
                    <xdr:col>1</xdr:col>
                    <xdr:colOff>38100</xdr:colOff>
                    <xdr:row>91</xdr:row>
                    <xdr:rowOff>57150</xdr:rowOff>
                  </from>
                  <to>
                    <xdr:col>2</xdr:col>
                    <xdr:colOff>28575</xdr:colOff>
                    <xdr:row>111</xdr:row>
                    <xdr:rowOff>123825</xdr:rowOff>
                  </to>
                </anchor>
              </controlPr>
            </control>
          </mc:Choice>
        </mc:AlternateContent>
        <mc:AlternateContent xmlns:mc="http://schemas.openxmlformats.org/markup-compatibility/2006">
          <mc:Choice Requires="x14">
            <control shapeId="50180" r:id="rId7" name="List Box 4">
              <controlPr defaultSize="0" autoLine="0" autoPict="0">
                <anchor moveWithCells="1">
                  <from>
                    <xdr:col>1</xdr:col>
                    <xdr:colOff>38100</xdr:colOff>
                    <xdr:row>128</xdr:row>
                    <xdr:rowOff>57150</xdr:rowOff>
                  </from>
                  <to>
                    <xdr:col>2</xdr:col>
                    <xdr:colOff>28575</xdr:colOff>
                    <xdr:row>148</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XED168"/>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9"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19</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187</v>
      </c>
      <c r="C13" s="48">
        <v>1.756251335144043</v>
      </c>
      <c r="D13" s="49">
        <v>1.7633235454559326</v>
      </c>
      <c r="E13" s="49">
        <v>1.7740330696105957</v>
      </c>
      <c r="F13" s="49">
        <v>1.7872974872589111</v>
      </c>
      <c r="G13" s="49">
        <v>1.7980046272277832</v>
      </c>
      <c r="H13" s="49">
        <v>1.8066943883895874</v>
      </c>
      <c r="I13" s="49">
        <v>1.8127719163894653</v>
      </c>
      <c r="J13" s="50">
        <v>1.8175477981567383</v>
      </c>
      <c r="K13" s="50">
        <v>1.8225554227828979</v>
      </c>
      <c r="L13" s="50">
        <v>1.827486515045166</v>
      </c>
      <c r="M13" s="50">
        <v>1.833417534828186</v>
      </c>
      <c r="N13" s="50">
        <v>1.8405823707580566</v>
      </c>
      <c r="O13" s="50">
        <v>1.8476535081863403</v>
      </c>
      <c r="P13" s="50">
        <v>1.854761004447937</v>
      </c>
      <c r="Q13" s="50">
        <v>1.860276460647583</v>
      </c>
      <c r="R13" s="50">
        <v>1.864516019821167</v>
      </c>
      <c r="S13" s="50">
        <v>1.8689342737197876</v>
      </c>
      <c r="T13" s="50">
        <v>1.8747539520263672</v>
      </c>
      <c r="U13" s="50">
        <v>1.87916100025177</v>
      </c>
      <c r="V13" s="50">
        <v>1.8789529800415039</v>
      </c>
      <c r="W13" s="50">
        <v>1.8786427974700928</v>
      </c>
      <c r="X13" s="50">
        <v>1.8785219192504883</v>
      </c>
      <c r="Y13" s="50">
        <v>1.8785645961761475</v>
      </c>
      <c r="Z13" s="50">
        <v>1.8787715435028076</v>
      </c>
      <c r="AA13" s="51">
        <v>1.8786993026733398</v>
      </c>
    </row>
    <row r="14" spans="1:27" x14ac:dyDescent="0.25">
      <c r="A14" s="19">
        <v>2</v>
      </c>
      <c r="B14" s="16" t="s">
        <v>188</v>
      </c>
      <c r="C14" s="48">
        <v>1.8264843225479126</v>
      </c>
      <c r="D14" s="49">
        <v>1.8338394165039063</v>
      </c>
      <c r="E14" s="49">
        <v>1.8449771404266357</v>
      </c>
      <c r="F14" s="49">
        <v>1.8587719202041626</v>
      </c>
      <c r="G14" s="49">
        <v>1.8699072599411011</v>
      </c>
      <c r="H14" s="49">
        <v>1.8789445161819458</v>
      </c>
      <c r="I14" s="49">
        <v>1.8852651119232178</v>
      </c>
      <c r="J14" s="50">
        <v>1.8902319669723511</v>
      </c>
      <c r="K14" s="50">
        <v>1.8954398632049561</v>
      </c>
      <c r="L14" s="50">
        <v>1.9005681276321411</v>
      </c>
      <c r="M14" s="50">
        <v>1.9067363739013672</v>
      </c>
      <c r="N14" s="50">
        <v>1.9141877889633179</v>
      </c>
      <c r="O14" s="50">
        <v>1.921541690826416</v>
      </c>
      <c r="P14" s="50">
        <v>1.9289333820343018</v>
      </c>
      <c r="Q14" s="50">
        <v>1.9346694946289062</v>
      </c>
      <c r="R14" s="50">
        <v>1.9390784502029419</v>
      </c>
      <c r="S14" s="50">
        <v>1.9436734914779663</v>
      </c>
      <c r="T14" s="50">
        <v>1.949725866317749</v>
      </c>
      <c r="U14" s="50">
        <v>1.9543092250823975</v>
      </c>
      <c r="V14" s="50">
        <v>1.9540928602218628</v>
      </c>
      <c r="W14" s="50">
        <v>1.9537702798843384</v>
      </c>
      <c r="X14" s="50">
        <v>1.9536445140838623</v>
      </c>
      <c r="Y14" s="50">
        <v>1.9536888599395752</v>
      </c>
      <c r="Z14" s="50">
        <v>1.9539040327072144</v>
      </c>
      <c r="AA14" s="51">
        <v>1.9538290500640869</v>
      </c>
    </row>
    <row r="15" spans="1:27" x14ac:dyDescent="0.25">
      <c r="A15" s="19">
        <v>3</v>
      </c>
      <c r="B15" s="16" t="s">
        <v>19</v>
      </c>
      <c r="C15" s="48">
        <v>1.8504506349563599</v>
      </c>
      <c r="D15" s="49">
        <v>1.8579021692276001</v>
      </c>
      <c r="E15" s="49">
        <v>1.8691860437393188</v>
      </c>
      <c r="F15" s="49">
        <v>1.8831619024276733</v>
      </c>
      <c r="G15" s="49">
        <v>1.8944433927536011</v>
      </c>
      <c r="H15" s="49">
        <v>1.9035991430282593</v>
      </c>
      <c r="I15" s="49">
        <v>1.9100027084350586</v>
      </c>
      <c r="J15" s="50">
        <v>1.9150346517562866</v>
      </c>
      <c r="K15" s="50">
        <v>1.9203109741210937</v>
      </c>
      <c r="L15" s="50">
        <v>1.9255064725875854</v>
      </c>
      <c r="M15" s="50">
        <v>1.9317556619644165</v>
      </c>
      <c r="N15" s="50">
        <v>1.9393048286437988</v>
      </c>
      <c r="O15" s="50">
        <v>1.9467552900314331</v>
      </c>
      <c r="P15" s="50">
        <v>1.9542440176010132</v>
      </c>
      <c r="Q15" s="50">
        <v>1.9600553512573242</v>
      </c>
      <c r="R15" s="50">
        <v>1.964522123336792</v>
      </c>
      <c r="S15" s="50">
        <v>1.9691774845123291</v>
      </c>
      <c r="T15" s="50">
        <v>1.9753092527389526</v>
      </c>
      <c r="U15" s="50">
        <v>1.9799526929855347</v>
      </c>
      <c r="V15" s="50">
        <v>1.9797335863113403</v>
      </c>
      <c r="W15" s="50">
        <v>1.9794067144393921</v>
      </c>
      <c r="X15" s="50">
        <v>1.9792792797088623</v>
      </c>
      <c r="Y15" s="50">
        <v>1.9793242216110229</v>
      </c>
      <c r="Z15" s="50">
        <v>1.9795422554016113</v>
      </c>
      <c r="AA15" s="51">
        <v>1.9794661998748779</v>
      </c>
    </row>
    <row r="16" spans="1:27" x14ac:dyDescent="0.25">
      <c r="A16" s="19">
        <v>4</v>
      </c>
      <c r="B16" s="16" t="s">
        <v>189</v>
      </c>
      <c r="C16" s="52">
        <v>1.6858623027801514</v>
      </c>
      <c r="D16" s="50">
        <v>1.6926511526107788</v>
      </c>
      <c r="E16" s="50">
        <v>1.7029314041137695</v>
      </c>
      <c r="F16" s="50">
        <v>1.7156641483306885</v>
      </c>
      <c r="G16" s="50">
        <v>1.7259421348571777</v>
      </c>
      <c r="H16" s="50">
        <v>1.7342835664749146</v>
      </c>
      <c r="I16" s="50">
        <v>1.7401175498962402</v>
      </c>
      <c r="J16" s="50">
        <v>1.7447019815444946</v>
      </c>
      <c r="K16" s="50">
        <v>1.7495089769363403</v>
      </c>
      <c r="L16" s="50">
        <v>1.7542424201965332</v>
      </c>
      <c r="M16" s="50">
        <v>1.759935736656189</v>
      </c>
      <c r="N16" s="50">
        <v>1.7668135166168213</v>
      </c>
      <c r="O16" s="50">
        <v>1.7736011743545532</v>
      </c>
      <c r="P16" s="50">
        <v>1.7804238796234131</v>
      </c>
      <c r="Q16" s="50">
        <v>1.7857182025909424</v>
      </c>
      <c r="R16" s="50">
        <v>1.789787769317627</v>
      </c>
      <c r="S16" s="50">
        <v>1.7940289974212646</v>
      </c>
      <c r="T16" s="50">
        <v>1.7996153831481934</v>
      </c>
      <c r="U16" s="50">
        <v>1.8038458824157715</v>
      </c>
      <c r="V16" s="50">
        <v>1.8036462068557739</v>
      </c>
      <c r="W16" s="50">
        <v>1.8033484220504761</v>
      </c>
      <c r="X16" s="50">
        <v>1.8032324314117432</v>
      </c>
      <c r="Y16" s="50">
        <v>1.8032733201980591</v>
      </c>
      <c r="Z16" s="50">
        <v>1.8034719228744507</v>
      </c>
      <c r="AA16" s="51">
        <v>1.8034026622772217</v>
      </c>
    </row>
    <row r="17" spans="1:27" x14ac:dyDescent="0.25">
      <c r="A17" s="19">
        <v>5</v>
      </c>
      <c r="B17" s="16" t="s">
        <v>190</v>
      </c>
      <c r="C17" s="52">
        <v>1.7842923402786255</v>
      </c>
      <c r="D17" s="50">
        <v>1.7914774417877197</v>
      </c>
      <c r="E17" s="50">
        <v>1.8023579120635986</v>
      </c>
      <c r="F17" s="50">
        <v>1.8158341646194458</v>
      </c>
      <c r="G17" s="50">
        <v>1.8267122507095337</v>
      </c>
      <c r="H17" s="50">
        <v>1.8355406522750854</v>
      </c>
      <c r="I17" s="50">
        <v>1.8417153358459473</v>
      </c>
      <c r="J17" s="50">
        <v>1.8465673923492432</v>
      </c>
      <c r="K17" s="50">
        <v>1.8516550064086914</v>
      </c>
      <c r="L17" s="50">
        <v>1.856664776802063</v>
      </c>
      <c r="M17" s="50">
        <v>1.8626905679702759</v>
      </c>
      <c r="N17" s="50">
        <v>1.8699698448181152</v>
      </c>
      <c r="O17" s="50">
        <v>1.8771538734436035</v>
      </c>
      <c r="P17" s="50">
        <v>1.8843748569488525</v>
      </c>
      <c r="Q17" s="50">
        <v>1.8899784088134766</v>
      </c>
      <c r="R17" s="50">
        <v>1.8942855596542358</v>
      </c>
      <c r="S17" s="50">
        <v>1.8987743854522705</v>
      </c>
      <c r="T17" s="50">
        <v>1.9046869277954102</v>
      </c>
      <c r="U17" s="50">
        <v>1.9091644287109375</v>
      </c>
      <c r="V17" s="50">
        <v>1.908953070640564</v>
      </c>
      <c r="W17" s="50">
        <v>1.9086378812789917</v>
      </c>
      <c r="X17" s="50">
        <v>1.9085150957107544</v>
      </c>
      <c r="Y17" s="50">
        <v>1.9085584878921509</v>
      </c>
      <c r="Z17" s="50">
        <v>1.9087686538696289</v>
      </c>
      <c r="AA17" s="51">
        <v>1.9086953401565552</v>
      </c>
    </row>
    <row r="18" spans="1:27" x14ac:dyDescent="0.25">
      <c r="A18" s="20">
        <v>6</v>
      </c>
      <c r="B18" s="17" t="s">
        <v>191</v>
      </c>
      <c r="C18" s="53">
        <v>1.7794747352600098</v>
      </c>
      <c r="D18" s="54">
        <v>1.7866405248641968</v>
      </c>
      <c r="E18" s="54">
        <v>1.7974915504455566</v>
      </c>
      <c r="F18" s="54">
        <v>1.8109314441680908</v>
      </c>
      <c r="G18" s="54">
        <v>1.8217800855636597</v>
      </c>
      <c r="H18" s="54">
        <v>1.8305847644805908</v>
      </c>
      <c r="I18" s="54">
        <v>1.836742639541626</v>
      </c>
      <c r="J18" s="54">
        <v>1.8415817022323608</v>
      </c>
      <c r="K18" s="54">
        <v>1.8466556072235107</v>
      </c>
      <c r="L18" s="54">
        <v>1.8516517877578735</v>
      </c>
      <c r="M18" s="54">
        <v>1.857661247253418</v>
      </c>
      <c r="N18" s="54">
        <v>1.864920973777771</v>
      </c>
      <c r="O18" s="54">
        <v>1.8720855712890625</v>
      </c>
      <c r="P18" s="54">
        <v>1.8792871236801147</v>
      </c>
      <c r="Q18" s="54">
        <v>1.8848754167556763</v>
      </c>
      <c r="R18" s="54">
        <v>1.8891710042953491</v>
      </c>
      <c r="S18" s="54">
        <v>1.8936476707458496</v>
      </c>
      <c r="T18" s="54">
        <v>1.899544358253479</v>
      </c>
      <c r="U18" s="54">
        <v>1.9040096998214722</v>
      </c>
      <c r="V18" s="54">
        <v>1.9037989377975464</v>
      </c>
      <c r="W18" s="54">
        <v>1.903484582901001</v>
      </c>
      <c r="X18" s="54">
        <v>1.9033620357513428</v>
      </c>
      <c r="Y18" s="54">
        <v>1.9034053087234497</v>
      </c>
      <c r="Z18" s="54">
        <v>1.9036149978637695</v>
      </c>
      <c r="AA18" s="55">
        <v>1.9035419225692749</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Bo'ness</v>
      </c>
      <c r="C22" s="64">
        <f>VLOOKUP($A22,$A$13:$AA$18,3)</f>
        <v>1.756251335144043</v>
      </c>
      <c r="D22" s="64">
        <f>VLOOKUP($A22,$A$13:$AA$18,4)</f>
        <v>1.7633235454559326</v>
      </c>
      <c r="E22" s="64">
        <f>VLOOKUP($A22,$A$13:$AA$18,5)</f>
        <v>1.7740330696105957</v>
      </c>
      <c r="F22" s="64">
        <f>VLOOKUP($A22,$A$13:$AA$18,6)</f>
        <v>1.7872974872589111</v>
      </c>
      <c r="G22" s="64">
        <f>VLOOKUP($A22,$A$13:$AA$18,7)</f>
        <v>1.7980046272277832</v>
      </c>
      <c r="H22" s="64">
        <f>VLOOKUP($A22,$A$13:$AA$18,8)</f>
        <v>1.8066943883895874</v>
      </c>
      <c r="I22" s="64">
        <f>VLOOKUP($A22,$A$13:$AA$18,9)</f>
        <v>1.8127719163894653</v>
      </c>
      <c r="J22" s="64">
        <f>VLOOKUP($A22,$A$13:$AA$18,10)</f>
        <v>1.8175477981567383</v>
      </c>
      <c r="K22" s="64">
        <f>VLOOKUP($A22,$A$13:$AA$18,11)</f>
        <v>1.8225554227828979</v>
      </c>
      <c r="L22" s="64">
        <f>VLOOKUP($A22,$A$13:$AA$18,12)</f>
        <v>1.827486515045166</v>
      </c>
      <c r="M22" s="64">
        <f>VLOOKUP($A22,$A$13:$AA$18,13)</f>
        <v>1.833417534828186</v>
      </c>
      <c r="N22" s="64">
        <f>VLOOKUP($A22,$A$13:$AA$18,14)</f>
        <v>1.8405823707580566</v>
      </c>
      <c r="O22" s="64">
        <f>VLOOKUP($A22,$A$13:$AA$18,15)</f>
        <v>1.8476535081863403</v>
      </c>
      <c r="P22" s="64">
        <f>VLOOKUP($A22,$A$13:$AA$18,16)</f>
        <v>1.854761004447937</v>
      </c>
      <c r="Q22" s="64">
        <f>VLOOKUP($A22,$A$13:$AA$18,17)</f>
        <v>1.860276460647583</v>
      </c>
      <c r="R22" s="64">
        <f>VLOOKUP($A22,$A$13:$AA$18,18)</f>
        <v>1.864516019821167</v>
      </c>
      <c r="S22" s="64">
        <f>VLOOKUP($A22,$A$13:$AA$18,19)</f>
        <v>1.8689342737197876</v>
      </c>
      <c r="T22" s="64">
        <f>VLOOKUP($A22,$A$13:$AA$18,20)</f>
        <v>1.8747539520263672</v>
      </c>
      <c r="U22" s="64">
        <f>VLOOKUP($A22,$A$13:$AA$18,21)</f>
        <v>1.87916100025177</v>
      </c>
      <c r="V22" s="64">
        <f>VLOOKUP($A22,$A$13:$AA$18,22)</f>
        <v>1.8789529800415039</v>
      </c>
      <c r="W22" s="64">
        <f>VLOOKUP($A22,$A$13:$AA$18,23)</f>
        <v>1.8786427974700928</v>
      </c>
      <c r="X22" s="64">
        <f>VLOOKUP($A22,$A$13:$AA$18,24)</f>
        <v>1.8785219192504883</v>
      </c>
      <c r="Y22" s="64">
        <f>VLOOKUP($A22,$A$13:$AA$18,25)</f>
        <v>1.8785645961761475</v>
      </c>
      <c r="Z22" s="64">
        <f>VLOOKUP($A22,$A$13:$AA$18,26)</f>
        <v>1.8787715435028076</v>
      </c>
      <c r="AA22" s="65">
        <f>VLOOKUP($A22,$A$13:$AA$18,27)</f>
        <v>1.8786993026733398</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75"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19</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4" t="s">
        <v>84</v>
      </c>
      <c r="B50" s="15"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187</v>
      </c>
      <c r="C51" s="56">
        <v>109.2021484375</v>
      </c>
      <c r="D51" s="57">
        <v>101.62117767333984</v>
      </c>
      <c r="E51" s="57">
        <v>99.284080505371094</v>
      </c>
      <c r="F51" s="57">
        <v>96.904884338378906</v>
      </c>
      <c r="G51" s="57">
        <v>94.650962829589844</v>
      </c>
      <c r="H51" s="57">
        <v>92.5108642578125</v>
      </c>
      <c r="I51" s="57">
        <v>90.527542114257813</v>
      </c>
      <c r="J51" s="58">
        <v>88.605941772460938</v>
      </c>
      <c r="K51" s="58">
        <v>86.755455017089844</v>
      </c>
      <c r="L51" s="58">
        <v>85.031288146972656</v>
      </c>
      <c r="M51" s="58">
        <v>83.428062438964844</v>
      </c>
      <c r="N51" s="58">
        <v>81.899581909179688</v>
      </c>
      <c r="O51" s="58">
        <v>80.448928833007812</v>
      </c>
      <c r="P51" s="58">
        <v>79.049484252929688</v>
      </c>
      <c r="Q51" s="58">
        <v>77.706321716308594</v>
      </c>
      <c r="R51" s="58">
        <v>76.424972534179688</v>
      </c>
      <c r="S51" s="58">
        <v>75.224479675292969</v>
      </c>
      <c r="T51" s="58">
        <v>74.094161987304688</v>
      </c>
      <c r="U51" s="58">
        <v>73.00604248046875</v>
      </c>
      <c r="V51" s="58">
        <v>71.976020812988281</v>
      </c>
      <c r="W51" s="58">
        <v>70.992324829101563</v>
      </c>
      <c r="X51" s="58">
        <v>70.031578063964844</v>
      </c>
      <c r="Y51" s="58">
        <v>69.151275634765625</v>
      </c>
      <c r="Z51" s="58">
        <v>68.326995849609375</v>
      </c>
      <c r="AA51" s="59">
        <v>67.552940368652344</v>
      </c>
    </row>
    <row r="52" spans="1:27" x14ac:dyDescent="0.25">
      <c r="A52" s="19">
        <v>2</v>
      </c>
      <c r="B52" s="16" t="s">
        <v>188</v>
      </c>
      <c r="C52" s="48">
        <v>122.38376617431641</v>
      </c>
      <c r="D52" s="49">
        <v>113.76816558837891</v>
      </c>
      <c r="E52" s="49">
        <v>111.14988708496094</v>
      </c>
      <c r="F52" s="49">
        <v>108.49658966064453</v>
      </c>
      <c r="G52" s="49">
        <v>105.97928619384766</v>
      </c>
      <c r="H52" s="49">
        <v>103.62203216552734</v>
      </c>
      <c r="I52" s="49">
        <v>101.42275238037109</v>
      </c>
      <c r="J52" s="50">
        <v>99.27960205078125</v>
      </c>
      <c r="K52" s="50">
        <v>97.221664428710937</v>
      </c>
      <c r="L52" s="50">
        <v>95.252967834472656</v>
      </c>
      <c r="M52" s="50">
        <v>93.418495178222656</v>
      </c>
      <c r="N52" s="50">
        <v>91.723503112792969</v>
      </c>
      <c r="O52" s="50">
        <v>90.084716796875</v>
      </c>
      <c r="P52" s="50">
        <v>88.52191162109375</v>
      </c>
      <c r="Q52" s="50">
        <v>87.021339416503906</v>
      </c>
      <c r="R52" s="50">
        <v>85.604316711425781</v>
      </c>
      <c r="S52" s="50">
        <v>84.279922485351562</v>
      </c>
      <c r="T52" s="50">
        <v>83.022628784179688</v>
      </c>
      <c r="U52" s="50">
        <v>81.820564270019531</v>
      </c>
      <c r="V52" s="50">
        <v>80.6671142578125</v>
      </c>
      <c r="W52" s="50">
        <v>79.563446044921875</v>
      </c>
      <c r="X52" s="50">
        <v>78.489532470703125</v>
      </c>
      <c r="Y52" s="50">
        <v>77.4935302734375</v>
      </c>
      <c r="Z52" s="50">
        <v>76.5733642578125</v>
      </c>
      <c r="AA52" s="51">
        <v>75.704025268554687</v>
      </c>
    </row>
    <row r="53" spans="1:27" x14ac:dyDescent="0.25">
      <c r="A53" s="19">
        <v>3</v>
      </c>
      <c r="B53" s="16" t="s">
        <v>19</v>
      </c>
      <c r="C53" s="48">
        <v>123.41677856445312</v>
      </c>
      <c r="D53" s="49">
        <v>114.58385467529297</v>
      </c>
      <c r="E53" s="49">
        <v>111.94011688232422</v>
      </c>
      <c r="F53" s="49">
        <v>109.22421264648437</v>
      </c>
      <c r="G53" s="49">
        <v>106.66722869873047</v>
      </c>
      <c r="H53" s="49">
        <v>104.27643585205078</v>
      </c>
      <c r="I53" s="49">
        <v>102.0513916015625</v>
      </c>
      <c r="J53" s="50">
        <v>99.873741149902344</v>
      </c>
      <c r="K53" s="50">
        <v>97.799331665039063</v>
      </c>
      <c r="L53" s="50">
        <v>95.804046630859375</v>
      </c>
      <c r="M53" s="50">
        <v>93.967079162597656</v>
      </c>
      <c r="N53" s="50">
        <v>92.261238098144531</v>
      </c>
      <c r="O53" s="50">
        <v>90.619712829589844</v>
      </c>
      <c r="P53" s="50">
        <v>89.04541015625</v>
      </c>
      <c r="Q53" s="50">
        <v>87.54827880859375</v>
      </c>
      <c r="R53" s="50">
        <v>86.129234313964844</v>
      </c>
      <c r="S53" s="50">
        <v>84.80419921875</v>
      </c>
      <c r="T53" s="50">
        <v>83.54364013671875</v>
      </c>
      <c r="U53" s="50">
        <v>82.340950012207031</v>
      </c>
      <c r="V53" s="50">
        <v>81.209259033203125</v>
      </c>
      <c r="W53" s="50">
        <v>80.115364074707031</v>
      </c>
      <c r="X53" s="50">
        <v>79.056922912597656</v>
      </c>
      <c r="Y53" s="50">
        <v>78.065803527832031</v>
      </c>
      <c r="Z53" s="50">
        <v>77.143348693847656</v>
      </c>
      <c r="AA53" s="51">
        <v>76.275444030761719</v>
      </c>
    </row>
    <row r="54" spans="1:27" x14ac:dyDescent="0.25">
      <c r="A54" s="19">
        <v>4</v>
      </c>
      <c r="B54" s="16" t="s">
        <v>189</v>
      </c>
      <c r="C54" s="52">
        <v>113.94136047363281</v>
      </c>
      <c r="D54" s="50">
        <v>105.79145812988281</v>
      </c>
      <c r="E54" s="50">
        <v>103.31935119628906</v>
      </c>
      <c r="F54" s="50">
        <v>100.79935455322266</v>
      </c>
      <c r="G54" s="50">
        <v>98.4385986328125</v>
      </c>
      <c r="H54" s="50">
        <v>96.21728515625</v>
      </c>
      <c r="I54" s="50">
        <v>94.162773132324219</v>
      </c>
      <c r="J54" s="50">
        <v>92.153800964355469</v>
      </c>
      <c r="K54" s="50">
        <v>90.247978210449219</v>
      </c>
      <c r="L54" s="50">
        <v>88.440330505371094</v>
      </c>
      <c r="M54" s="50">
        <v>86.750877380371094</v>
      </c>
      <c r="N54" s="50">
        <v>85.182182312011719</v>
      </c>
      <c r="O54" s="50">
        <v>83.6842041015625</v>
      </c>
      <c r="P54" s="50">
        <v>82.249435424804688</v>
      </c>
      <c r="Q54" s="50">
        <v>80.865135192871094</v>
      </c>
      <c r="R54" s="50">
        <v>79.561851501464844</v>
      </c>
      <c r="S54" s="50">
        <v>78.361213684082031</v>
      </c>
      <c r="T54" s="50">
        <v>77.208473205566406</v>
      </c>
      <c r="U54" s="50">
        <v>76.097007751464844</v>
      </c>
      <c r="V54" s="50">
        <v>75.06524658203125</v>
      </c>
      <c r="W54" s="50">
        <v>74.049072265625</v>
      </c>
      <c r="X54" s="50">
        <v>73.079574584960938</v>
      </c>
      <c r="Y54" s="50">
        <v>72.16802978515625</v>
      </c>
      <c r="Z54" s="50">
        <v>71.316139221191406</v>
      </c>
      <c r="AA54" s="51">
        <v>70.507133483886719</v>
      </c>
    </row>
    <row r="55" spans="1:27" x14ac:dyDescent="0.25">
      <c r="A55" s="19">
        <v>5</v>
      </c>
      <c r="B55" s="16" t="s">
        <v>190</v>
      </c>
      <c r="C55" s="52">
        <v>108.58753967285156</v>
      </c>
      <c r="D55" s="50">
        <v>100.91716003417969</v>
      </c>
      <c r="E55" s="50">
        <v>98.597030639648438</v>
      </c>
      <c r="F55" s="50">
        <v>96.227157592773438</v>
      </c>
      <c r="G55" s="50">
        <v>93.992446899414063</v>
      </c>
      <c r="H55" s="50">
        <v>91.890388488769531</v>
      </c>
      <c r="I55" s="50">
        <v>89.943061828613281</v>
      </c>
      <c r="J55" s="50">
        <v>88.029296875</v>
      </c>
      <c r="K55" s="50">
        <v>86.18756103515625</v>
      </c>
      <c r="L55" s="50">
        <v>84.430831909179688</v>
      </c>
      <c r="M55" s="50">
        <v>82.803169250488281</v>
      </c>
      <c r="N55" s="50">
        <v>81.284072875976563</v>
      </c>
      <c r="O55" s="50">
        <v>79.830909729003906</v>
      </c>
      <c r="P55" s="50">
        <v>78.436935424804688</v>
      </c>
      <c r="Q55" s="50">
        <v>77.108963012695312</v>
      </c>
      <c r="R55" s="50">
        <v>75.843856811523438</v>
      </c>
      <c r="S55" s="50">
        <v>74.677780151367188</v>
      </c>
      <c r="T55" s="50">
        <v>73.561729431152344</v>
      </c>
      <c r="U55" s="50">
        <v>72.497489929199219</v>
      </c>
      <c r="V55" s="50">
        <v>71.50067138671875</v>
      </c>
      <c r="W55" s="50">
        <v>70.537521362304688</v>
      </c>
      <c r="X55" s="50">
        <v>69.602798461914062</v>
      </c>
      <c r="Y55" s="50">
        <v>68.730758666992188</v>
      </c>
      <c r="Z55" s="50">
        <v>67.918746948242188</v>
      </c>
      <c r="AA55" s="51">
        <v>67.155136108398438</v>
      </c>
    </row>
    <row r="56" spans="1:27" x14ac:dyDescent="0.25">
      <c r="A56" s="20">
        <v>6</v>
      </c>
      <c r="B56" s="17" t="s">
        <v>191</v>
      </c>
      <c r="C56" s="53">
        <v>109.92955017089844</v>
      </c>
      <c r="D56" s="54">
        <v>102.17431640625</v>
      </c>
      <c r="E56" s="54">
        <v>99.82012939453125</v>
      </c>
      <c r="F56" s="54">
        <v>97.424896240234375</v>
      </c>
      <c r="G56" s="54">
        <v>95.15765380859375</v>
      </c>
      <c r="H56" s="54">
        <v>93.046745300292969</v>
      </c>
      <c r="I56" s="54">
        <v>91.078079223632813</v>
      </c>
      <c r="J56" s="54">
        <v>89.158180236816406</v>
      </c>
      <c r="K56" s="54">
        <v>87.308067321777344</v>
      </c>
      <c r="L56" s="54">
        <v>85.541839599609375</v>
      </c>
      <c r="M56" s="54">
        <v>83.896080017089844</v>
      </c>
      <c r="N56" s="54">
        <v>82.371025085449219</v>
      </c>
      <c r="O56" s="54">
        <v>80.903305053710938</v>
      </c>
      <c r="P56" s="54">
        <v>79.490005493164062</v>
      </c>
      <c r="Q56" s="54">
        <v>78.151397705078125</v>
      </c>
      <c r="R56" s="54">
        <v>76.878501892089844</v>
      </c>
      <c r="S56" s="54">
        <v>75.687461853027344</v>
      </c>
      <c r="T56" s="54">
        <v>74.55584716796875</v>
      </c>
      <c r="U56" s="54">
        <v>73.472091674804688</v>
      </c>
      <c r="V56" s="54">
        <v>72.451614379882813</v>
      </c>
      <c r="W56" s="54">
        <v>71.463516235351563</v>
      </c>
      <c r="X56" s="54">
        <v>70.501106262207031</v>
      </c>
      <c r="Y56" s="54">
        <v>69.610153198242188</v>
      </c>
      <c r="Z56" s="54">
        <v>68.774757385253906</v>
      </c>
      <c r="AA56" s="55">
        <v>67.995361328125</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22"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29">
        <v>1</v>
      </c>
      <c r="B60" s="30" t="str">
        <f>VLOOKUP($A$60,$A$51:$AA$56,2)</f>
        <v>Bo'ness</v>
      </c>
      <c r="C60" s="61">
        <f>VLOOKUP($A$60,$A$51:$AA$56,3)</f>
        <v>109.2021484375</v>
      </c>
      <c r="D60" s="62">
        <f>VLOOKUP($A$60,$A$51:$AA$56,4)</f>
        <v>101.62117767333984</v>
      </c>
      <c r="E60" s="62">
        <f>VLOOKUP($A$60,$A$51:$AA$56,5)</f>
        <v>99.284080505371094</v>
      </c>
      <c r="F60" s="62">
        <f>VLOOKUP($A$60,$A$51:$AA$56,6)</f>
        <v>96.904884338378906</v>
      </c>
      <c r="G60" s="62">
        <f>VLOOKUP($A$60,$A$51:$AA$56,7)</f>
        <v>94.650962829589844</v>
      </c>
      <c r="H60" s="62">
        <f>VLOOKUP($A$60,$A$51:$AA$56,8)</f>
        <v>92.5108642578125</v>
      </c>
      <c r="I60" s="62">
        <f>VLOOKUP($A$60,$A$51:$AA$56,9)</f>
        <v>90.527542114257813</v>
      </c>
      <c r="J60" s="62">
        <f>VLOOKUP($A$60,$A$51:$AA$56,10)</f>
        <v>88.605941772460938</v>
      </c>
      <c r="K60" s="62">
        <f>VLOOKUP($A$60,$A$51:$AA$56,11)</f>
        <v>86.755455017089844</v>
      </c>
      <c r="L60" s="62">
        <f>VLOOKUP($A$60,$A$51:$AA$56,12)</f>
        <v>85.031288146972656</v>
      </c>
      <c r="M60" s="62">
        <f>VLOOKUP($A$60,$A$51:$AA$56,13)</f>
        <v>83.428062438964844</v>
      </c>
      <c r="N60" s="62">
        <f>VLOOKUP($A$60,$A$51:$AA$56,14)</f>
        <v>81.899581909179688</v>
      </c>
      <c r="O60" s="62">
        <f>VLOOKUP($A$60,$A$51:$AA$56,15)</f>
        <v>80.448928833007812</v>
      </c>
      <c r="P60" s="62">
        <f>VLOOKUP($A$60,$A$51:$AA$56,16)</f>
        <v>79.049484252929688</v>
      </c>
      <c r="Q60" s="62">
        <f>VLOOKUP($A$60,$A$51:$AA$56,17)</f>
        <v>77.706321716308594</v>
      </c>
      <c r="R60" s="62">
        <f>VLOOKUP($A$60,$A$51:$AA$56,18)</f>
        <v>76.424972534179688</v>
      </c>
      <c r="S60" s="62">
        <f>VLOOKUP($A$60,$A$51:$AA$56,19)</f>
        <v>75.224479675292969</v>
      </c>
      <c r="T60" s="62">
        <f>VLOOKUP($A$60,$A$51:$AA$56,20)</f>
        <v>74.094161987304688</v>
      </c>
      <c r="U60" s="62">
        <f>VLOOKUP($A$60,$A$51:$AA$56,21)</f>
        <v>73.00604248046875</v>
      </c>
      <c r="V60" s="62">
        <f>VLOOKUP($A$60,$A$51:$AA$56,22)</f>
        <v>71.976020812988281</v>
      </c>
      <c r="W60" s="62">
        <f>VLOOKUP($A$60,$A$51:$AA$56,23)</f>
        <v>70.992324829101563</v>
      </c>
      <c r="X60" s="62">
        <f>VLOOKUP($A$60,$A$51:$AA$56,24)</f>
        <v>70.031578063964844</v>
      </c>
      <c r="Y60" s="62">
        <f>VLOOKUP($A$60,$A$51:$AA$56,25)</f>
        <v>69.151275634765625</v>
      </c>
      <c r="Z60" s="62">
        <f>VLOOKUP($A$60,$A$51:$AA$56,26)</f>
        <v>68.326995849609375</v>
      </c>
      <c r="AA60" s="63">
        <f>VLOOKUP($A$60,$A$51:$AA$56,27)</f>
        <v>67.552940368652344</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19</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4" t="s">
        <v>84</v>
      </c>
      <c r="B88" s="15"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187</v>
      </c>
      <c r="C89" s="34">
        <v>78.320388793945313</v>
      </c>
      <c r="D89" s="35">
        <v>79.2213134765625</v>
      </c>
      <c r="E89" s="35">
        <v>79.503959655761719</v>
      </c>
      <c r="F89" s="35">
        <v>79.806060791015625</v>
      </c>
      <c r="G89" s="35">
        <v>80.099128723144531</v>
      </c>
      <c r="H89" s="35">
        <v>80.374618530273438</v>
      </c>
      <c r="I89" s="35">
        <v>80.646575927734375</v>
      </c>
      <c r="J89" s="36">
        <v>80.919677734375</v>
      </c>
      <c r="K89" s="36">
        <v>81.190986633300781</v>
      </c>
      <c r="L89" s="36">
        <v>81.4556884765625</v>
      </c>
      <c r="M89" s="36">
        <v>81.706108093261719</v>
      </c>
      <c r="N89" s="36">
        <v>81.939727783203125</v>
      </c>
      <c r="O89" s="36">
        <v>82.171676635742188</v>
      </c>
      <c r="P89" s="36">
        <v>82.399795532226563</v>
      </c>
      <c r="Q89" s="36">
        <v>82.623222351074219</v>
      </c>
      <c r="R89" s="36">
        <v>82.827865600585937</v>
      </c>
      <c r="S89" s="36">
        <v>83.02197265625</v>
      </c>
      <c r="T89" s="36">
        <v>83.214836120605469</v>
      </c>
      <c r="U89" s="36">
        <v>83.401351928710938</v>
      </c>
      <c r="V89" s="36">
        <v>83.580764770507813</v>
      </c>
      <c r="W89" s="36">
        <v>83.754867553710938</v>
      </c>
      <c r="X89" s="36">
        <v>83.930564880371094</v>
      </c>
      <c r="Y89" s="36">
        <v>84.094863891601563</v>
      </c>
      <c r="Z89" s="36">
        <v>84.248359680175781</v>
      </c>
      <c r="AA89" s="37">
        <v>84.390495300292969</v>
      </c>
    </row>
    <row r="90" spans="1:27" x14ac:dyDescent="0.25">
      <c r="A90" s="19">
        <v>2</v>
      </c>
      <c r="B90" s="16" t="s">
        <v>188</v>
      </c>
      <c r="C90" s="38">
        <v>76.876243591308594</v>
      </c>
      <c r="D90" s="39">
        <v>77.805496215820313</v>
      </c>
      <c r="E90" s="39">
        <v>78.080764770507812</v>
      </c>
      <c r="F90" s="39">
        <v>78.383705139160156</v>
      </c>
      <c r="G90" s="39">
        <v>78.666984558105469</v>
      </c>
      <c r="H90" s="39">
        <v>78.948616027832031</v>
      </c>
      <c r="I90" s="39">
        <v>79.212745666503906</v>
      </c>
      <c r="J90" s="40">
        <v>79.477386474609375</v>
      </c>
      <c r="K90" s="40">
        <v>79.740447998046875</v>
      </c>
      <c r="L90" s="40">
        <v>80.000144958496094</v>
      </c>
      <c r="M90" s="40">
        <v>80.247474670410156</v>
      </c>
      <c r="N90" s="40">
        <v>80.480743408203125</v>
      </c>
      <c r="O90" s="40">
        <v>80.706832885742188</v>
      </c>
      <c r="P90" s="40">
        <v>80.927772521972656</v>
      </c>
      <c r="Q90" s="40">
        <v>81.144721984863281</v>
      </c>
      <c r="R90" s="40">
        <v>81.351142883300781</v>
      </c>
      <c r="S90" s="40">
        <v>81.545845031738281</v>
      </c>
      <c r="T90" s="40">
        <v>81.736572265625</v>
      </c>
      <c r="U90" s="40">
        <v>81.920272827148438</v>
      </c>
      <c r="V90" s="40">
        <v>82.0950927734375</v>
      </c>
      <c r="W90" s="40">
        <v>82.274627685546875</v>
      </c>
      <c r="X90" s="40">
        <v>82.444358825683594</v>
      </c>
      <c r="Y90" s="40">
        <v>82.610305786132813</v>
      </c>
      <c r="Z90" s="40">
        <v>82.759162902832031</v>
      </c>
      <c r="AA90" s="41">
        <v>82.904586791992188</v>
      </c>
    </row>
    <row r="91" spans="1:27" x14ac:dyDescent="0.25">
      <c r="A91" s="19">
        <v>3</v>
      </c>
      <c r="B91" s="16" t="s">
        <v>19</v>
      </c>
      <c r="C91" s="38">
        <v>76.78350830078125</v>
      </c>
      <c r="D91" s="39">
        <v>77.712265014648437</v>
      </c>
      <c r="E91" s="39">
        <v>77.985580444335937</v>
      </c>
      <c r="F91" s="39">
        <v>78.275718688964844</v>
      </c>
      <c r="G91" s="39">
        <v>78.557350158691406</v>
      </c>
      <c r="H91" s="39">
        <v>78.823760986328125</v>
      </c>
      <c r="I91" s="39">
        <v>79.082389831542969</v>
      </c>
      <c r="J91" s="40">
        <v>79.345619201660156</v>
      </c>
      <c r="K91" s="40">
        <v>79.607925415039063</v>
      </c>
      <c r="L91" s="40">
        <v>79.863800048828125</v>
      </c>
      <c r="M91" s="40">
        <v>80.108963012695312</v>
      </c>
      <c r="N91" s="40">
        <v>80.33807373046875</v>
      </c>
      <c r="O91" s="40">
        <v>80.5606689453125</v>
      </c>
      <c r="P91" s="40">
        <v>80.778419494628906</v>
      </c>
      <c r="Q91" s="40">
        <v>80.9903564453125</v>
      </c>
      <c r="R91" s="40">
        <v>81.192771911621094</v>
      </c>
      <c r="S91" s="40">
        <v>81.385810852050781</v>
      </c>
      <c r="T91" s="40">
        <v>81.575263977050781</v>
      </c>
      <c r="U91" s="40">
        <v>81.755378723144531</v>
      </c>
      <c r="V91" s="40">
        <v>81.92822265625</v>
      </c>
      <c r="W91" s="40">
        <v>82.10357666015625</v>
      </c>
      <c r="X91" s="40">
        <v>82.267234802246094</v>
      </c>
      <c r="Y91" s="40">
        <v>82.429405212402344</v>
      </c>
      <c r="Z91" s="40">
        <v>82.580734252929688</v>
      </c>
      <c r="AA91" s="41">
        <v>82.725379943847656</v>
      </c>
    </row>
    <row r="92" spans="1:27" x14ac:dyDescent="0.25">
      <c r="A92" s="19">
        <v>4</v>
      </c>
      <c r="B92" s="16" t="s">
        <v>189</v>
      </c>
      <c r="C92" s="42">
        <v>77.842262268066406</v>
      </c>
      <c r="D92" s="40">
        <v>78.766357421875</v>
      </c>
      <c r="E92" s="40">
        <v>79.043716430664063</v>
      </c>
      <c r="F92" s="40">
        <v>79.331832885742188</v>
      </c>
      <c r="G92" s="40">
        <v>79.623237609863281</v>
      </c>
      <c r="H92" s="40">
        <v>79.895904541015625</v>
      </c>
      <c r="I92" s="40">
        <v>80.160430908203125</v>
      </c>
      <c r="J92" s="40">
        <v>80.41998291015625</v>
      </c>
      <c r="K92" s="40">
        <v>80.683006286621094</v>
      </c>
      <c r="L92" s="40">
        <v>80.942901611328125</v>
      </c>
      <c r="M92" s="40">
        <v>81.19244384765625</v>
      </c>
      <c r="N92" s="40">
        <v>81.422615051269531</v>
      </c>
      <c r="O92" s="40">
        <v>81.6468505859375</v>
      </c>
      <c r="P92" s="40">
        <v>81.867263793945313</v>
      </c>
      <c r="Q92" s="40">
        <v>82.083526611328125</v>
      </c>
      <c r="R92" s="40">
        <v>82.29168701171875</v>
      </c>
      <c r="S92" s="40">
        <v>82.487754821777344</v>
      </c>
      <c r="T92" s="40">
        <v>82.678115844726563</v>
      </c>
      <c r="U92" s="40">
        <v>82.862533569335938</v>
      </c>
      <c r="V92" s="40">
        <v>83.035385131835938</v>
      </c>
      <c r="W92" s="40">
        <v>83.213623046875</v>
      </c>
      <c r="X92" s="40">
        <v>83.383415222167969</v>
      </c>
      <c r="Y92" s="40">
        <v>83.546401977539063</v>
      </c>
      <c r="Z92" s="40">
        <v>83.696624755859375</v>
      </c>
      <c r="AA92" s="41">
        <v>83.839981079101563</v>
      </c>
    </row>
    <row r="93" spans="1:27" x14ac:dyDescent="0.25">
      <c r="A93" s="19">
        <v>5</v>
      </c>
      <c r="B93" s="16" t="s">
        <v>190</v>
      </c>
      <c r="C93" s="42">
        <v>78.434036254882813</v>
      </c>
      <c r="D93" s="40">
        <v>79.362419128417969</v>
      </c>
      <c r="E93" s="40">
        <v>79.634689331054687</v>
      </c>
      <c r="F93" s="40">
        <v>79.936927795410156</v>
      </c>
      <c r="G93" s="40">
        <v>80.225975036621094</v>
      </c>
      <c r="H93" s="40">
        <v>80.498123168945313</v>
      </c>
      <c r="I93" s="40">
        <v>80.763839721679688</v>
      </c>
      <c r="J93" s="40">
        <v>81.028861999511719</v>
      </c>
      <c r="K93" s="40">
        <v>81.29827880859375</v>
      </c>
      <c r="L93" s="40">
        <v>81.560813903808594</v>
      </c>
      <c r="M93" s="40">
        <v>81.8145751953125</v>
      </c>
      <c r="N93" s="40">
        <v>82.0504150390625</v>
      </c>
      <c r="O93" s="40">
        <v>82.277153015136719</v>
      </c>
      <c r="P93" s="40">
        <v>82.502532958984375</v>
      </c>
      <c r="Q93" s="40">
        <v>82.71942138671875</v>
      </c>
      <c r="R93" s="40">
        <v>82.928184509277344</v>
      </c>
      <c r="S93" s="40">
        <v>83.124580383300781</v>
      </c>
      <c r="T93" s="40">
        <v>83.317161560058594</v>
      </c>
      <c r="U93" s="40">
        <v>83.501449584960937</v>
      </c>
      <c r="V93" s="40">
        <v>83.679962158203125</v>
      </c>
      <c r="W93" s="40">
        <v>83.858268737792969</v>
      </c>
      <c r="X93" s="40">
        <v>84.032051086425781</v>
      </c>
      <c r="Y93" s="40">
        <v>84.196357727050781</v>
      </c>
      <c r="Z93" s="40">
        <v>84.348533630371094</v>
      </c>
      <c r="AA93" s="41">
        <v>84.491447448730469</v>
      </c>
    </row>
    <row r="94" spans="1:27" x14ac:dyDescent="0.25">
      <c r="A94" s="20">
        <v>6</v>
      </c>
      <c r="B94" s="17" t="s">
        <v>191</v>
      </c>
      <c r="C94" s="43">
        <v>78.263175964355469</v>
      </c>
      <c r="D94" s="44">
        <v>79.19061279296875</v>
      </c>
      <c r="E94" s="44">
        <v>79.467170715332031</v>
      </c>
      <c r="F94" s="44">
        <v>79.767166137695312</v>
      </c>
      <c r="G94" s="44">
        <v>80.052947998046875</v>
      </c>
      <c r="H94" s="44">
        <v>80.328445434570313</v>
      </c>
      <c r="I94" s="44">
        <v>80.591957092285156</v>
      </c>
      <c r="J94" s="44">
        <v>80.861907958984375</v>
      </c>
      <c r="K94" s="44">
        <v>81.130760192871094</v>
      </c>
      <c r="L94" s="44">
        <v>81.394973754882813</v>
      </c>
      <c r="M94" s="44">
        <v>81.644439697265625</v>
      </c>
      <c r="N94" s="44">
        <v>81.883575439453125</v>
      </c>
      <c r="O94" s="44">
        <v>82.113128662109375</v>
      </c>
      <c r="P94" s="44">
        <v>82.337333679199219</v>
      </c>
      <c r="Q94" s="44">
        <v>82.551132202148438</v>
      </c>
      <c r="R94" s="44">
        <v>82.761772155761719</v>
      </c>
      <c r="S94" s="44">
        <v>82.961639404296875</v>
      </c>
      <c r="T94" s="44">
        <v>83.153938293457031</v>
      </c>
      <c r="U94" s="44">
        <v>83.338813781738281</v>
      </c>
      <c r="V94" s="44">
        <v>83.518028259277344</v>
      </c>
      <c r="W94" s="44">
        <v>83.697212219238281</v>
      </c>
      <c r="X94" s="44">
        <v>83.874191284179688</v>
      </c>
      <c r="Y94" s="44">
        <v>84.038658142089844</v>
      </c>
      <c r="Z94" s="44">
        <v>84.193832397460938</v>
      </c>
      <c r="AA94" s="45">
        <v>84.340080261230469</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29">
        <v>1</v>
      </c>
      <c r="B98" s="30" t="str">
        <f>VLOOKUP($A$98,$A$89:$AA$94,2)</f>
        <v>Bo'ness</v>
      </c>
      <c r="C98" s="61">
        <f>VLOOKUP($A$98,$A$89:$AA$94,3)</f>
        <v>78.320388793945313</v>
      </c>
      <c r="D98" s="62">
        <f>VLOOKUP($A$98,$A$89:$AA$94,4)</f>
        <v>79.2213134765625</v>
      </c>
      <c r="E98" s="62">
        <f>VLOOKUP($A$98,$A$89:$AA$94,5)</f>
        <v>79.503959655761719</v>
      </c>
      <c r="F98" s="62">
        <f>VLOOKUP($A$98,$A$89:$AA$94,6)</f>
        <v>79.806060791015625</v>
      </c>
      <c r="G98" s="62">
        <f>VLOOKUP($A$98,$A$89:$AA$94,7)</f>
        <v>80.099128723144531</v>
      </c>
      <c r="H98" s="62">
        <f>VLOOKUP($A$98,$A$89:$AA$94,8)</f>
        <v>80.374618530273438</v>
      </c>
      <c r="I98" s="62">
        <f>VLOOKUP($A$98,$A$89:$AA$94,9)</f>
        <v>80.646575927734375</v>
      </c>
      <c r="J98" s="62">
        <f>VLOOKUP($A$98,$A$89:$AA$94,10)</f>
        <v>80.919677734375</v>
      </c>
      <c r="K98" s="62">
        <f>VLOOKUP($A$98,$A$89:$AA$94,11)</f>
        <v>81.190986633300781</v>
      </c>
      <c r="L98" s="62">
        <f>VLOOKUP($A$98,$A$89:$AA$94,12)</f>
        <v>81.4556884765625</v>
      </c>
      <c r="M98" s="62">
        <f>VLOOKUP($A$98,$A$89:$AA$94,13)</f>
        <v>81.706108093261719</v>
      </c>
      <c r="N98" s="62">
        <f>VLOOKUP($A$98,$A$89:$AA$94,14)</f>
        <v>81.939727783203125</v>
      </c>
      <c r="O98" s="62">
        <f>VLOOKUP($A$98,$A$89:$AA$94,15)</f>
        <v>82.171676635742188</v>
      </c>
      <c r="P98" s="62">
        <f>VLOOKUP($A$98,$A$89:$AA$94,16)</f>
        <v>82.399795532226563</v>
      </c>
      <c r="Q98" s="62">
        <f>VLOOKUP($A$98,$A$89:$AA$94,17)</f>
        <v>82.623222351074219</v>
      </c>
      <c r="R98" s="62">
        <f>VLOOKUP($A$98,$A$89:$AA$94,18)</f>
        <v>82.827865600585937</v>
      </c>
      <c r="S98" s="62">
        <f>VLOOKUP($A$98,$A$89:$AA$94,19)</f>
        <v>83.02197265625</v>
      </c>
      <c r="T98" s="62">
        <f>VLOOKUP($A$98,$A$89:$AA$94,20)</f>
        <v>83.214836120605469</v>
      </c>
      <c r="U98" s="62">
        <f>VLOOKUP($A$98,$A$89:$AA$94,21)</f>
        <v>83.401351928710938</v>
      </c>
      <c r="V98" s="62">
        <f>VLOOKUP($A$98,$A$89:$AA$94,22)</f>
        <v>83.580764770507813</v>
      </c>
      <c r="W98" s="62">
        <f>VLOOKUP($A$98,$A$89:$AA$94,23)</f>
        <v>83.754867553710938</v>
      </c>
      <c r="X98" s="62">
        <f>VLOOKUP($A$98,$A$89:$AA$94,24)</f>
        <v>83.930564880371094</v>
      </c>
      <c r="Y98" s="62">
        <f>VLOOKUP($A$98,$A$89:$AA$94,25)</f>
        <v>84.094863891601563</v>
      </c>
      <c r="Z98" s="62">
        <f>VLOOKUP($A$98,$A$89:$AA$94,26)</f>
        <v>84.248359680175781</v>
      </c>
      <c r="AA98" s="63">
        <f>VLOOKUP($A$98,$A$89:$AA$94,27)</f>
        <v>84.390495300292969</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19</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187</v>
      </c>
      <c r="C129" s="84">
        <v>46</v>
      </c>
      <c r="D129" s="89">
        <v>164</v>
      </c>
      <c r="E129" s="89">
        <v>148</v>
      </c>
      <c r="F129" s="89">
        <v>106</v>
      </c>
      <c r="G129" s="89">
        <v>-4</v>
      </c>
      <c r="H129" s="89">
        <v>134</v>
      </c>
      <c r="I129" s="89">
        <v>118</v>
      </c>
      <c r="J129" s="89">
        <v>-96</v>
      </c>
      <c r="K129" s="89">
        <v>24</v>
      </c>
      <c r="L129" s="89">
        <v>1</v>
      </c>
      <c r="M129" s="89">
        <v>-139</v>
      </c>
      <c r="N129" s="88">
        <v>-20.657384872436523</v>
      </c>
      <c r="O129" s="88">
        <v>-14.97960090637207</v>
      </c>
      <c r="P129" s="88">
        <v>-16.121303558349609</v>
      </c>
      <c r="Q129" s="88">
        <v>-15.564083099365234</v>
      </c>
      <c r="R129" s="88">
        <v>-17.202606201171875</v>
      </c>
      <c r="S129" s="88">
        <v>-16.556442260742188</v>
      </c>
      <c r="T129" s="88">
        <v>-16.198762893676758</v>
      </c>
      <c r="U129" s="89">
        <v>-16.861326217651367</v>
      </c>
      <c r="V129" s="89">
        <v>-15.919102668762207</v>
      </c>
      <c r="W129" s="89">
        <v>-15.764965057373047</v>
      </c>
      <c r="X129" s="89">
        <v>-14.023716926574707</v>
      </c>
      <c r="Y129" s="89">
        <v>-15.963983535766602</v>
      </c>
      <c r="Z129" s="89">
        <v>-16.833934783935547</v>
      </c>
      <c r="AA129" s="89">
        <v>-16.862583160400391</v>
      </c>
      <c r="AB129" s="89">
        <v>-16.4759521484375</v>
      </c>
      <c r="AC129" s="89">
        <v>-14.435060501098633</v>
      </c>
      <c r="AD129" s="89">
        <v>-17.643718719482422</v>
      </c>
      <c r="AE129" s="89">
        <v>-16.984626770019531</v>
      </c>
      <c r="AF129" s="89">
        <v>-18.69651985168457</v>
      </c>
      <c r="AG129" s="89">
        <v>-17.630474090576172</v>
      </c>
      <c r="AH129" s="89">
        <v>-19.435325622558594</v>
      </c>
      <c r="AI129" s="89">
        <v>-18.896293640136719</v>
      </c>
      <c r="AJ129" s="89">
        <v>-18.915283203125</v>
      </c>
      <c r="AK129" s="89">
        <v>-19.699440002441406</v>
      </c>
      <c r="AL129" s="90">
        <v>-18.858308792114258</v>
      </c>
    </row>
    <row r="130" spans="1:38" x14ac:dyDescent="0.25">
      <c r="A130" s="19">
        <v>2</v>
      </c>
      <c r="B130" s="16" t="s">
        <v>188</v>
      </c>
      <c r="C130" s="85">
        <v>135</v>
      </c>
      <c r="D130" s="92">
        <v>416</v>
      </c>
      <c r="E130" s="92">
        <v>513</v>
      </c>
      <c r="F130" s="92">
        <v>491</v>
      </c>
      <c r="G130" s="92">
        <v>348</v>
      </c>
      <c r="H130" s="92">
        <v>133</v>
      </c>
      <c r="I130" s="92">
        <v>91</v>
      </c>
      <c r="J130" s="92">
        <v>161</v>
      </c>
      <c r="K130" s="92">
        <v>-175</v>
      </c>
      <c r="L130" s="92">
        <v>102</v>
      </c>
      <c r="M130" s="92">
        <v>12</v>
      </c>
      <c r="N130" s="91">
        <v>33.553508758544922</v>
      </c>
      <c r="O130" s="91">
        <v>39.699497222900391</v>
      </c>
      <c r="P130" s="91">
        <v>39.273601531982422</v>
      </c>
      <c r="Q130" s="91">
        <v>41.361030578613281</v>
      </c>
      <c r="R130" s="91">
        <v>41.047897338867188</v>
      </c>
      <c r="S130" s="91">
        <v>40.225955963134766</v>
      </c>
      <c r="T130" s="91">
        <v>41.187934875488281</v>
      </c>
      <c r="U130" s="92">
        <v>38.784469604492188</v>
      </c>
      <c r="V130" s="92">
        <v>43.113918304443359</v>
      </c>
      <c r="W130" s="92">
        <v>38.892997741699219</v>
      </c>
      <c r="X130" s="92">
        <v>39.482822418212891</v>
      </c>
      <c r="Y130" s="92">
        <v>39.713035583496094</v>
      </c>
      <c r="Z130" s="92">
        <v>41.468143463134766</v>
      </c>
      <c r="AA130" s="92">
        <v>40.721115112304688</v>
      </c>
      <c r="AB130" s="92">
        <v>40.239482879638672</v>
      </c>
      <c r="AC130" s="92">
        <v>37.982349395751953</v>
      </c>
      <c r="AD130" s="92">
        <v>39.959217071533203</v>
      </c>
      <c r="AE130" s="92">
        <v>37.400180816650391</v>
      </c>
      <c r="AF130" s="92">
        <v>36.971775054931641</v>
      </c>
      <c r="AG130" s="92">
        <v>35.577407836914063</v>
      </c>
      <c r="AH130" s="92">
        <v>35.858623504638672</v>
      </c>
      <c r="AI130" s="92">
        <v>35.122314453125</v>
      </c>
      <c r="AJ130" s="92">
        <v>33.674060821533203</v>
      </c>
      <c r="AK130" s="92">
        <v>32.385051727294922</v>
      </c>
      <c r="AL130" s="93">
        <v>33.997211456298828</v>
      </c>
    </row>
    <row r="131" spans="1:38" x14ac:dyDescent="0.25">
      <c r="A131" s="19">
        <v>3</v>
      </c>
      <c r="B131" s="16" t="s">
        <v>19</v>
      </c>
      <c r="C131" s="85">
        <v>24</v>
      </c>
      <c r="D131" s="92">
        <v>189</v>
      </c>
      <c r="E131" s="92">
        <v>202</v>
      </c>
      <c r="F131" s="92">
        <v>627</v>
      </c>
      <c r="G131" s="92">
        <v>544</v>
      </c>
      <c r="H131" s="92">
        <v>487</v>
      </c>
      <c r="I131" s="92">
        <v>84</v>
      </c>
      <c r="J131" s="92">
        <v>213</v>
      </c>
      <c r="K131" s="92">
        <v>76</v>
      </c>
      <c r="L131" s="92">
        <v>235</v>
      </c>
      <c r="M131" s="92">
        <v>-128</v>
      </c>
      <c r="N131" s="91">
        <v>93.623573303222656</v>
      </c>
      <c r="O131" s="91">
        <v>108.13594055175781</v>
      </c>
      <c r="P131" s="91">
        <v>105.75053405761719</v>
      </c>
      <c r="Q131" s="91">
        <v>105.7183837890625</v>
      </c>
      <c r="R131" s="91">
        <v>103.56934356689453</v>
      </c>
      <c r="S131" s="91">
        <v>105.65835571289062</v>
      </c>
      <c r="T131" s="91">
        <v>107.93506622314453</v>
      </c>
      <c r="U131" s="92">
        <v>105.44775390625</v>
      </c>
      <c r="V131" s="92">
        <v>107.09618377685547</v>
      </c>
      <c r="W131" s="92">
        <v>104.4326171875</v>
      </c>
      <c r="X131" s="92">
        <v>105.38914489746094</v>
      </c>
      <c r="Y131" s="92">
        <v>105.53377532958984</v>
      </c>
      <c r="Z131" s="92">
        <v>104.51316833496094</v>
      </c>
      <c r="AA131" s="92">
        <v>106.52571868896484</v>
      </c>
      <c r="AB131" s="92">
        <v>105.08689880371094</v>
      </c>
      <c r="AC131" s="92">
        <v>105.23970794677734</v>
      </c>
      <c r="AD131" s="92">
        <v>104.45207977294922</v>
      </c>
      <c r="AE131" s="92">
        <v>102.65608978271484</v>
      </c>
      <c r="AF131" s="92">
        <v>100.93093872070312</v>
      </c>
      <c r="AG131" s="92">
        <v>100.4964599609375</v>
      </c>
      <c r="AH131" s="92">
        <v>97.801681518554688</v>
      </c>
      <c r="AI131" s="92">
        <v>99.811355590820313</v>
      </c>
      <c r="AJ131" s="92">
        <v>98.796226501464844</v>
      </c>
      <c r="AK131" s="92">
        <v>96.020576477050781</v>
      </c>
      <c r="AL131" s="93">
        <v>97.89080810546875</v>
      </c>
    </row>
    <row r="132" spans="1:38" x14ac:dyDescent="0.25">
      <c r="A132" s="19">
        <v>4</v>
      </c>
      <c r="B132" s="16" t="s">
        <v>189</v>
      </c>
      <c r="C132" s="85">
        <v>-35</v>
      </c>
      <c r="D132" s="92">
        <v>-157</v>
      </c>
      <c r="E132" s="92">
        <v>26</v>
      </c>
      <c r="F132" s="92">
        <v>-70</v>
      </c>
      <c r="G132" s="92">
        <v>-76</v>
      </c>
      <c r="H132" s="92">
        <v>-227</v>
      </c>
      <c r="I132" s="92">
        <v>-58</v>
      </c>
      <c r="J132" s="92">
        <v>68</v>
      </c>
      <c r="K132" s="92">
        <v>178</v>
      </c>
      <c r="L132" s="92">
        <v>-104</v>
      </c>
      <c r="M132" s="92">
        <v>-77</v>
      </c>
      <c r="N132" s="92">
        <v>1.9894827604293823</v>
      </c>
      <c r="O132" s="92">
        <v>11.302982330322266</v>
      </c>
      <c r="P132" s="92">
        <v>12.279623985290527</v>
      </c>
      <c r="Q132" s="92">
        <v>8.7514429092407227</v>
      </c>
      <c r="R132" s="92">
        <v>7.3256645202636719</v>
      </c>
      <c r="S132" s="92">
        <v>9.0431919097900391</v>
      </c>
      <c r="T132" s="92">
        <v>11.820265769958496</v>
      </c>
      <c r="U132" s="92">
        <v>8.6367588043212891</v>
      </c>
      <c r="V132" s="92">
        <v>8.9675455093383789</v>
      </c>
      <c r="W132" s="92">
        <v>9.3190908432006836</v>
      </c>
      <c r="X132" s="92">
        <v>8.954838752746582</v>
      </c>
      <c r="Y132" s="92">
        <v>9.7792196273803711</v>
      </c>
      <c r="Z132" s="92">
        <v>8.8882169723510742</v>
      </c>
      <c r="AA132" s="92">
        <v>10.310080528259277</v>
      </c>
      <c r="AB132" s="92">
        <v>8.5656805038452148</v>
      </c>
      <c r="AC132" s="92">
        <v>8.9285802841186523</v>
      </c>
      <c r="AD132" s="92">
        <v>7.9964900016784668</v>
      </c>
      <c r="AE132" s="92">
        <v>6.1607308387756348</v>
      </c>
      <c r="AF132" s="92">
        <v>7.654911994934082</v>
      </c>
      <c r="AG132" s="92">
        <v>5.8410987854003906</v>
      </c>
      <c r="AH132" s="92">
        <v>4.0811471939086914</v>
      </c>
      <c r="AI132" s="92">
        <v>4.9911437034606934</v>
      </c>
      <c r="AJ132" s="92">
        <v>5.5580449104309082</v>
      </c>
      <c r="AK132" s="92">
        <v>4.1189508438110352</v>
      </c>
      <c r="AL132" s="93">
        <v>4.2961349487304687</v>
      </c>
    </row>
    <row r="133" spans="1:38" x14ac:dyDescent="0.25">
      <c r="A133" s="19">
        <v>5</v>
      </c>
      <c r="B133" s="16" t="s">
        <v>190</v>
      </c>
      <c r="C133" s="85">
        <v>333</v>
      </c>
      <c r="D133" s="92">
        <v>367</v>
      </c>
      <c r="E133" s="92">
        <v>209</v>
      </c>
      <c r="F133" s="92">
        <v>143</v>
      </c>
      <c r="G133" s="92">
        <v>37</v>
      </c>
      <c r="H133" s="92">
        <v>295</v>
      </c>
      <c r="I133" s="92">
        <v>279</v>
      </c>
      <c r="J133" s="92">
        <v>228</v>
      </c>
      <c r="K133" s="92">
        <v>318</v>
      </c>
      <c r="L133" s="92">
        <v>367</v>
      </c>
      <c r="M133" s="92">
        <v>234</v>
      </c>
      <c r="N133" s="92">
        <v>288.0966796875</v>
      </c>
      <c r="O133" s="92">
        <v>295.83380126953125</v>
      </c>
      <c r="P133" s="92">
        <v>292.17733764648437</v>
      </c>
      <c r="Q133" s="92">
        <v>296.03485107421875</v>
      </c>
      <c r="R133" s="92">
        <v>292.895263671875</v>
      </c>
      <c r="S133" s="92">
        <v>294.11184692382812</v>
      </c>
      <c r="T133" s="92">
        <v>296.34246826171875</v>
      </c>
      <c r="U133" s="92">
        <v>294.69598388671875</v>
      </c>
      <c r="V133" s="92">
        <v>293.34722900390625</v>
      </c>
      <c r="W133" s="92">
        <v>295.68991088867187</v>
      </c>
      <c r="X133" s="92">
        <v>293.98934936523437</v>
      </c>
      <c r="Y133" s="92">
        <v>295.98117065429687</v>
      </c>
      <c r="Z133" s="92">
        <v>293.06771850585937</v>
      </c>
      <c r="AA133" s="92">
        <v>294.85891723632812</v>
      </c>
      <c r="AB133" s="92">
        <v>292.96170043945313</v>
      </c>
      <c r="AC133" s="92">
        <v>295.39398193359375</v>
      </c>
      <c r="AD133" s="92">
        <v>294.41729736328125</v>
      </c>
      <c r="AE133" s="92">
        <v>291.3616943359375</v>
      </c>
      <c r="AF133" s="92">
        <v>291.2037353515625</v>
      </c>
      <c r="AG133" s="92">
        <v>291.27090454101562</v>
      </c>
      <c r="AH133" s="92">
        <v>287.87966918945312</v>
      </c>
      <c r="AI133" s="92">
        <v>288.89892578125</v>
      </c>
      <c r="AJ133" s="92">
        <v>289.13958740234375</v>
      </c>
      <c r="AK133" s="92">
        <v>287.65426635742187</v>
      </c>
      <c r="AL133" s="93">
        <v>287.93450927734375</v>
      </c>
    </row>
    <row r="134" spans="1:38" x14ac:dyDescent="0.25">
      <c r="A134" s="20">
        <v>6</v>
      </c>
      <c r="B134" s="17" t="s">
        <v>191</v>
      </c>
      <c r="C134" s="86">
        <v>294</v>
      </c>
      <c r="D134" s="94">
        <v>-65</v>
      </c>
      <c r="E134" s="94">
        <v>392</v>
      </c>
      <c r="F134" s="94">
        <v>354</v>
      </c>
      <c r="G134" s="94">
        <v>73</v>
      </c>
      <c r="H134" s="94">
        <v>123</v>
      </c>
      <c r="I134" s="94">
        <v>126</v>
      </c>
      <c r="J134" s="94">
        <v>-60</v>
      </c>
      <c r="K134" s="94">
        <v>41</v>
      </c>
      <c r="L134" s="94">
        <v>365</v>
      </c>
      <c r="M134" s="94">
        <v>424</v>
      </c>
      <c r="N134" s="94">
        <v>171.01957702636719</v>
      </c>
      <c r="O134" s="94">
        <v>179.637939453125</v>
      </c>
      <c r="P134" s="94">
        <v>179.56956481933594</v>
      </c>
      <c r="Q134" s="94">
        <v>179.12576293945312</v>
      </c>
      <c r="R134" s="94">
        <v>177.51449584960937</v>
      </c>
      <c r="S134" s="94">
        <v>179.38142395019531</v>
      </c>
      <c r="T134" s="94">
        <v>179.16650390625</v>
      </c>
      <c r="U134" s="94">
        <v>178.07188415527344</v>
      </c>
      <c r="V134" s="94">
        <v>180.47785949707031</v>
      </c>
      <c r="W134" s="94">
        <v>179.67092895507812</v>
      </c>
      <c r="X134" s="94">
        <v>177.565185546875</v>
      </c>
      <c r="Y134" s="94">
        <v>178.2071533203125</v>
      </c>
      <c r="Z134" s="94">
        <v>178.87364196777344</v>
      </c>
      <c r="AA134" s="94">
        <v>178.874267578125</v>
      </c>
      <c r="AB134" s="94">
        <v>179.62367248535156</v>
      </c>
      <c r="AC134" s="94">
        <v>177.35292053222656</v>
      </c>
      <c r="AD134" s="94">
        <v>177.40411376953125</v>
      </c>
      <c r="AE134" s="94">
        <v>175.6219482421875</v>
      </c>
      <c r="AF134" s="94">
        <v>175.53611755371094</v>
      </c>
      <c r="AG134" s="94">
        <v>174.65890502929687</v>
      </c>
      <c r="AH134" s="94">
        <v>172.49769592285156</v>
      </c>
      <c r="AI134" s="94">
        <v>173.77737426757813</v>
      </c>
      <c r="AJ134" s="94">
        <v>172.3839111328125</v>
      </c>
      <c r="AK134" s="94">
        <v>170.9232177734375</v>
      </c>
      <c r="AL134" s="95">
        <v>171.53825378417969</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Bo'ness</v>
      </c>
      <c r="C138" s="99">
        <f>VLOOKUP($A$138,$A$129:$AL$134,3)</f>
        <v>46</v>
      </c>
      <c r="D138" s="100">
        <f>VLOOKUP($A$138,$A$129:$AL$134,4)</f>
        <v>164</v>
      </c>
      <c r="E138" s="100">
        <f>VLOOKUP($A$138,$A$129:$AL$134,5)</f>
        <v>148</v>
      </c>
      <c r="F138" s="100">
        <f>VLOOKUP($A$138,$A$129:$AL$134,6)</f>
        <v>106</v>
      </c>
      <c r="G138" s="100">
        <f>VLOOKUP($A$138,$A$129:$AL$134,7)</f>
        <v>-4</v>
      </c>
      <c r="H138" s="100">
        <f>VLOOKUP($A$138,$A$129:$AL$134,8)</f>
        <v>134</v>
      </c>
      <c r="I138" s="100">
        <f>VLOOKUP($A$138,$A$129:$AL$134,9)</f>
        <v>118</v>
      </c>
      <c r="J138" s="100">
        <f>VLOOKUP($A$138,$A$129:$AL$134,10)</f>
        <v>-96</v>
      </c>
      <c r="K138" s="100">
        <f>VLOOKUP($A$138,$A$129:$AL$134,11)</f>
        <v>24</v>
      </c>
      <c r="L138" s="100">
        <f>VLOOKUP($A$138,$A$129:$AL$134,12)</f>
        <v>1</v>
      </c>
      <c r="M138" s="100">
        <f>VLOOKUP($A$138,$A$129:$AL$134,13)</f>
        <v>-139</v>
      </c>
      <c r="N138" s="97">
        <f>VLOOKUP($A$138,$A$129:$AL$134,14)</f>
        <v>-20.657384872436523</v>
      </c>
      <c r="O138" s="97">
        <f>VLOOKUP($A$138,$A$129:$AL$134,15)</f>
        <v>-14.97960090637207</v>
      </c>
      <c r="P138" s="97">
        <f>VLOOKUP($A$138,$A$129:$AL$134,16)</f>
        <v>-16.121303558349609</v>
      </c>
      <c r="Q138" s="97">
        <f>VLOOKUP($A$138,$A$129:$AL$134,17)</f>
        <v>-15.564083099365234</v>
      </c>
      <c r="R138" s="97">
        <f>VLOOKUP($A$138,$A$129:$AL$134,18)</f>
        <v>-17.202606201171875</v>
      </c>
      <c r="S138" s="97">
        <f>VLOOKUP($A$138,$A$129:$AL$134,19)</f>
        <v>-16.556442260742188</v>
      </c>
      <c r="T138" s="97">
        <f>VLOOKUP($A$138,$A$129:$AL$134,20)</f>
        <v>-16.198762893676758</v>
      </c>
      <c r="U138" s="97">
        <f>VLOOKUP($A$138,$A$129:$AL$134,21)</f>
        <v>-16.861326217651367</v>
      </c>
      <c r="V138" s="97">
        <f>VLOOKUP($A$138,$A$129:$AL$134,22)</f>
        <v>-15.919102668762207</v>
      </c>
      <c r="W138" s="97">
        <f>VLOOKUP($A$138,$A$129:$AL$134,23)</f>
        <v>-15.764965057373047</v>
      </c>
      <c r="X138" s="97">
        <f>VLOOKUP($A$138,$A$129:$AL$134,24)</f>
        <v>-14.023716926574707</v>
      </c>
      <c r="Y138" s="97">
        <f>VLOOKUP($A$138,$A$129:$AL$134,25)</f>
        <v>-15.963983535766602</v>
      </c>
      <c r="Z138" s="97">
        <f>VLOOKUP($A$138,$A$129:$AL$134,26)</f>
        <v>-16.833934783935547</v>
      </c>
      <c r="AA138" s="97">
        <f>VLOOKUP($A$138,$A$129:$AL$134,27)</f>
        <v>-16.862583160400391</v>
      </c>
      <c r="AB138" s="97">
        <f>VLOOKUP($A$138,$A$129:$AL$134,28)</f>
        <v>-16.4759521484375</v>
      </c>
      <c r="AC138" s="97">
        <f>VLOOKUP($A$138,$A$129:$AL$134,29)</f>
        <v>-14.435060501098633</v>
      </c>
      <c r="AD138" s="97">
        <f>VLOOKUP($A$138,$A$129:$AL$134,30)</f>
        <v>-17.643718719482422</v>
      </c>
      <c r="AE138" s="97">
        <f>VLOOKUP($A$138,$A$129:$AL$134,31)</f>
        <v>-16.984626770019531</v>
      </c>
      <c r="AF138" s="97">
        <f>VLOOKUP($A$138,$A$129:$AL$134,32)</f>
        <v>-18.69651985168457</v>
      </c>
      <c r="AG138" s="97">
        <f>VLOOKUP($A$138,$A$129:$AL$134,33)</f>
        <v>-17.630474090576172</v>
      </c>
      <c r="AH138" s="97">
        <f>VLOOKUP($A$138,$A$129:$AL$134,34)</f>
        <v>-19.435325622558594</v>
      </c>
      <c r="AI138" s="97">
        <f>VLOOKUP($A$138,$A$129:$AL$134,35)</f>
        <v>-18.896293640136719</v>
      </c>
      <c r="AJ138" s="97">
        <f>VLOOKUP($A$138,$A$129:$AL$134,36)</f>
        <v>-18.915283203125</v>
      </c>
      <c r="AK138" s="97">
        <f>VLOOKUP($A$138,$A$129:$AL$134,37)</f>
        <v>-19.699440002441406</v>
      </c>
      <c r="AL138" s="98">
        <f>VLOOKUP($A$138,$A$129:$AL$134,38)</f>
        <v>-18.858308792114258</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4" spans="1:16358" x14ac:dyDescent="0.25">
      <c r="A164" s="165" t="s">
        <v>435</v>
      </c>
      <c r="B164" s="165"/>
    </row>
    <row r="165" spans="1:16358" s="114" customFormat="1" ht="11.25" x14ac:dyDescent="0.2">
      <c r="A165" s="164" t="s">
        <v>441</v>
      </c>
      <c r="B165" s="164"/>
      <c r="C165" s="164"/>
      <c r="D165" s="164"/>
      <c r="E165" s="164"/>
      <c r="F165" s="164"/>
      <c r="G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4:B164"/>
    <mergeCell ref="A165:G165"/>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Falkirk!A25" display="1. Total Fertility Rate (All persons)"/>
    <hyperlink ref="C6:G6" location="Falkirk!A63" display="2. Standardised Mortality Ratio (All Persons)"/>
    <hyperlink ref="A7:B7" location="Falkirk!A101" display="3. Life Expectancy (All Persons)"/>
    <hyperlink ref="C7:G7" location="Falkirk!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List Box 1">
              <controlPr defaultSize="0" autoLine="0" autoPict="0">
                <anchor moveWithCells="1">
                  <from>
                    <xdr:col>1</xdr:col>
                    <xdr:colOff>9525</xdr:colOff>
                    <xdr:row>24</xdr:row>
                    <xdr:rowOff>0</xdr:rowOff>
                  </from>
                  <to>
                    <xdr:col>2</xdr:col>
                    <xdr:colOff>9525</xdr:colOff>
                    <xdr:row>43</xdr:row>
                    <xdr:rowOff>0</xdr:rowOff>
                  </to>
                </anchor>
              </controlPr>
            </control>
          </mc:Choice>
        </mc:AlternateContent>
        <mc:AlternateContent xmlns:mc="http://schemas.openxmlformats.org/markup-compatibility/2006">
          <mc:Choice Requires="x14">
            <control shapeId="51202" r:id="rId5" name="List Box 2">
              <controlPr defaultSize="0" autoLine="0" autoPict="0">
                <anchor moveWithCells="1">
                  <from>
                    <xdr:col>1</xdr:col>
                    <xdr:colOff>38100</xdr:colOff>
                    <xdr:row>62</xdr:row>
                    <xdr:rowOff>19050</xdr:rowOff>
                  </from>
                  <to>
                    <xdr:col>2</xdr:col>
                    <xdr:colOff>9525</xdr:colOff>
                    <xdr:row>81</xdr:row>
                    <xdr:rowOff>9525</xdr:rowOff>
                  </to>
                </anchor>
              </controlPr>
            </control>
          </mc:Choice>
        </mc:AlternateContent>
        <mc:AlternateContent xmlns:mc="http://schemas.openxmlformats.org/markup-compatibility/2006">
          <mc:Choice Requires="x14">
            <control shapeId="51203" r:id="rId6" name="List Box 3">
              <controlPr defaultSize="0" autoLine="0" autoPict="0">
                <anchor moveWithCells="1">
                  <from>
                    <xdr:col>1</xdr:col>
                    <xdr:colOff>38100</xdr:colOff>
                    <xdr:row>100</xdr:row>
                    <xdr:rowOff>57150</xdr:rowOff>
                  </from>
                  <to>
                    <xdr:col>2</xdr:col>
                    <xdr:colOff>28575</xdr:colOff>
                    <xdr:row>120</xdr:row>
                    <xdr:rowOff>123825</xdr:rowOff>
                  </to>
                </anchor>
              </controlPr>
            </control>
          </mc:Choice>
        </mc:AlternateContent>
        <mc:AlternateContent xmlns:mc="http://schemas.openxmlformats.org/markup-compatibility/2006">
          <mc:Choice Requires="x14">
            <control shapeId="51204" r:id="rId7" name="List Box 4">
              <controlPr defaultSize="0" autoLine="0" autoPict="0">
                <anchor moveWithCells="1">
                  <from>
                    <xdr:col>1</xdr:col>
                    <xdr:colOff>38100</xdr:colOff>
                    <xdr:row>140</xdr:row>
                    <xdr:rowOff>57150</xdr:rowOff>
                  </from>
                  <to>
                    <xdr:col>2</xdr:col>
                    <xdr:colOff>28575</xdr:colOff>
                    <xdr:row>160</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ED23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192</v>
      </c>
      <c r="C13" s="48">
        <v>2.1161305904388428</v>
      </c>
      <c r="D13" s="49">
        <v>2.1246519088745117</v>
      </c>
      <c r="E13" s="49">
        <v>2.1375558376312256</v>
      </c>
      <c r="F13" s="49">
        <v>2.1535384654998779</v>
      </c>
      <c r="G13" s="49">
        <v>2.1664395332336426</v>
      </c>
      <c r="H13" s="49">
        <v>2.1769099235534668</v>
      </c>
      <c r="I13" s="49">
        <v>2.1842329502105713</v>
      </c>
      <c r="J13" s="50">
        <v>2.1899874210357666</v>
      </c>
      <c r="K13" s="50">
        <v>2.1960210800170898</v>
      </c>
      <c r="L13" s="50">
        <v>2.2019627094268799</v>
      </c>
      <c r="M13" s="50">
        <v>2.2091090679168701</v>
      </c>
      <c r="N13" s="50">
        <v>2.2177422046661377</v>
      </c>
      <c r="O13" s="50">
        <v>2.226262092590332</v>
      </c>
      <c r="P13" s="50">
        <v>2.2348260879516602</v>
      </c>
      <c r="Q13" s="50">
        <v>2.2414717674255371</v>
      </c>
      <c r="R13" s="50">
        <v>2.2465798854827881</v>
      </c>
      <c r="S13" s="50">
        <v>2.2519035339355469</v>
      </c>
      <c r="T13" s="50">
        <v>2.258915901184082</v>
      </c>
      <c r="U13" s="50">
        <v>2.264225959777832</v>
      </c>
      <c r="V13" s="50">
        <v>2.2639753818511963</v>
      </c>
      <c r="W13" s="50">
        <v>2.263601541519165</v>
      </c>
      <c r="X13" s="50">
        <v>2.263455867767334</v>
      </c>
      <c r="Y13" s="50">
        <v>2.2635073661804199</v>
      </c>
      <c r="Z13" s="50">
        <v>2.2637567520141602</v>
      </c>
      <c r="AA13" s="51">
        <v>2.2636697292327881</v>
      </c>
    </row>
    <row r="14" spans="1:27" x14ac:dyDescent="0.25">
      <c r="A14" s="19">
        <v>2</v>
      </c>
      <c r="B14" s="16" t="s">
        <v>193</v>
      </c>
      <c r="C14" s="48">
        <v>2.1081044673919678</v>
      </c>
      <c r="D14" s="49">
        <v>2.116593599319458</v>
      </c>
      <c r="E14" s="49">
        <v>2.1294486522674561</v>
      </c>
      <c r="F14" s="49">
        <v>2.1453704833984375</v>
      </c>
      <c r="G14" s="49">
        <v>2.1582226753234863</v>
      </c>
      <c r="H14" s="49">
        <v>2.1686532497406006</v>
      </c>
      <c r="I14" s="49">
        <v>2.1759486198425293</v>
      </c>
      <c r="J14" s="50">
        <v>2.1816811561584473</v>
      </c>
      <c r="K14" s="50">
        <v>2.1876921653747559</v>
      </c>
      <c r="L14" s="50">
        <v>2.1936111450195312</v>
      </c>
      <c r="M14" s="50">
        <v>2.2007303237915039</v>
      </c>
      <c r="N14" s="50">
        <v>2.2093307971954346</v>
      </c>
      <c r="O14" s="50">
        <v>2.2178184986114502</v>
      </c>
      <c r="P14" s="50">
        <v>2.2263498306274414</v>
      </c>
      <c r="Q14" s="50">
        <v>2.2329704761505127</v>
      </c>
      <c r="R14" s="50">
        <v>2.2380592823028564</v>
      </c>
      <c r="S14" s="50">
        <v>2.2433626651763916</v>
      </c>
      <c r="T14" s="50">
        <v>2.2503483295440674</v>
      </c>
      <c r="U14" s="50">
        <v>2.2556383609771729</v>
      </c>
      <c r="V14" s="50">
        <v>2.2553884983062744</v>
      </c>
      <c r="W14" s="50">
        <v>2.2550163269042969</v>
      </c>
      <c r="X14" s="50">
        <v>2.254871129989624</v>
      </c>
      <c r="Y14" s="50">
        <v>2.2549223899841309</v>
      </c>
      <c r="Z14" s="50">
        <v>2.2551705837249756</v>
      </c>
      <c r="AA14" s="51">
        <v>2.2550840377807617</v>
      </c>
    </row>
    <row r="15" spans="1:27" x14ac:dyDescent="0.25">
      <c r="A15" s="19">
        <v>3</v>
      </c>
      <c r="B15" s="16" t="s">
        <v>194</v>
      </c>
      <c r="C15" s="48">
        <v>1.8592932224273682</v>
      </c>
      <c r="D15" s="49">
        <v>1.8667804002761841</v>
      </c>
      <c r="E15" s="49">
        <v>1.8781181573867798</v>
      </c>
      <c r="F15" s="49">
        <v>1.8921608924865723</v>
      </c>
      <c r="G15" s="49">
        <v>1.903496265411377</v>
      </c>
      <c r="H15" s="49">
        <v>1.9126957654953003</v>
      </c>
      <c r="I15" s="49">
        <v>1.9191299676895142</v>
      </c>
      <c r="J15" s="50">
        <v>1.9241859912872314</v>
      </c>
      <c r="K15" s="50">
        <v>1.9294874668121338</v>
      </c>
      <c r="L15" s="50">
        <v>1.9347077608108521</v>
      </c>
      <c r="M15" s="50">
        <v>1.9409868717193604</v>
      </c>
      <c r="N15" s="50">
        <v>1.9485721588134766</v>
      </c>
      <c r="O15" s="50">
        <v>1.956058144569397</v>
      </c>
      <c r="P15" s="50">
        <v>1.9635826349258423</v>
      </c>
      <c r="Q15" s="50">
        <v>1.9694217443466187</v>
      </c>
      <c r="R15" s="50">
        <v>1.9739099740982056</v>
      </c>
      <c r="S15" s="50">
        <v>1.9785873889923096</v>
      </c>
      <c r="T15" s="50">
        <v>1.9847486019134521</v>
      </c>
      <c r="U15" s="50">
        <v>1.9894142150878906</v>
      </c>
      <c r="V15" s="50">
        <v>1.9891940355300903</v>
      </c>
      <c r="W15" s="50">
        <v>1.9888656139373779</v>
      </c>
      <c r="X15" s="50">
        <v>1.9887375831604004</v>
      </c>
      <c r="Y15" s="50">
        <v>1.9887827634811401</v>
      </c>
      <c r="Z15" s="50">
        <v>1.9890018701553345</v>
      </c>
      <c r="AA15" s="51">
        <v>1.9889254570007324</v>
      </c>
    </row>
    <row r="16" spans="1:27" x14ac:dyDescent="0.25">
      <c r="A16" s="19">
        <v>4</v>
      </c>
      <c r="B16" s="16" t="s">
        <v>195</v>
      </c>
      <c r="C16" s="52">
        <v>1.9119846820831299</v>
      </c>
      <c r="D16" s="50">
        <v>1.9196840524673462</v>
      </c>
      <c r="E16" s="50">
        <v>1.9313430786132813</v>
      </c>
      <c r="F16" s="50">
        <v>1.9457837343215942</v>
      </c>
      <c r="G16" s="50">
        <v>1.9574403762817383</v>
      </c>
      <c r="H16" s="50">
        <v>1.9669005870819092</v>
      </c>
      <c r="I16" s="50">
        <v>1.9735170602798462</v>
      </c>
      <c r="J16" s="50">
        <v>1.9787163734436035</v>
      </c>
      <c r="K16" s="50">
        <v>1.9841681718826294</v>
      </c>
      <c r="L16" s="50">
        <v>1.9895364046096802</v>
      </c>
      <c r="M16" s="50">
        <v>1.9959934949874878</v>
      </c>
      <c r="N16" s="50">
        <v>2.0037937164306641</v>
      </c>
      <c r="O16" s="50">
        <v>2.0114917755126953</v>
      </c>
      <c r="P16" s="50">
        <v>2.0192296504974365</v>
      </c>
      <c r="Q16" s="50">
        <v>2.0252342224121094</v>
      </c>
      <c r="R16" s="50">
        <v>2.0298495292663574</v>
      </c>
      <c r="S16" s="50">
        <v>2.0346596240997314</v>
      </c>
      <c r="T16" s="50">
        <v>2.0409953594207764</v>
      </c>
      <c r="U16" s="50">
        <v>2.0457932949066162</v>
      </c>
      <c r="V16" s="50">
        <v>2.0455667972564697</v>
      </c>
      <c r="W16" s="50">
        <v>2.0452289581298828</v>
      </c>
      <c r="X16" s="50">
        <v>2.0450973510742187</v>
      </c>
      <c r="Y16" s="50">
        <v>2.0451438426971436</v>
      </c>
      <c r="Z16" s="50">
        <v>2.0453691482543945</v>
      </c>
      <c r="AA16" s="51">
        <v>2.045290470123291</v>
      </c>
    </row>
    <row r="17" spans="1:27" x14ac:dyDescent="0.25">
      <c r="A17" s="19">
        <v>5</v>
      </c>
      <c r="B17" s="16" t="s">
        <v>196</v>
      </c>
      <c r="C17" s="52">
        <v>1.6533956527709961</v>
      </c>
      <c r="D17" s="50">
        <v>1.6600537300109863</v>
      </c>
      <c r="E17" s="50">
        <v>1.6701359748840332</v>
      </c>
      <c r="F17" s="50">
        <v>1.6826235055923462</v>
      </c>
      <c r="G17" s="50">
        <v>1.6927036046981812</v>
      </c>
      <c r="H17" s="50">
        <v>1.7008844614028931</v>
      </c>
      <c r="I17" s="50">
        <v>1.7066060304641724</v>
      </c>
      <c r="J17" s="50">
        <v>1.7111022472381592</v>
      </c>
      <c r="K17" s="50">
        <v>1.7158166170120239</v>
      </c>
      <c r="L17" s="50">
        <v>1.7204588651657104</v>
      </c>
      <c r="M17" s="50">
        <v>1.7260425090789795</v>
      </c>
      <c r="N17" s="50">
        <v>1.7327878475189209</v>
      </c>
      <c r="O17" s="50">
        <v>1.7394448518753052</v>
      </c>
      <c r="P17" s="50">
        <v>1.7461360692977905</v>
      </c>
      <c r="Q17" s="50">
        <v>1.7513284683227539</v>
      </c>
      <c r="R17" s="50">
        <v>1.7553197145462036</v>
      </c>
      <c r="S17" s="50">
        <v>1.759479284286499</v>
      </c>
      <c r="T17" s="50">
        <v>1.7649580240249634</v>
      </c>
      <c r="U17" s="50">
        <v>1.7691071033477783</v>
      </c>
      <c r="V17" s="50">
        <v>1.7689112424850464</v>
      </c>
      <c r="W17" s="50">
        <v>1.768619179725647</v>
      </c>
      <c r="X17" s="50">
        <v>1.768505334854126</v>
      </c>
      <c r="Y17" s="50">
        <v>1.7685455083847046</v>
      </c>
      <c r="Z17" s="50">
        <v>1.7687402963638306</v>
      </c>
      <c r="AA17" s="51">
        <v>1.7686723470687866</v>
      </c>
    </row>
    <row r="18" spans="1:27" x14ac:dyDescent="0.25">
      <c r="A18" s="19">
        <v>6</v>
      </c>
      <c r="B18" s="16" t="s">
        <v>197</v>
      </c>
      <c r="C18" s="52">
        <v>1.7561484575271606</v>
      </c>
      <c r="D18" s="50">
        <v>1.7632203102111816</v>
      </c>
      <c r="E18" s="50">
        <v>1.7739291191101074</v>
      </c>
      <c r="F18" s="50">
        <v>1.787192702293396</v>
      </c>
      <c r="G18" s="50">
        <v>1.7978992462158203</v>
      </c>
      <c r="H18" s="50">
        <v>1.8065884113311768</v>
      </c>
      <c r="I18" s="50">
        <v>1.8126657009124756</v>
      </c>
      <c r="J18" s="50">
        <v>1.8174412250518799</v>
      </c>
      <c r="K18" s="50">
        <v>1.8224486112594604</v>
      </c>
      <c r="L18" s="50">
        <v>1.8273793458938599</v>
      </c>
      <c r="M18" s="50">
        <v>1.8333101272583008</v>
      </c>
      <c r="N18" s="50">
        <v>1.8404746055603027</v>
      </c>
      <c r="O18" s="50">
        <v>1.8475452661514282</v>
      </c>
      <c r="P18" s="50">
        <v>1.8546524047851563</v>
      </c>
      <c r="Q18" s="50">
        <v>1.8601675033569336</v>
      </c>
      <c r="R18" s="50">
        <v>1.8644067049026489</v>
      </c>
      <c r="S18" s="50">
        <v>1.8688247203826904</v>
      </c>
      <c r="T18" s="50">
        <v>1.8746440410614014</v>
      </c>
      <c r="U18" s="50">
        <v>1.8790509700775146</v>
      </c>
      <c r="V18" s="50">
        <v>1.8788429498672485</v>
      </c>
      <c r="W18" s="50">
        <v>1.8785327672958374</v>
      </c>
      <c r="X18" s="50">
        <v>1.8784117698669434</v>
      </c>
      <c r="Y18" s="50">
        <v>1.8784544467926025</v>
      </c>
      <c r="Z18" s="50">
        <v>1.8786613941192627</v>
      </c>
      <c r="AA18" s="51">
        <v>1.8785892724990845</v>
      </c>
    </row>
    <row r="19" spans="1:27" x14ac:dyDescent="0.25">
      <c r="A19" s="19">
        <v>7</v>
      </c>
      <c r="B19" s="16" t="s">
        <v>198</v>
      </c>
      <c r="C19" s="52">
        <v>2.1021182537078857</v>
      </c>
      <c r="D19" s="50">
        <v>2.1105833053588867</v>
      </c>
      <c r="E19" s="50">
        <v>2.1234018802642822</v>
      </c>
      <c r="F19" s="50">
        <v>2.1392784118652344</v>
      </c>
      <c r="G19" s="50">
        <v>2.1520943641662598</v>
      </c>
      <c r="H19" s="50">
        <v>2.1624953746795654</v>
      </c>
      <c r="I19" s="50">
        <v>2.1697697639465332</v>
      </c>
      <c r="J19" s="50">
        <v>2.1754860877990723</v>
      </c>
      <c r="K19" s="50">
        <v>2.1814799308776855</v>
      </c>
      <c r="L19" s="50">
        <v>2.1873819828033447</v>
      </c>
      <c r="M19" s="50">
        <v>2.1944811344146729</v>
      </c>
      <c r="N19" s="50">
        <v>2.2030570507049561</v>
      </c>
      <c r="O19" s="50">
        <v>2.2115206718444824</v>
      </c>
      <c r="P19" s="50">
        <v>2.2200279235839844</v>
      </c>
      <c r="Q19" s="50">
        <v>2.2266297340393066</v>
      </c>
      <c r="R19" s="50">
        <v>2.2317039966583252</v>
      </c>
      <c r="S19" s="50">
        <v>2.236992359161377</v>
      </c>
      <c r="T19" s="50">
        <v>2.2439582347869873</v>
      </c>
      <c r="U19" s="50">
        <v>2.2492332458496094</v>
      </c>
      <c r="V19" s="50">
        <v>2.2489843368530273</v>
      </c>
      <c r="W19" s="50">
        <v>2.2486128807067871</v>
      </c>
      <c r="X19" s="50">
        <v>2.2484681606292725</v>
      </c>
      <c r="Y19" s="50">
        <v>2.2485191822052002</v>
      </c>
      <c r="Z19" s="50">
        <v>2.2487668991088867</v>
      </c>
      <c r="AA19" s="51">
        <v>2.248680591583252</v>
      </c>
    </row>
    <row r="20" spans="1:27" x14ac:dyDescent="0.25">
      <c r="A20" s="19">
        <v>8</v>
      </c>
      <c r="B20" s="16" t="s">
        <v>199</v>
      </c>
      <c r="C20" s="52">
        <v>1.5604182481765747</v>
      </c>
      <c r="D20" s="50">
        <v>1.5667017698287964</v>
      </c>
      <c r="E20" s="50">
        <v>1.5762170553207397</v>
      </c>
      <c r="F20" s="50">
        <v>1.5880024433135986</v>
      </c>
      <c r="G20" s="50">
        <v>1.5975157022476196</v>
      </c>
      <c r="H20" s="50">
        <v>1.6052364110946655</v>
      </c>
      <c r="I20" s="50">
        <v>1.6106363534927368</v>
      </c>
      <c r="J20" s="50">
        <v>1.6148796081542969</v>
      </c>
      <c r="K20" s="50">
        <v>1.6193289756774902</v>
      </c>
      <c r="L20" s="50">
        <v>1.6237101554870605</v>
      </c>
      <c r="M20" s="50">
        <v>1.6289798021316528</v>
      </c>
      <c r="N20" s="50">
        <v>1.6353458166122437</v>
      </c>
      <c r="O20" s="50">
        <v>1.6416285037994385</v>
      </c>
      <c r="P20" s="50">
        <v>1.6479434967041016</v>
      </c>
      <c r="Q20" s="50">
        <v>1.6528438329696655</v>
      </c>
      <c r="R20" s="50">
        <v>1.6566106081008911</v>
      </c>
      <c r="S20" s="50">
        <v>1.6605362892150879</v>
      </c>
      <c r="T20" s="50">
        <v>1.665706992149353</v>
      </c>
      <c r="U20" s="50">
        <v>1.6696226596832275</v>
      </c>
      <c r="V20" s="50">
        <v>1.6694378852844238</v>
      </c>
      <c r="W20" s="50">
        <v>1.6691622734069824</v>
      </c>
      <c r="X20" s="50">
        <v>1.6690547466278076</v>
      </c>
      <c r="Y20" s="50">
        <v>1.6690926551818848</v>
      </c>
      <c r="Z20" s="50">
        <v>1.6692765951156616</v>
      </c>
      <c r="AA20" s="51">
        <v>1.6692124605178833</v>
      </c>
    </row>
    <row r="21" spans="1:27" x14ac:dyDescent="0.25">
      <c r="A21" s="19">
        <v>9</v>
      </c>
      <c r="B21" s="16" t="s">
        <v>200</v>
      </c>
      <c r="C21" s="52">
        <v>1.836524486541748</v>
      </c>
      <c r="D21" s="50">
        <v>1.8439198732376099</v>
      </c>
      <c r="E21" s="50">
        <v>1.8551188707351685</v>
      </c>
      <c r="F21" s="50">
        <v>1.8689895868301392</v>
      </c>
      <c r="G21" s="50">
        <v>1.8801860809326172</v>
      </c>
      <c r="H21" s="50">
        <v>1.8892730474472046</v>
      </c>
      <c r="I21" s="50">
        <v>1.8956283330917358</v>
      </c>
      <c r="J21" s="50">
        <v>1.9006224870681763</v>
      </c>
      <c r="K21" s="50">
        <v>1.9058589935302734</v>
      </c>
      <c r="L21" s="50">
        <v>1.911015510559082</v>
      </c>
      <c r="M21" s="50">
        <v>1.9172176122665405</v>
      </c>
      <c r="N21" s="50">
        <v>1.9247100353240967</v>
      </c>
      <c r="O21" s="50">
        <v>1.9321043491363525</v>
      </c>
      <c r="P21" s="50">
        <v>1.9395366907119751</v>
      </c>
      <c r="Q21" s="50">
        <v>1.945304274559021</v>
      </c>
      <c r="R21" s="50">
        <v>1.949737548828125</v>
      </c>
      <c r="S21" s="50">
        <v>1.9543577432632446</v>
      </c>
      <c r="T21" s="50">
        <v>1.960443377494812</v>
      </c>
      <c r="U21" s="50">
        <v>1.9650520086288452</v>
      </c>
      <c r="V21" s="50">
        <v>1.964834451675415</v>
      </c>
      <c r="W21" s="50">
        <v>1.9645100831985474</v>
      </c>
      <c r="X21" s="50">
        <v>1.964383602142334</v>
      </c>
      <c r="Y21" s="50">
        <v>1.964428186416626</v>
      </c>
      <c r="Z21" s="50">
        <v>1.9646446704864502</v>
      </c>
      <c r="AA21" s="51">
        <v>1.964569091796875</v>
      </c>
    </row>
    <row r="22" spans="1:27" x14ac:dyDescent="0.25">
      <c r="A22" s="19">
        <v>10</v>
      </c>
      <c r="B22" s="16" t="s">
        <v>201</v>
      </c>
      <c r="C22" s="52">
        <v>1.7902722358703613</v>
      </c>
      <c r="D22" s="50">
        <v>1.7974815368652344</v>
      </c>
      <c r="E22" s="50">
        <v>1.8083984851837158</v>
      </c>
      <c r="F22" s="50">
        <v>1.8219197988510132</v>
      </c>
      <c r="G22" s="50">
        <v>1.8328343629837036</v>
      </c>
      <c r="H22" s="50">
        <v>1.8416924476623535</v>
      </c>
      <c r="I22" s="50">
        <v>1.8478877544403076</v>
      </c>
      <c r="J22" s="50">
        <v>1.852756142616272</v>
      </c>
      <c r="K22" s="50">
        <v>1.857860803604126</v>
      </c>
      <c r="L22" s="50">
        <v>1.8628873825073242</v>
      </c>
      <c r="M22" s="50">
        <v>1.8689333200454712</v>
      </c>
      <c r="N22" s="50">
        <v>1.8762369155883789</v>
      </c>
      <c r="O22" s="50">
        <v>1.8834450244903564</v>
      </c>
      <c r="P22" s="50">
        <v>1.8906902074813843</v>
      </c>
      <c r="Q22" s="50">
        <v>1.8963125944137573</v>
      </c>
      <c r="R22" s="50">
        <v>1.9006341695785522</v>
      </c>
      <c r="S22" s="50">
        <v>1.9051380157470703</v>
      </c>
      <c r="T22" s="50">
        <v>1.9110704660415649</v>
      </c>
      <c r="U22" s="50">
        <v>1.9155628681182861</v>
      </c>
      <c r="V22" s="50">
        <v>1.9153509140014648</v>
      </c>
      <c r="W22" s="50">
        <v>1.9150346517562866</v>
      </c>
      <c r="X22" s="50">
        <v>1.9149113893508911</v>
      </c>
      <c r="Y22" s="50">
        <v>1.9149549007415771</v>
      </c>
      <c r="Z22" s="50">
        <v>1.9151657819747925</v>
      </c>
      <c r="AA22" s="51">
        <v>1.9150922298431396</v>
      </c>
    </row>
    <row r="23" spans="1:27" x14ac:dyDescent="0.25">
      <c r="A23" s="19">
        <v>11</v>
      </c>
      <c r="B23" s="16" t="s">
        <v>202</v>
      </c>
      <c r="C23" s="52">
        <v>1.8412117958068848</v>
      </c>
      <c r="D23" s="50">
        <v>1.8486262559890747</v>
      </c>
      <c r="E23" s="50">
        <v>1.8598537445068359</v>
      </c>
      <c r="F23" s="50">
        <v>1.8737598657608032</v>
      </c>
      <c r="G23" s="50">
        <v>1.8849849700927734</v>
      </c>
      <c r="H23" s="50">
        <v>1.8940950632095337</v>
      </c>
      <c r="I23" s="50">
        <v>1.9004666805267334</v>
      </c>
      <c r="J23" s="50">
        <v>1.9054734706878662</v>
      </c>
      <c r="K23" s="50">
        <v>1.9107234477996826</v>
      </c>
      <c r="L23" s="50">
        <v>1.9158930778503418</v>
      </c>
      <c r="M23" s="50">
        <v>1.9221110343933105</v>
      </c>
      <c r="N23" s="50">
        <v>1.9296225309371948</v>
      </c>
      <c r="O23" s="50">
        <v>1.9370356798171997</v>
      </c>
      <c r="P23" s="50">
        <v>1.9444870948791504</v>
      </c>
      <c r="Q23" s="50">
        <v>1.950269341468811</v>
      </c>
      <c r="R23" s="50">
        <v>1.9547139406204224</v>
      </c>
      <c r="S23" s="50">
        <v>1.9593459367752075</v>
      </c>
      <c r="T23" s="50">
        <v>1.9654470682144165</v>
      </c>
      <c r="U23" s="50">
        <v>1.9700673818588257</v>
      </c>
      <c r="V23" s="50">
        <v>1.9698493480682373</v>
      </c>
      <c r="W23" s="50">
        <v>1.9695241451263428</v>
      </c>
      <c r="X23" s="50">
        <v>1.9693973064422607</v>
      </c>
      <c r="Y23" s="50">
        <v>1.9694421291351318</v>
      </c>
      <c r="Z23" s="50">
        <v>1.9696590900421143</v>
      </c>
      <c r="AA23" s="51">
        <v>1.9695833921432495</v>
      </c>
    </row>
    <row r="24" spans="1:27" x14ac:dyDescent="0.25">
      <c r="A24" s="19">
        <v>12</v>
      </c>
      <c r="B24" s="16" t="s">
        <v>203</v>
      </c>
      <c r="C24" s="52">
        <v>1.806563138961792</v>
      </c>
      <c r="D24" s="50">
        <v>1.813838005065918</v>
      </c>
      <c r="E24" s="50">
        <v>1.8248542547225952</v>
      </c>
      <c r="F24" s="50">
        <v>1.8384987115859985</v>
      </c>
      <c r="G24" s="50">
        <v>1.8495125770568848</v>
      </c>
      <c r="H24" s="50">
        <v>1.8584511280059814</v>
      </c>
      <c r="I24" s="50">
        <v>1.8647028207778931</v>
      </c>
      <c r="J24" s="50">
        <v>1.8696155548095703</v>
      </c>
      <c r="K24" s="50">
        <v>1.8747665882110596</v>
      </c>
      <c r="L24" s="50">
        <v>1.8798389434814453</v>
      </c>
      <c r="M24" s="50">
        <v>1.8859399557113647</v>
      </c>
      <c r="N24" s="50">
        <v>1.8933100700378418</v>
      </c>
      <c r="O24" s="50">
        <v>1.9005837440490723</v>
      </c>
      <c r="P24" s="50">
        <v>1.9078948497772217</v>
      </c>
      <c r="Q24" s="50">
        <v>1.913568377494812</v>
      </c>
      <c r="R24" s="50">
        <v>1.9179292917251587</v>
      </c>
      <c r="S24" s="50">
        <v>1.9224741458892822</v>
      </c>
      <c r="T24" s="50">
        <v>1.9284604787826538</v>
      </c>
      <c r="U24" s="50">
        <v>1.9329938888549805</v>
      </c>
      <c r="V24" s="50">
        <v>1.9327799081802368</v>
      </c>
      <c r="W24" s="50">
        <v>1.9324607849121094</v>
      </c>
      <c r="X24" s="50">
        <v>1.9323364496231079</v>
      </c>
      <c r="Y24" s="50">
        <v>1.9323803186416626</v>
      </c>
      <c r="Z24" s="50">
        <v>1.9325931072235107</v>
      </c>
      <c r="AA24" s="51">
        <v>1.9325189590454102</v>
      </c>
    </row>
    <row r="25" spans="1:27" x14ac:dyDescent="0.25">
      <c r="A25" s="19">
        <v>13</v>
      </c>
      <c r="B25" s="16" t="s">
        <v>204</v>
      </c>
      <c r="C25" s="52">
        <v>1.8579565286636353</v>
      </c>
      <c r="D25" s="50">
        <v>1.8654383420944214</v>
      </c>
      <c r="E25" s="50">
        <v>1.8767679929733276</v>
      </c>
      <c r="F25" s="50">
        <v>1.8908005952835083</v>
      </c>
      <c r="G25" s="50">
        <v>1.902127742767334</v>
      </c>
      <c r="H25" s="50">
        <v>1.911320686340332</v>
      </c>
      <c r="I25" s="50">
        <v>1.9177502393722534</v>
      </c>
      <c r="J25" s="50">
        <v>1.9228026866912842</v>
      </c>
      <c r="K25" s="50">
        <v>1.9281003475189209</v>
      </c>
      <c r="L25" s="50">
        <v>1.9333169460296631</v>
      </c>
      <c r="M25" s="50">
        <v>1.9395915269851685</v>
      </c>
      <c r="N25" s="50">
        <v>1.9471713304519653</v>
      </c>
      <c r="O25" s="50">
        <v>1.954651951789856</v>
      </c>
      <c r="P25" s="50">
        <v>1.9621710777282715</v>
      </c>
      <c r="Q25" s="50">
        <v>1.968005895614624</v>
      </c>
      <c r="R25" s="50">
        <v>1.9724909067153931</v>
      </c>
      <c r="S25" s="50">
        <v>1.9771649837493896</v>
      </c>
      <c r="T25" s="50">
        <v>1.9833216667175293</v>
      </c>
      <c r="U25" s="50">
        <v>1.9879840612411499</v>
      </c>
      <c r="V25" s="50">
        <v>1.9877640008926392</v>
      </c>
      <c r="W25" s="50">
        <v>1.9874358177185059</v>
      </c>
      <c r="X25" s="50">
        <v>1.9873079061508179</v>
      </c>
      <c r="Y25" s="50">
        <v>1.9873529672622681</v>
      </c>
      <c r="Z25" s="50">
        <v>1.9875719547271729</v>
      </c>
      <c r="AA25" s="51">
        <v>1.9874955415725708</v>
      </c>
    </row>
    <row r="26" spans="1:27" x14ac:dyDescent="0.25">
      <c r="A26" s="19">
        <v>14</v>
      </c>
      <c r="B26" s="16" t="s">
        <v>205</v>
      </c>
      <c r="C26" s="52">
        <v>2.0344772338867187</v>
      </c>
      <c r="D26" s="50">
        <v>2.0426697731018066</v>
      </c>
      <c r="E26" s="50">
        <v>2.0550758838653564</v>
      </c>
      <c r="F26" s="50">
        <v>2.070441722869873</v>
      </c>
      <c r="G26" s="50">
        <v>2.0828449726104736</v>
      </c>
      <c r="H26" s="50">
        <v>2.0929114818572998</v>
      </c>
      <c r="I26" s="50">
        <v>2.0999517440795898</v>
      </c>
      <c r="J26" s="50">
        <v>2.1054842472076416</v>
      </c>
      <c r="K26" s="50">
        <v>2.1112852096557617</v>
      </c>
      <c r="L26" s="50">
        <v>2.1169974803924561</v>
      </c>
      <c r="M26" s="50">
        <v>2.1238682270050049</v>
      </c>
      <c r="N26" s="50">
        <v>2.1321680545806885</v>
      </c>
      <c r="O26" s="50">
        <v>2.1403594017028809</v>
      </c>
      <c r="P26" s="50">
        <v>2.1485929489135742</v>
      </c>
      <c r="Q26" s="50">
        <v>2.1549820899963379</v>
      </c>
      <c r="R26" s="50">
        <v>2.159893274307251</v>
      </c>
      <c r="S26" s="50">
        <v>2.1650114059448242</v>
      </c>
      <c r="T26" s="50">
        <v>2.1717531681060791</v>
      </c>
      <c r="U26" s="50">
        <v>2.1768584251403809</v>
      </c>
      <c r="V26" s="50">
        <v>2.1766173839569092</v>
      </c>
      <c r="W26" s="50">
        <v>2.1762580871582031</v>
      </c>
      <c r="X26" s="50">
        <v>2.1761178970336914</v>
      </c>
      <c r="Y26" s="50">
        <v>2.1761672496795654</v>
      </c>
      <c r="Z26" s="50">
        <v>2.1764070987701416</v>
      </c>
      <c r="AA26" s="51">
        <v>2.176323413848877</v>
      </c>
    </row>
    <row r="27" spans="1:27" x14ac:dyDescent="0.25">
      <c r="A27" s="19">
        <v>15</v>
      </c>
      <c r="B27" s="16" t="s">
        <v>206</v>
      </c>
      <c r="C27" s="52">
        <v>2.0160171985626221</v>
      </c>
      <c r="D27" s="50">
        <v>2.0241355895996094</v>
      </c>
      <c r="E27" s="50">
        <v>2.0364289283752441</v>
      </c>
      <c r="F27" s="50">
        <v>2.0516552925109863</v>
      </c>
      <c r="G27" s="50">
        <v>2.0639462471008301</v>
      </c>
      <c r="H27" s="50">
        <v>2.0739212036132813</v>
      </c>
      <c r="I27" s="50">
        <v>2.0808975696563721</v>
      </c>
      <c r="J27" s="50">
        <v>2.0863800048828125</v>
      </c>
      <c r="K27" s="50">
        <v>2.0921282768249512</v>
      </c>
      <c r="L27" s="50">
        <v>2.0977885723114014</v>
      </c>
      <c r="M27" s="50">
        <v>2.1045970916748047</v>
      </c>
      <c r="N27" s="50">
        <v>2.1128215789794922</v>
      </c>
      <c r="O27" s="50">
        <v>2.1209385395050049</v>
      </c>
      <c r="P27" s="50">
        <v>2.1290974617004395</v>
      </c>
      <c r="Q27" s="50">
        <v>2.1354286670684814</v>
      </c>
      <c r="R27" s="50">
        <v>2.1402952671051025</v>
      </c>
      <c r="S27" s="50">
        <v>2.145366907119751</v>
      </c>
      <c r="T27" s="50">
        <v>2.1520473957061768</v>
      </c>
      <c r="U27" s="50">
        <v>2.1571063995361328</v>
      </c>
      <c r="V27" s="50">
        <v>2.1568677425384521</v>
      </c>
      <c r="W27" s="50">
        <v>2.1565115451812744</v>
      </c>
      <c r="X27" s="50">
        <v>2.1563727855682373</v>
      </c>
      <c r="Y27" s="50">
        <v>2.1564216613769531</v>
      </c>
      <c r="Z27" s="50">
        <v>2.1566591262817383</v>
      </c>
      <c r="AA27" s="51">
        <v>2.15657639503479</v>
      </c>
    </row>
    <row r="28" spans="1:27" x14ac:dyDescent="0.25">
      <c r="A28" s="19">
        <v>16</v>
      </c>
      <c r="B28" s="16" t="s">
        <v>207</v>
      </c>
      <c r="C28" s="52">
        <v>2.040931224822998</v>
      </c>
      <c r="D28" s="50">
        <v>2.0491499900817871</v>
      </c>
      <c r="E28" s="50">
        <v>2.0615952014923096</v>
      </c>
      <c r="F28" s="50">
        <v>2.077009916305542</v>
      </c>
      <c r="G28" s="50">
        <v>2.0894525051116943</v>
      </c>
      <c r="H28" s="50">
        <v>2.099550724029541</v>
      </c>
      <c r="I28" s="50">
        <v>2.1066136360168457</v>
      </c>
      <c r="J28" s="50">
        <v>2.1121635437011719</v>
      </c>
      <c r="K28" s="50">
        <v>2.1179828643798828</v>
      </c>
      <c r="L28" s="50">
        <v>2.1237132549285889</v>
      </c>
      <c r="M28" s="50">
        <v>2.1306056976318359</v>
      </c>
      <c r="N28" s="50">
        <v>2.1389319896697998</v>
      </c>
      <c r="O28" s="50">
        <v>2.1471493244171143</v>
      </c>
      <c r="P28" s="50">
        <v>2.1554088592529297</v>
      </c>
      <c r="Q28" s="50">
        <v>2.1618185043334961</v>
      </c>
      <c r="R28" s="50">
        <v>2.1667451858520508</v>
      </c>
      <c r="S28" s="50">
        <v>2.1718795299530029</v>
      </c>
      <c r="T28" s="50">
        <v>2.1786425113677979</v>
      </c>
      <c r="U28" s="50">
        <v>2.1837639808654785</v>
      </c>
      <c r="V28" s="50">
        <v>2.1835222244262695</v>
      </c>
      <c r="W28" s="50">
        <v>2.183161735534668</v>
      </c>
      <c r="X28" s="50">
        <v>2.1830213069915771</v>
      </c>
      <c r="Y28" s="50">
        <v>2.1830708980560303</v>
      </c>
      <c r="Z28" s="50">
        <v>2.1833114624023437</v>
      </c>
      <c r="AA28" s="51">
        <v>2.1832275390625</v>
      </c>
    </row>
    <row r="29" spans="1:27" x14ac:dyDescent="0.25">
      <c r="A29" s="19">
        <v>17</v>
      </c>
      <c r="B29" s="16" t="s">
        <v>208</v>
      </c>
      <c r="C29" s="52">
        <v>1.6725199222564697</v>
      </c>
      <c r="D29" s="50">
        <v>1.6792550086975098</v>
      </c>
      <c r="E29" s="50">
        <v>1.6894538402557373</v>
      </c>
      <c r="F29" s="50">
        <v>1.7020859718322754</v>
      </c>
      <c r="G29" s="50">
        <v>1.7122825384140015</v>
      </c>
      <c r="H29" s="50">
        <v>1.7205580472946167</v>
      </c>
      <c r="I29" s="50">
        <v>1.7263457775115967</v>
      </c>
      <c r="J29" s="50">
        <v>1.7308939695358276</v>
      </c>
      <c r="K29" s="50">
        <v>1.7356629371643066</v>
      </c>
      <c r="L29" s="50">
        <v>1.740358829498291</v>
      </c>
      <c r="M29" s="50">
        <v>1.7460072040557861</v>
      </c>
      <c r="N29" s="50">
        <v>1.7528305053710937</v>
      </c>
      <c r="O29" s="50">
        <v>1.7595643997192383</v>
      </c>
      <c r="P29" s="50">
        <v>1.7663331031799316</v>
      </c>
      <c r="Q29" s="50">
        <v>1.7715855836868286</v>
      </c>
      <c r="R29" s="50">
        <v>1.7756229639053345</v>
      </c>
      <c r="S29" s="50">
        <v>1.7798305749893188</v>
      </c>
      <c r="T29" s="50">
        <v>1.7853728532791138</v>
      </c>
      <c r="U29" s="50">
        <v>1.7895697355270386</v>
      </c>
      <c r="V29" s="50">
        <v>1.7893717288970947</v>
      </c>
      <c r="W29" s="50">
        <v>1.7890762090682983</v>
      </c>
      <c r="X29" s="50">
        <v>1.7889611721038818</v>
      </c>
      <c r="Y29" s="50">
        <v>1.7890017032623291</v>
      </c>
      <c r="Z29" s="50">
        <v>1.7891988754272461</v>
      </c>
      <c r="AA29" s="51">
        <v>1.7891300916671753</v>
      </c>
    </row>
    <row r="30" spans="1:27" x14ac:dyDescent="0.25">
      <c r="A30" s="19">
        <v>18</v>
      </c>
      <c r="B30" s="16" t="s">
        <v>209</v>
      </c>
      <c r="C30" s="52">
        <v>2.0053279399871826</v>
      </c>
      <c r="D30" s="50">
        <v>2.0134031772613525</v>
      </c>
      <c r="E30" s="50">
        <v>2.0256314277648926</v>
      </c>
      <c r="F30" s="50">
        <v>2.0407772064208984</v>
      </c>
      <c r="G30" s="50">
        <v>2.0530028343200684</v>
      </c>
      <c r="H30" s="50">
        <v>2.062924861907959</v>
      </c>
      <c r="I30" s="50">
        <v>2.0698642730712891</v>
      </c>
      <c r="J30" s="50">
        <v>2.0753176212310791</v>
      </c>
      <c r="K30" s="50">
        <v>2.0810353755950928</v>
      </c>
      <c r="L30" s="50">
        <v>2.0866658687591553</v>
      </c>
      <c r="M30" s="50">
        <v>2.0934381484985352</v>
      </c>
      <c r="N30" s="50">
        <v>2.1016190052032471</v>
      </c>
      <c r="O30" s="50">
        <v>2.1096930503845215</v>
      </c>
      <c r="P30" s="50">
        <v>2.1178085803985596</v>
      </c>
      <c r="Q30" s="50">
        <v>2.1241061687469482</v>
      </c>
      <c r="R30" s="50">
        <v>2.1289470195770264</v>
      </c>
      <c r="S30" s="50">
        <v>2.1339919567108154</v>
      </c>
      <c r="T30" s="50">
        <v>2.1406369209289551</v>
      </c>
      <c r="U30" s="50">
        <v>2.1456689834594727</v>
      </c>
      <c r="V30" s="50">
        <v>2.1454315185546875</v>
      </c>
      <c r="W30" s="50">
        <v>2.1450772285461426</v>
      </c>
      <c r="X30" s="50">
        <v>2.1449391841888428</v>
      </c>
      <c r="Y30" s="50">
        <v>2.1449880599975586</v>
      </c>
      <c r="Z30" s="50">
        <v>2.1452243328094482</v>
      </c>
      <c r="AA30" s="51">
        <v>2.1451418399810791</v>
      </c>
    </row>
    <row r="31" spans="1:27" x14ac:dyDescent="0.25">
      <c r="A31" s="19">
        <v>19</v>
      </c>
      <c r="B31" s="16" t="s">
        <v>210</v>
      </c>
      <c r="C31" s="52">
        <v>1.806538462638855</v>
      </c>
      <c r="D31" s="50">
        <v>1.8138132095336914</v>
      </c>
      <c r="E31" s="50">
        <v>1.8248293399810791</v>
      </c>
      <c r="F31" s="50">
        <v>1.8384735584259033</v>
      </c>
      <c r="G31" s="50">
        <v>1.8494873046875</v>
      </c>
      <c r="H31" s="50">
        <v>1.8584258556365967</v>
      </c>
      <c r="I31" s="50">
        <v>1.8646774291992187</v>
      </c>
      <c r="J31" s="50">
        <v>1.8695900440216064</v>
      </c>
      <c r="K31" s="50">
        <v>1.8747410774230957</v>
      </c>
      <c r="L31" s="50">
        <v>1.8798133134841919</v>
      </c>
      <c r="M31" s="50">
        <v>1.8859142065048218</v>
      </c>
      <c r="N31" s="50">
        <v>1.8932842016220093</v>
      </c>
      <c r="O31" s="50">
        <v>1.9005578756332397</v>
      </c>
      <c r="P31" s="50">
        <v>1.9078688621520996</v>
      </c>
      <c r="Q31" s="50">
        <v>1.9135422706604004</v>
      </c>
      <c r="R31" s="50">
        <v>1.9179030656814575</v>
      </c>
      <c r="S31" s="50">
        <v>1.9224479198455811</v>
      </c>
      <c r="T31" s="50">
        <v>1.9284342527389526</v>
      </c>
      <c r="U31" s="50">
        <v>1.9329675436019897</v>
      </c>
      <c r="V31" s="50">
        <v>1.9327535629272461</v>
      </c>
      <c r="W31" s="50">
        <v>1.9324344396591187</v>
      </c>
      <c r="X31" s="50">
        <v>1.9323099851608276</v>
      </c>
      <c r="Y31" s="50">
        <v>1.9323539733886719</v>
      </c>
      <c r="Z31" s="50">
        <v>1.93256676197052</v>
      </c>
      <c r="AA31" s="51">
        <v>1.9324924945831299</v>
      </c>
    </row>
    <row r="32" spans="1:27" x14ac:dyDescent="0.25">
      <c r="A32" s="19">
        <v>20</v>
      </c>
      <c r="B32" s="16" t="s">
        <v>211</v>
      </c>
      <c r="C32" s="52">
        <v>1.3479549884796143</v>
      </c>
      <c r="D32" s="50">
        <v>1.3533830642700195</v>
      </c>
      <c r="E32" s="50">
        <v>1.361602783203125</v>
      </c>
      <c r="F32" s="50">
        <v>1.3717834949493408</v>
      </c>
      <c r="G32" s="50">
        <v>1.380001425743103</v>
      </c>
      <c r="H32" s="50">
        <v>1.3866709470748901</v>
      </c>
      <c r="I32" s="50">
        <v>1.3913354873657227</v>
      </c>
      <c r="J32" s="50">
        <v>1.3950010538101196</v>
      </c>
      <c r="K32" s="50">
        <v>1.3988445997238159</v>
      </c>
      <c r="L32" s="50">
        <v>1.4026292562484741</v>
      </c>
      <c r="M32" s="50">
        <v>1.4071815013885498</v>
      </c>
      <c r="N32" s="50">
        <v>1.4126806259155273</v>
      </c>
      <c r="O32" s="50">
        <v>1.4181078672409058</v>
      </c>
      <c r="P32" s="50">
        <v>1.4235630035400391</v>
      </c>
      <c r="Q32" s="50">
        <v>1.4277962446212769</v>
      </c>
      <c r="R32" s="50">
        <v>1.4310500621795654</v>
      </c>
      <c r="S32" s="50">
        <v>1.4344412088394165</v>
      </c>
      <c r="T32" s="50">
        <v>1.4389078617095947</v>
      </c>
      <c r="U32" s="50">
        <v>1.4422904253005981</v>
      </c>
      <c r="V32" s="50">
        <v>1.4421308040618896</v>
      </c>
      <c r="W32" s="50">
        <v>1.4418926239013672</v>
      </c>
      <c r="X32" s="50">
        <v>1.4417998790740967</v>
      </c>
      <c r="Y32" s="50">
        <v>1.4418326616287231</v>
      </c>
      <c r="Z32" s="50">
        <v>1.4419914484024048</v>
      </c>
      <c r="AA32" s="51">
        <v>1.4419360160827637</v>
      </c>
    </row>
    <row r="33" spans="1:27" x14ac:dyDescent="0.25">
      <c r="A33" s="19">
        <v>21</v>
      </c>
      <c r="B33" s="16" t="s">
        <v>212</v>
      </c>
      <c r="C33" s="52">
        <v>2.1533975601196289</v>
      </c>
      <c r="D33" s="50">
        <v>2.1620690822601318</v>
      </c>
      <c r="E33" s="50">
        <v>2.1752002239227295</v>
      </c>
      <c r="F33" s="50">
        <v>2.1914641857147217</v>
      </c>
      <c r="G33" s="50">
        <v>2.2045924663543701</v>
      </c>
      <c r="H33" s="50">
        <v>2.2152473926544189</v>
      </c>
      <c r="I33" s="50">
        <v>2.2226991653442383</v>
      </c>
      <c r="J33" s="50">
        <v>2.2285549640655518</v>
      </c>
      <c r="K33" s="50">
        <v>2.2346949577331543</v>
      </c>
      <c r="L33" s="50">
        <v>2.2407412528991699</v>
      </c>
      <c r="M33" s="50">
        <v>2.2480134963989258</v>
      </c>
      <c r="N33" s="50">
        <v>2.2567985057830811</v>
      </c>
      <c r="O33" s="50">
        <v>2.2654685974121094</v>
      </c>
      <c r="P33" s="50">
        <v>2.2741835117340088</v>
      </c>
      <c r="Q33" s="50">
        <v>2.2809462547302246</v>
      </c>
      <c r="R33" s="50">
        <v>2.2861442565917969</v>
      </c>
      <c r="S33" s="50">
        <v>2.2915618419647217</v>
      </c>
      <c r="T33" s="50">
        <v>2.2986974716186523</v>
      </c>
      <c r="U33" s="50">
        <v>2.3041009902954102</v>
      </c>
      <c r="V33" s="50">
        <v>2.3038461208343506</v>
      </c>
      <c r="W33" s="50">
        <v>2.3034656047821045</v>
      </c>
      <c r="X33" s="50">
        <v>2.3033173084259033</v>
      </c>
      <c r="Y33" s="50">
        <v>2.3033697605133057</v>
      </c>
      <c r="Z33" s="50">
        <v>2.3036234378814697</v>
      </c>
      <c r="AA33" s="51">
        <v>2.303534984588623</v>
      </c>
    </row>
    <row r="34" spans="1:27" x14ac:dyDescent="0.25">
      <c r="A34" s="19">
        <v>22</v>
      </c>
      <c r="B34" s="16" t="s">
        <v>213</v>
      </c>
      <c r="C34" s="52">
        <v>2.1152093410491943</v>
      </c>
      <c r="D34" s="50">
        <v>2.1237270832061768</v>
      </c>
      <c r="E34" s="50">
        <v>2.1366255283355713</v>
      </c>
      <c r="F34" s="50">
        <v>2.1526010036468506</v>
      </c>
      <c r="G34" s="50">
        <v>2.1654965877532959</v>
      </c>
      <c r="H34" s="50">
        <v>2.1759624481201172</v>
      </c>
      <c r="I34" s="50">
        <v>2.1832821369171143</v>
      </c>
      <c r="J34" s="50">
        <v>2.1890342235565186</v>
      </c>
      <c r="K34" s="50">
        <v>2.1950652599334717</v>
      </c>
      <c r="L34" s="50">
        <v>2.2010042667388916</v>
      </c>
      <c r="M34" s="50">
        <v>2.2081475257873535</v>
      </c>
      <c r="N34" s="50">
        <v>2.2167768478393555</v>
      </c>
      <c r="O34" s="50">
        <v>2.2252931594848633</v>
      </c>
      <c r="P34" s="50">
        <v>2.2338533401489258</v>
      </c>
      <c r="Q34" s="50">
        <v>2.2404961585998535</v>
      </c>
      <c r="R34" s="50">
        <v>2.2456021308898926</v>
      </c>
      <c r="S34" s="50">
        <v>2.2509233951568604</v>
      </c>
      <c r="T34" s="50">
        <v>2.2579326629638672</v>
      </c>
      <c r="U34" s="50">
        <v>2.2632405757904053</v>
      </c>
      <c r="V34" s="50">
        <v>2.2629899978637695</v>
      </c>
      <c r="W34" s="50">
        <v>2.2626163959503174</v>
      </c>
      <c r="X34" s="50">
        <v>2.2624707221984863</v>
      </c>
      <c r="Y34" s="50">
        <v>2.2625219821929932</v>
      </c>
      <c r="Z34" s="50">
        <v>2.2627713680267334</v>
      </c>
      <c r="AA34" s="51">
        <v>2.2626843452453613</v>
      </c>
    </row>
    <row r="35" spans="1:27" x14ac:dyDescent="0.25">
      <c r="A35" s="20">
        <v>23</v>
      </c>
      <c r="B35" s="17" t="s">
        <v>214</v>
      </c>
      <c r="C35" s="53">
        <v>1.7978267669677734</v>
      </c>
      <c r="D35" s="54">
        <v>1.8050663471221924</v>
      </c>
      <c r="E35" s="54">
        <v>1.8160293102264404</v>
      </c>
      <c r="F35" s="54">
        <v>1.8296078443527222</v>
      </c>
      <c r="G35" s="54">
        <v>1.8405684232711792</v>
      </c>
      <c r="H35" s="54">
        <v>1.8494638204574585</v>
      </c>
      <c r="I35" s="54">
        <v>1.8556852340698242</v>
      </c>
      <c r="J35" s="54">
        <v>1.8605741262435913</v>
      </c>
      <c r="K35" s="54">
        <v>1.865700364112854</v>
      </c>
      <c r="L35" s="54">
        <v>1.8707481622695923</v>
      </c>
      <c r="M35" s="54">
        <v>1.8768196105957031</v>
      </c>
      <c r="N35" s="54">
        <v>1.884154200553894</v>
      </c>
      <c r="O35" s="54">
        <v>1.891392707824707</v>
      </c>
      <c r="P35" s="54">
        <v>1.8986684083938599</v>
      </c>
      <c r="Q35" s="54">
        <v>1.904314398765564</v>
      </c>
      <c r="R35" s="54">
        <v>1.9086543321609497</v>
      </c>
      <c r="S35" s="54">
        <v>1.9131771326065063</v>
      </c>
      <c r="T35" s="54">
        <v>1.9191346168518066</v>
      </c>
      <c r="U35" s="54">
        <v>1.923646092414856</v>
      </c>
      <c r="V35" s="54">
        <v>1.9234330654144287</v>
      </c>
      <c r="W35" s="54">
        <v>1.9231154918670654</v>
      </c>
      <c r="X35" s="54">
        <v>1.9229917526245117</v>
      </c>
      <c r="Y35" s="54">
        <v>1.9230353832244873</v>
      </c>
      <c r="Z35" s="54">
        <v>1.923247218132019</v>
      </c>
      <c r="AA35" s="55">
        <v>1.9231734275817871</v>
      </c>
    </row>
    <row r="36" spans="1:27" x14ac:dyDescent="0.25">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row>
    <row r="37" spans="1:27" x14ac:dyDescent="0.25">
      <c r="A37" s="69"/>
      <c r="B37" s="10" t="s">
        <v>85</v>
      </c>
      <c r="C37" s="69"/>
      <c r="D37" s="69"/>
      <c r="E37" s="69"/>
      <c r="F37" s="69"/>
      <c r="G37" s="69"/>
      <c r="H37" s="69"/>
      <c r="I37" s="69"/>
      <c r="J37" s="69"/>
      <c r="K37" s="69"/>
      <c r="L37" s="69"/>
      <c r="M37" s="69"/>
      <c r="N37" s="69"/>
      <c r="O37" s="69"/>
      <c r="P37" s="69"/>
      <c r="Q37" s="69"/>
      <c r="R37" s="69"/>
      <c r="S37" s="69"/>
      <c r="T37" s="69"/>
      <c r="U37" s="69"/>
      <c r="V37" s="69"/>
      <c r="W37" s="69"/>
      <c r="X37" s="69"/>
      <c r="Y37" s="69"/>
      <c r="Z37" s="69"/>
      <c r="AA37" s="69"/>
    </row>
    <row r="38" spans="1:27" x14ac:dyDescent="0.25">
      <c r="A38" s="15" t="s">
        <v>84</v>
      </c>
      <c r="B38" s="22" t="s">
        <v>83</v>
      </c>
      <c r="C38" s="46" t="s">
        <v>45</v>
      </c>
      <c r="D38" s="46" t="s">
        <v>46</v>
      </c>
      <c r="E38" s="46" t="s">
        <v>47</v>
      </c>
      <c r="F38" s="46" t="s">
        <v>48</v>
      </c>
      <c r="G38" s="46" t="s">
        <v>49</v>
      </c>
      <c r="H38" s="46" t="s">
        <v>50</v>
      </c>
      <c r="I38" s="46" t="s">
        <v>51</v>
      </c>
      <c r="J38" s="46" t="s">
        <v>52</v>
      </c>
      <c r="K38" s="46" t="s">
        <v>53</v>
      </c>
      <c r="L38" s="46" t="s">
        <v>54</v>
      </c>
      <c r="M38" s="46" t="s">
        <v>55</v>
      </c>
      <c r="N38" s="46" t="s">
        <v>56</v>
      </c>
      <c r="O38" s="46" t="s">
        <v>57</v>
      </c>
      <c r="P38" s="46" t="s">
        <v>58</v>
      </c>
      <c r="Q38" s="46" t="s">
        <v>59</v>
      </c>
      <c r="R38" s="46" t="s">
        <v>60</v>
      </c>
      <c r="S38" s="46" t="s">
        <v>61</v>
      </c>
      <c r="T38" s="46" t="s">
        <v>62</v>
      </c>
      <c r="U38" s="46" t="s">
        <v>63</v>
      </c>
      <c r="V38" s="46" t="s">
        <v>64</v>
      </c>
      <c r="W38" s="46" t="s">
        <v>65</v>
      </c>
      <c r="X38" s="46" t="s">
        <v>66</v>
      </c>
      <c r="Y38" s="46" t="s">
        <v>67</v>
      </c>
      <c r="Z38" s="46" t="s">
        <v>68</v>
      </c>
      <c r="AA38" s="47" t="s">
        <v>69</v>
      </c>
    </row>
    <row r="39" spans="1:27" x14ac:dyDescent="0.25">
      <c r="A39" s="23">
        <v>1</v>
      </c>
      <c r="B39" s="21" t="str">
        <f>VLOOKUP($A39,$A$13:$AA$35,2)</f>
        <v>Buckhaven, Methil and Wemyss Villages</v>
      </c>
      <c r="C39" s="64">
        <f>VLOOKUP($A39,$A$13:$AA$35,3)</f>
        <v>2.1161305904388428</v>
      </c>
      <c r="D39" s="64">
        <f>VLOOKUP($A39,$A$13:$AA$35,4)</f>
        <v>2.1246519088745117</v>
      </c>
      <c r="E39" s="64">
        <f>VLOOKUP($A39,$A$13:$AA$35,5)</f>
        <v>2.1375558376312256</v>
      </c>
      <c r="F39" s="64">
        <f>VLOOKUP($A39,$A$13:$AA$35,6)</f>
        <v>2.1535384654998779</v>
      </c>
      <c r="G39" s="64">
        <f>VLOOKUP($A39,$A$13:$AA$35,7)</f>
        <v>2.1664395332336426</v>
      </c>
      <c r="H39" s="64">
        <f>VLOOKUP($A39,$A$13:$AA$35,8)</f>
        <v>2.1769099235534668</v>
      </c>
      <c r="I39" s="64">
        <f>VLOOKUP($A39,$A$13:$AA$35,9)</f>
        <v>2.1842329502105713</v>
      </c>
      <c r="J39" s="64">
        <f>VLOOKUP($A39,$A$13:$AA$35,10)</f>
        <v>2.1899874210357666</v>
      </c>
      <c r="K39" s="64">
        <f>VLOOKUP($A39,$A$13:$AA$35,11)</f>
        <v>2.1960210800170898</v>
      </c>
      <c r="L39" s="64">
        <f>VLOOKUP($A39,$A$13:$AA$35,12)</f>
        <v>2.2019627094268799</v>
      </c>
      <c r="M39" s="64">
        <f>VLOOKUP($A39,$A$13:$AA$35,13)</f>
        <v>2.2091090679168701</v>
      </c>
      <c r="N39" s="64">
        <f>VLOOKUP($A39,$A$13:$AA$35,14)</f>
        <v>2.2177422046661377</v>
      </c>
      <c r="O39" s="64">
        <f>VLOOKUP($A39,$A$13:$AA$35,15)</f>
        <v>2.226262092590332</v>
      </c>
      <c r="P39" s="64">
        <f>VLOOKUP($A39,$A$13:$AA$35,16)</f>
        <v>2.2348260879516602</v>
      </c>
      <c r="Q39" s="64">
        <f>VLOOKUP($A39,$A$13:$AA$35,17)</f>
        <v>2.2414717674255371</v>
      </c>
      <c r="R39" s="64">
        <f>VLOOKUP($A39,$A$13:$AA$35,18)</f>
        <v>2.2465798854827881</v>
      </c>
      <c r="S39" s="64">
        <f>VLOOKUP($A39,$A$13:$AA$35,19)</f>
        <v>2.2519035339355469</v>
      </c>
      <c r="T39" s="64">
        <f>VLOOKUP($A39,$A$13:$AA$35,20)</f>
        <v>2.258915901184082</v>
      </c>
      <c r="U39" s="64">
        <f>VLOOKUP($A39,$A$13:$AA$35,21)</f>
        <v>2.264225959777832</v>
      </c>
      <c r="V39" s="64">
        <f>VLOOKUP($A39,$A$13:$AA$35,22)</f>
        <v>2.2639753818511963</v>
      </c>
      <c r="W39" s="64">
        <f>VLOOKUP($A39,$A$13:$AA$35,23)</f>
        <v>2.263601541519165</v>
      </c>
      <c r="X39" s="64">
        <f>VLOOKUP($A39,$A$13:$AA$35,24)</f>
        <v>2.263455867767334</v>
      </c>
      <c r="Y39" s="64">
        <f>VLOOKUP($A39,$A$13:$AA$35,25)</f>
        <v>2.2635073661804199</v>
      </c>
      <c r="Z39" s="64">
        <f>VLOOKUP($A39,$A$13:$AA$35,26)</f>
        <v>2.2637567520141602</v>
      </c>
      <c r="AA39" s="65">
        <f>VLOOKUP($A39,$A$13:$AA$35,27)</f>
        <v>2.2636697292327881</v>
      </c>
    </row>
    <row r="40" spans="1:27" x14ac:dyDescent="0.25">
      <c r="A40" s="66"/>
      <c r="B40" s="66"/>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x14ac:dyDescent="0.25">
      <c r="A41" s="161" t="s">
        <v>87</v>
      </c>
      <c r="B41" s="161"/>
      <c r="C41" s="161"/>
      <c r="D41" s="161"/>
    </row>
    <row r="61" spans="1:27"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5.75" x14ac:dyDescent="0.25">
      <c r="A62" s="154" t="s">
        <v>379</v>
      </c>
      <c r="B62" s="154"/>
      <c r="C62" s="154"/>
      <c r="D62" s="154"/>
      <c r="E62" s="154"/>
      <c r="F62" s="154"/>
      <c r="G62" s="2"/>
      <c r="H62" s="2"/>
      <c r="I62" s="2"/>
      <c r="J62" s="2"/>
      <c r="K62" s="12"/>
      <c r="L62" s="2"/>
      <c r="M62" s="2"/>
      <c r="N62" s="2"/>
      <c r="O62" s="2"/>
      <c r="P62" s="155"/>
      <c r="Q62" s="155"/>
      <c r="R62" s="155"/>
      <c r="S62" s="155"/>
      <c r="T62" s="155"/>
      <c r="U62" s="155"/>
      <c r="V62" s="155"/>
      <c r="W62" s="25"/>
      <c r="X62" s="25"/>
      <c r="Y62" s="25"/>
      <c r="Z62" s="25"/>
      <c r="AA62" s="25"/>
    </row>
    <row r="63" spans="1:27" ht="15.75" x14ac:dyDescent="0.25">
      <c r="A63" s="156" t="s">
        <v>3</v>
      </c>
      <c r="B63" s="156"/>
      <c r="C63" s="156"/>
      <c r="D63" s="156"/>
      <c r="E63" s="156"/>
      <c r="F63" s="156"/>
      <c r="G63" s="31"/>
      <c r="H63" s="31"/>
      <c r="I63" s="31"/>
      <c r="J63" s="31"/>
      <c r="K63" s="157" t="s">
        <v>86</v>
      </c>
      <c r="L63" s="157"/>
      <c r="M63" s="31"/>
      <c r="N63" s="31"/>
      <c r="O63" s="31"/>
      <c r="P63" s="156"/>
      <c r="Q63" s="156"/>
      <c r="R63" s="156"/>
      <c r="S63" s="156"/>
      <c r="T63" s="156"/>
      <c r="U63" s="156"/>
      <c r="V63" s="156"/>
      <c r="W63" s="11"/>
      <c r="X63" s="11"/>
      <c r="Y63" s="11"/>
      <c r="Z63" s="11"/>
      <c r="AA63" s="11"/>
    </row>
    <row r="65" spans="1:27" ht="15.75" x14ac:dyDescent="0.25">
      <c r="A65" s="170" t="s">
        <v>382</v>
      </c>
      <c r="B65" s="170"/>
      <c r="C65" s="8"/>
      <c r="D65" s="8"/>
      <c r="E65" s="8"/>
      <c r="F65" s="8"/>
      <c r="G65" s="8"/>
      <c r="H65" s="8"/>
      <c r="I65" s="8"/>
      <c r="J65" s="8"/>
      <c r="K65" s="8"/>
      <c r="L65" s="8"/>
      <c r="M65" s="8"/>
      <c r="N65" s="8"/>
      <c r="O65" s="8"/>
      <c r="P65" s="8"/>
      <c r="Q65" s="8"/>
      <c r="R65" s="8"/>
      <c r="S65" s="8"/>
      <c r="T65" s="8"/>
      <c r="U65" s="8"/>
      <c r="V65" s="8"/>
      <c r="W65" s="8"/>
      <c r="X65" s="8"/>
      <c r="Y65" s="8"/>
      <c r="Z65" s="8"/>
      <c r="AA65" s="8"/>
    </row>
    <row r="66" spans="1:27"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row>
    <row r="67" spans="1:27" x14ac:dyDescent="0.25">
      <c r="A67" s="14" t="s">
        <v>84</v>
      </c>
      <c r="B67" s="15" t="s">
        <v>83</v>
      </c>
      <c r="C67" s="46" t="s">
        <v>45</v>
      </c>
      <c r="D67" s="46" t="s">
        <v>46</v>
      </c>
      <c r="E67" s="46" t="s">
        <v>47</v>
      </c>
      <c r="F67" s="46" t="s">
        <v>48</v>
      </c>
      <c r="G67" s="46" t="s">
        <v>49</v>
      </c>
      <c r="H67" s="46" t="s">
        <v>50</v>
      </c>
      <c r="I67" s="46" t="s">
        <v>51</v>
      </c>
      <c r="J67" s="46" t="s">
        <v>52</v>
      </c>
      <c r="K67" s="46" t="s">
        <v>53</v>
      </c>
      <c r="L67" s="46" t="s">
        <v>54</v>
      </c>
      <c r="M67" s="46" t="s">
        <v>55</v>
      </c>
      <c r="N67" s="46" t="s">
        <v>56</v>
      </c>
      <c r="O67" s="46" t="s">
        <v>57</v>
      </c>
      <c r="P67" s="46" t="s">
        <v>58</v>
      </c>
      <c r="Q67" s="46" t="s">
        <v>59</v>
      </c>
      <c r="R67" s="46" t="s">
        <v>60</v>
      </c>
      <c r="S67" s="46" t="s">
        <v>61</v>
      </c>
      <c r="T67" s="46" t="s">
        <v>62</v>
      </c>
      <c r="U67" s="46" t="s">
        <v>63</v>
      </c>
      <c r="V67" s="46" t="s">
        <v>64</v>
      </c>
      <c r="W67" s="46" t="s">
        <v>65</v>
      </c>
      <c r="X67" s="46" t="s">
        <v>66</v>
      </c>
      <c r="Y67" s="46" t="s">
        <v>67</v>
      </c>
      <c r="Z67" s="46" t="s">
        <v>68</v>
      </c>
      <c r="AA67" s="47" t="s">
        <v>69</v>
      </c>
    </row>
    <row r="68" spans="1:27" x14ac:dyDescent="0.25">
      <c r="A68" s="18">
        <v>1</v>
      </c>
      <c r="B68" s="26" t="s">
        <v>192</v>
      </c>
      <c r="C68" s="56">
        <v>129.3072509765625</v>
      </c>
      <c r="D68" s="57">
        <v>120.15529632568359</v>
      </c>
      <c r="E68" s="57">
        <v>117.3634033203125</v>
      </c>
      <c r="F68" s="57">
        <v>114.49622344970703</v>
      </c>
      <c r="G68" s="57">
        <v>111.81912231445312</v>
      </c>
      <c r="H68" s="57">
        <v>109.31447601318359</v>
      </c>
      <c r="I68" s="57">
        <v>106.97838592529297</v>
      </c>
      <c r="J68" s="58">
        <v>104.7244873046875</v>
      </c>
      <c r="K68" s="58">
        <v>102.55428314208984</v>
      </c>
      <c r="L68" s="58">
        <v>100.49017333984375</v>
      </c>
      <c r="M68" s="58">
        <v>98.569801330566406</v>
      </c>
      <c r="N68" s="58">
        <v>96.778732299804688</v>
      </c>
      <c r="O68" s="58">
        <v>95.050857543945313</v>
      </c>
      <c r="P68" s="58">
        <v>93.404380798339844</v>
      </c>
      <c r="Q68" s="58">
        <v>91.82843017578125</v>
      </c>
      <c r="R68" s="58">
        <v>90.342491149902344</v>
      </c>
      <c r="S68" s="58">
        <v>88.968582153320312</v>
      </c>
      <c r="T68" s="58">
        <v>87.636932373046875</v>
      </c>
      <c r="U68" s="58">
        <v>86.359016418457031</v>
      </c>
      <c r="V68" s="58">
        <v>85.174224853515625</v>
      </c>
      <c r="W68" s="58">
        <v>84.003089904785156</v>
      </c>
      <c r="X68" s="58">
        <v>82.881332397460938</v>
      </c>
      <c r="Y68" s="58">
        <v>81.829200744628906</v>
      </c>
      <c r="Z68" s="58">
        <v>80.844985961914062</v>
      </c>
      <c r="AA68" s="59">
        <v>79.921157836914062</v>
      </c>
    </row>
    <row r="69" spans="1:27" x14ac:dyDescent="0.25">
      <c r="A69" s="19">
        <v>2</v>
      </c>
      <c r="B69" s="16" t="s">
        <v>193</v>
      </c>
      <c r="C69" s="48">
        <v>106.39789581298828</v>
      </c>
      <c r="D69" s="49">
        <v>98.865287780761719</v>
      </c>
      <c r="E69" s="49">
        <v>96.598106384277344</v>
      </c>
      <c r="F69" s="49">
        <v>94.280250549316406</v>
      </c>
      <c r="G69" s="49">
        <v>92.072135925292969</v>
      </c>
      <c r="H69" s="49">
        <v>90.012550354003906</v>
      </c>
      <c r="I69" s="49">
        <v>88.090309143066406</v>
      </c>
      <c r="J69" s="50">
        <v>86.213050842285156</v>
      </c>
      <c r="K69" s="50">
        <v>84.39825439453125</v>
      </c>
      <c r="L69" s="50">
        <v>82.679473876953125</v>
      </c>
      <c r="M69" s="50">
        <v>81.086456298828125</v>
      </c>
      <c r="N69" s="50">
        <v>79.596771240234375</v>
      </c>
      <c r="O69" s="50">
        <v>78.174461364746094</v>
      </c>
      <c r="P69" s="50">
        <v>76.817741394042969</v>
      </c>
      <c r="Q69" s="50">
        <v>75.505523681640625</v>
      </c>
      <c r="R69" s="50">
        <v>74.266105651855469</v>
      </c>
      <c r="S69" s="50">
        <v>73.118095397949219</v>
      </c>
      <c r="T69" s="50">
        <v>72.036460876464844</v>
      </c>
      <c r="U69" s="50">
        <v>70.987548828125</v>
      </c>
      <c r="V69" s="50">
        <v>70.011322021484375</v>
      </c>
      <c r="W69" s="50">
        <v>69.060066223144531</v>
      </c>
      <c r="X69" s="50">
        <v>68.137313842773438</v>
      </c>
      <c r="Y69" s="50">
        <v>67.281089782714844</v>
      </c>
      <c r="Z69" s="50">
        <v>66.478683471679688</v>
      </c>
      <c r="AA69" s="51">
        <v>65.733734130859375</v>
      </c>
    </row>
    <row r="70" spans="1:27" x14ac:dyDescent="0.25">
      <c r="A70" s="19">
        <v>3</v>
      </c>
      <c r="B70" s="16" t="s">
        <v>194</v>
      </c>
      <c r="C70" s="48">
        <v>122.78806304931641</v>
      </c>
      <c r="D70" s="49">
        <v>114.10935211181641</v>
      </c>
      <c r="E70" s="49">
        <v>111.48765563964844</v>
      </c>
      <c r="F70" s="49">
        <v>108.80866241455078</v>
      </c>
      <c r="G70" s="49">
        <v>106.26741790771484</v>
      </c>
      <c r="H70" s="49">
        <v>103.87435913085937</v>
      </c>
      <c r="I70" s="49">
        <v>101.67336273193359</v>
      </c>
      <c r="J70" s="50">
        <v>99.499420166015625</v>
      </c>
      <c r="K70" s="50">
        <v>97.406692504882813</v>
      </c>
      <c r="L70" s="50">
        <v>95.43389892578125</v>
      </c>
      <c r="M70" s="50">
        <v>93.597434997558594</v>
      </c>
      <c r="N70" s="50">
        <v>91.875099182128906</v>
      </c>
      <c r="O70" s="50">
        <v>90.229270935058594</v>
      </c>
      <c r="P70" s="50">
        <v>88.657943725585938</v>
      </c>
      <c r="Q70" s="50">
        <v>87.144447326660156</v>
      </c>
      <c r="R70" s="50">
        <v>85.722564697265625</v>
      </c>
      <c r="S70" s="50">
        <v>84.395111083984375</v>
      </c>
      <c r="T70" s="50">
        <v>83.138267517089844</v>
      </c>
      <c r="U70" s="50">
        <v>81.937736511230469</v>
      </c>
      <c r="V70" s="50">
        <v>80.795951843261719</v>
      </c>
      <c r="W70" s="50">
        <v>79.715232849121094</v>
      </c>
      <c r="X70" s="50">
        <v>78.654777526855469</v>
      </c>
      <c r="Y70" s="50">
        <v>77.673484802246094</v>
      </c>
      <c r="Z70" s="50">
        <v>76.747718811035156</v>
      </c>
      <c r="AA70" s="51">
        <v>75.879959106445312</v>
      </c>
    </row>
    <row r="71" spans="1:27" x14ac:dyDescent="0.25">
      <c r="A71" s="19">
        <v>4</v>
      </c>
      <c r="B71" s="16" t="s">
        <v>195</v>
      </c>
      <c r="C71" s="52">
        <v>108.2841796875</v>
      </c>
      <c r="D71" s="50">
        <v>100.53101348876953</v>
      </c>
      <c r="E71" s="50">
        <v>98.236656188964844</v>
      </c>
      <c r="F71" s="50">
        <v>95.830001831054687</v>
      </c>
      <c r="G71" s="50">
        <v>93.578697204589844</v>
      </c>
      <c r="H71" s="50">
        <v>91.476104736328125</v>
      </c>
      <c r="I71" s="50">
        <v>89.506492614746094</v>
      </c>
      <c r="J71" s="50">
        <v>87.585487365722656</v>
      </c>
      <c r="K71" s="50">
        <v>85.729377746582031</v>
      </c>
      <c r="L71" s="50">
        <v>83.959136962890625</v>
      </c>
      <c r="M71" s="50">
        <v>82.309181213378906</v>
      </c>
      <c r="N71" s="50">
        <v>80.80706787109375</v>
      </c>
      <c r="O71" s="50">
        <v>79.343894958496094</v>
      </c>
      <c r="P71" s="50">
        <v>77.946182250976563</v>
      </c>
      <c r="Q71" s="50">
        <v>76.628059387207031</v>
      </c>
      <c r="R71" s="50">
        <v>75.371566772460937</v>
      </c>
      <c r="S71" s="50">
        <v>74.205474853515625</v>
      </c>
      <c r="T71" s="50">
        <v>73.108261108398438</v>
      </c>
      <c r="U71" s="50">
        <v>72.061569213867187</v>
      </c>
      <c r="V71" s="50">
        <v>71.066940307617188</v>
      </c>
      <c r="W71" s="50">
        <v>70.099258422851563</v>
      </c>
      <c r="X71" s="50">
        <v>69.160377502441406</v>
      </c>
      <c r="Y71" s="50">
        <v>68.286895751953125</v>
      </c>
      <c r="Z71" s="50">
        <v>67.487419128417969</v>
      </c>
      <c r="AA71" s="51">
        <v>66.74627685546875</v>
      </c>
    </row>
    <row r="72" spans="1:27" x14ac:dyDescent="0.25">
      <c r="A72" s="19">
        <v>5</v>
      </c>
      <c r="B72" s="16" t="s">
        <v>196</v>
      </c>
      <c r="C72" s="52">
        <v>109.10964202880859</v>
      </c>
      <c r="D72" s="50">
        <v>101.35983276367187</v>
      </c>
      <c r="E72" s="50">
        <v>99.019096374511719</v>
      </c>
      <c r="F72" s="50">
        <v>96.640670776367188</v>
      </c>
      <c r="G72" s="50">
        <v>94.396614074707031</v>
      </c>
      <c r="H72" s="50">
        <v>92.283096313476562</v>
      </c>
      <c r="I72" s="50">
        <v>90.318565368652344</v>
      </c>
      <c r="J72" s="50">
        <v>88.403106689453125</v>
      </c>
      <c r="K72" s="50">
        <v>86.550933837890625</v>
      </c>
      <c r="L72" s="50">
        <v>84.804664611816406</v>
      </c>
      <c r="M72" s="50">
        <v>83.185813903808594</v>
      </c>
      <c r="N72" s="50">
        <v>81.653221130371094</v>
      </c>
      <c r="O72" s="50">
        <v>80.196365356445313</v>
      </c>
      <c r="P72" s="50">
        <v>78.797874450683594</v>
      </c>
      <c r="Q72" s="50">
        <v>77.456932067871094</v>
      </c>
      <c r="R72" s="50">
        <v>76.173980712890625</v>
      </c>
      <c r="S72" s="50">
        <v>74.976158142089844</v>
      </c>
      <c r="T72" s="50">
        <v>73.843559265136719</v>
      </c>
      <c r="U72" s="50">
        <v>72.760414123535156</v>
      </c>
      <c r="V72" s="50">
        <v>71.745277404785156</v>
      </c>
      <c r="W72" s="50">
        <v>70.772216796875</v>
      </c>
      <c r="X72" s="50">
        <v>69.810279846191406</v>
      </c>
      <c r="Y72" s="50">
        <v>68.924774169921875</v>
      </c>
      <c r="Z72" s="50">
        <v>68.098297119140625</v>
      </c>
      <c r="AA72" s="51">
        <v>67.330169677734375</v>
      </c>
    </row>
    <row r="73" spans="1:27" x14ac:dyDescent="0.25">
      <c r="A73" s="19">
        <v>6</v>
      </c>
      <c r="B73" s="16" t="s">
        <v>197</v>
      </c>
      <c r="C73" s="52">
        <v>136.14945983886719</v>
      </c>
      <c r="D73" s="50">
        <v>126.41123199462891</v>
      </c>
      <c r="E73" s="50">
        <v>123.5699462890625</v>
      </c>
      <c r="F73" s="50">
        <v>120.58080291748047</v>
      </c>
      <c r="G73" s="50">
        <v>117.77503967285156</v>
      </c>
      <c r="H73" s="50">
        <v>115.14865875244141</v>
      </c>
      <c r="I73" s="50">
        <v>112.703369140625</v>
      </c>
      <c r="J73" s="50">
        <v>110.32308197021484</v>
      </c>
      <c r="K73" s="50">
        <v>107.96788787841797</v>
      </c>
      <c r="L73" s="50">
        <v>105.76007080078125</v>
      </c>
      <c r="M73" s="50">
        <v>103.70611572265625</v>
      </c>
      <c r="N73" s="50">
        <v>101.82172393798828</v>
      </c>
      <c r="O73" s="50">
        <v>99.984504699707031</v>
      </c>
      <c r="P73" s="50">
        <v>98.224014282226563</v>
      </c>
      <c r="Q73" s="50">
        <v>96.547630310058594</v>
      </c>
      <c r="R73" s="50">
        <v>94.960235595703125</v>
      </c>
      <c r="S73" s="50">
        <v>93.48211669921875</v>
      </c>
      <c r="T73" s="50">
        <v>92.085922241210938</v>
      </c>
      <c r="U73" s="50">
        <v>90.741973876953125</v>
      </c>
      <c r="V73" s="50">
        <v>89.483802795410156</v>
      </c>
      <c r="W73" s="50">
        <v>88.271324157714844</v>
      </c>
      <c r="X73" s="50">
        <v>87.091873168945313</v>
      </c>
      <c r="Y73" s="50">
        <v>85.984443664550781</v>
      </c>
      <c r="Z73" s="50">
        <v>84.958503723144531</v>
      </c>
      <c r="AA73" s="51">
        <v>84.006767272949219</v>
      </c>
    </row>
    <row r="74" spans="1:27" x14ac:dyDescent="0.25">
      <c r="A74" s="19">
        <v>7</v>
      </c>
      <c r="B74" s="16" t="s">
        <v>198</v>
      </c>
      <c r="C74" s="52">
        <v>89.949172973632812</v>
      </c>
      <c r="D74" s="50">
        <v>83.714057922363281</v>
      </c>
      <c r="E74" s="50">
        <v>81.814773559570312</v>
      </c>
      <c r="F74" s="50">
        <v>79.910789489746094</v>
      </c>
      <c r="G74" s="50">
        <v>78.104209899902344</v>
      </c>
      <c r="H74" s="50">
        <v>76.383445739746094</v>
      </c>
      <c r="I74" s="50">
        <v>74.775466918945313</v>
      </c>
      <c r="J74" s="50">
        <v>73.245063781738281</v>
      </c>
      <c r="K74" s="50">
        <v>71.770797729492187</v>
      </c>
      <c r="L74" s="50">
        <v>70.36541748046875</v>
      </c>
      <c r="M74" s="50">
        <v>69.037551879882812</v>
      </c>
      <c r="N74" s="50">
        <v>67.787651062011719</v>
      </c>
      <c r="O74" s="50">
        <v>66.587791442871094</v>
      </c>
      <c r="P74" s="50">
        <v>65.433113098144531</v>
      </c>
      <c r="Q74" s="50">
        <v>64.337440490722656</v>
      </c>
      <c r="R74" s="50">
        <v>63.299369812011719</v>
      </c>
      <c r="S74" s="50">
        <v>62.31927490234375</v>
      </c>
      <c r="T74" s="50">
        <v>61.391593933105469</v>
      </c>
      <c r="U74" s="50">
        <v>60.499618530273438</v>
      </c>
      <c r="V74" s="50">
        <v>59.661838531494141</v>
      </c>
      <c r="W74" s="50">
        <v>58.854408264160156</v>
      </c>
      <c r="X74" s="50">
        <v>58.071842193603516</v>
      </c>
      <c r="Y74" s="50">
        <v>57.331424713134766</v>
      </c>
      <c r="Z74" s="50">
        <v>56.640342712402344</v>
      </c>
      <c r="AA74" s="51">
        <v>55.987751007080078</v>
      </c>
    </row>
    <row r="75" spans="1:27" x14ac:dyDescent="0.25">
      <c r="A75" s="19">
        <v>8</v>
      </c>
      <c r="B75" s="16" t="s">
        <v>199</v>
      </c>
      <c r="C75" s="52">
        <v>95.466377258300781</v>
      </c>
      <c r="D75" s="50">
        <v>88.672462463378906</v>
      </c>
      <c r="E75" s="50">
        <v>86.613639831542969</v>
      </c>
      <c r="F75" s="50">
        <v>84.496498107910156</v>
      </c>
      <c r="G75" s="50">
        <v>82.511985778808594</v>
      </c>
      <c r="H75" s="50">
        <v>80.6309814453125</v>
      </c>
      <c r="I75" s="50">
        <v>78.88043212890625</v>
      </c>
      <c r="J75" s="50">
        <v>77.183128356933594</v>
      </c>
      <c r="K75" s="50">
        <v>75.545249938964844</v>
      </c>
      <c r="L75" s="50">
        <v>73.992530822753906</v>
      </c>
      <c r="M75" s="50">
        <v>72.550758361816406</v>
      </c>
      <c r="N75" s="50">
        <v>71.220367431640625</v>
      </c>
      <c r="O75" s="50">
        <v>69.916397094726563</v>
      </c>
      <c r="P75" s="50">
        <v>68.680892944335937</v>
      </c>
      <c r="Q75" s="50">
        <v>67.504814147949219</v>
      </c>
      <c r="R75" s="50">
        <v>66.392181396484375</v>
      </c>
      <c r="S75" s="50">
        <v>65.358039855957031</v>
      </c>
      <c r="T75" s="50">
        <v>64.37774658203125</v>
      </c>
      <c r="U75" s="50">
        <v>63.4478759765625</v>
      </c>
      <c r="V75" s="50">
        <v>62.577545166015625</v>
      </c>
      <c r="W75" s="50">
        <v>61.726596832275391</v>
      </c>
      <c r="X75" s="50">
        <v>60.890399932861328</v>
      </c>
      <c r="Y75" s="50">
        <v>60.106250762939453</v>
      </c>
      <c r="Z75" s="50">
        <v>59.397487640380859</v>
      </c>
      <c r="AA75" s="51">
        <v>58.741172790527344</v>
      </c>
    </row>
    <row r="76" spans="1:27" x14ac:dyDescent="0.25">
      <c r="A76" s="19">
        <v>9</v>
      </c>
      <c r="B76" s="16" t="s">
        <v>200</v>
      </c>
      <c r="C76" s="52">
        <v>124.09401702880859</v>
      </c>
      <c r="D76" s="50">
        <v>115.21623229980469</v>
      </c>
      <c r="E76" s="50">
        <v>112.54290771484375</v>
      </c>
      <c r="F76" s="50">
        <v>109.80897521972656</v>
      </c>
      <c r="G76" s="50">
        <v>107.22531890869141</v>
      </c>
      <c r="H76" s="50">
        <v>104.8187255859375</v>
      </c>
      <c r="I76" s="50">
        <v>102.56749725341797</v>
      </c>
      <c r="J76" s="50">
        <v>100.40092468261719</v>
      </c>
      <c r="K76" s="50">
        <v>98.306449890136719</v>
      </c>
      <c r="L76" s="50">
        <v>96.328086853027344</v>
      </c>
      <c r="M76" s="50">
        <v>94.463264465332031</v>
      </c>
      <c r="N76" s="50">
        <v>92.746391296386719</v>
      </c>
      <c r="O76" s="50">
        <v>91.077926635742187</v>
      </c>
      <c r="P76" s="50">
        <v>89.493995666503906</v>
      </c>
      <c r="Q76" s="50">
        <v>87.974533081054688</v>
      </c>
      <c r="R76" s="50">
        <v>86.536933898925781</v>
      </c>
      <c r="S76" s="50">
        <v>85.203102111816406</v>
      </c>
      <c r="T76" s="50">
        <v>83.941108703613281</v>
      </c>
      <c r="U76" s="50">
        <v>82.722618103027344</v>
      </c>
      <c r="V76" s="50">
        <v>81.578826904296875</v>
      </c>
      <c r="W76" s="50">
        <v>80.471382141113281</v>
      </c>
      <c r="X76" s="50">
        <v>79.403762817382813</v>
      </c>
      <c r="Y76" s="50">
        <v>78.394859313964844</v>
      </c>
      <c r="Z76" s="50">
        <v>77.465003967285156</v>
      </c>
      <c r="AA76" s="51">
        <v>76.59869384765625</v>
      </c>
    </row>
    <row r="77" spans="1:27" x14ac:dyDescent="0.25">
      <c r="A77" s="19">
        <v>10</v>
      </c>
      <c r="B77" s="16" t="s">
        <v>201</v>
      </c>
      <c r="C77" s="52">
        <v>105.14992523193359</v>
      </c>
      <c r="D77" s="50">
        <v>97.718605041503906</v>
      </c>
      <c r="E77" s="50">
        <v>95.439353942871094</v>
      </c>
      <c r="F77" s="50">
        <v>93.134498596191406</v>
      </c>
      <c r="G77" s="50">
        <v>90.968299865722656</v>
      </c>
      <c r="H77" s="50">
        <v>88.946678161621094</v>
      </c>
      <c r="I77" s="50">
        <v>87.054107666015625</v>
      </c>
      <c r="J77" s="50">
        <v>85.207633972167969</v>
      </c>
      <c r="K77" s="50">
        <v>83.451187133789063</v>
      </c>
      <c r="L77" s="50">
        <v>81.767066955566406</v>
      </c>
      <c r="M77" s="50">
        <v>80.185089111328125</v>
      </c>
      <c r="N77" s="50">
        <v>78.718727111816406</v>
      </c>
      <c r="O77" s="50">
        <v>77.316879272460938</v>
      </c>
      <c r="P77" s="50">
        <v>75.969093322753906</v>
      </c>
      <c r="Q77" s="50">
        <v>74.668525695800781</v>
      </c>
      <c r="R77" s="50">
        <v>73.441680908203125</v>
      </c>
      <c r="S77" s="50">
        <v>72.295753479003906</v>
      </c>
      <c r="T77" s="50">
        <v>71.194770812988281</v>
      </c>
      <c r="U77" s="50">
        <v>70.16375732421875</v>
      </c>
      <c r="V77" s="50">
        <v>69.185752868652344</v>
      </c>
      <c r="W77" s="50">
        <v>68.237266540527344</v>
      </c>
      <c r="X77" s="50">
        <v>67.301750183105469</v>
      </c>
      <c r="Y77" s="50">
        <v>66.443359375</v>
      </c>
      <c r="Z77" s="50">
        <v>65.637657165527344</v>
      </c>
      <c r="AA77" s="51">
        <v>64.88726806640625</v>
      </c>
    </row>
    <row r="78" spans="1:27" x14ac:dyDescent="0.25">
      <c r="A78" s="19">
        <v>11</v>
      </c>
      <c r="B78" s="16" t="s">
        <v>202</v>
      </c>
      <c r="C78" s="52">
        <v>114.30835723876953</v>
      </c>
      <c r="D78" s="50">
        <v>106.27014923095703</v>
      </c>
      <c r="E78" s="50">
        <v>103.76950836181641</v>
      </c>
      <c r="F78" s="50">
        <v>101.28264617919922</v>
      </c>
      <c r="G78" s="50">
        <v>98.912521362304688</v>
      </c>
      <c r="H78" s="50">
        <v>96.694648742675781</v>
      </c>
      <c r="I78" s="50">
        <v>94.645957946777344</v>
      </c>
      <c r="J78" s="50">
        <v>92.650741577148438</v>
      </c>
      <c r="K78" s="50">
        <v>90.72320556640625</v>
      </c>
      <c r="L78" s="50">
        <v>88.921409606933594</v>
      </c>
      <c r="M78" s="50">
        <v>87.239608764648438</v>
      </c>
      <c r="N78" s="50">
        <v>85.651870727539063</v>
      </c>
      <c r="O78" s="50">
        <v>84.135009765625</v>
      </c>
      <c r="P78" s="50">
        <v>82.683731079101563</v>
      </c>
      <c r="Q78" s="50">
        <v>81.275947570800781</v>
      </c>
      <c r="R78" s="50">
        <v>79.952133178710938</v>
      </c>
      <c r="S78" s="50">
        <v>78.722541809082031</v>
      </c>
      <c r="T78" s="50">
        <v>77.553581237792969</v>
      </c>
      <c r="U78" s="50">
        <v>76.439460754394531</v>
      </c>
      <c r="V78" s="50">
        <v>75.378219604492188</v>
      </c>
      <c r="W78" s="50">
        <v>74.371238708496094</v>
      </c>
      <c r="X78" s="50">
        <v>73.385810852050781</v>
      </c>
      <c r="Y78" s="50">
        <v>72.44873046875</v>
      </c>
      <c r="Z78" s="50">
        <v>71.588027954101563</v>
      </c>
      <c r="AA78" s="51">
        <v>70.773956298828125</v>
      </c>
    </row>
    <row r="79" spans="1:27" x14ac:dyDescent="0.25">
      <c r="A79" s="19">
        <v>12</v>
      </c>
      <c r="B79" s="16" t="s">
        <v>203</v>
      </c>
      <c r="C79" s="52">
        <v>92.20513916015625</v>
      </c>
      <c r="D79" s="50">
        <v>85.802360534667969</v>
      </c>
      <c r="E79" s="50">
        <v>83.7890625</v>
      </c>
      <c r="F79" s="50">
        <v>81.747398376464844</v>
      </c>
      <c r="G79" s="50">
        <v>79.80865478515625</v>
      </c>
      <c r="H79" s="50">
        <v>78.006385803222656</v>
      </c>
      <c r="I79" s="50">
        <v>76.339508056640625</v>
      </c>
      <c r="J79" s="50">
        <v>74.703041076660156</v>
      </c>
      <c r="K79" s="50">
        <v>73.1407470703125</v>
      </c>
      <c r="L79" s="50">
        <v>71.668220520019531</v>
      </c>
      <c r="M79" s="50">
        <v>70.278472900390625</v>
      </c>
      <c r="N79" s="50">
        <v>68.991523742675781</v>
      </c>
      <c r="O79" s="50">
        <v>67.747879028320313</v>
      </c>
      <c r="P79" s="50">
        <v>66.558082580566406</v>
      </c>
      <c r="Q79" s="50">
        <v>65.422554016113281</v>
      </c>
      <c r="R79" s="50">
        <v>64.342582702636719</v>
      </c>
      <c r="S79" s="50">
        <v>63.338752746582031</v>
      </c>
      <c r="T79" s="50">
        <v>62.394939422607422</v>
      </c>
      <c r="U79" s="50">
        <v>61.489128112792969</v>
      </c>
      <c r="V79" s="50">
        <v>60.640876770019531</v>
      </c>
      <c r="W79" s="50">
        <v>59.804203033447266</v>
      </c>
      <c r="X79" s="50">
        <v>58.993083953857422</v>
      </c>
      <c r="Y79" s="50">
        <v>58.244647979736328</v>
      </c>
      <c r="Z79" s="50">
        <v>57.555740356445313</v>
      </c>
      <c r="AA79" s="51">
        <v>56.911464691162109</v>
      </c>
    </row>
    <row r="80" spans="1:27" x14ac:dyDescent="0.25">
      <c r="A80" s="19">
        <v>13</v>
      </c>
      <c r="B80" s="16" t="s">
        <v>204</v>
      </c>
      <c r="C80" s="52">
        <v>90.764015197753906</v>
      </c>
      <c r="D80" s="50">
        <v>84.417266845703125</v>
      </c>
      <c r="E80" s="50">
        <v>82.461128234863281</v>
      </c>
      <c r="F80" s="50">
        <v>80.475364685058594</v>
      </c>
      <c r="G80" s="50">
        <v>78.583236694335938</v>
      </c>
      <c r="H80" s="50">
        <v>76.801406860351562</v>
      </c>
      <c r="I80" s="50">
        <v>75.136238098144531</v>
      </c>
      <c r="J80" s="50">
        <v>73.5250244140625</v>
      </c>
      <c r="K80" s="50">
        <v>71.994293212890625</v>
      </c>
      <c r="L80" s="50">
        <v>70.535346984863281</v>
      </c>
      <c r="M80" s="50">
        <v>69.171806335449219</v>
      </c>
      <c r="N80" s="50">
        <v>67.903251647949219</v>
      </c>
      <c r="O80" s="50">
        <v>66.681175231933594</v>
      </c>
      <c r="P80" s="50">
        <v>65.512916564941406</v>
      </c>
      <c r="Q80" s="50">
        <v>64.393989562988281</v>
      </c>
      <c r="R80" s="50">
        <v>63.319046020507813</v>
      </c>
      <c r="S80" s="50">
        <v>62.316509246826172</v>
      </c>
      <c r="T80" s="50">
        <v>61.388225555419922</v>
      </c>
      <c r="U80" s="50">
        <v>60.496128082275391</v>
      </c>
      <c r="V80" s="50">
        <v>59.660209655761719</v>
      </c>
      <c r="W80" s="50">
        <v>58.849987030029297</v>
      </c>
      <c r="X80" s="50">
        <v>58.059627532958984</v>
      </c>
      <c r="Y80" s="50">
        <v>57.325046539306641</v>
      </c>
      <c r="Z80" s="50">
        <v>56.650680541992188</v>
      </c>
      <c r="AA80" s="51">
        <v>56.020278930664062</v>
      </c>
    </row>
    <row r="81" spans="1:27" x14ac:dyDescent="0.25">
      <c r="A81" s="19">
        <v>14</v>
      </c>
      <c r="B81" s="16" t="s">
        <v>205</v>
      </c>
      <c r="C81" s="52">
        <v>118.20637512207031</v>
      </c>
      <c r="D81" s="50">
        <v>109.65558624267578</v>
      </c>
      <c r="E81" s="50">
        <v>107.148681640625</v>
      </c>
      <c r="F81" s="50">
        <v>104.52626800537109</v>
      </c>
      <c r="G81" s="50">
        <v>102.08340454101562</v>
      </c>
      <c r="H81" s="50">
        <v>99.7763671875</v>
      </c>
      <c r="I81" s="50">
        <v>97.683837890625</v>
      </c>
      <c r="J81" s="50">
        <v>95.586044311523438</v>
      </c>
      <c r="K81" s="50">
        <v>93.584815979003906</v>
      </c>
      <c r="L81" s="50">
        <v>91.673065185546875</v>
      </c>
      <c r="M81" s="50">
        <v>89.910560607910156</v>
      </c>
      <c r="N81" s="50">
        <v>88.262519836425781</v>
      </c>
      <c r="O81" s="50">
        <v>86.700927734375</v>
      </c>
      <c r="P81" s="50">
        <v>85.189712524414063</v>
      </c>
      <c r="Q81" s="50">
        <v>83.771438598632812</v>
      </c>
      <c r="R81" s="50">
        <v>82.412185668945313</v>
      </c>
      <c r="S81" s="50">
        <v>81.156997680664063</v>
      </c>
      <c r="T81" s="50">
        <v>79.9559326171875</v>
      </c>
      <c r="U81" s="50">
        <v>78.817649841308594</v>
      </c>
      <c r="V81" s="50">
        <v>77.742027282714844</v>
      </c>
      <c r="W81" s="50">
        <v>76.701583862304688</v>
      </c>
      <c r="X81" s="50">
        <v>75.677192687988281</v>
      </c>
      <c r="Y81" s="50">
        <v>74.725532531738281</v>
      </c>
      <c r="Z81" s="50">
        <v>73.836845397949219</v>
      </c>
      <c r="AA81" s="51">
        <v>73.007614135742187</v>
      </c>
    </row>
    <row r="82" spans="1:27" x14ac:dyDescent="0.25">
      <c r="A82" s="19">
        <v>15</v>
      </c>
      <c r="B82" s="16" t="s">
        <v>206</v>
      </c>
      <c r="C82" s="52">
        <v>122.60474395751953</v>
      </c>
      <c r="D82" s="50">
        <v>113.78195953369141</v>
      </c>
      <c r="E82" s="50">
        <v>111.18310546875</v>
      </c>
      <c r="F82" s="50">
        <v>108.49533081054687</v>
      </c>
      <c r="G82" s="50">
        <v>105.97570037841797</v>
      </c>
      <c r="H82" s="50">
        <v>103.61759185791016</v>
      </c>
      <c r="I82" s="50">
        <v>101.42668914794922</v>
      </c>
      <c r="J82" s="50">
        <v>99.254440307617188</v>
      </c>
      <c r="K82" s="50">
        <v>97.199935913085938</v>
      </c>
      <c r="L82" s="50">
        <v>95.244285583496094</v>
      </c>
      <c r="M82" s="50">
        <v>93.420867919921875</v>
      </c>
      <c r="N82" s="50">
        <v>91.730331420898437</v>
      </c>
      <c r="O82" s="50">
        <v>90.114578247070313</v>
      </c>
      <c r="P82" s="50">
        <v>88.559646606445312</v>
      </c>
      <c r="Q82" s="50">
        <v>87.07159423828125</v>
      </c>
      <c r="R82" s="50">
        <v>85.660621643066406</v>
      </c>
      <c r="S82" s="50">
        <v>84.353759765625</v>
      </c>
      <c r="T82" s="50">
        <v>83.105667114257812</v>
      </c>
      <c r="U82" s="50">
        <v>81.907463073730469</v>
      </c>
      <c r="V82" s="50">
        <v>80.776481628417969</v>
      </c>
      <c r="W82" s="50">
        <v>79.673667907714844</v>
      </c>
      <c r="X82" s="50">
        <v>78.61297607421875</v>
      </c>
      <c r="Y82" s="50">
        <v>77.608787536621094</v>
      </c>
      <c r="Z82" s="50">
        <v>76.683998107910156</v>
      </c>
      <c r="AA82" s="51">
        <v>75.822227478027344</v>
      </c>
    </row>
    <row r="83" spans="1:27" x14ac:dyDescent="0.25">
      <c r="A83" s="19">
        <v>16</v>
      </c>
      <c r="B83" s="16" t="s">
        <v>207</v>
      </c>
      <c r="C83" s="52">
        <v>108.14927673339844</v>
      </c>
      <c r="D83" s="50">
        <v>100.49775695800781</v>
      </c>
      <c r="E83" s="50">
        <v>98.164031982421875</v>
      </c>
      <c r="F83" s="50">
        <v>95.802330017089844</v>
      </c>
      <c r="G83" s="50">
        <v>93.567176818847656</v>
      </c>
      <c r="H83" s="50">
        <v>91.490882873535156</v>
      </c>
      <c r="I83" s="50">
        <v>89.560165405273438</v>
      </c>
      <c r="J83" s="50">
        <v>87.664360046386719</v>
      </c>
      <c r="K83" s="50">
        <v>85.837471008300781</v>
      </c>
      <c r="L83" s="50">
        <v>84.114250183105469</v>
      </c>
      <c r="M83" s="50">
        <v>82.489677429199219</v>
      </c>
      <c r="N83" s="50">
        <v>80.988655090332031</v>
      </c>
      <c r="O83" s="50">
        <v>79.530204772949219</v>
      </c>
      <c r="P83" s="50">
        <v>78.14007568359375</v>
      </c>
      <c r="Q83" s="50">
        <v>76.809982299804687</v>
      </c>
      <c r="R83" s="50">
        <v>75.540328979492188</v>
      </c>
      <c r="S83" s="50">
        <v>74.360687255859375</v>
      </c>
      <c r="T83" s="50">
        <v>73.238784790039063</v>
      </c>
      <c r="U83" s="50">
        <v>72.172401428222656</v>
      </c>
      <c r="V83" s="50">
        <v>71.17547607421875</v>
      </c>
      <c r="W83" s="50">
        <v>70.201248168945313</v>
      </c>
      <c r="X83" s="50">
        <v>69.2550048828125</v>
      </c>
      <c r="Y83" s="50">
        <v>68.368896484375</v>
      </c>
      <c r="Z83" s="50">
        <v>67.557815551757812</v>
      </c>
      <c r="AA83" s="51">
        <v>66.789894104003906</v>
      </c>
    </row>
    <row r="84" spans="1:27" x14ac:dyDescent="0.25">
      <c r="A84" s="19">
        <v>17</v>
      </c>
      <c r="B84" s="16" t="s">
        <v>208</v>
      </c>
      <c r="C84" s="52">
        <v>110.72614288330078</v>
      </c>
      <c r="D84" s="50">
        <v>102.83095550537109</v>
      </c>
      <c r="E84" s="50">
        <v>100.47077178955078</v>
      </c>
      <c r="F84" s="50">
        <v>98.026336669921875</v>
      </c>
      <c r="G84" s="50">
        <v>95.711204528808594</v>
      </c>
      <c r="H84" s="50">
        <v>93.555694580078125</v>
      </c>
      <c r="I84" s="50">
        <v>91.554237365722656</v>
      </c>
      <c r="J84" s="50">
        <v>89.597030639648438</v>
      </c>
      <c r="K84" s="50">
        <v>87.714576721191406</v>
      </c>
      <c r="L84" s="50">
        <v>85.922012329101563</v>
      </c>
      <c r="M84" s="50">
        <v>84.247474670410156</v>
      </c>
      <c r="N84" s="50">
        <v>82.696807861328125</v>
      </c>
      <c r="O84" s="50">
        <v>81.212882995605469</v>
      </c>
      <c r="P84" s="50">
        <v>79.783943176269531</v>
      </c>
      <c r="Q84" s="50">
        <v>78.427757263183594</v>
      </c>
      <c r="R84" s="50">
        <v>77.148590087890625</v>
      </c>
      <c r="S84" s="50">
        <v>75.959793090820312</v>
      </c>
      <c r="T84" s="50">
        <v>74.830909729003906</v>
      </c>
      <c r="U84" s="50">
        <v>73.750335693359375</v>
      </c>
      <c r="V84" s="50">
        <v>72.740875244140625</v>
      </c>
      <c r="W84" s="50">
        <v>71.745407104492187</v>
      </c>
      <c r="X84" s="50">
        <v>70.782142639160156</v>
      </c>
      <c r="Y84" s="50">
        <v>69.88623046875</v>
      </c>
      <c r="Z84" s="50">
        <v>69.059005737304687</v>
      </c>
      <c r="AA84" s="51">
        <v>68.283882141113281</v>
      </c>
    </row>
    <row r="85" spans="1:27" x14ac:dyDescent="0.25">
      <c r="A85" s="19">
        <v>18</v>
      </c>
      <c r="B85" s="16" t="s">
        <v>209</v>
      </c>
      <c r="C85" s="52">
        <v>123.27543640136719</v>
      </c>
      <c r="D85" s="50">
        <v>114.39406585693359</v>
      </c>
      <c r="E85" s="50">
        <v>111.75372314453125</v>
      </c>
      <c r="F85" s="50">
        <v>109.05191040039062</v>
      </c>
      <c r="G85" s="50">
        <v>106.50773620605469</v>
      </c>
      <c r="H85" s="50">
        <v>104.15296173095703</v>
      </c>
      <c r="I85" s="50">
        <v>101.99014282226562</v>
      </c>
      <c r="J85" s="50">
        <v>99.843292236328125</v>
      </c>
      <c r="K85" s="50">
        <v>97.792236328125</v>
      </c>
      <c r="L85" s="50">
        <v>95.842376708984375</v>
      </c>
      <c r="M85" s="50">
        <v>94.01458740234375</v>
      </c>
      <c r="N85" s="50">
        <v>92.300323486328125</v>
      </c>
      <c r="O85" s="50">
        <v>90.660987854003906</v>
      </c>
      <c r="P85" s="50">
        <v>89.105667114257813</v>
      </c>
      <c r="Q85" s="50">
        <v>87.599617004394531</v>
      </c>
      <c r="R85" s="50">
        <v>86.1962890625</v>
      </c>
      <c r="S85" s="50">
        <v>84.883155822753906</v>
      </c>
      <c r="T85" s="50">
        <v>83.617446899414063</v>
      </c>
      <c r="U85" s="50">
        <v>82.414466857910156</v>
      </c>
      <c r="V85" s="50">
        <v>81.274284362792969</v>
      </c>
      <c r="W85" s="50">
        <v>80.164108276367188</v>
      </c>
      <c r="X85" s="50">
        <v>79.094291687011719</v>
      </c>
      <c r="Y85" s="50">
        <v>78.086952209472656</v>
      </c>
      <c r="Z85" s="50">
        <v>77.148208618164063</v>
      </c>
      <c r="AA85" s="51">
        <v>76.270210266113281</v>
      </c>
    </row>
    <row r="86" spans="1:27" x14ac:dyDescent="0.25">
      <c r="A86" s="19">
        <v>19</v>
      </c>
      <c r="B86" s="16" t="s">
        <v>210</v>
      </c>
      <c r="C86" s="52">
        <v>111.15236663818359</v>
      </c>
      <c r="D86" s="50">
        <v>103.33074951171875</v>
      </c>
      <c r="E86" s="50">
        <v>100.96343994140625</v>
      </c>
      <c r="F86" s="50">
        <v>98.568000793457031</v>
      </c>
      <c r="G86" s="50">
        <v>96.308403015136719</v>
      </c>
      <c r="H86" s="50">
        <v>94.177696228027344</v>
      </c>
      <c r="I86" s="50">
        <v>92.182647705078125</v>
      </c>
      <c r="J86" s="50">
        <v>90.2357177734375</v>
      </c>
      <c r="K86" s="50">
        <v>88.388114929199219</v>
      </c>
      <c r="L86" s="50">
        <v>86.628913879394531</v>
      </c>
      <c r="M86" s="50">
        <v>84.976371765136719</v>
      </c>
      <c r="N86" s="50">
        <v>83.432044982910156</v>
      </c>
      <c r="O86" s="50">
        <v>81.953445434570313</v>
      </c>
      <c r="P86" s="50">
        <v>80.537384033203125</v>
      </c>
      <c r="Q86" s="50">
        <v>79.186187744140625</v>
      </c>
      <c r="R86" s="50">
        <v>77.869834899902344</v>
      </c>
      <c r="S86" s="50">
        <v>76.661079406738281</v>
      </c>
      <c r="T86" s="50">
        <v>75.512062072753906</v>
      </c>
      <c r="U86" s="50">
        <v>74.400772094726563</v>
      </c>
      <c r="V86" s="50">
        <v>73.360496520996094</v>
      </c>
      <c r="W86" s="50">
        <v>72.346298217773438</v>
      </c>
      <c r="X86" s="50">
        <v>71.376487731933594</v>
      </c>
      <c r="Y86" s="50">
        <v>70.4696044921875</v>
      </c>
      <c r="Z86" s="50">
        <v>69.619071960449219</v>
      </c>
      <c r="AA86" s="51">
        <v>68.817268371582031</v>
      </c>
    </row>
    <row r="87" spans="1:27" x14ac:dyDescent="0.25">
      <c r="A87" s="19">
        <v>20</v>
      </c>
      <c r="B87" s="16" t="s">
        <v>211</v>
      </c>
      <c r="C87" s="52">
        <v>93.310836791992187</v>
      </c>
      <c r="D87" s="50">
        <v>86.655746459960937</v>
      </c>
      <c r="E87" s="50">
        <v>84.665756225585938</v>
      </c>
      <c r="F87" s="50">
        <v>82.587593078613281</v>
      </c>
      <c r="G87" s="50">
        <v>80.617759704589844</v>
      </c>
      <c r="H87" s="50">
        <v>78.78704833984375</v>
      </c>
      <c r="I87" s="50">
        <v>77.087738037109375</v>
      </c>
      <c r="J87" s="50">
        <v>75.39715576171875</v>
      </c>
      <c r="K87" s="50">
        <v>73.785797119140625</v>
      </c>
      <c r="L87" s="50">
        <v>72.249603271484375</v>
      </c>
      <c r="M87" s="50">
        <v>70.821701049804687</v>
      </c>
      <c r="N87" s="50">
        <v>69.502769470214844</v>
      </c>
      <c r="O87" s="50">
        <v>68.242164611816406</v>
      </c>
      <c r="P87" s="50">
        <v>67.029342651367188</v>
      </c>
      <c r="Q87" s="50">
        <v>65.867027282714844</v>
      </c>
      <c r="R87" s="50">
        <v>64.781700134277344</v>
      </c>
      <c r="S87" s="50">
        <v>63.779136657714844</v>
      </c>
      <c r="T87" s="50">
        <v>62.820446014404297</v>
      </c>
      <c r="U87" s="50">
        <v>61.904430389404297</v>
      </c>
      <c r="V87" s="50">
        <v>61.054542541503906</v>
      </c>
      <c r="W87" s="50">
        <v>60.221218109130859</v>
      </c>
      <c r="X87" s="50">
        <v>59.398818969726563</v>
      </c>
      <c r="Y87" s="50">
        <v>58.645465850830078</v>
      </c>
      <c r="Z87" s="50">
        <v>57.948291778564453</v>
      </c>
      <c r="AA87" s="51">
        <v>57.3123779296875</v>
      </c>
    </row>
    <row r="88" spans="1:27" x14ac:dyDescent="0.25">
      <c r="A88" s="19">
        <v>21</v>
      </c>
      <c r="B88" s="16" t="s">
        <v>212</v>
      </c>
      <c r="C88" s="52">
        <v>93.700332641601562</v>
      </c>
      <c r="D88" s="50">
        <v>87.020614624023438</v>
      </c>
      <c r="E88" s="50">
        <v>85.033355712890625</v>
      </c>
      <c r="F88" s="50">
        <v>82.961341857910156</v>
      </c>
      <c r="G88" s="50">
        <v>81.004104614257813</v>
      </c>
      <c r="H88" s="50">
        <v>79.162849426269531</v>
      </c>
      <c r="I88" s="50">
        <v>77.4332275390625</v>
      </c>
      <c r="J88" s="50">
        <v>75.770942687988281</v>
      </c>
      <c r="K88" s="50">
        <v>74.181465148925781</v>
      </c>
      <c r="L88" s="50">
        <v>72.665000915527344</v>
      </c>
      <c r="M88" s="50">
        <v>71.245391845703125</v>
      </c>
      <c r="N88" s="50">
        <v>69.928985595703125</v>
      </c>
      <c r="O88" s="50">
        <v>68.66473388671875</v>
      </c>
      <c r="P88" s="50">
        <v>67.456703186035156</v>
      </c>
      <c r="Q88" s="50">
        <v>66.307716369628906</v>
      </c>
      <c r="R88" s="50">
        <v>65.219123840332031</v>
      </c>
      <c r="S88" s="50">
        <v>64.212608337402344</v>
      </c>
      <c r="T88" s="50">
        <v>63.259742736816406</v>
      </c>
      <c r="U88" s="50">
        <v>62.343021392822266</v>
      </c>
      <c r="V88" s="50">
        <v>61.4908447265625</v>
      </c>
      <c r="W88" s="50">
        <v>60.644779205322266</v>
      </c>
      <c r="X88" s="50">
        <v>59.822902679443359</v>
      </c>
      <c r="Y88" s="50">
        <v>59.06085205078125</v>
      </c>
      <c r="Z88" s="50">
        <v>58.360378265380859</v>
      </c>
      <c r="AA88" s="51">
        <v>57.715007781982422</v>
      </c>
    </row>
    <row r="89" spans="1:27" x14ac:dyDescent="0.25">
      <c r="A89" s="19">
        <v>22</v>
      </c>
      <c r="B89" s="16" t="s">
        <v>213</v>
      </c>
      <c r="C89" s="52">
        <v>120.01914978027344</v>
      </c>
      <c r="D89" s="50">
        <v>111.55178070068359</v>
      </c>
      <c r="E89" s="50">
        <v>108.94981384277344</v>
      </c>
      <c r="F89" s="50">
        <v>106.29051208496094</v>
      </c>
      <c r="G89" s="50">
        <v>103.81559753417969</v>
      </c>
      <c r="H89" s="50">
        <v>101.5233154296875</v>
      </c>
      <c r="I89" s="50">
        <v>99.373985290527344</v>
      </c>
      <c r="J89" s="50">
        <v>97.272201538085938</v>
      </c>
      <c r="K89" s="50">
        <v>95.228492736816406</v>
      </c>
      <c r="L89" s="50">
        <v>93.290214538574219</v>
      </c>
      <c r="M89" s="50">
        <v>91.480339050292969</v>
      </c>
      <c r="N89" s="50">
        <v>89.813674926757813</v>
      </c>
      <c r="O89" s="50">
        <v>88.215469360351563</v>
      </c>
      <c r="P89" s="50">
        <v>86.687263488769531</v>
      </c>
      <c r="Q89" s="50">
        <v>85.232032775878906</v>
      </c>
      <c r="R89" s="50">
        <v>83.862174987792969</v>
      </c>
      <c r="S89" s="50">
        <v>82.576019287109375</v>
      </c>
      <c r="T89" s="50">
        <v>81.340805053710937</v>
      </c>
      <c r="U89" s="50">
        <v>80.160865783691406</v>
      </c>
      <c r="V89" s="50">
        <v>79.06732177734375</v>
      </c>
      <c r="W89" s="50">
        <v>77.997100830078125</v>
      </c>
      <c r="X89" s="50">
        <v>76.956710815429688</v>
      </c>
      <c r="Y89" s="50">
        <v>75.9891357421875</v>
      </c>
      <c r="Z89" s="50">
        <v>75.087471008300781</v>
      </c>
      <c r="AA89" s="51">
        <v>74.241287231445312</v>
      </c>
    </row>
    <row r="90" spans="1:27" x14ac:dyDescent="0.25">
      <c r="A90" s="20">
        <v>23</v>
      </c>
      <c r="B90" s="17" t="s">
        <v>214</v>
      </c>
      <c r="C90" s="53">
        <v>108.93103790283203</v>
      </c>
      <c r="D90" s="54">
        <v>101.310546875</v>
      </c>
      <c r="E90" s="54">
        <v>98.9478759765625</v>
      </c>
      <c r="F90" s="54">
        <v>96.556289672851562</v>
      </c>
      <c r="G90" s="54">
        <v>94.286674499511719</v>
      </c>
      <c r="H90" s="54">
        <v>92.162643432617188</v>
      </c>
      <c r="I90" s="54">
        <v>90.197074890136719</v>
      </c>
      <c r="J90" s="54">
        <v>88.299903869628906</v>
      </c>
      <c r="K90" s="54">
        <v>86.452728271484375</v>
      </c>
      <c r="L90" s="54">
        <v>84.713409423828125</v>
      </c>
      <c r="M90" s="54">
        <v>83.0936279296875</v>
      </c>
      <c r="N90" s="54">
        <v>81.560958862304688</v>
      </c>
      <c r="O90" s="54">
        <v>80.086410522460938</v>
      </c>
      <c r="P90" s="54">
        <v>78.698860168457031</v>
      </c>
      <c r="Q90" s="54">
        <v>77.3572998046875</v>
      </c>
      <c r="R90" s="54">
        <v>76.078300476074219</v>
      </c>
      <c r="S90" s="54">
        <v>74.887710571289063</v>
      </c>
      <c r="T90" s="54">
        <v>73.766326904296875</v>
      </c>
      <c r="U90" s="54">
        <v>72.693069458007812</v>
      </c>
      <c r="V90" s="54">
        <v>71.682273864746094</v>
      </c>
      <c r="W90" s="54">
        <v>70.709983825683594</v>
      </c>
      <c r="X90" s="54">
        <v>69.75543212890625</v>
      </c>
      <c r="Y90" s="54">
        <v>68.862640380859375</v>
      </c>
      <c r="Z90" s="54">
        <v>68.03814697265625</v>
      </c>
      <c r="AA90" s="55">
        <v>67.266441345214844</v>
      </c>
    </row>
    <row r="91" spans="1:27"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row>
    <row r="92" spans="1:27" x14ac:dyDescent="0.25">
      <c r="A92" s="69"/>
      <c r="B92" s="10" t="s">
        <v>85</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spans="1:27" x14ac:dyDescent="0.25">
      <c r="A93" s="22" t="s">
        <v>84</v>
      </c>
      <c r="B93" s="15" t="s">
        <v>83</v>
      </c>
      <c r="C93" s="60" t="s">
        <v>45</v>
      </c>
      <c r="D93" s="46" t="s">
        <v>46</v>
      </c>
      <c r="E93" s="46" t="s">
        <v>47</v>
      </c>
      <c r="F93" s="46" t="s">
        <v>48</v>
      </c>
      <c r="G93" s="46" t="s">
        <v>49</v>
      </c>
      <c r="H93" s="46" t="s">
        <v>50</v>
      </c>
      <c r="I93" s="46" t="s">
        <v>51</v>
      </c>
      <c r="J93" s="46" t="s">
        <v>52</v>
      </c>
      <c r="K93" s="46" t="s">
        <v>53</v>
      </c>
      <c r="L93" s="46" t="s">
        <v>54</v>
      </c>
      <c r="M93" s="46" t="s">
        <v>55</v>
      </c>
      <c r="N93" s="46" t="s">
        <v>56</v>
      </c>
      <c r="O93" s="46" t="s">
        <v>57</v>
      </c>
      <c r="P93" s="46" t="s">
        <v>58</v>
      </c>
      <c r="Q93" s="46" t="s">
        <v>59</v>
      </c>
      <c r="R93" s="46" t="s">
        <v>60</v>
      </c>
      <c r="S93" s="46" t="s">
        <v>61</v>
      </c>
      <c r="T93" s="46" t="s">
        <v>62</v>
      </c>
      <c r="U93" s="46" t="s">
        <v>63</v>
      </c>
      <c r="V93" s="46" t="s">
        <v>64</v>
      </c>
      <c r="W93" s="46" t="s">
        <v>65</v>
      </c>
      <c r="X93" s="46" t="s">
        <v>66</v>
      </c>
      <c r="Y93" s="46" t="s">
        <v>67</v>
      </c>
      <c r="Z93" s="46" t="s">
        <v>68</v>
      </c>
      <c r="AA93" s="47" t="s">
        <v>69</v>
      </c>
    </row>
    <row r="94" spans="1:27" x14ac:dyDescent="0.25">
      <c r="A94" s="29">
        <v>1</v>
      </c>
      <c r="B94" s="30" t="str">
        <f>VLOOKUP($A$94,$A$68:$AA$90,2)</f>
        <v>Buckhaven, Methil and Wemyss Villages</v>
      </c>
      <c r="C94" s="61">
        <f>VLOOKUP($A$94,$A$68:$AA$90,3)</f>
        <v>129.3072509765625</v>
      </c>
      <c r="D94" s="62">
        <f>VLOOKUP($A$94,$A$68:$AA$90,4)</f>
        <v>120.15529632568359</v>
      </c>
      <c r="E94" s="62">
        <f>VLOOKUP($A$94,$A$68:$AA$90,5)</f>
        <v>117.3634033203125</v>
      </c>
      <c r="F94" s="62">
        <f>VLOOKUP($A$94,$A$68:$AA$90,6)</f>
        <v>114.49622344970703</v>
      </c>
      <c r="G94" s="62">
        <f>VLOOKUP($A$94,$A$68:$AA$90,7)</f>
        <v>111.81912231445312</v>
      </c>
      <c r="H94" s="62">
        <f>VLOOKUP($A$94,$A$68:$AA$90,8)</f>
        <v>109.31447601318359</v>
      </c>
      <c r="I94" s="62">
        <f>VLOOKUP($A$94,$A$68:$AA$90,9)</f>
        <v>106.97838592529297</v>
      </c>
      <c r="J94" s="62">
        <f>VLOOKUP($A$94,$A$68:$AA$90,10)</f>
        <v>104.7244873046875</v>
      </c>
      <c r="K94" s="62">
        <f>VLOOKUP($A$94,$A$68:$AA$90,11)</f>
        <v>102.55428314208984</v>
      </c>
      <c r="L94" s="62">
        <f>VLOOKUP($A$94,$A$68:$AA$90,12)</f>
        <v>100.49017333984375</v>
      </c>
      <c r="M94" s="62">
        <f>VLOOKUP($A$94,$A$68:$AA$90,13)</f>
        <v>98.569801330566406</v>
      </c>
      <c r="N94" s="62">
        <f>VLOOKUP($A$94,$A$68:$AA$90,14)</f>
        <v>96.778732299804688</v>
      </c>
      <c r="O94" s="62">
        <f>VLOOKUP($A$94,$A$68:$AA$90,15)</f>
        <v>95.050857543945313</v>
      </c>
      <c r="P94" s="62">
        <f>VLOOKUP($A$94,$A$68:$AA$90,16)</f>
        <v>93.404380798339844</v>
      </c>
      <c r="Q94" s="62">
        <f>VLOOKUP($A$94,$A$68:$AA$90,17)</f>
        <v>91.82843017578125</v>
      </c>
      <c r="R94" s="62">
        <f>VLOOKUP($A$94,$A$68:$AA$90,18)</f>
        <v>90.342491149902344</v>
      </c>
      <c r="S94" s="62">
        <f>VLOOKUP($A$94,$A$68:$AA$90,19)</f>
        <v>88.968582153320312</v>
      </c>
      <c r="T94" s="62">
        <f>VLOOKUP($A$94,$A$68:$AA$90,20)</f>
        <v>87.636932373046875</v>
      </c>
      <c r="U94" s="62">
        <f>VLOOKUP($A$94,$A$68:$AA$90,21)</f>
        <v>86.359016418457031</v>
      </c>
      <c r="V94" s="62">
        <f>VLOOKUP($A$94,$A$68:$AA$90,22)</f>
        <v>85.174224853515625</v>
      </c>
      <c r="W94" s="62">
        <f>VLOOKUP($A$94,$A$68:$AA$90,23)</f>
        <v>84.003089904785156</v>
      </c>
      <c r="X94" s="62">
        <f>VLOOKUP($A$94,$A$68:$AA$90,24)</f>
        <v>82.881332397460938</v>
      </c>
      <c r="Y94" s="62">
        <f>VLOOKUP($A$94,$A$68:$AA$90,25)</f>
        <v>81.829200744628906</v>
      </c>
      <c r="Z94" s="62">
        <f>VLOOKUP($A$94,$A$68:$AA$90,26)</f>
        <v>80.844985961914062</v>
      </c>
      <c r="AA94" s="63">
        <f>VLOOKUP($A$94,$A$68:$AA$90,27)</f>
        <v>79.921157836914062</v>
      </c>
    </row>
    <row r="95" spans="1:27" x14ac:dyDescent="0.25">
      <c r="A95" s="25"/>
      <c r="B95" s="25"/>
      <c r="C95" s="67"/>
      <c r="D95" s="67"/>
      <c r="E95" s="67"/>
      <c r="F95" s="67"/>
      <c r="G95" s="67"/>
      <c r="H95" s="67"/>
      <c r="I95" s="67"/>
      <c r="J95" s="67"/>
      <c r="K95" s="67"/>
      <c r="L95" s="67"/>
      <c r="M95" s="67"/>
      <c r="N95" s="67"/>
      <c r="O95" s="67"/>
      <c r="P95" s="67"/>
      <c r="Q95" s="67"/>
      <c r="R95" s="67"/>
      <c r="S95" s="67"/>
      <c r="T95" s="67"/>
      <c r="U95" s="67"/>
      <c r="V95" s="67"/>
      <c r="W95" s="67"/>
      <c r="X95" s="67"/>
      <c r="Y95" s="67"/>
      <c r="Z95" s="67"/>
      <c r="AA95" s="67"/>
    </row>
    <row r="96" spans="1:27" x14ac:dyDescent="0.25">
      <c r="A96" s="161" t="s">
        <v>87</v>
      </c>
      <c r="B96" s="161"/>
      <c r="C96" s="161"/>
      <c r="D96" s="161"/>
    </row>
    <row r="116" spans="1:27"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5.75" x14ac:dyDescent="0.25">
      <c r="A117" s="154" t="s">
        <v>379</v>
      </c>
      <c r="B117" s="154"/>
      <c r="C117" s="154"/>
      <c r="D117" s="154"/>
      <c r="E117" s="154"/>
      <c r="F117" s="154"/>
      <c r="G117" s="2"/>
      <c r="H117" s="2"/>
      <c r="I117" s="2"/>
      <c r="J117" s="2"/>
      <c r="K117" s="12"/>
      <c r="L117" s="2"/>
      <c r="M117" s="2"/>
      <c r="N117" s="2"/>
      <c r="O117" s="2"/>
      <c r="P117" s="155"/>
      <c r="Q117" s="155"/>
      <c r="R117" s="155"/>
      <c r="S117" s="155"/>
      <c r="T117" s="155"/>
      <c r="U117" s="155"/>
      <c r="V117" s="155"/>
      <c r="W117" s="25"/>
      <c r="X117" s="25"/>
      <c r="Y117" s="25"/>
      <c r="Z117" s="25"/>
      <c r="AA117" s="25"/>
    </row>
    <row r="118" spans="1:27" ht="15.75" x14ac:dyDescent="0.25">
      <c r="A118" s="156" t="s">
        <v>3</v>
      </c>
      <c r="B118" s="156"/>
      <c r="C118" s="156"/>
      <c r="D118" s="156"/>
      <c r="E118" s="156"/>
      <c r="F118" s="156"/>
      <c r="G118" s="31"/>
      <c r="H118" s="31"/>
      <c r="I118" s="31"/>
      <c r="J118" s="31"/>
      <c r="K118" s="157" t="s">
        <v>86</v>
      </c>
      <c r="L118" s="157"/>
      <c r="M118" s="31"/>
      <c r="N118" s="31"/>
      <c r="O118" s="31"/>
      <c r="P118" s="156"/>
      <c r="Q118" s="156"/>
      <c r="R118" s="156"/>
      <c r="S118" s="156"/>
      <c r="T118" s="156"/>
      <c r="U118" s="156"/>
      <c r="V118" s="156"/>
      <c r="W118" s="11"/>
      <c r="X118" s="11"/>
      <c r="Y118" s="11"/>
      <c r="Z118" s="11"/>
      <c r="AA118" s="11"/>
    </row>
    <row r="120" spans="1:27" s="127" customFormat="1" ht="15.75" x14ac:dyDescent="0.25">
      <c r="A120" s="167" t="s">
        <v>396</v>
      </c>
      <c r="B120" s="167"/>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row>
    <row r="121" spans="1:27"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27" x14ac:dyDescent="0.25">
      <c r="A122" s="14" t="s">
        <v>84</v>
      </c>
      <c r="B122" s="15" t="s">
        <v>83</v>
      </c>
      <c r="C122" s="32" t="s">
        <v>45</v>
      </c>
      <c r="D122" s="32" t="s">
        <v>46</v>
      </c>
      <c r="E122" s="32" t="s">
        <v>47</v>
      </c>
      <c r="F122" s="32" t="s">
        <v>48</v>
      </c>
      <c r="G122" s="32" t="s">
        <v>49</v>
      </c>
      <c r="H122" s="32" t="s">
        <v>50</v>
      </c>
      <c r="I122" s="32" t="s">
        <v>51</v>
      </c>
      <c r="J122" s="32" t="s">
        <v>52</v>
      </c>
      <c r="K122" s="32" t="s">
        <v>53</v>
      </c>
      <c r="L122" s="32" t="s">
        <v>54</v>
      </c>
      <c r="M122" s="32" t="s">
        <v>55</v>
      </c>
      <c r="N122" s="32" t="s">
        <v>56</v>
      </c>
      <c r="O122" s="32" t="s">
        <v>57</v>
      </c>
      <c r="P122" s="32" t="s">
        <v>58</v>
      </c>
      <c r="Q122" s="32" t="s">
        <v>59</v>
      </c>
      <c r="R122" s="32" t="s">
        <v>60</v>
      </c>
      <c r="S122" s="32" t="s">
        <v>61</v>
      </c>
      <c r="T122" s="32" t="s">
        <v>62</v>
      </c>
      <c r="U122" s="32" t="s">
        <v>63</v>
      </c>
      <c r="V122" s="32" t="s">
        <v>64</v>
      </c>
      <c r="W122" s="32" t="s">
        <v>65</v>
      </c>
      <c r="X122" s="32" t="s">
        <v>66</v>
      </c>
      <c r="Y122" s="32" t="s">
        <v>67</v>
      </c>
      <c r="Z122" s="32" t="s">
        <v>68</v>
      </c>
      <c r="AA122" s="33" t="s">
        <v>69</v>
      </c>
    </row>
    <row r="123" spans="1:27" x14ac:dyDescent="0.25">
      <c r="A123" s="18">
        <v>1</v>
      </c>
      <c r="B123" s="26" t="s">
        <v>192</v>
      </c>
      <c r="C123" s="34">
        <v>76.18402099609375</v>
      </c>
      <c r="D123" s="35">
        <v>77.104080200195313</v>
      </c>
      <c r="E123" s="35">
        <v>77.390693664550781</v>
      </c>
      <c r="F123" s="35">
        <v>77.688407897949219</v>
      </c>
      <c r="G123" s="35">
        <v>77.977333068847656</v>
      </c>
      <c r="H123" s="35">
        <v>78.257415771484375</v>
      </c>
      <c r="I123" s="35">
        <v>78.526741027832031</v>
      </c>
      <c r="J123" s="36">
        <v>78.793495178222656</v>
      </c>
      <c r="K123" s="36">
        <v>79.054573059082031</v>
      </c>
      <c r="L123" s="36">
        <v>79.311286926269531</v>
      </c>
      <c r="M123" s="36">
        <v>79.554389953613281</v>
      </c>
      <c r="N123" s="36">
        <v>79.785331726074219</v>
      </c>
      <c r="O123" s="36">
        <v>80.012603759765625</v>
      </c>
      <c r="P123" s="36">
        <v>80.236587524414063</v>
      </c>
      <c r="Q123" s="36">
        <v>80.456085205078125</v>
      </c>
      <c r="R123" s="36">
        <v>80.663612365722656</v>
      </c>
      <c r="S123" s="36">
        <v>80.859016418457031</v>
      </c>
      <c r="T123" s="36">
        <v>81.04876708984375</v>
      </c>
      <c r="U123" s="36">
        <v>81.234474182128906</v>
      </c>
      <c r="V123" s="36">
        <v>81.410125732421875</v>
      </c>
      <c r="W123" s="36">
        <v>81.585716247558594</v>
      </c>
      <c r="X123" s="36">
        <v>81.757713317871094</v>
      </c>
      <c r="Y123" s="36">
        <v>81.918220520019531</v>
      </c>
      <c r="Z123" s="36">
        <v>82.066940307617188</v>
      </c>
      <c r="AA123" s="37">
        <v>82.20782470703125</v>
      </c>
    </row>
    <row r="124" spans="1:27" x14ac:dyDescent="0.25">
      <c r="A124" s="19">
        <v>2</v>
      </c>
      <c r="B124" s="16" t="s">
        <v>193</v>
      </c>
      <c r="C124" s="38">
        <v>78.682334899902344</v>
      </c>
      <c r="D124" s="39">
        <v>79.607101440429688</v>
      </c>
      <c r="E124" s="39">
        <v>79.896240234375</v>
      </c>
      <c r="F124" s="39">
        <v>80.19659423828125</v>
      </c>
      <c r="G124" s="39">
        <v>80.48712158203125</v>
      </c>
      <c r="H124" s="39">
        <v>80.760696411132813</v>
      </c>
      <c r="I124" s="39">
        <v>81.02862548828125</v>
      </c>
      <c r="J124" s="40">
        <v>81.296615600585938</v>
      </c>
      <c r="K124" s="40">
        <v>81.568527221679688</v>
      </c>
      <c r="L124" s="40">
        <v>81.834693908691406</v>
      </c>
      <c r="M124" s="40">
        <v>82.085891723632813</v>
      </c>
      <c r="N124" s="40">
        <v>82.325119018554688</v>
      </c>
      <c r="O124" s="40">
        <v>82.557960510253906</v>
      </c>
      <c r="P124" s="40">
        <v>82.785797119140625</v>
      </c>
      <c r="Q124" s="40">
        <v>83.003013610839844</v>
      </c>
      <c r="R124" s="40">
        <v>83.213775634765625</v>
      </c>
      <c r="S124" s="40">
        <v>83.408775329589844</v>
      </c>
      <c r="T124" s="40">
        <v>83.602058410644531</v>
      </c>
      <c r="U124" s="40">
        <v>83.795234680175781</v>
      </c>
      <c r="V124" s="40">
        <v>83.974983215332031</v>
      </c>
      <c r="W124" s="40">
        <v>84.153846740722656</v>
      </c>
      <c r="X124" s="40">
        <v>84.328201293945313</v>
      </c>
      <c r="Y124" s="40">
        <v>84.493202209472656</v>
      </c>
      <c r="Z124" s="40">
        <v>84.644241333007812</v>
      </c>
      <c r="AA124" s="41">
        <v>84.789329528808594</v>
      </c>
    </row>
    <row r="125" spans="1:27" x14ac:dyDescent="0.25">
      <c r="A125" s="19">
        <v>3</v>
      </c>
      <c r="B125" s="16" t="s">
        <v>194</v>
      </c>
      <c r="C125" s="38">
        <v>76.836105346679688</v>
      </c>
      <c r="D125" s="39">
        <v>77.752647399902344</v>
      </c>
      <c r="E125" s="39">
        <v>78.029685974121094</v>
      </c>
      <c r="F125" s="39">
        <v>78.322105407714844</v>
      </c>
      <c r="G125" s="39">
        <v>78.609092712402344</v>
      </c>
      <c r="H125" s="39">
        <v>78.88763427734375</v>
      </c>
      <c r="I125" s="39">
        <v>79.154090881347656</v>
      </c>
      <c r="J125" s="40">
        <v>79.416763305664062</v>
      </c>
      <c r="K125" s="40">
        <v>79.678840637207031</v>
      </c>
      <c r="L125" s="40">
        <v>79.937538146972656</v>
      </c>
      <c r="M125" s="40">
        <v>80.181251525878906</v>
      </c>
      <c r="N125" s="40">
        <v>80.418685913085937</v>
      </c>
      <c r="O125" s="40">
        <v>80.644935607910156</v>
      </c>
      <c r="P125" s="40">
        <v>80.869819641113281</v>
      </c>
      <c r="Q125" s="40">
        <v>81.087837219238281</v>
      </c>
      <c r="R125" s="40">
        <v>81.289932250976563</v>
      </c>
      <c r="S125" s="40">
        <v>81.484832763671875</v>
      </c>
      <c r="T125" s="40">
        <v>81.668502807617188</v>
      </c>
      <c r="U125" s="40">
        <v>81.8480224609375</v>
      </c>
      <c r="V125" s="40">
        <v>82.022422790527344</v>
      </c>
      <c r="W125" s="40">
        <v>82.200157165527344</v>
      </c>
      <c r="X125" s="40">
        <v>82.374870300292969</v>
      </c>
      <c r="Y125" s="40">
        <v>82.538436889648437</v>
      </c>
      <c r="Z125" s="40">
        <v>82.691513061523438</v>
      </c>
      <c r="AA125" s="41">
        <v>82.836196899414063</v>
      </c>
    </row>
    <row r="126" spans="1:27" x14ac:dyDescent="0.25">
      <c r="A126" s="19">
        <v>4</v>
      </c>
      <c r="B126" s="16" t="s">
        <v>195</v>
      </c>
      <c r="C126" s="42">
        <v>78.518402099609375</v>
      </c>
      <c r="D126" s="40">
        <v>79.4522705078125</v>
      </c>
      <c r="E126" s="40">
        <v>79.725990295410156</v>
      </c>
      <c r="F126" s="40">
        <v>80.022354125976562</v>
      </c>
      <c r="G126" s="40">
        <v>80.306243896484375</v>
      </c>
      <c r="H126" s="40">
        <v>80.584938049316406</v>
      </c>
      <c r="I126" s="40">
        <v>80.847785949707031</v>
      </c>
      <c r="J126" s="40">
        <v>81.111198425292969</v>
      </c>
      <c r="K126" s="40">
        <v>81.379913330078125</v>
      </c>
      <c r="L126" s="40">
        <v>81.641975402832031</v>
      </c>
      <c r="M126" s="40">
        <v>81.891029357910156</v>
      </c>
      <c r="N126" s="40">
        <v>82.126213073730469</v>
      </c>
      <c r="O126" s="40">
        <v>82.35455322265625</v>
      </c>
      <c r="P126" s="40">
        <v>82.580390930175781</v>
      </c>
      <c r="Q126" s="40">
        <v>82.798393249511719</v>
      </c>
      <c r="R126" s="40">
        <v>83.010574340820313</v>
      </c>
      <c r="S126" s="40">
        <v>83.207801818847656</v>
      </c>
      <c r="T126" s="40">
        <v>83.398529052734375</v>
      </c>
      <c r="U126" s="40">
        <v>83.586746215820313</v>
      </c>
      <c r="V126" s="40">
        <v>83.762107849121094</v>
      </c>
      <c r="W126" s="40">
        <v>83.941902160644531</v>
      </c>
      <c r="X126" s="40">
        <v>84.117767333984375</v>
      </c>
      <c r="Y126" s="40">
        <v>84.281356811523438</v>
      </c>
      <c r="Z126" s="40">
        <v>84.439353942871094</v>
      </c>
      <c r="AA126" s="41">
        <v>84.582542419433594</v>
      </c>
    </row>
    <row r="127" spans="1:27" x14ac:dyDescent="0.25">
      <c r="A127" s="19">
        <v>5</v>
      </c>
      <c r="B127" s="16" t="s">
        <v>196</v>
      </c>
      <c r="C127" s="42">
        <v>78.369102478027344</v>
      </c>
      <c r="D127" s="40">
        <v>79.296295166015625</v>
      </c>
      <c r="E127" s="40">
        <v>79.571990966796875</v>
      </c>
      <c r="F127" s="40">
        <v>79.869071960449219</v>
      </c>
      <c r="G127" s="40">
        <v>80.15771484375</v>
      </c>
      <c r="H127" s="40">
        <v>80.428565979003906</v>
      </c>
      <c r="I127" s="40">
        <v>80.692901611328125</v>
      </c>
      <c r="J127" s="40">
        <v>80.955795288085937</v>
      </c>
      <c r="K127" s="40">
        <v>81.22235107421875</v>
      </c>
      <c r="L127" s="40">
        <v>81.482643127441406</v>
      </c>
      <c r="M127" s="40">
        <v>81.730018615722656</v>
      </c>
      <c r="N127" s="40">
        <v>81.963699340820313</v>
      </c>
      <c r="O127" s="40">
        <v>82.1900634765625</v>
      </c>
      <c r="P127" s="40">
        <v>82.411720275878906</v>
      </c>
      <c r="Q127" s="40">
        <v>82.629531860351563</v>
      </c>
      <c r="R127" s="40">
        <v>82.837188720703125</v>
      </c>
      <c r="S127" s="40">
        <v>83.036468505859375</v>
      </c>
      <c r="T127" s="40">
        <v>83.225433349609375</v>
      </c>
      <c r="U127" s="40">
        <v>83.409263610839844</v>
      </c>
      <c r="V127" s="40">
        <v>83.587471008300781</v>
      </c>
      <c r="W127" s="40">
        <v>83.759994506835938</v>
      </c>
      <c r="X127" s="40">
        <v>83.933685302734375</v>
      </c>
      <c r="Y127" s="40">
        <v>84.093505859375</v>
      </c>
      <c r="Z127" s="40">
        <v>84.241065979003906</v>
      </c>
      <c r="AA127" s="41">
        <v>84.37896728515625</v>
      </c>
    </row>
    <row r="128" spans="1:27" x14ac:dyDescent="0.25">
      <c r="A128" s="19">
        <v>6</v>
      </c>
      <c r="B128" s="16" t="s">
        <v>197</v>
      </c>
      <c r="C128" s="42">
        <v>75.528846740722656</v>
      </c>
      <c r="D128" s="40">
        <v>76.464569091796875</v>
      </c>
      <c r="E128" s="40">
        <v>76.746505737304688</v>
      </c>
      <c r="F128" s="40">
        <v>77.044403076171875</v>
      </c>
      <c r="G128" s="40">
        <v>77.329338073730469</v>
      </c>
      <c r="H128" s="40">
        <v>77.600639343261719</v>
      </c>
      <c r="I128" s="40">
        <v>77.863914489746094</v>
      </c>
      <c r="J128" s="40">
        <v>78.128089904785156</v>
      </c>
      <c r="K128" s="40">
        <v>78.389846801757812</v>
      </c>
      <c r="L128" s="40">
        <v>78.647506713867188</v>
      </c>
      <c r="M128" s="40">
        <v>78.894264221191406</v>
      </c>
      <c r="N128" s="40">
        <v>79.128448486328125</v>
      </c>
      <c r="O128" s="40">
        <v>79.355911254882812</v>
      </c>
      <c r="P128" s="40">
        <v>79.57763671875</v>
      </c>
      <c r="Q128" s="40">
        <v>79.796066284179688</v>
      </c>
      <c r="R128" s="40">
        <v>80.002632141113281</v>
      </c>
      <c r="S128" s="40">
        <v>80.198554992675781</v>
      </c>
      <c r="T128" s="40">
        <v>80.386131286621094</v>
      </c>
      <c r="U128" s="40">
        <v>80.568817138671875</v>
      </c>
      <c r="V128" s="40">
        <v>80.743011474609375</v>
      </c>
      <c r="W128" s="40">
        <v>80.914176940917969</v>
      </c>
      <c r="X128" s="40">
        <v>81.082977294921875</v>
      </c>
      <c r="Y128" s="40">
        <v>81.245620727539062</v>
      </c>
      <c r="Z128" s="40">
        <v>81.396148681640625</v>
      </c>
      <c r="AA128" s="41">
        <v>81.538375854492188</v>
      </c>
    </row>
    <row r="129" spans="1:27" x14ac:dyDescent="0.25">
      <c r="A129" s="19">
        <v>7</v>
      </c>
      <c r="B129" s="16" t="s">
        <v>198</v>
      </c>
      <c r="C129" s="42">
        <v>80.817794799804688</v>
      </c>
      <c r="D129" s="40">
        <v>81.725555419921875</v>
      </c>
      <c r="E129" s="40">
        <v>81.998809814453125</v>
      </c>
      <c r="F129" s="40">
        <v>82.286994934082031</v>
      </c>
      <c r="G129" s="40">
        <v>82.573921203613281</v>
      </c>
      <c r="H129" s="40">
        <v>82.85357666015625</v>
      </c>
      <c r="I129" s="40">
        <v>83.114921569824219</v>
      </c>
      <c r="J129" s="40">
        <v>83.390052795410156</v>
      </c>
      <c r="K129" s="40">
        <v>83.667190551757812</v>
      </c>
      <c r="L129" s="40">
        <v>83.935371398925781</v>
      </c>
      <c r="M129" s="40">
        <v>84.192771911621094</v>
      </c>
      <c r="N129" s="40">
        <v>84.432586669921875</v>
      </c>
      <c r="O129" s="40">
        <v>84.671653747558594</v>
      </c>
      <c r="P129" s="40">
        <v>84.896614074707031</v>
      </c>
      <c r="Q129" s="40">
        <v>85.118446350097656</v>
      </c>
      <c r="R129" s="40">
        <v>85.328948974609375</v>
      </c>
      <c r="S129" s="40">
        <v>85.52569580078125</v>
      </c>
      <c r="T129" s="40">
        <v>85.718528747558594</v>
      </c>
      <c r="U129" s="40">
        <v>85.905502319335938</v>
      </c>
      <c r="V129" s="40">
        <v>86.089118957519531</v>
      </c>
      <c r="W129" s="40">
        <v>86.273628234863281</v>
      </c>
      <c r="X129" s="40">
        <v>86.451583862304688</v>
      </c>
      <c r="Y129" s="40">
        <v>86.620849609375</v>
      </c>
      <c r="Z129" s="40">
        <v>86.778999328613281</v>
      </c>
      <c r="AA129" s="41">
        <v>86.922477722167969</v>
      </c>
    </row>
    <row r="130" spans="1:27" x14ac:dyDescent="0.25">
      <c r="A130" s="19">
        <v>8</v>
      </c>
      <c r="B130" s="16" t="s">
        <v>199</v>
      </c>
      <c r="C130" s="42">
        <v>80.073295593261719</v>
      </c>
      <c r="D130" s="40">
        <v>80.990829467773438</v>
      </c>
      <c r="E130" s="40">
        <v>81.255058288574219</v>
      </c>
      <c r="F130" s="40">
        <v>81.554664611816406</v>
      </c>
      <c r="G130" s="40">
        <v>81.839622497558594</v>
      </c>
      <c r="H130" s="40">
        <v>82.108619689941406</v>
      </c>
      <c r="I130" s="40">
        <v>82.370719909667969</v>
      </c>
      <c r="J130" s="40">
        <v>82.642349243164063</v>
      </c>
      <c r="K130" s="40">
        <v>82.91448974609375</v>
      </c>
      <c r="L130" s="40">
        <v>83.178581237792969</v>
      </c>
      <c r="M130" s="40">
        <v>83.428657531738281</v>
      </c>
      <c r="N130" s="40">
        <v>83.662994384765625</v>
      </c>
      <c r="O130" s="40">
        <v>83.897857666015625</v>
      </c>
      <c r="P130" s="40">
        <v>84.123634338378906</v>
      </c>
      <c r="Q130" s="40">
        <v>84.345649719238281</v>
      </c>
      <c r="R130" s="40">
        <v>84.554458618164063</v>
      </c>
      <c r="S130" s="40">
        <v>84.7513427734375</v>
      </c>
      <c r="T130" s="40">
        <v>84.943183898925781</v>
      </c>
      <c r="U130" s="40">
        <v>85.130020141601563</v>
      </c>
      <c r="V130" s="40">
        <v>85.306106567382812</v>
      </c>
      <c r="W130" s="40">
        <v>85.4833984375</v>
      </c>
      <c r="X130" s="40">
        <v>85.659873962402344</v>
      </c>
      <c r="Y130" s="40">
        <v>85.831085205078125</v>
      </c>
      <c r="Z130" s="40">
        <v>85.982696533203125</v>
      </c>
      <c r="AA130" s="41">
        <v>86.127777099609375</v>
      </c>
    </row>
    <row r="131" spans="1:27" x14ac:dyDescent="0.25">
      <c r="A131" s="19">
        <v>9</v>
      </c>
      <c r="B131" s="16" t="s">
        <v>200</v>
      </c>
      <c r="C131" s="42">
        <v>76.719963073730469</v>
      </c>
      <c r="D131" s="40">
        <v>77.645782470703125</v>
      </c>
      <c r="E131" s="40">
        <v>77.927627563476562</v>
      </c>
      <c r="F131" s="40">
        <v>78.225120544433594</v>
      </c>
      <c r="G131" s="40">
        <v>78.509597778320313</v>
      </c>
      <c r="H131" s="40">
        <v>78.779098510742188</v>
      </c>
      <c r="I131" s="40">
        <v>79.039192199707031</v>
      </c>
      <c r="J131" s="40">
        <v>79.306495666503906</v>
      </c>
      <c r="K131" s="40">
        <v>79.57489013671875</v>
      </c>
      <c r="L131" s="40">
        <v>79.834548950195313</v>
      </c>
      <c r="M131" s="40">
        <v>80.082420349121094</v>
      </c>
      <c r="N131" s="40">
        <v>80.314697265625</v>
      </c>
      <c r="O131" s="40">
        <v>80.541297912597656</v>
      </c>
      <c r="P131" s="40">
        <v>80.764266967773438</v>
      </c>
      <c r="Q131" s="40">
        <v>80.9840087890625</v>
      </c>
      <c r="R131" s="40">
        <v>81.195365905761719</v>
      </c>
      <c r="S131" s="40">
        <v>81.392219543457031</v>
      </c>
      <c r="T131" s="40">
        <v>81.583641052246094</v>
      </c>
      <c r="U131" s="40">
        <v>81.771820068359375</v>
      </c>
      <c r="V131" s="40">
        <v>81.948257446289063</v>
      </c>
      <c r="W131" s="40">
        <v>82.122848510742188</v>
      </c>
      <c r="X131" s="40">
        <v>82.294647216796875</v>
      </c>
      <c r="Y131" s="40">
        <v>82.461585998535156</v>
      </c>
      <c r="Z131" s="40">
        <v>82.617652893066406</v>
      </c>
      <c r="AA131" s="41">
        <v>82.762008666992188</v>
      </c>
    </row>
    <row r="132" spans="1:27" x14ac:dyDescent="0.25">
      <c r="A132" s="19">
        <v>10</v>
      </c>
      <c r="B132" s="16" t="s">
        <v>201</v>
      </c>
      <c r="C132" s="42">
        <v>78.831977844238281</v>
      </c>
      <c r="D132" s="40">
        <v>79.750846862792969</v>
      </c>
      <c r="E132" s="40">
        <v>80.029060363769531</v>
      </c>
      <c r="F132" s="40">
        <v>80.324394226074219</v>
      </c>
      <c r="G132" s="40">
        <v>80.610328674316406</v>
      </c>
      <c r="H132" s="40">
        <v>80.8861083984375</v>
      </c>
      <c r="I132" s="40">
        <v>81.149040222167969</v>
      </c>
      <c r="J132" s="40">
        <v>81.41253662109375</v>
      </c>
      <c r="K132" s="40">
        <v>81.682022094726562</v>
      </c>
      <c r="L132" s="40">
        <v>81.947952270507813</v>
      </c>
      <c r="M132" s="40">
        <v>82.200668334960938</v>
      </c>
      <c r="N132" s="40">
        <v>82.433296203613281</v>
      </c>
      <c r="O132" s="40">
        <v>82.660713195800781</v>
      </c>
      <c r="P132" s="40">
        <v>82.887916564941406</v>
      </c>
      <c r="Q132" s="40">
        <v>83.108512878417969</v>
      </c>
      <c r="R132" s="40">
        <v>83.321540832519531</v>
      </c>
      <c r="S132" s="40">
        <v>83.516914367675781</v>
      </c>
      <c r="T132" s="40">
        <v>83.706863403320312</v>
      </c>
      <c r="U132" s="40">
        <v>83.891738891601563</v>
      </c>
      <c r="V132" s="40">
        <v>84.069496154785156</v>
      </c>
      <c r="W132" s="40">
        <v>84.249137878417969</v>
      </c>
      <c r="X132" s="40">
        <v>84.423843383789063</v>
      </c>
      <c r="Y132" s="40">
        <v>84.585952758789063</v>
      </c>
      <c r="Z132" s="40">
        <v>84.73760986328125</v>
      </c>
      <c r="AA132" s="41">
        <v>84.8802490234375</v>
      </c>
    </row>
    <row r="133" spans="1:27" x14ac:dyDescent="0.25">
      <c r="A133" s="19">
        <v>11</v>
      </c>
      <c r="B133" s="16" t="s">
        <v>202</v>
      </c>
      <c r="C133" s="42">
        <v>77.768501281738281</v>
      </c>
      <c r="D133" s="40">
        <v>78.689437866210938</v>
      </c>
      <c r="E133" s="40">
        <v>78.958755493164063</v>
      </c>
      <c r="F133" s="40">
        <v>79.254966735839844</v>
      </c>
      <c r="G133" s="40">
        <v>79.545127868652344</v>
      </c>
      <c r="H133" s="40">
        <v>79.824577331542969</v>
      </c>
      <c r="I133" s="40">
        <v>80.086227416992188</v>
      </c>
      <c r="J133" s="40">
        <v>80.347023010253906</v>
      </c>
      <c r="K133" s="40">
        <v>80.613143920898437</v>
      </c>
      <c r="L133" s="40">
        <v>80.871849060058594</v>
      </c>
      <c r="M133" s="40">
        <v>81.115608215332031</v>
      </c>
      <c r="N133" s="40">
        <v>81.34832763671875</v>
      </c>
      <c r="O133" s="40">
        <v>81.570884704589844</v>
      </c>
      <c r="P133" s="40">
        <v>81.785148620605469</v>
      </c>
      <c r="Q133" s="40">
        <v>82.001800537109375</v>
      </c>
      <c r="R133" s="40">
        <v>82.211891174316406</v>
      </c>
      <c r="S133" s="40">
        <v>82.40472412109375</v>
      </c>
      <c r="T133" s="40">
        <v>82.59295654296875</v>
      </c>
      <c r="U133" s="40">
        <v>82.775413513183594</v>
      </c>
      <c r="V133" s="40">
        <v>82.952415466308594</v>
      </c>
      <c r="W133" s="40">
        <v>83.130157470703125</v>
      </c>
      <c r="X133" s="40">
        <v>83.298980712890625</v>
      </c>
      <c r="Y133" s="40">
        <v>83.456344604492187</v>
      </c>
      <c r="Z133" s="40">
        <v>83.60894775390625</v>
      </c>
      <c r="AA133" s="41">
        <v>83.748069763183594</v>
      </c>
    </row>
    <row r="134" spans="1:27" x14ac:dyDescent="0.25">
      <c r="A134" s="19">
        <v>12</v>
      </c>
      <c r="B134" s="16" t="s">
        <v>203</v>
      </c>
      <c r="C134" s="42">
        <v>80.458358764648437</v>
      </c>
      <c r="D134" s="40">
        <v>81.351211547851562</v>
      </c>
      <c r="E134" s="40">
        <v>81.62078857421875</v>
      </c>
      <c r="F134" s="40">
        <v>81.914794921875</v>
      </c>
      <c r="G134" s="40">
        <v>82.211524963378906</v>
      </c>
      <c r="H134" s="40">
        <v>82.490089416503906</v>
      </c>
      <c r="I134" s="40">
        <v>82.759307861328125</v>
      </c>
      <c r="J134" s="40">
        <v>83.031623840332031</v>
      </c>
      <c r="K134" s="40">
        <v>83.306053161621094</v>
      </c>
      <c r="L134" s="40">
        <v>83.573234558105469</v>
      </c>
      <c r="M134" s="40">
        <v>83.829612731933594</v>
      </c>
      <c r="N134" s="40">
        <v>84.0667724609375</v>
      </c>
      <c r="O134" s="40">
        <v>84.301971435546875</v>
      </c>
      <c r="P134" s="40">
        <v>84.52764892578125</v>
      </c>
      <c r="Q134" s="40">
        <v>84.7559814453125</v>
      </c>
      <c r="R134" s="40">
        <v>84.967964172363281</v>
      </c>
      <c r="S134" s="40">
        <v>85.168769836425781</v>
      </c>
      <c r="T134" s="40">
        <v>85.36248779296875</v>
      </c>
      <c r="U134" s="40">
        <v>85.555007934570313</v>
      </c>
      <c r="V134" s="40">
        <v>85.736076354980469</v>
      </c>
      <c r="W134" s="40">
        <v>85.919937133789063</v>
      </c>
      <c r="X134" s="40">
        <v>86.101211547851563</v>
      </c>
      <c r="Y134" s="40">
        <v>86.275688171386719</v>
      </c>
      <c r="Z134" s="40">
        <v>86.435317993164063</v>
      </c>
      <c r="AA134" s="41">
        <v>86.581954956054688</v>
      </c>
    </row>
    <row r="135" spans="1:27" x14ac:dyDescent="0.25">
      <c r="A135" s="19">
        <v>13</v>
      </c>
      <c r="B135" s="16" t="s">
        <v>204</v>
      </c>
      <c r="C135" s="42">
        <v>80.691627502441406</v>
      </c>
      <c r="D135" s="40">
        <v>81.603012084960938</v>
      </c>
      <c r="E135" s="40">
        <v>81.880950927734375</v>
      </c>
      <c r="F135" s="40">
        <v>82.187034606933594</v>
      </c>
      <c r="G135" s="40">
        <v>82.474021911621094</v>
      </c>
      <c r="H135" s="40">
        <v>82.748855590820313</v>
      </c>
      <c r="I135" s="40">
        <v>83.019233703613281</v>
      </c>
      <c r="J135" s="40">
        <v>83.2950439453125</v>
      </c>
      <c r="K135" s="40">
        <v>83.570663452148438</v>
      </c>
      <c r="L135" s="40">
        <v>83.840080261230469</v>
      </c>
      <c r="M135" s="40">
        <v>84.09320068359375</v>
      </c>
      <c r="N135" s="40">
        <v>84.338829040527344</v>
      </c>
      <c r="O135" s="40">
        <v>84.577003479003906</v>
      </c>
      <c r="P135" s="40">
        <v>84.80950927734375</v>
      </c>
      <c r="Q135" s="40">
        <v>85.028358459472656</v>
      </c>
      <c r="R135" s="40">
        <v>85.243019104003906</v>
      </c>
      <c r="S135" s="40">
        <v>85.446434020996094</v>
      </c>
      <c r="T135" s="40">
        <v>85.642433166503906</v>
      </c>
      <c r="U135" s="40">
        <v>85.834304809570313</v>
      </c>
      <c r="V135" s="40">
        <v>86.00860595703125</v>
      </c>
      <c r="W135" s="40">
        <v>86.190238952636719</v>
      </c>
      <c r="X135" s="40">
        <v>86.374282836914063</v>
      </c>
      <c r="Y135" s="40">
        <v>86.552261352539062</v>
      </c>
      <c r="Z135" s="40">
        <v>86.709831237792969</v>
      </c>
      <c r="AA135" s="41">
        <v>86.856613159179688</v>
      </c>
    </row>
    <row r="136" spans="1:27" x14ac:dyDescent="0.25">
      <c r="A136" s="19">
        <v>14</v>
      </c>
      <c r="B136" s="16" t="s">
        <v>205</v>
      </c>
      <c r="C136" s="42">
        <v>77.400123596191406</v>
      </c>
      <c r="D136" s="40">
        <v>78.334770202636719</v>
      </c>
      <c r="E136" s="40">
        <v>78.60125732421875</v>
      </c>
      <c r="F136" s="40">
        <v>78.890838623046875</v>
      </c>
      <c r="G136" s="40">
        <v>79.179801940917969</v>
      </c>
      <c r="H136" s="40">
        <v>79.450119018554688</v>
      </c>
      <c r="I136" s="40">
        <v>79.709465026855469</v>
      </c>
      <c r="J136" s="40">
        <v>79.969093322753906</v>
      </c>
      <c r="K136" s="40">
        <v>80.229301452636719</v>
      </c>
      <c r="L136" s="40">
        <v>80.487655639648437</v>
      </c>
      <c r="M136" s="40">
        <v>80.727333068847656</v>
      </c>
      <c r="N136" s="40">
        <v>80.962417602539063</v>
      </c>
      <c r="O136" s="40">
        <v>81.187156677246094</v>
      </c>
      <c r="P136" s="40">
        <v>81.408271789550781</v>
      </c>
      <c r="Q136" s="40">
        <v>81.621444702148438</v>
      </c>
      <c r="R136" s="40">
        <v>81.826606750488281</v>
      </c>
      <c r="S136" s="40">
        <v>82.020881652832031</v>
      </c>
      <c r="T136" s="40">
        <v>82.203865051269531</v>
      </c>
      <c r="U136" s="40">
        <v>82.385147094726563</v>
      </c>
      <c r="V136" s="40">
        <v>82.557304382324219</v>
      </c>
      <c r="W136" s="40">
        <v>82.728370666503906</v>
      </c>
      <c r="X136" s="40">
        <v>82.896308898925781</v>
      </c>
      <c r="Y136" s="40">
        <v>83.051826477050781</v>
      </c>
      <c r="Z136" s="40">
        <v>83.200996398925781</v>
      </c>
      <c r="AA136" s="41">
        <v>83.344306945800781</v>
      </c>
    </row>
    <row r="137" spans="1:27" x14ac:dyDescent="0.25">
      <c r="A137" s="19">
        <v>15</v>
      </c>
      <c r="B137" s="16" t="s">
        <v>206</v>
      </c>
      <c r="C137" s="42">
        <v>76.875</v>
      </c>
      <c r="D137" s="40">
        <v>77.809371948242188</v>
      </c>
      <c r="E137" s="40">
        <v>78.082611083984375</v>
      </c>
      <c r="F137" s="40">
        <v>78.376663208007813</v>
      </c>
      <c r="G137" s="40">
        <v>78.654579162597656</v>
      </c>
      <c r="H137" s="40">
        <v>78.92413330078125</v>
      </c>
      <c r="I137" s="40">
        <v>79.187957763671875</v>
      </c>
      <c r="J137" s="40">
        <v>79.457069396972656</v>
      </c>
      <c r="K137" s="40">
        <v>79.718696594238281</v>
      </c>
      <c r="L137" s="40">
        <v>79.97918701171875</v>
      </c>
      <c r="M137" s="40">
        <v>80.22357177734375</v>
      </c>
      <c r="N137" s="40">
        <v>80.453903198242188</v>
      </c>
      <c r="O137" s="40">
        <v>80.6837158203125</v>
      </c>
      <c r="P137" s="40">
        <v>80.910697937011719</v>
      </c>
      <c r="Q137" s="40">
        <v>81.123397827148438</v>
      </c>
      <c r="R137" s="40">
        <v>81.331840515136719</v>
      </c>
      <c r="S137" s="40">
        <v>81.528297424316406</v>
      </c>
      <c r="T137" s="40">
        <v>81.716056823730469</v>
      </c>
      <c r="U137" s="40">
        <v>81.898689270019531</v>
      </c>
      <c r="V137" s="40">
        <v>82.076454162597656</v>
      </c>
      <c r="W137" s="40">
        <v>82.252700805664062</v>
      </c>
      <c r="X137" s="40">
        <v>82.428131103515625</v>
      </c>
      <c r="Y137" s="40">
        <v>82.591583251953125</v>
      </c>
      <c r="Z137" s="40">
        <v>82.743621826171875</v>
      </c>
      <c r="AA137" s="41">
        <v>82.887428283691406</v>
      </c>
    </row>
    <row r="138" spans="1:27" x14ac:dyDescent="0.25">
      <c r="A138" s="19">
        <v>16</v>
      </c>
      <c r="B138" s="16" t="s">
        <v>207</v>
      </c>
      <c r="C138" s="42">
        <v>78.510688781738281</v>
      </c>
      <c r="D138" s="40">
        <v>79.442237854003906</v>
      </c>
      <c r="E138" s="40">
        <v>79.717926025390625</v>
      </c>
      <c r="F138" s="40">
        <v>80.024559020996094</v>
      </c>
      <c r="G138" s="40">
        <v>80.311866760253906</v>
      </c>
      <c r="H138" s="40">
        <v>80.585426330566406</v>
      </c>
      <c r="I138" s="40">
        <v>80.847160339355469</v>
      </c>
      <c r="J138" s="40">
        <v>81.110000610351563</v>
      </c>
      <c r="K138" s="40">
        <v>81.376838684082031</v>
      </c>
      <c r="L138" s="40">
        <v>81.640510559082031</v>
      </c>
      <c r="M138" s="40">
        <v>81.892257690429688</v>
      </c>
      <c r="N138" s="40">
        <v>82.126373291015625</v>
      </c>
      <c r="O138" s="40">
        <v>82.35858154296875</v>
      </c>
      <c r="P138" s="40">
        <v>82.579116821289063</v>
      </c>
      <c r="Q138" s="40">
        <v>82.799560546875</v>
      </c>
      <c r="R138" s="40">
        <v>83.008651733398438</v>
      </c>
      <c r="S138" s="40">
        <v>83.2056884765625</v>
      </c>
      <c r="T138" s="40">
        <v>83.400032043457031</v>
      </c>
      <c r="U138" s="40">
        <v>83.582756042480469</v>
      </c>
      <c r="V138" s="40">
        <v>83.761947631835938</v>
      </c>
      <c r="W138" s="40">
        <v>83.934928894042969</v>
      </c>
      <c r="X138" s="40">
        <v>84.103103637695313</v>
      </c>
      <c r="Y138" s="40">
        <v>84.267898559570313</v>
      </c>
      <c r="Z138" s="40">
        <v>84.418182373046875</v>
      </c>
      <c r="AA138" s="41">
        <v>84.557884216308594</v>
      </c>
    </row>
    <row r="139" spans="1:27" x14ac:dyDescent="0.25">
      <c r="A139" s="19">
        <v>17</v>
      </c>
      <c r="B139" s="16" t="s">
        <v>208</v>
      </c>
      <c r="C139" s="42">
        <v>78.196128845214844</v>
      </c>
      <c r="D139" s="40">
        <v>79.133964538574219</v>
      </c>
      <c r="E139" s="40">
        <v>79.407356262207031</v>
      </c>
      <c r="F139" s="40">
        <v>79.699928283691406</v>
      </c>
      <c r="G139" s="40">
        <v>79.993019104003906</v>
      </c>
      <c r="H139" s="40">
        <v>80.258773803710937</v>
      </c>
      <c r="I139" s="40">
        <v>80.523468017578125</v>
      </c>
      <c r="J139" s="40">
        <v>80.786872863769531</v>
      </c>
      <c r="K139" s="40">
        <v>81.057907104492188</v>
      </c>
      <c r="L139" s="40">
        <v>81.320518493652344</v>
      </c>
      <c r="M139" s="40">
        <v>81.569259643554688</v>
      </c>
      <c r="N139" s="40">
        <v>81.806503295898437</v>
      </c>
      <c r="O139" s="40">
        <v>82.034233093261719</v>
      </c>
      <c r="P139" s="40">
        <v>82.25836181640625</v>
      </c>
      <c r="Q139" s="40">
        <v>82.473739624023438</v>
      </c>
      <c r="R139" s="40">
        <v>82.685905456542969</v>
      </c>
      <c r="S139" s="40">
        <v>82.881782531738281</v>
      </c>
      <c r="T139" s="40">
        <v>83.075477600097656</v>
      </c>
      <c r="U139" s="40">
        <v>83.262435913085938</v>
      </c>
      <c r="V139" s="40">
        <v>83.440231323242188</v>
      </c>
      <c r="W139" s="40">
        <v>83.618339538574219</v>
      </c>
      <c r="X139" s="40">
        <v>83.793014526367188</v>
      </c>
      <c r="Y139" s="40">
        <v>83.957763671875</v>
      </c>
      <c r="Z139" s="40">
        <v>84.111480712890625</v>
      </c>
      <c r="AA139" s="41">
        <v>84.259208679199219</v>
      </c>
    </row>
    <row r="140" spans="1:27" x14ac:dyDescent="0.25">
      <c r="A140" s="19">
        <v>18</v>
      </c>
      <c r="B140" s="16" t="s">
        <v>209</v>
      </c>
      <c r="C140" s="42">
        <v>76.835350036621094</v>
      </c>
      <c r="D140" s="40">
        <v>77.762405395507813</v>
      </c>
      <c r="E140" s="40">
        <v>78.038299560546875</v>
      </c>
      <c r="F140" s="40">
        <v>78.331947326660156</v>
      </c>
      <c r="G140" s="40">
        <v>78.618888854980469</v>
      </c>
      <c r="H140" s="40">
        <v>78.886688232421875</v>
      </c>
      <c r="I140" s="40">
        <v>79.146339416503906</v>
      </c>
      <c r="J140" s="40">
        <v>79.411094665527344</v>
      </c>
      <c r="K140" s="40">
        <v>79.672279357910156</v>
      </c>
      <c r="L140" s="40">
        <v>79.930503845214844</v>
      </c>
      <c r="M140" s="40">
        <v>80.176910400390625</v>
      </c>
      <c r="N140" s="40">
        <v>80.40924072265625</v>
      </c>
      <c r="O140" s="40">
        <v>80.633369445800781</v>
      </c>
      <c r="P140" s="40">
        <v>80.852813720703125</v>
      </c>
      <c r="Q140" s="40">
        <v>81.069404602050781</v>
      </c>
      <c r="R140" s="40">
        <v>81.277313232421875</v>
      </c>
      <c r="S140" s="40">
        <v>81.470367431640625</v>
      </c>
      <c r="T140" s="40">
        <v>81.660598754882813</v>
      </c>
      <c r="U140" s="40">
        <v>81.847969055175781</v>
      </c>
      <c r="V140" s="40">
        <v>82.024833679199219</v>
      </c>
      <c r="W140" s="40">
        <v>82.198799133300781</v>
      </c>
      <c r="X140" s="40">
        <v>82.369842529296875</v>
      </c>
      <c r="Y140" s="40">
        <v>82.534530639648437</v>
      </c>
      <c r="Z140" s="40">
        <v>82.684249877929688</v>
      </c>
      <c r="AA140" s="41">
        <v>82.831268310546875</v>
      </c>
    </row>
    <row r="141" spans="1:27" x14ac:dyDescent="0.25">
      <c r="A141" s="19">
        <v>19</v>
      </c>
      <c r="B141" s="16" t="s">
        <v>210</v>
      </c>
      <c r="C141" s="42">
        <v>78.137542724609375</v>
      </c>
      <c r="D141" s="40">
        <v>79.063957214355469</v>
      </c>
      <c r="E141" s="40">
        <v>79.339164733886719</v>
      </c>
      <c r="F141" s="40">
        <v>79.633049011230469</v>
      </c>
      <c r="G141" s="40">
        <v>79.916770935058594</v>
      </c>
      <c r="H141" s="40">
        <v>80.191001892089844</v>
      </c>
      <c r="I141" s="40">
        <v>80.458084106445312</v>
      </c>
      <c r="J141" s="40">
        <v>80.724006652832031</v>
      </c>
      <c r="K141" s="40">
        <v>80.99066162109375</v>
      </c>
      <c r="L141" s="40">
        <v>81.253448486328125</v>
      </c>
      <c r="M141" s="40">
        <v>81.506805419921875</v>
      </c>
      <c r="N141" s="40">
        <v>81.741020202636719</v>
      </c>
      <c r="O141" s="40">
        <v>81.9732666015625</v>
      </c>
      <c r="P141" s="40">
        <v>82.198738098144531</v>
      </c>
      <c r="Q141" s="40">
        <v>82.418876647949219</v>
      </c>
      <c r="R141" s="40">
        <v>82.621612548828125</v>
      </c>
      <c r="S141" s="40">
        <v>82.817230224609375</v>
      </c>
      <c r="T141" s="40">
        <v>83.007415771484375</v>
      </c>
      <c r="U141" s="40">
        <v>83.192787170410156</v>
      </c>
      <c r="V141" s="40">
        <v>83.366928100585938</v>
      </c>
      <c r="W141" s="40">
        <v>83.545120239257813</v>
      </c>
      <c r="X141" s="40">
        <v>83.728233337402344</v>
      </c>
      <c r="Y141" s="40">
        <v>83.892715454101563</v>
      </c>
      <c r="Z141" s="40">
        <v>84.045234680175781</v>
      </c>
      <c r="AA141" s="41">
        <v>84.185966491699219</v>
      </c>
    </row>
    <row r="142" spans="1:27" x14ac:dyDescent="0.25">
      <c r="A142" s="19">
        <v>20</v>
      </c>
      <c r="B142" s="16" t="s">
        <v>211</v>
      </c>
      <c r="C142" s="42">
        <v>80.389335632324219</v>
      </c>
      <c r="D142" s="40">
        <v>81.29119873046875</v>
      </c>
      <c r="E142" s="40">
        <v>81.577873229980469</v>
      </c>
      <c r="F142" s="40">
        <v>81.802947998046875</v>
      </c>
      <c r="G142" s="40">
        <v>82.258880615234375</v>
      </c>
      <c r="H142" s="40">
        <v>82.418731689453125</v>
      </c>
      <c r="I142" s="40">
        <v>82.650382995605469</v>
      </c>
      <c r="J142" s="40">
        <v>82.938560485839844</v>
      </c>
      <c r="K142" s="40">
        <v>83.1943359375</v>
      </c>
      <c r="L142" s="40">
        <v>83.474090576171875</v>
      </c>
      <c r="M142" s="40">
        <v>83.77020263671875</v>
      </c>
      <c r="N142" s="40">
        <v>83.972854614257813</v>
      </c>
      <c r="O142" s="40">
        <v>84.032455444335937</v>
      </c>
      <c r="P142" s="40">
        <v>84.541252136230469</v>
      </c>
      <c r="Q142" s="40">
        <v>84.908287048339844</v>
      </c>
      <c r="R142" s="40">
        <v>84.831344604492187</v>
      </c>
      <c r="S142" s="40">
        <v>85.018020629882813</v>
      </c>
      <c r="T142" s="40">
        <v>85.256057739257813</v>
      </c>
      <c r="U142" s="40">
        <v>85.382759094238281</v>
      </c>
      <c r="V142" s="40">
        <v>85.552894592285156</v>
      </c>
      <c r="W142" s="40">
        <v>85.729583740234375</v>
      </c>
      <c r="X142" s="40">
        <v>85.894927978515625</v>
      </c>
      <c r="Y142" s="40">
        <v>86.03887939453125</v>
      </c>
      <c r="Z142" s="40">
        <v>86.187515258789063</v>
      </c>
      <c r="AA142" s="41">
        <v>86.333961486816406</v>
      </c>
    </row>
    <row r="143" spans="1:27" x14ac:dyDescent="0.25">
      <c r="A143" s="19">
        <v>21</v>
      </c>
      <c r="B143" s="16" t="s">
        <v>212</v>
      </c>
      <c r="C143" s="42">
        <v>80.526771545410156</v>
      </c>
      <c r="D143" s="40">
        <v>81.451065063476562</v>
      </c>
      <c r="E143" s="40">
        <v>81.728248596191406</v>
      </c>
      <c r="F143" s="40">
        <v>82.043487548828125</v>
      </c>
      <c r="G143" s="40">
        <v>82.337188720703125</v>
      </c>
      <c r="H143" s="40">
        <v>82.618850708007812</v>
      </c>
      <c r="I143" s="40">
        <v>82.889076232910156</v>
      </c>
      <c r="J143" s="40">
        <v>83.166603088378906</v>
      </c>
      <c r="K143" s="40">
        <v>83.452392578125</v>
      </c>
      <c r="L143" s="40">
        <v>83.727043151855469</v>
      </c>
      <c r="M143" s="40">
        <v>83.987937927246094</v>
      </c>
      <c r="N143" s="40">
        <v>84.234626770019531</v>
      </c>
      <c r="O143" s="40">
        <v>84.477851867675781</v>
      </c>
      <c r="P143" s="40">
        <v>84.706382751464844</v>
      </c>
      <c r="Q143" s="40">
        <v>84.934700012207031</v>
      </c>
      <c r="R143" s="40">
        <v>85.152130126953125</v>
      </c>
      <c r="S143" s="40">
        <v>85.359779357910156</v>
      </c>
      <c r="T143" s="40">
        <v>85.548912048339844</v>
      </c>
      <c r="U143" s="40">
        <v>85.736396789550781</v>
      </c>
      <c r="V143" s="40">
        <v>85.917160034179688</v>
      </c>
      <c r="W143" s="40">
        <v>86.098037719726563</v>
      </c>
      <c r="X143" s="40">
        <v>86.279014587402344</v>
      </c>
      <c r="Y143" s="40">
        <v>86.447891235351563</v>
      </c>
      <c r="Z143" s="40">
        <v>86.603195190429687</v>
      </c>
      <c r="AA143" s="41">
        <v>86.748130798339844</v>
      </c>
    </row>
    <row r="144" spans="1:27" x14ac:dyDescent="0.25">
      <c r="A144" s="19">
        <v>22</v>
      </c>
      <c r="B144" s="16" t="s">
        <v>213</v>
      </c>
      <c r="C144" s="42">
        <v>77.141632080078125</v>
      </c>
      <c r="D144" s="40">
        <v>78.054824829101563</v>
      </c>
      <c r="E144" s="40">
        <v>78.333114624023437</v>
      </c>
      <c r="F144" s="40">
        <v>78.626167297363281</v>
      </c>
      <c r="G144" s="40">
        <v>78.909286499023438</v>
      </c>
      <c r="H144" s="40">
        <v>79.175704956054687</v>
      </c>
      <c r="I144" s="40">
        <v>79.442436218261719</v>
      </c>
      <c r="J144" s="40">
        <v>79.706657409667969</v>
      </c>
      <c r="K144" s="40">
        <v>79.965423583984375</v>
      </c>
      <c r="L144" s="40">
        <v>80.220497131347656</v>
      </c>
      <c r="M144" s="40">
        <v>80.465034484863281</v>
      </c>
      <c r="N144" s="40">
        <v>80.696311950683594</v>
      </c>
      <c r="O144" s="40">
        <v>80.927436828613281</v>
      </c>
      <c r="P144" s="40">
        <v>81.148422241210938</v>
      </c>
      <c r="Q144" s="40">
        <v>81.360824584960937</v>
      </c>
      <c r="R144" s="40">
        <v>81.565376281738281</v>
      </c>
      <c r="S144" s="40">
        <v>81.761802673339844</v>
      </c>
      <c r="T144" s="40">
        <v>81.949378967285156</v>
      </c>
      <c r="U144" s="40">
        <v>82.129226684570313</v>
      </c>
      <c r="V144" s="40">
        <v>82.302909851074219</v>
      </c>
      <c r="W144" s="40">
        <v>82.4749755859375</v>
      </c>
      <c r="X144" s="40">
        <v>82.648178100585938</v>
      </c>
      <c r="Y144" s="40">
        <v>82.81005859375</v>
      </c>
      <c r="Z144" s="40">
        <v>82.961654663085938</v>
      </c>
      <c r="AA144" s="41">
        <v>83.103767395019531</v>
      </c>
    </row>
    <row r="145" spans="1:27" x14ac:dyDescent="0.25">
      <c r="A145" s="20">
        <v>23</v>
      </c>
      <c r="B145" s="17" t="s">
        <v>214</v>
      </c>
      <c r="C145" s="43">
        <v>78.342094421386719</v>
      </c>
      <c r="D145" s="44">
        <v>79.260177612304688</v>
      </c>
      <c r="E145" s="44">
        <v>79.532638549804687</v>
      </c>
      <c r="F145" s="44">
        <v>79.838058471679688</v>
      </c>
      <c r="G145" s="44">
        <v>80.139083862304688</v>
      </c>
      <c r="H145" s="44">
        <v>80.416244506835938</v>
      </c>
      <c r="I145" s="44">
        <v>80.677871704101563</v>
      </c>
      <c r="J145" s="44">
        <v>80.94573974609375</v>
      </c>
      <c r="K145" s="44">
        <v>81.218963623046875</v>
      </c>
      <c r="L145" s="44">
        <v>81.489097595214844</v>
      </c>
      <c r="M145" s="44">
        <v>81.739776611328125</v>
      </c>
      <c r="N145" s="44">
        <v>81.974876403808594</v>
      </c>
      <c r="O145" s="44">
        <v>82.210189819335937</v>
      </c>
      <c r="P145" s="44">
        <v>82.436058044433594</v>
      </c>
      <c r="Q145" s="44">
        <v>82.6527099609375</v>
      </c>
      <c r="R145" s="44">
        <v>82.869209289550781</v>
      </c>
      <c r="S145" s="44">
        <v>83.069648742675781</v>
      </c>
      <c r="T145" s="44">
        <v>83.263877868652344</v>
      </c>
      <c r="U145" s="44">
        <v>83.450233459472656</v>
      </c>
      <c r="V145" s="44">
        <v>83.628311157226563</v>
      </c>
      <c r="W145" s="44">
        <v>83.804916381835938</v>
      </c>
      <c r="X145" s="44">
        <v>83.983100891113281</v>
      </c>
      <c r="Y145" s="44">
        <v>84.152091979980469</v>
      </c>
      <c r="Z145" s="44">
        <v>84.3056640625</v>
      </c>
      <c r="AA145" s="45">
        <v>84.452583312988281</v>
      </c>
    </row>
    <row r="146" spans="1:27" x14ac:dyDescent="0.2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row>
    <row r="147" spans="1:27" x14ac:dyDescent="0.25">
      <c r="A147" s="69"/>
      <c r="B147" s="10" t="s">
        <v>85</v>
      </c>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row>
    <row r="148" spans="1:27" x14ac:dyDescent="0.25">
      <c r="A148" s="22" t="s">
        <v>84</v>
      </c>
      <c r="B148" s="15" t="s">
        <v>83</v>
      </c>
      <c r="C148" s="60" t="s">
        <v>45</v>
      </c>
      <c r="D148" s="46" t="s">
        <v>46</v>
      </c>
      <c r="E148" s="46" t="s">
        <v>47</v>
      </c>
      <c r="F148" s="46" t="s">
        <v>48</v>
      </c>
      <c r="G148" s="46" t="s">
        <v>49</v>
      </c>
      <c r="H148" s="46" t="s">
        <v>50</v>
      </c>
      <c r="I148" s="46" t="s">
        <v>51</v>
      </c>
      <c r="J148" s="46" t="s">
        <v>52</v>
      </c>
      <c r="K148" s="46" t="s">
        <v>53</v>
      </c>
      <c r="L148" s="46" t="s">
        <v>54</v>
      </c>
      <c r="M148" s="46" t="s">
        <v>55</v>
      </c>
      <c r="N148" s="46" t="s">
        <v>56</v>
      </c>
      <c r="O148" s="46" t="s">
        <v>57</v>
      </c>
      <c r="P148" s="46" t="s">
        <v>58</v>
      </c>
      <c r="Q148" s="46" t="s">
        <v>59</v>
      </c>
      <c r="R148" s="46" t="s">
        <v>60</v>
      </c>
      <c r="S148" s="46" t="s">
        <v>61</v>
      </c>
      <c r="T148" s="46" t="s">
        <v>62</v>
      </c>
      <c r="U148" s="46" t="s">
        <v>63</v>
      </c>
      <c r="V148" s="46" t="s">
        <v>64</v>
      </c>
      <c r="W148" s="46" t="s">
        <v>65</v>
      </c>
      <c r="X148" s="46" t="s">
        <v>66</v>
      </c>
      <c r="Y148" s="46" t="s">
        <v>67</v>
      </c>
      <c r="Z148" s="46" t="s">
        <v>68</v>
      </c>
      <c r="AA148" s="47" t="s">
        <v>69</v>
      </c>
    </row>
    <row r="149" spans="1:27" x14ac:dyDescent="0.25">
      <c r="A149" s="29">
        <v>1</v>
      </c>
      <c r="B149" s="30" t="str">
        <f>VLOOKUP($A$149,$A$123:$AA$145,2)</f>
        <v>Buckhaven, Methil and Wemyss Villages</v>
      </c>
      <c r="C149" s="61">
        <f>VLOOKUP($A$149,$A$123:$AA$145,3)</f>
        <v>76.18402099609375</v>
      </c>
      <c r="D149" s="62">
        <f>VLOOKUP($A$149,$A$123:$AA$145,4)</f>
        <v>77.104080200195313</v>
      </c>
      <c r="E149" s="62">
        <f>VLOOKUP($A$149,$A$123:$AA$145,5)</f>
        <v>77.390693664550781</v>
      </c>
      <c r="F149" s="62">
        <f>VLOOKUP($A$149,$A$123:$AA$145,6)</f>
        <v>77.688407897949219</v>
      </c>
      <c r="G149" s="62">
        <f>VLOOKUP($A$149,$A$123:$AA$145,7)</f>
        <v>77.977333068847656</v>
      </c>
      <c r="H149" s="62">
        <f>VLOOKUP($A$149,$A$123:$AA$145,8)</f>
        <v>78.257415771484375</v>
      </c>
      <c r="I149" s="62">
        <f>VLOOKUP($A$149,$A$123:$AA$145,9)</f>
        <v>78.526741027832031</v>
      </c>
      <c r="J149" s="62">
        <f>VLOOKUP($A$149,$A$123:$AA$145,10)</f>
        <v>78.793495178222656</v>
      </c>
      <c r="K149" s="62">
        <f>VLOOKUP($A$149,$A$123:$AA$145,11)</f>
        <v>79.054573059082031</v>
      </c>
      <c r="L149" s="62">
        <f>VLOOKUP($A$149,$A$123:$AA$145,12)</f>
        <v>79.311286926269531</v>
      </c>
      <c r="M149" s="62">
        <f>VLOOKUP($A$149,$A$123:$AA$145,13)</f>
        <v>79.554389953613281</v>
      </c>
      <c r="N149" s="62">
        <f>VLOOKUP($A$149,$A$123:$AA$145,14)</f>
        <v>79.785331726074219</v>
      </c>
      <c r="O149" s="62">
        <f>VLOOKUP($A$149,$A$123:$AA$145,15)</f>
        <v>80.012603759765625</v>
      </c>
      <c r="P149" s="62">
        <f>VLOOKUP($A$149,$A$123:$AA$145,16)</f>
        <v>80.236587524414063</v>
      </c>
      <c r="Q149" s="62">
        <f>VLOOKUP($A$149,$A$123:$AA$145,17)</f>
        <v>80.456085205078125</v>
      </c>
      <c r="R149" s="62">
        <f>VLOOKUP($A$149,$A$123:$AA$145,18)</f>
        <v>80.663612365722656</v>
      </c>
      <c r="S149" s="62">
        <f>VLOOKUP($A$149,$A$123:$AA$145,19)</f>
        <v>80.859016418457031</v>
      </c>
      <c r="T149" s="62">
        <f>VLOOKUP($A$149,$A$123:$AA$145,20)</f>
        <v>81.04876708984375</v>
      </c>
      <c r="U149" s="62">
        <f>VLOOKUP($A$149,$A$123:$AA$145,21)</f>
        <v>81.234474182128906</v>
      </c>
      <c r="V149" s="62">
        <f>VLOOKUP($A$149,$A$123:$AA$145,22)</f>
        <v>81.410125732421875</v>
      </c>
      <c r="W149" s="62">
        <f>VLOOKUP($A$149,$A$123:$AA$145,23)</f>
        <v>81.585716247558594</v>
      </c>
      <c r="X149" s="62">
        <f>VLOOKUP($A$149,$A$123:$AA$145,24)</f>
        <v>81.757713317871094</v>
      </c>
      <c r="Y149" s="62">
        <f>VLOOKUP($A$149,$A$123:$AA$145,25)</f>
        <v>81.918220520019531</v>
      </c>
      <c r="Z149" s="62">
        <f>VLOOKUP($A$149,$A$123:$AA$145,26)</f>
        <v>82.066940307617188</v>
      </c>
      <c r="AA149" s="63">
        <f>VLOOKUP($A$149,$A$123:$AA$145,27)</f>
        <v>82.20782470703125</v>
      </c>
    </row>
    <row r="150" spans="1:27" x14ac:dyDescent="0.25">
      <c r="A150" s="25"/>
      <c r="B150" s="25"/>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x14ac:dyDescent="0.25">
      <c r="A151" s="161" t="s">
        <v>87</v>
      </c>
      <c r="B151" s="161"/>
      <c r="C151" s="161"/>
      <c r="D151" s="161"/>
    </row>
    <row r="174" spans="1:27" ht="15.75" x14ac:dyDescent="0.25">
      <c r="A174" s="163" t="s">
        <v>379</v>
      </c>
      <c r="B174" s="163"/>
      <c r="C174" s="163"/>
      <c r="D174" s="163"/>
      <c r="E174" s="163"/>
      <c r="F174" s="163"/>
      <c r="G174" s="111"/>
      <c r="H174" s="111"/>
      <c r="I174" s="111"/>
      <c r="J174" s="111"/>
      <c r="K174" s="112"/>
      <c r="L174" s="111"/>
      <c r="M174" s="111"/>
      <c r="N174" s="111"/>
      <c r="O174" s="111"/>
      <c r="P174" s="169"/>
      <c r="Q174" s="169"/>
      <c r="R174" s="169"/>
      <c r="S174" s="169"/>
      <c r="T174" s="169"/>
      <c r="U174" s="169"/>
      <c r="V174" s="169"/>
      <c r="W174" s="113"/>
      <c r="X174" s="113"/>
      <c r="Y174" s="113"/>
      <c r="Z174" s="113"/>
      <c r="AA174" s="113"/>
    </row>
    <row r="175" spans="1:27" ht="15.75" x14ac:dyDescent="0.25">
      <c r="A175" s="156" t="s">
        <v>3</v>
      </c>
      <c r="B175" s="156"/>
      <c r="C175" s="156"/>
      <c r="D175" s="156"/>
      <c r="E175" s="156"/>
      <c r="F175" s="156"/>
      <c r="G175" s="31"/>
      <c r="H175" s="31"/>
      <c r="I175" s="31"/>
      <c r="J175" s="31"/>
      <c r="K175" s="157" t="s">
        <v>86</v>
      </c>
      <c r="L175" s="157"/>
      <c r="M175" s="31"/>
      <c r="N175" s="31"/>
      <c r="O175" s="31"/>
      <c r="P175" s="156"/>
      <c r="Q175" s="156"/>
      <c r="R175" s="156"/>
      <c r="S175" s="156"/>
      <c r="T175" s="156"/>
      <c r="U175" s="156"/>
      <c r="V175" s="156"/>
      <c r="W175" s="11"/>
      <c r="X175" s="11"/>
      <c r="Y175" s="11"/>
      <c r="Z175" s="11"/>
      <c r="AA175" s="11"/>
    </row>
    <row r="177" spans="1:38" ht="18.75" x14ac:dyDescent="0.25">
      <c r="A177" s="167" t="s">
        <v>399</v>
      </c>
      <c r="B177" s="167"/>
      <c r="C177" s="167"/>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38"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38" x14ac:dyDescent="0.25">
      <c r="A179" s="14" t="s">
        <v>84</v>
      </c>
      <c r="B179" s="15" t="s">
        <v>83</v>
      </c>
      <c r="C179" s="87" t="s">
        <v>394</v>
      </c>
      <c r="D179" s="87" t="s">
        <v>393</v>
      </c>
      <c r="E179" s="87" t="s">
        <v>392</v>
      </c>
      <c r="F179" s="87" t="s">
        <v>391</v>
      </c>
      <c r="G179" s="87" t="s">
        <v>390</v>
      </c>
      <c r="H179" s="87" t="s">
        <v>389</v>
      </c>
      <c r="I179" s="87" t="s">
        <v>388</v>
      </c>
      <c r="J179" s="87" t="s">
        <v>387</v>
      </c>
      <c r="K179" s="87" t="s">
        <v>386</v>
      </c>
      <c r="L179" s="87" t="s">
        <v>385</v>
      </c>
      <c r="M179" s="87" t="s">
        <v>384</v>
      </c>
      <c r="N179" s="32" t="s">
        <v>45</v>
      </c>
      <c r="O179" s="32" t="s">
        <v>46</v>
      </c>
      <c r="P179" s="32" t="s">
        <v>47</v>
      </c>
      <c r="Q179" s="32" t="s">
        <v>48</v>
      </c>
      <c r="R179" s="32" t="s">
        <v>49</v>
      </c>
      <c r="S179" s="32" t="s">
        <v>50</v>
      </c>
      <c r="T179" s="32" t="s">
        <v>51</v>
      </c>
      <c r="U179" s="32" t="s">
        <v>52</v>
      </c>
      <c r="V179" s="32" t="s">
        <v>53</v>
      </c>
      <c r="W179" s="32" t="s">
        <v>54</v>
      </c>
      <c r="X179" s="32" t="s">
        <v>55</v>
      </c>
      <c r="Y179" s="32" t="s">
        <v>56</v>
      </c>
      <c r="Z179" s="32" t="s">
        <v>57</v>
      </c>
      <c r="AA179" s="32" t="s">
        <v>58</v>
      </c>
      <c r="AB179" s="32" t="s">
        <v>59</v>
      </c>
      <c r="AC179" s="32" t="s">
        <v>60</v>
      </c>
      <c r="AD179" s="32" t="s">
        <v>61</v>
      </c>
      <c r="AE179" s="32" t="s">
        <v>62</v>
      </c>
      <c r="AF179" s="32" t="s">
        <v>63</v>
      </c>
      <c r="AG179" s="32" t="s">
        <v>64</v>
      </c>
      <c r="AH179" s="32" t="s">
        <v>65</v>
      </c>
      <c r="AI179" s="32" t="s">
        <v>66</v>
      </c>
      <c r="AJ179" s="32" t="s">
        <v>67</v>
      </c>
      <c r="AK179" s="32" t="s">
        <v>68</v>
      </c>
      <c r="AL179" s="33" t="s">
        <v>69</v>
      </c>
    </row>
    <row r="180" spans="1:38" x14ac:dyDescent="0.25">
      <c r="A180" s="18">
        <v>1</v>
      </c>
      <c r="B180" s="26" t="s">
        <v>192</v>
      </c>
      <c r="C180" s="84">
        <v>-146</v>
      </c>
      <c r="D180" s="89">
        <v>-153</v>
      </c>
      <c r="E180" s="89">
        <v>18</v>
      </c>
      <c r="F180" s="89">
        <v>45</v>
      </c>
      <c r="G180" s="89">
        <v>44</v>
      </c>
      <c r="H180" s="89">
        <v>-88</v>
      </c>
      <c r="I180" s="89">
        <v>-227</v>
      </c>
      <c r="J180" s="89">
        <v>-159</v>
      </c>
      <c r="K180" s="89">
        <v>-26</v>
      </c>
      <c r="L180" s="89">
        <v>-1</v>
      </c>
      <c r="M180" s="89">
        <v>27</v>
      </c>
      <c r="N180" s="88">
        <v>14.131695747375488</v>
      </c>
      <c r="O180" s="88">
        <v>-52.142658233642578</v>
      </c>
      <c r="P180" s="88">
        <v>-49.145675659179688</v>
      </c>
      <c r="Q180" s="88">
        <v>-51.444686889648438</v>
      </c>
      <c r="R180" s="88">
        <v>-49.380764007568359</v>
      </c>
      <c r="S180" s="88">
        <v>-48.909812927246094</v>
      </c>
      <c r="T180" s="88">
        <v>-46.023601531982422</v>
      </c>
      <c r="U180" s="89">
        <v>-46.250598907470703</v>
      </c>
      <c r="V180" s="89">
        <v>-46.959640502929687</v>
      </c>
      <c r="W180" s="89">
        <v>-46.634136199951172</v>
      </c>
      <c r="X180" s="89">
        <v>-47.165939331054688</v>
      </c>
      <c r="Y180" s="89">
        <v>-48.207195281982422</v>
      </c>
      <c r="Z180" s="89">
        <v>-47.765293121337891</v>
      </c>
      <c r="AA180" s="89">
        <v>-48.848537445068359</v>
      </c>
      <c r="AB180" s="89">
        <v>-49.570091247558594</v>
      </c>
      <c r="AC180" s="89">
        <v>-49.462486267089844</v>
      </c>
      <c r="AD180" s="89">
        <v>-50.388751983642578</v>
      </c>
      <c r="AE180" s="89">
        <v>-51.226749420166016</v>
      </c>
      <c r="AF180" s="89">
        <v>-51.036540985107422</v>
      </c>
      <c r="AG180" s="89">
        <v>-51.861114501953125</v>
      </c>
      <c r="AH180" s="89">
        <v>-52.286151885986328</v>
      </c>
      <c r="AI180" s="89">
        <v>-52.309452056884766</v>
      </c>
      <c r="AJ180" s="89">
        <v>-52.718692779541016</v>
      </c>
      <c r="AK180" s="89">
        <v>-53.525962829589844</v>
      </c>
      <c r="AL180" s="90">
        <v>-54.483795166015625</v>
      </c>
    </row>
    <row r="181" spans="1:38" x14ac:dyDescent="0.25">
      <c r="A181" s="19">
        <v>2</v>
      </c>
      <c r="B181" s="16" t="s">
        <v>193</v>
      </c>
      <c r="C181" s="85">
        <v>85</v>
      </c>
      <c r="D181" s="92">
        <v>193</v>
      </c>
      <c r="E181" s="92">
        <v>73</v>
      </c>
      <c r="F181" s="92">
        <v>146</v>
      </c>
      <c r="G181" s="92">
        <v>119</v>
      </c>
      <c r="H181" s="92">
        <v>242</v>
      </c>
      <c r="I181" s="92">
        <v>226</v>
      </c>
      <c r="J181" s="92">
        <v>64</v>
      </c>
      <c r="K181" s="92">
        <v>-15</v>
      </c>
      <c r="L181" s="92">
        <v>187</v>
      </c>
      <c r="M181" s="92">
        <v>68</v>
      </c>
      <c r="N181" s="91">
        <v>171.58973693847656</v>
      </c>
      <c r="O181" s="91">
        <v>126.85848236083984</v>
      </c>
      <c r="P181" s="91">
        <v>131.75923156738281</v>
      </c>
      <c r="Q181" s="91">
        <v>126.20548248291016</v>
      </c>
      <c r="R181" s="91">
        <v>127.84915161132812</v>
      </c>
      <c r="S181" s="91">
        <v>127.49259185791016</v>
      </c>
      <c r="T181" s="91">
        <v>130.80528259277344</v>
      </c>
      <c r="U181" s="92">
        <v>116.67607116699219</v>
      </c>
      <c r="V181" s="92">
        <v>128.92575073242187</v>
      </c>
      <c r="W181" s="92">
        <v>128.56846618652344</v>
      </c>
      <c r="X181" s="92">
        <v>127.57510375976562</v>
      </c>
      <c r="Y181" s="92">
        <v>126.11710357666016</v>
      </c>
      <c r="Z181" s="92">
        <v>128.60575866699219</v>
      </c>
      <c r="AA181" s="92">
        <v>129.03800964355469</v>
      </c>
      <c r="AB181" s="92">
        <v>128.0623779296875</v>
      </c>
      <c r="AC181" s="92">
        <v>128.98004150390625</v>
      </c>
      <c r="AD181" s="92">
        <v>127.77036285400391</v>
      </c>
      <c r="AE181" s="92">
        <v>132.23458862304687</v>
      </c>
      <c r="AF181" s="92">
        <v>126.08412170410156</v>
      </c>
      <c r="AG181" s="92">
        <v>125.24781799316406</v>
      </c>
      <c r="AH181" s="92">
        <v>124.2581787109375</v>
      </c>
      <c r="AI181" s="92">
        <v>123.50105285644531</v>
      </c>
      <c r="AJ181" s="92">
        <v>123.63077545166016</v>
      </c>
      <c r="AK181" s="92">
        <v>122.78844451904297</v>
      </c>
      <c r="AL181" s="93">
        <v>122.167724609375</v>
      </c>
    </row>
    <row r="182" spans="1:38" x14ac:dyDescent="0.25">
      <c r="A182" s="19">
        <v>3</v>
      </c>
      <c r="B182" s="16" t="s">
        <v>194</v>
      </c>
      <c r="C182" s="85">
        <v>-45</v>
      </c>
      <c r="D182" s="92">
        <v>98</v>
      </c>
      <c r="E182" s="92">
        <v>156</v>
      </c>
      <c r="F182" s="92">
        <v>5</v>
      </c>
      <c r="G182" s="92">
        <v>-17</v>
      </c>
      <c r="H182" s="92">
        <v>62</v>
      </c>
      <c r="I182" s="92">
        <v>117</v>
      </c>
      <c r="J182" s="92">
        <v>68</v>
      </c>
      <c r="K182" s="92">
        <v>-46</v>
      </c>
      <c r="L182" s="92">
        <v>50</v>
      </c>
      <c r="M182" s="92">
        <v>72</v>
      </c>
      <c r="N182" s="91">
        <v>112.77476501464844</v>
      </c>
      <c r="O182" s="91">
        <v>67.790908813476562</v>
      </c>
      <c r="P182" s="91">
        <v>70.249992370605469</v>
      </c>
      <c r="Q182" s="91">
        <v>68.866119384765625</v>
      </c>
      <c r="R182" s="91">
        <v>70.555427551269531</v>
      </c>
      <c r="S182" s="91">
        <v>69.878715515136719</v>
      </c>
      <c r="T182" s="91">
        <v>71.491989135742188</v>
      </c>
      <c r="U182" s="92">
        <v>72.750007629394531</v>
      </c>
      <c r="V182" s="92">
        <v>70.232864379882813</v>
      </c>
      <c r="W182" s="92">
        <v>70.5325927734375</v>
      </c>
      <c r="X182" s="92">
        <v>70.298561096191406</v>
      </c>
      <c r="Y182" s="92">
        <v>69.353111267089844</v>
      </c>
      <c r="Z182" s="92">
        <v>69.714874267578125</v>
      </c>
      <c r="AA182" s="92">
        <v>69.035964965820313</v>
      </c>
      <c r="AB182" s="92">
        <v>68.751960754394531</v>
      </c>
      <c r="AC182" s="92">
        <v>68.871009826660156</v>
      </c>
      <c r="AD182" s="92">
        <v>67.603805541992188</v>
      </c>
      <c r="AE182" s="92">
        <v>66.791831970214844</v>
      </c>
      <c r="AF182" s="92">
        <v>66.582183837890625</v>
      </c>
      <c r="AG182" s="92">
        <v>66.321052551269531</v>
      </c>
      <c r="AH182" s="92">
        <v>65.958747863769531</v>
      </c>
      <c r="AI182" s="92">
        <v>65.135955810546875</v>
      </c>
      <c r="AJ182" s="92">
        <v>64.724227905273438</v>
      </c>
      <c r="AK182" s="92">
        <v>63.973484039306641</v>
      </c>
      <c r="AL182" s="93">
        <v>63.735408782958984</v>
      </c>
    </row>
    <row r="183" spans="1:38" x14ac:dyDescent="0.25">
      <c r="A183" s="19">
        <v>4</v>
      </c>
      <c r="B183" s="16" t="s">
        <v>195</v>
      </c>
      <c r="C183" s="85">
        <v>46</v>
      </c>
      <c r="D183" s="92">
        <v>-164</v>
      </c>
      <c r="E183" s="92">
        <v>107</v>
      </c>
      <c r="F183" s="92">
        <v>148</v>
      </c>
      <c r="G183" s="92">
        <v>175</v>
      </c>
      <c r="H183" s="92">
        <v>288</v>
      </c>
      <c r="I183" s="92">
        <v>37</v>
      </c>
      <c r="J183" s="92">
        <v>219</v>
      </c>
      <c r="K183" s="92">
        <v>-39</v>
      </c>
      <c r="L183" s="92">
        <v>79</v>
      </c>
      <c r="M183" s="92">
        <v>11</v>
      </c>
      <c r="N183" s="92">
        <v>131.89994812011719</v>
      </c>
      <c r="O183" s="92">
        <v>83.040794372558594</v>
      </c>
      <c r="P183" s="92">
        <v>84.759597778320313</v>
      </c>
      <c r="Q183" s="92">
        <v>83.341438293457031</v>
      </c>
      <c r="R183" s="92">
        <v>84.697830200195312</v>
      </c>
      <c r="S183" s="92">
        <v>84.610366821289063</v>
      </c>
      <c r="T183" s="92">
        <v>87.072944641113281</v>
      </c>
      <c r="U183" s="92">
        <v>87.041488647460938</v>
      </c>
      <c r="V183" s="92">
        <v>86.026802062988281</v>
      </c>
      <c r="W183" s="92">
        <v>85.356704711914063</v>
      </c>
      <c r="X183" s="92">
        <v>85.831153869628906</v>
      </c>
      <c r="Y183" s="92">
        <v>84.9407958984375</v>
      </c>
      <c r="Z183" s="92">
        <v>85.902793884277344</v>
      </c>
      <c r="AA183" s="92">
        <v>84.972320556640625</v>
      </c>
      <c r="AB183" s="92">
        <v>84.273223876953125</v>
      </c>
      <c r="AC183" s="92">
        <v>84.221061706542969</v>
      </c>
      <c r="AD183" s="92">
        <v>84.179969787597656</v>
      </c>
      <c r="AE183" s="92">
        <v>83.522575378417969</v>
      </c>
      <c r="AF183" s="92">
        <v>83.330436706542969</v>
      </c>
      <c r="AG183" s="92">
        <v>82.18572998046875</v>
      </c>
      <c r="AH183" s="92">
        <v>82.458221435546875</v>
      </c>
      <c r="AI183" s="92">
        <v>81.87725830078125</v>
      </c>
      <c r="AJ183" s="92">
        <v>81.124504089355469</v>
      </c>
      <c r="AK183" s="92">
        <v>80.482292175292969</v>
      </c>
      <c r="AL183" s="93">
        <v>80.021575927734375</v>
      </c>
    </row>
    <row r="184" spans="1:38" x14ac:dyDescent="0.25">
      <c r="A184" s="19">
        <v>5</v>
      </c>
      <c r="B184" s="16" t="s">
        <v>196</v>
      </c>
      <c r="C184" s="85">
        <v>-51</v>
      </c>
      <c r="D184" s="92">
        <v>-176</v>
      </c>
      <c r="E184" s="92">
        <v>130</v>
      </c>
      <c r="F184" s="92">
        <v>48</v>
      </c>
      <c r="G184" s="92">
        <v>9</v>
      </c>
      <c r="H184" s="92">
        <v>-106</v>
      </c>
      <c r="I184" s="92">
        <v>-204</v>
      </c>
      <c r="J184" s="92">
        <v>21</v>
      </c>
      <c r="K184" s="92">
        <v>-41</v>
      </c>
      <c r="L184" s="92">
        <v>61</v>
      </c>
      <c r="M184" s="92">
        <v>-92</v>
      </c>
      <c r="N184" s="92">
        <v>42.535079956054687</v>
      </c>
      <c r="O184" s="92">
        <v>-19.827653884887695</v>
      </c>
      <c r="P184" s="92">
        <v>-16.338438034057617</v>
      </c>
      <c r="Q184" s="92">
        <v>-18.684717178344727</v>
      </c>
      <c r="R184" s="92">
        <v>-16.35235595703125</v>
      </c>
      <c r="S184" s="92">
        <v>-16.462869644165039</v>
      </c>
      <c r="T184" s="92">
        <v>-13.502666473388672</v>
      </c>
      <c r="U184" s="92">
        <v>-17.985572814941406</v>
      </c>
      <c r="V184" s="92">
        <v>-15.024847984313965</v>
      </c>
      <c r="W184" s="92">
        <v>-15.301584243774414</v>
      </c>
      <c r="X184" s="92">
        <v>-16.228605270385742</v>
      </c>
      <c r="Y184" s="92">
        <v>-18.169057846069336</v>
      </c>
      <c r="Z184" s="92">
        <v>-16.559690475463867</v>
      </c>
      <c r="AA184" s="92">
        <v>-16.944913864135742</v>
      </c>
      <c r="AB184" s="92">
        <v>-17.386669158935547</v>
      </c>
      <c r="AC184" s="92">
        <v>-17.177959442138672</v>
      </c>
      <c r="AD184" s="92">
        <v>-17.724277496337891</v>
      </c>
      <c r="AE184" s="92">
        <v>-16.929174423217773</v>
      </c>
      <c r="AF184" s="92">
        <v>-19.196418762207031</v>
      </c>
      <c r="AG184" s="92">
        <v>-20.518220901489258</v>
      </c>
      <c r="AH184" s="92">
        <v>-20.743711471557617</v>
      </c>
      <c r="AI184" s="92">
        <v>-21.588808059692383</v>
      </c>
      <c r="AJ184" s="92">
        <v>-22.156984329223633</v>
      </c>
      <c r="AK184" s="92">
        <v>-22.462322235107422</v>
      </c>
      <c r="AL184" s="93">
        <v>-23.197202682495117</v>
      </c>
    </row>
    <row r="185" spans="1:38" x14ac:dyDescent="0.25">
      <c r="A185" s="19">
        <v>6</v>
      </c>
      <c r="B185" s="16" t="s">
        <v>197</v>
      </c>
      <c r="C185" s="85">
        <v>199</v>
      </c>
      <c r="D185" s="92">
        <v>160</v>
      </c>
      <c r="E185" s="92">
        <v>145</v>
      </c>
      <c r="F185" s="92">
        <v>199</v>
      </c>
      <c r="G185" s="92">
        <v>-25</v>
      </c>
      <c r="H185" s="92">
        <v>59</v>
      </c>
      <c r="I185" s="92">
        <v>-46</v>
      </c>
      <c r="J185" s="92">
        <v>-20</v>
      </c>
      <c r="K185" s="92">
        <v>129</v>
      </c>
      <c r="L185" s="92">
        <v>112</v>
      </c>
      <c r="M185" s="92">
        <v>-32</v>
      </c>
      <c r="N185" s="92">
        <v>104.92177581787109</v>
      </c>
      <c r="O185" s="92">
        <v>50.015357971191406</v>
      </c>
      <c r="P185" s="92">
        <v>51.107833862304688</v>
      </c>
      <c r="Q185" s="92">
        <v>51.638149261474609</v>
      </c>
      <c r="R185" s="92">
        <v>53.052265167236328</v>
      </c>
      <c r="S185" s="92">
        <v>52.491413116455078</v>
      </c>
      <c r="T185" s="92">
        <v>53.908100128173828</v>
      </c>
      <c r="U185" s="92">
        <v>55.158782958984375</v>
      </c>
      <c r="V185" s="92">
        <v>52.829250335693359</v>
      </c>
      <c r="W185" s="92">
        <v>51.663013458251953</v>
      </c>
      <c r="X185" s="92">
        <v>51.654457092285156</v>
      </c>
      <c r="Y185" s="92">
        <v>52.211635589599609</v>
      </c>
      <c r="Z185" s="92">
        <v>52.561050415039063</v>
      </c>
      <c r="AA185" s="92">
        <v>51.033298492431641</v>
      </c>
      <c r="AB185" s="92">
        <v>50.587654113769531</v>
      </c>
      <c r="AC185" s="92">
        <v>50.077178955078125</v>
      </c>
      <c r="AD185" s="92">
        <v>49.697120666503906</v>
      </c>
      <c r="AE185" s="92">
        <v>48.123241424560547</v>
      </c>
      <c r="AF185" s="92">
        <v>48.576198577880859</v>
      </c>
      <c r="AG185" s="92">
        <v>48.286201477050781</v>
      </c>
      <c r="AH185" s="92">
        <v>47.309188842773438</v>
      </c>
      <c r="AI185" s="92">
        <v>46.753910064697266</v>
      </c>
      <c r="AJ185" s="92">
        <v>46.391689300537109</v>
      </c>
      <c r="AK185" s="92">
        <v>45.356208801269531</v>
      </c>
      <c r="AL185" s="93">
        <v>44.652420043945313</v>
      </c>
    </row>
    <row r="186" spans="1:38" x14ac:dyDescent="0.25">
      <c r="A186" s="19">
        <v>7</v>
      </c>
      <c r="B186" s="16" t="s">
        <v>198</v>
      </c>
      <c r="C186" s="85">
        <v>579</v>
      </c>
      <c r="D186" s="92">
        <v>815</v>
      </c>
      <c r="E186" s="92">
        <v>1004</v>
      </c>
      <c r="F186" s="92">
        <v>506</v>
      </c>
      <c r="G186" s="92">
        <v>175</v>
      </c>
      <c r="H186" s="92">
        <v>624</v>
      </c>
      <c r="I186" s="92">
        <v>963</v>
      </c>
      <c r="J186" s="92">
        <v>541</v>
      </c>
      <c r="K186" s="92">
        <v>289</v>
      </c>
      <c r="L186" s="92">
        <v>369</v>
      </c>
      <c r="M186" s="92">
        <v>422</v>
      </c>
      <c r="N186" s="92">
        <v>634.39312744140625</v>
      </c>
      <c r="O186" s="92">
        <v>544.99151611328125</v>
      </c>
      <c r="P186" s="92">
        <v>548.71063232421875</v>
      </c>
      <c r="Q186" s="92">
        <v>547.38323974609375</v>
      </c>
      <c r="R186" s="92">
        <v>549.7391357421875</v>
      </c>
      <c r="S186" s="92">
        <v>550.02679443359375</v>
      </c>
      <c r="T186" s="92">
        <v>555.0076904296875</v>
      </c>
      <c r="U186" s="92">
        <v>550.42718505859375</v>
      </c>
      <c r="V186" s="92">
        <v>554.3515625</v>
      </c>
      <c r="W186" s="92">
        <v>553.6221923828125</v>
      </c>
      <c r="X186" s="92">
        <v>553.6021728515625</v>
      </c>
      <c r="Y186" s="92">
        <v>552.197265625</v>
      </c>
      <c r="Z186" s="92">
        <v>553.10113525390625</v>
      </c>
      <c r="AA186" s="92">
        <v>552.25927734375</v>
      </c>
      <c r="AB186" s="92">
        <v>551.22125244140625</v>
      </c>
      <c r="AC186" s="92">
        <v>551.33612060546875</v>
      </c>
      <c r="AD186" s="92">
        <v>550.2923583984375</v>
      </c>
      <c r="AE186" s="92">
        <v>551.4100341796875</v>
      </c>
      <c r="AF186" s="92">
        <v>548.6190185546875</v>
      </c>
      <c r="AG186" s="92">
        <v>548.42547607421875</v>
      </c>
      <c r="AH186" s="92">
        <v>547.70611572265625</v>
      </c>
      <c r="AI186" s="92">
        <v>547.2100830078125</v>
      </c>
      <c r="AJ186" s="92">
        <v>546.42327880859375</v>
      </c>
      <c r="AK186" s="92">
        <v>545.97296142578125</v>
      </c>
      <c r="AL186" s="93">
        <v>545.37493896484375</v>
      </c>
    </row>
    <row r="187" spans="1:38" x14ac:dyDescent="0.25">
      <c r="A187" s="19">
        <v>8</v>
      </c>
      <c r="B187" s="16" t="s">
        <v>199</v>
      </c>
      <c r="C187" s="85">
        <v>78</v>
      </c>
      <c r="D187" s="92">
        <v>-58</v>
      </c>
      <c r="E187" s="92">
        <v>-78</v>
      </c>
      <c r="F187" s="92">
        <v>25</v>
      </c>
      <c r="G187" s="92">
        <v>21</v>
      </c>
      <c r="H187" s="92">
        <v>-153</v>
      </c>
      <c r="I187" s="92">
        <v>-177</v>
      </c>
      <c r="J187" s="92">
        <v>-18</v>
      </c>
      <c r="K187" s="92">
        <v>-175</v>
      </c>
      <c r="L187" s="92">
        <v>-14</v>
      </c>
      <c r="M187" s="92">
        <v>26</v>
      </c>
      <c r="N187" s="92">
        <v>8.248016357421875</v>
      </c>
      <c r="O187" s="92">
        <v>-47.672603607177734</v>
      </c>
      <c r="P187" s="92">
        <v>-45.85406494140625</v>
      </c>
      <c r="Q187" s="92">
        <v>-45.8763427734375</v>
      </c>
      <c r="R187" s="92">
        <v>-44.491859436035156</v>
      </c>
      <c r="S187" s="92">
        <v>-46.11798095703125</v>
      </c>
      <c r="T187" s="92">
        <v>-44.513744354248047</v>
      </c>
      <c r="U187" s="92">
        <v>-43.41436767578125</v>
      </c>
      <c r="V187" s="92">
        <v>-43.996162414550781</v>
      </c>
      <c r="W187" s="92">
        <v>-44.135402679443359</v>
      </c>
      <c r="X187" s="92">
        <v>-44.70538330078125</v>
      </c>
      <c r="Y187" s="92">
        <v>-45.592422485351563</v>
      </c>
      <c r="Z187" s="92">
        <v>-44.348941802978516</v>
      </c>
      <c r="AA187" s="92">
        <v>-45.438613891601563</v>
      </c>
      <c r="AB187" s="92">
        <v>-45.642833709716797</v>
      </c>
      <c r="AC187" s="92">
        <v>-47.161334991455078</v>
      </c>
      <c r="AD187" s="92">
        <v>-46.99072265625</v>
      </c>
      <c r="AE187" s="92">
        <v>-47.555400848388672</v>
      </c>
      <c r="AF187" s="92">
        <v>-47.506492614746094</v>
      </c>
      <c r="AG187" s="92">
        <v>-48.4056396484375</v>
      </c>
      <c r="AH187" s="92">
        <v>-48.928291320800781</v>
      </c>
      <c r="AI187" s="92">
        <v>-49.140979766845703</v>
      </c>
      <c r="AJ187" s="92">
        <v>-50.064601898193359</v>
      </c>
      <c r="AK187" s="92">
        <v>-51.302734375</v>
      </c>
      <c r="AL187" s="93">
        <v>-51.587158203125</v>
      </c>
    </row>
    <row r="188" spans="1:38" x14ac:dyDescent="0.25">
      <c r="A188" s="19">
        <v>9</v>
      </c>
      <c r="B188" s="16" t="s">
        <v>200</v>
      </c>
      <c r="C188" s="85">
        <v>67</v>
      </c>
      <c r="D188" s="92">
        <v>59</v>
      </c>
      <c r="E188" s="92">
        <v>99</v>
      </c>
      <c r="F188" s="92">
        <v>122</v>
      </c>
      <c r="G188" s="92">
        <v>8</v>
      </c>
      <c r="H188" s="92">
        <v>141</v>
      </c>
      <c r="I188" s="92">
        <v>71</v>
      </c>
      <c r="J188" s="92">
        <v>106</v>
      </c>
      <c r="K188" s="92">
        <v>79</v>
      </c>
      <c r="L188" s="92">
        <v>-47</v>
      </c>
      <c r="M188" s="92">
        <v>-22</v>
      </c>
      <c r="N188" s="92">
        <v>106.06133270263672</v>
      </c>
      <c r="O188" s="92">
        <v>54.388099670410156</v>
      </c>
      <c r="P188" s="92">
        <v>56.663253784179688</v>
      </c>
      <c r="Q188" s="92">
        <v>57.144741058349609</v>
      </c>
      <c r="R188" s="92">
        <v>58.57269287109375</v>
      </c>
      <c r="S188" s="92">
        <v>58.325859069824219</v>
      </c>
      <c r="T188" s="92">
        <v>59.104190826416016</v>
      </c>
      <c r="U188" s="92">
        <v>60.430187225341797</v>
      </c>
      <c r="V188" s="92">
        <v>58.07470703125</v>
      </c>
      <c r="W188" s="92">
        <v>58.105808258056641</v>
      </c>
      <c r="X188" s="92">
        <v>57.992607116699219</v>
      </c>
      <c r="Y188" s="92">
        <v>57.261138916015625</v>
      </c>
      <c r="Z188" s="92">
        <v>58.262981414794922</v>
      </c>
      <c r="AA188" s="92">
        <v>57.694046020507813</v>
      </c>
      <c r="AB188" s="92">
        <v>56.963493347167969</v>
      </c>
      <c r="AC188" s="92">
        <v>56.941570281982422</v>
      </c>
      <c r="AD188" s="92">
        <v>56.520763397216797</v>
      </c>
      <c r="AE188" s="92">
        <v>56.878559112548828</v>
      </c>
      <c r="AF188" s="92">
        <v>55.804763793945313</v>
      </c>
      <c r="AG188" s="92">
        <v>54.759307861328125</v>
      </c>
      <c r="AH188" s="92">
        <v>54.115135192871094</v>
      </c>
      <c r="AI188" s="92">
        <v>53.263946533203125</v>
      </c>
      <c r="AJ188" s="92">
        <v>53.188507080078125</v>
      </c>
      <c r="AK188" s="92">
        <v>52.505592346191406</v>
      </c>
      <c r="AL188" s="93">
        <v>51.356193542480469</v>
      </c>
    </row>
    <row r="189" spans="1:38" x14ac:dyDescent="0.25">
      <c r="A189" s="19">
        <v>10</v>
      </c>
      <c r="B189" s="16" t="s">
        <v>201</v>
      </c>
      <c r="C189" s="85">
        <v>-68</v>
      </c>
      <c r="D189" s="92">
        <v>-23</v>
      </c>
      <c r="E189" s="92">
        <v>113</v>
      </c>
      <c r="F189" s="92">
        <v>-28</v>
      </c>
      <c r="G189" s="92">
        <v>-29</v>
      </c>
      <c r="H189" s="92">
        <v>-43</v>
      </c>
      <c r="I189" s="92">
        <v>34</v>
      </c>
      <c r="J189" s="92">
        <v>-79</v>
      </c>
      <c r="K189" s="92">
        <v>137</v>
      </c>
      <c r="L189" s="92">
        <v>48</v>
      </c>
      <c r="M189" s="92">
        <v>66</v>
      </c>
      <c r="N189" s="92">
        <v>135.82931518554687</v>
      </c>
      <c r="O189" s="92">
        <v>69.558555603027344</v>
      </c>
      <c r="P189" s="92">
        <v>72.920211791992188</v>
      </c>
      <c r="Q189" s="92">
        <v>69.973876953125</v>
      </c>
      <c r="R189" s="92">
        <v>71.551437377929687</v>
      </c>
      <c r="S189" s="92">
        <v>71.502998352050781</v>
      </c>
      <c r="T189" s="92">
        <v>74.062049865722656</v>
      </c>
      <c r="U189" s="92">
        <v>71.853248596191406</v>
      </c>
      <c r="V189" s="92">
        <v>72.623817443847656</v>
      </c>
      <c r="W189" s="92">
        <v>72.879554748535156</v>
      </c>
      <c r="X189" s="92">
        <v>72.779365539550781</v>
      </c>
      <c r="Y189" s="92">
        <v>71.716911315917969</v>
      </c>
      <c r="Z189" s="92">
        <v>72.249839782714844</v>
      </c>
      <c r="AA189" s="92">
        <v>72.151702880859375</v>
      </c>
      <c r="AB189" s="92">
        <v>71.579246520996094</v>
      </c>
      <c r="AC189" s="92">
        <v>71.786331176757812</v>
      </c>
      <c r="AD189" s="92">
        <v>70.638145446777344</v>
      </c>
      <c r="AE189" s="92">
        <v>71.030227661132813</v>
      </c>
      <c r="AF189" s="92">
        <v>69.697731018066406</v>
      </c>
      <c r="AG189" s="92">
        <v>69.43731689453125</v>
      </c>
      <c r="AH189" s="92">
        <v>69.197402954101563</v>
      </c>
      <c r="AI189" s="92">
        <v>68.441490173339844</v>
      </c>
      <c r="AJ189" s="92">
        <v>67.335464477539063</v>
      </c>
      <c r="AK189" s="92">
        <v>66.866851806640625</v>
      </c>
      <c r="AL189" s="93">
        <v>66.422508239746094</v>
      </c>
    </row>
    <row r="190" spans="1:38" x14ac:dyDescent="0.25">
      <c r="A190" s="19">
        <v>11</v>
      </c>
      <c r="B190" s="16" t="s">
        <v>202</v>
      </c>
      <c r="C190" s="85">
        <v>-316</v>
      </c>
      <c r="D190" s="92">
        <v>-217</v>
      </c>
      <c r="E190" s="92">
        <v>-206</v>
      </c>
      <c r="F190" s="92">
        <v>-44</v>
      </c>
      <c r="G190" s="92">
        <v>235</v>
      </c>
      <c r="H190" s="92">
        <v>-90</v>
      </c>
      <c r="I190" s="92">
        <v>-215</v>
      </c>
      <c r="J190" s="92">
        <v>39</v>
      </c>
      <c r="K190" s="92">
        <v>-3</v>
      </c>
      <c r="L190" s="92">
        <v>86</v>
      </c>
      <c r="M190" s="92">
        <v>-114</v>
      </c>
      <c r="N190" s="92">
        <v>42.031856536865234</v>
      </c>
      <c r="O190" s="92">
        <v>-17.939996719360352</v>
      </c>
      <c r="P190" s="92">
        <v>-17.347246170043945</v>
      </c>
      <c r="Q190" s="92">
        <v>-16.810413360595703</v>
      </c>
      <c r="R190" s="92">
        <v>-15.268434524536133</v>
      </c>
      <c r="S190" s="92">
        <v>-14.811448097229004</v>
      </c>
      <c r="T190" s="92">
        <v>-12.21617603302002</v>
      </c>
      <c r="U190" s="92">
        <v>-9.5448703765869141</v>
      </c>
      <c r="V190" s="92">
        <v>-13.414932250976562</v>
      </c>
      <c r="W190" s="92">
        <v>-13.920205116271973</v>
      </c>
      <c r="X190" s="92">
        <v>-13.715118408203125</v>
      </c>
      <c r="Y190" s="92">
        <v>-13.93462085723877</v>
      </c>
      <c r="Z190" s="92">
        <v>-14.208524703979492</v>
      </c>
      <c r="AA190" s="92">
        <v>-15.304378509521484</v>
      </c>
      <c r="AB190" s="92">
        <v>-15.774184226989746</v>
      </c>
      <c r="AC190" s="92">
        <v>-16.937721252441406</v>
      </c>
      <c r="AD190" s="92">
        <v>-17.661231994628906</v>
      </c>
      <c r="AE190" s="92">
        <v>-19.049551010131836</v>
      </c>
      <c r="AF190" s="92">
        <v>-18.207826614379883</v>
      </c>
      <c r="AG190" s="92">
        <v>-19.356388092041016</v>
      </c>
      <c r="AH190" s="92">
        <v>-19.497426986694336</v>
      </c>
      <c r="AI190" s="92">
        <v>-20.200614929199219</v>
      </c>
      <c r="AJ190" s="92">
        <v>-20.747581481933594</v>
      </c>
      <c r="AK190" s="92">
        <v>-21.929449081420898</v>
      </c>
      <c r="AL190" s="93">
        <v>-21.92442512512207</v>
      </c>
    </row>
    <row r="191" spans="1:38" x14ac:dyDescent="0.25">
      <c r="A191" s="19">
        <v>12</v>
      </c>
      <c r="B191" s="16" t="s">
        <v>203</v>
      </c>
      <c r="C191" s="85">
        <v>65</v>
      </c>
      <c r="D191" s="92">
        <v>109</v>
      </c>
      <c r="E191" s="92">
        <v>3</v>
      </c>
      <c r="F191" s="92">
        <v>161</v>
      </c>
      <c r="G191" s="92">
        <v>-32</v>
      </c>
      <c r="H191" s="92">
        <v>40</v>
      </c>
      <c r="I191" s="92">
        <v>-22</v>
      </c>
      <c r="J191" s="92">
        <v>-166</v>
      </c>
      <c r="K191" s="92">
        <v>-55</v>
      </c>
      <c r="L191" s="92">
        <v>14</v>
      </c>
      <c r="M191" s="92">
        <v>1</v>
      </c>
      <c r="N191" s="92">
        <v>19.968494415283203</v>
      </c>
      <c r="O191" s="92">
        <v>-25.363866806030273</v>
      </c>
      <c r="P191" s="92">
        <v>-24.395681381225586</v>
      </c>
      <c r="Q191" s="92">
        <v>-24.681722640991211</v>
      </c>
      <c r="R191" s="92">
        <v>-23.805259704589844</v>
      </c>
      <c r="S191" s="92">
        <v>-24.025012969970703</v>
      </c>
      <c r="T191" s="92">
        <v>-20.695802688598633</v>
      </c>
      <c r="U191" s="92">
        <v>-17.447769165039063</v>
      </c>
      <c r="V191" s="92">
        <v>-21.733392715454102</v>
      </c>
      <c r="W191" s="92">
        <v>-22.402215957641602</v>
      </c>
      <c r="X191" s="92">
        <v>-22.225292205810547</v>
      </c>
      <c r="Y191" s="92">
        <v>-22.249141693115234</v>
      </c>
      <c r="Z191" s="92">
        <v>-21.808080673217773</v>
      </c>
      <c r="AA191" s="92">
        <v>-23.381795883178711</v>
      </c>
      <c r="AB191" s="92">
        <v>-24.548377990722656</v>
      </c>
      <c r="AC191" s="92">
        <v>-24.384670257568359</v>
      </c>
      <c r="AD191" s="92">
        <v>-24.579469680786133</v>
      </c>
      <c r="AE191" s="92">
        <v>-25.97431755065918</v>
      </c>
      <c r="AF191" s="92">
        <v>-24.67103385925293</v>
      </c>
      <c r="AG191" s="92">
        <v>-25.069223403930664</v>
      </c>
      <c r="AH191" s="92">
        <v>-25.859638214111328</v>
      </c>
      <c r="AI191" s="92">
        <v>-26.409952163696289</v>
      </c>
      <c r="AJ191" s="92">
        <v>-27.556369781494141</v>
      </c>
      <c r="AK191" s="92">
        <v>-27.563861846923828</v>
      </c>
      <c r="AL191" s="93">
        <v>-28.464046478271484</v>
      </c>
    </row>
    <row r="192" spans="1:38" x14ac:dyDescent="0.25">
      <c r="A192" s="19">
        <v>13</v>
      </c>
      <c r="B192" s="16" t="s">
        <v>204</v>
      </c>
      <c r="C192" s="85">
        <v>-46</v>
      </c>
      <c r="D192" s="92">
        <v>85</v>
      </c>
      <c r="E192" s="92">
        <v>-166</v>
      </c>
      <c r="F192" s="92">
        <v>-90</v>
      </c>
      <c r="G192" s="92">
        <v>-178</v>
      </c>
      <c r="H192" s="92">
        <v>-120</v>
      </c>
      <c r="I192" s="92">
        <v>-211</v>
      </c>
      <c r="J192" s="92">
        <v>-169</v>
      </c>
      <c r="K192" s="92">
        <v>-5</v>
      </c>
      <c r="L192" s="92">
        <v>-70</v>
      </c>
      <c r="M192" s="92">
        <v>-71</v>
      </c>
      <c r="N192" s="92">
        <v>-15.883708953857422</v>
      </c>
      <c r="O192" s="92">
        <v>-79.880142211914063</v>
      </c>
      <c r="P192" s="92">
        <v>-78.141807556152344</v>
      </c>
      <c r="Q192" s="92">
        <v>-78.661659240722656</v>
      </c>
      <c r="R192" s="92">
        <v>-77.020904541015625</v>
      </c>
      <c r="S192" s="92">
        <v>-77.525833129882813</v>
      </c>
      <c r="T192" s="92">
        <v>-74.908088684082031</v>
      </c>
      <c r="U192" s="92">
        <v>-71.460746765136719</v>
      </c>
      <c r="V192" s="92">
        <v>-75.028961181640625</v>
      </c>
      <c r="W192" s="92">
        <v>-74.999595642089844</v>
      </c>
      <c r="X192" s="92">
        <v>-74.933036804199219</v>
      </c>
      <c r="Y192" s="92">
        <v>-76.918632507324219</v>
      </c>
      <c r="Z192" s="92">
        <v>-76.547317504882813</v>
      </c>
      <c r="AA192" s="92">
        <v>-76.757888793945313</v>
      </c>
      <c r="AB192" s="92">
        <v>-76.964012145996094</v>
      </c>
      <c r="AC192" s="92">
        <v>-77.230216979980469</v>
      </c>
      <c r="AD192" s="92">
        <v>-77.309318542480469</v>
      </c>
      <c r="AE192" s="92">
        <v>-79.714126586914062</v>
      </c>
      <c r="AF192" s="92">
        <v>-78.4150390625</v>
      </c>
      <c r="AG192" s="92">
        <v>-78.908126831054688</v>
      </c>
      <c r="AH192" s="92">
        <v>-79.676361083984375</v>
      </c>
      <c r="AI192" s="92">
        <v>-79.624038696289063</v>
      </c>
      <c r="AJ192" s="92">
        <v>-81.358894348144531</v>
      </c>
      <c r="AK192" s="92">
        <v>-80.747596740722656</v>
      </c>
      <c r="AL192" s="93">
        <v>-81.281806945800781</v>
      </c>
    </row>
    <row r="193" spans="1:38" x14ac:dyDescent="0.25">
      <c r="A193" s="19">
        <v>14</v>
      </c>
      <c r="B193" s="16" t="s">
        <v>205</v>
      </c>
      <c r="C193" s="85">
        <v>98</v>
      </c>
      <c r="D193" s="92">
        <v>-71</v>
      </c>
      <c r="E193" s="92">
        <v>-55</v>
      </c>
      <c r="F193" s="92">
        <v>48</v>
      </c>
      <c r="G193" s="92">
        <v>207</v>
      </c>
      <c r="H193" s="92">
        <v>-42</v>
      </c>
      <c r="I193" s="92">
        <v>-69</v>
      </c>
      <c r="J193" s="92">
        <v>-55</v>
      </c>
      <c r="K193" s="92">
        <v>73</v>
      </c>
      <c r="L193" s="92">
        <v>150</v>
      </c>
      <c r="M193" s="92">
        <v>-49</v>
      </c>
      <c r="N193" s="92">
        <v>123.87649536132812</v>
      </c>
      <c r="O193" s="92">
        <v>41.279392242431641</v>
      </c>
      <c r="P193" s="92">
        <v>43.390285491943359</v>
      </c>
      <c r="Q193" s="92">
        <v>44.133705139160156</v>
      </c>
      <c r="R193" s="92">
        <v>46.402950286865234</v>
      </c>
      <c r="S193" s="92">
        <v>45.601524353027344</v>
      </c>
      <c r="T193" s="92">
        <v>48.380851745605469</v>
      </c>
      <c r="U193" s="92">
        <v>48.30169677734375</v>
      </c>
      <c r="V193" s="92">
        <v>46.879909515380859</v>
      </c>
      <c r="W193" s="92">
        <v>45.877422332763672</v>
      </c>
      <c r="X193" s="92">
        <v>45.536182403564453</v>
      </c>
      <c r="Y193" s="92">
        <v>45.518856048583984</v>
      </c>
      <c r="Z193" s="92">
        <v>45.397903442382812</v>
      </c>
      <c r="AA193" s="92">
        <v>44.901966094970703</v>
      </c>
      <c r="AB193" s="92">
        <v>44.168148040771484</v>
      </c>
      <c r="AC193" s="92">
        <v>43.756034851074219</v>
      </c>
      <c r="AD193" s="92">
        <v>42.809982299804688</v>
      </c>
      <c r="AE193" s="92">
        <v>42.067493438720703</v>
      </c>
      <c r="AF193" s="92">
        <v>41.520877838134766</v>
      </c>
      <c r="AG193" s="92">
        <v>40.901859283447266</v>
      </c>
      <c r="AH193" s="92">
        <v>40.167655944824219</v>
      </c>
      <c r="AI193" s="92">
        <v>38.998359680175781</v>
      </c>
      <c r="AJ193" s="92">
        <v>38.871540069580078</v>
      </c>
      <c r="AK193" s="92">
        <v>38.057876586914063</v>
      </c>
      <c r="AL193" s="93">
        <v>37.043216705322266</v>
      </c>
    </row>
    <row r="194" spans="1:38" x14ac:dyDescent="0.25">
      <c r="A194" s="19">
        <v>15</v>
      </c>
      <c r="B194" s="16" t="s">
        <v>206</v>
      </c>
      <c r="C194" s="85">
        <v>25</v>
      </c>
      <c r="D194" s="92">
        <v>-179</v>
      </c>
      <c r="E194" s="92">
        <v>-53</v>
      </c>
      <c r="F194" s="92">
        <v>58</v>
      </c>
      <c r="G194" s="92">
        <v>247</v>
      </c>
      <c r="H194" s="92">
        <v>22</v>
      </c>
      <c r="I194" s="92">
        <v>162</v>
      </c>
      <c r="J194" s="92">
        <v>167</v>
      </c>
      <c r="K194" s="92">
        <v>170</v>
      </c>
      <c r="L194" s="92">
        <v>213</v>
      </c>
      <c r="M194" s="92">
        <v>-7</v>
      </c>
      <c r="N194" s="92">
        <v>231.85504150390625</v>
      </c>
      <c r="O194" s="92">
        <v>166.524658203125</v>
      </c>
      <c r="P194" s="92">
        <v>164.76065063476562</v>
      </c>
      <c r="Q194" s="92">
        <v>169.17066955566406</v>
      </c>
      <c r="R194" s="92">
        <v>170.84561157226562</v>
      </c>
      <c r="S194" s="92">
        <v>170.80427551269531</v>
      </c>
      <c r="T194" s="92">
        <v>171.95367431640625</v>
      </c>
      <c r="U194" s="92">
        <v>182.90969848632812</v>
      </c>
      <c r="V194" s="92">
        <v>171.5628662109375</v>
      </c>
      <c r="W194" s="92">
        <v>170.15753173828125</v>
      </c>
      <c r="X194" s="92">
        <v>171.63565063476562</v>
      </c>
      <c r="Y194" s="92">
        <v>171.9571533203125</v>
      </c>
      <c r="Z194" s="92">
        <v>171.15225219726562</v>
      </c>
      <c r="AA194" s="92">
        <v>169.38459777832031</v>
      </c>
      <c r="AB194" s="92">
        <v>168.9501953125</v>
      </c>
      <c r="AC194" s="92">
        <v>168.34288024902344</v>
      </c>
      <c r="AD194" s="92">
        <v>168.31880187988281</v>
      </c>
      <c r="AE194" s="92">
        <v>163.13333129882812</v>
      </c>
      <c r="AF194" s="92">
        <v>166.82847595214844</v>
      </c>
      <c r="AG194" s="92">
        <v>166.2626953125</v>
      </c>
      <c r="AH194" s="92">
        <v>166.08293151855469</v>
      </c>
      <c r="AI194" s="92">
        <v>165.72196960449219</v>
      </c>
      <c r="AJ194" s="92">
        <v>165.05007934570312</v>
      </c>
      <c r="AK194" s="92">
        <v>164.70085144042969</v>
      </c>
      <c r="AL194" s="93">
        <v>164.02790832519531</v>
      </c>
    </row>
    <row r="195" spans="1:38" x14ac:dyDescent="0.25">
      <c r="A195" s="19">
        <v>16</v>
      </c>
      <c r="B195" s="16" t="s">
        <v>207</v>
      </c>
      <c r="C195" s="85">
        <v>-225</v>
      </c>
      <c r="D195" s="92">
        <v>-183</v>
      </c>
      <c r="E195" s="92">
        <v>334</v>
      </c>
      <c r="F195" s="92">
        <v>224</v>
      </c>
      <c r="G195" s="92">
        <v>223</v>
      </c>
      <c r="H195" s="92">
        <v>368</v>
      </c>
      <c r="I195" s="92">
        <v>37</v>
      </c>
      <c r="J195" s="92">
        <v>107</v>
      </c>
      <c r="K195" s="92">
        <v>15</v>
      </c>
      <c r="L195" s="92">
        <v>-9</v>
      </c>
      <c r="M195" s="92">
        <v>-57</v>
      </c>
      <c r="N195" s="92">
        <v>76.414947509765625</v>
      </c>
      <c r="O195" s="92">
        <v>33.914043426513672</v>
      </c>
      <c r="P195" s="92">
        <v>36.3472900390625</v>
      </c>
      <c r="Q195" s="92">
        <v>35.281578063964844</v>
      </c>
      <c r="R195" s="92">
        <v>36.016445159912109</v>
      </c>
      <c r="S195" s="92">
        <v>35.940292358398438</v>
      </c>
      <c r="T195" s="92">
        <v>38.826774597167969</v>
      </c>
      <c r="U195" s="92">
        <v>40.064189910888672</v>
      </c>
      <c r="V195" s="92">
        <v>37.469852447509766</v>
      </c>
      <c r="W195" s="92">
        <v>36.941871643066406</v>
      </c>
      <c r="X195" s="92">
        <v>37.146320343017578</v>
      </c>
      <c r="Y195" s="92">
        <v>35.959217071533203</v>
      </c>
      <c r="Z195" s="92">
        <v>36.881965637207031</v>
      </c>
      <c r="AA195" s="92">
        <v>36.083972930908203</v>
      </c>
      <c r="AB195" s="92">
        <v>35.842525482177734</v>
      </c>
      <c r="AC195" s="92">
        <v>34.667793273925781</v>
      </c>
      <c r="AD195" s="92">
        <v>34.928497314453125</v>
      </c>
      <c r="AE195" s="92">
        <v>34.660030364990234</v>
      </c>
      <c r="AF195" s="92">
        <v>33.621868133544922</v>
      </c>
      <c r="AG195" s="92">
        <v>32.917377471923828</v>
      </c>
      <c r="AH195" s="92">
        <v>32.839183807373047</v>
      </c>
      <c r="AI195" s="92">
        <v>31.850990295410156</v>
      </c>
      <c r="AJ195" s="92">
        <v>31.081987380981445</v>
      </c>
      <c r="AK195" s="92">
        <v>30.525064468383789</v>
      </c>
      <c r="AL195" s="93">
        <v>30.296598434448242</v>
      </c>
    </row>
    <row r="196" spans="1:38" x14ac:dyDescent="0.25">
      <c r="A196" s="19">
        <v>17</v>
      </c>
      <c r="B196" s="16" t="s">
        <v>208</v>
      </c>
      <c r="C196" s="85">
        <v>252</v>
      </c>
      <c r="D196" s="92">
        <v>305</v>
      </c>
      <c r="E196" s="92">
        <v>142</v>
      </c>
      <c r="F196" s="92">
        <v>153</v>
      </c>
      <c r="G196" s="92">
        <v>165</v>
      </c>
      <c r="H196" s="92">
        <v>199</v>
      </c>
      <c r="I196" s="92">
        <v>55</v>
      </c>
      <c r="J196" s="92">
        <v>-27</v>
      </c>
      <c r="K196" s="92">
        <v>119</v>
      </c>
      <c r="L196" s="92">
        <v>30</v>
      </c>
      <c r="M196" s="92">
        <v>133</v>
      </c>
      <c r="N196" s="92">
        <v>139.2855224609375</v>
      </c>
      <c r="O196" s="92">
        <v>87.50030517578125</v>
      </c>
      <c r="P196" s="92">
        <v>90.252754211425781</v>
      </c>
      <c r="Q196" s="92">
        <v>88.07293701171875</v>
      </c>
      <c r="R196" s="92">
        <v>89.363258361816406</v>
      </c>
      <c r="S196" s="92">
        <v>90.017295837402344</v>
      </c>
      <c r="T196" s="92">
        <v>92.318840026855469</v>
      </c>
      <c r="U196" s="92">
        <v>93.131576538085938</v>
      </c>
      <c r="V196" s="92">
        <v>91.148269653320313</v>
      </c>
      <c r="W196" s="92">
        <v>91.095306396484375</v>
      </c>
      <c r="X196" s="92">
        <v>90.412322998046875</v>
      </c>
      <c r="Y196" s="92">
        <v>89.293907165527344</v>
      </c>
      <c r="Z196" s="92">
        <v>89.768959045410156</v>
      </c>
      <c r="AA196" s="92">
        <v>88.790969848632813</v>
      </c>
      <c r="AB196" s="92">
        <v>89.442481994628906</v>
      </c>
      <c r="AC196" s="92">
        <v>88.608993530273438</v>
      </c>
      <c r="AD196" s="92">
        <v>88.042129516601563</v>
      </c>
      <c r="AE196" s="92">
        <v>88.269927978515625</v>
      </c>
      <c r="AF196" s="92">
        <v>87.009712219238281</v>
      </c>
      <c r="AG196" s="92">
        <v>85.571235656738281</v>
      </c>
      <c r="AH196" s="92">
        <v>84.729949951171875</v>
      </c>
      <c r="AI196" s="92">
        <v>84.636123657226562</v>
      </c>
      <c r="AJ196" s="92">
        <v>83.937515258789063</v>
      </c>
      <c r="AK196" s="92">
        <v>83.430244445800781</v>
      </c>
      <c r="AL196" s="93">
        <v>82.505775451660156</v>
      </c>
    </row>
    <row r="197" spans="1:38" x14ac:dyDescent="0.25">
      <c r="A197" s="19">
        <v>18</v>
      </c>
      <c r="B197" s="16" t="s">
        <v>209</v>
      </c>
      <c r="C197" s="85">
        <v>-191</v>
      </c>
      <c r="D197" s="92">
        <v>-30</v>
      </c>
      <c r="E197" s="92">
        <v>86</v>
      </c>
      <c r="F197" s="92">
        <v>25</v>
      </c>
      <c r="G197" s="92">
        <v>143</v>
      </c>
      <c r="H197" s="92">
        <v>125</v>
      </c>
      <c r="I197" s="92">
        <v>64</v>
      </c>
      <c r="J197" s="92">
        <v>88</v>
      </c>
      <c r="K197" s="92">
        <v>76</v>
      </c>
      <c r="L197" s="92">
        <v>58</v>
      </c>
      <c r="M197" s="92">
        <v>41</v>
      </c>
      <c r="N197" s="92">
        <v>126.04138946533203</v>
      </c>
      <c r="O197" s="92">
        <v>81.446037292480469</v>
      </c>
      <c r="P197" s="92">
        <v>83.89239501953125</v>
      </c>
      <c r="Q197" s="92">
        <v>82.937530517578125</v>
      </c>
      <c r="R197" s="92">
        <v>83.883132934570313</v>
      </c>
      <c r="S197" s="92">
        <v>84.005317687988281</v>
      </c>
      <c r="T197" s="92">
        <v>86.432350158691406</v>
      </c>
      <c r="U197" s="92">
        <v>83.399482727050781</v>
      </c>
      <c r="V197" s="92">
        <v>84.228683471679688</v>
      </c>
      <c r="W197" s="92">
        <v>85.520584106445313</v>
      </c>
      <c r="X197" s="92">
        <v>84.718193054199219</v>
      </c>
      <c r="Y197" s="92">
        <v>83.580863952636719</v>
      </c>
      <c r="Z197" s="92">
        <v>84.808837890625</v>
      </c>
      <c r="AA197" s="92">
        <v>84.274848937988281</v>
      </c>
      <c r="AB197" s="92">
        <v>83.982879638671875</v>
      </c>
      <c r="AC197" s="92">
        <v>83.103897094726563</v>
      </c>
      <c r="AD197" s="92">
        <v>82.569015502929688</v>
      </c>
      <c r="AE197" s="92">
        <v>83.136947631835937</v>
      </c>
      <c r="AF197" s="92">
        <v>82.156661987304687</v>
      </c>
      <c r="AG197" s="92">
        <v>81.393890380859375</v>
      </c>
      <c r="AH197" s="92">
        <v>80.950775146484375</v>
      </c>
      <c r="AI197" s="92">
        <v>79.856193542480469</v>
      </c>
      <c r="AJ197" s="92">
        <v>80.191719055175781</v>
      </c>
      <c r="AK197" s="92">
        <v>79.661598205566406</v>
      </c>
      <c r="AL197" s="93">
        <v>79.156463623046875</v>
      </c>
    </row>
    <row r="198" spans="1:38" x14ac:dyDescent="0.25">
      <c r="A198" s="19">
        <v>19</v>
      </c>
      <c r="B198" s="16" t="s">
        <v>210</v>
      </c>
      <c r="C198" s="85">
        <v>30</v>
      </c>
      <c r="D198" s="92">
        <v>-23</v>
      </c>
      <c r="E198" s="92">
        <v>105</v>
      </c>
      <c r="F198" s="92">
        <v>224</v>
      </c>
      <c r="G198" s="92">
        <v>118</v>
      </c>
      <c r="H198" s="92">
        <v>-45</v>
      </c>
      <c r="I198" s="92">
        <v>-144</v>
      </c>
      <c r="J198" s="92">
        <v>19</v>
      </c>
      <c r="K198" s="92">
        <v>17</v>
      </c>
      <c r="L198" s="92">
        <v>-86</v>
      </c>
      <c r="M198" s="92">
        <v>-88</v>
      </c>
      <c r="N198" s="92">
        <v>23.981168746948242</v>
      </c>
      <c r="O198" s="92">
        <v>-33.051937103271484</v>
      </c>
      <c r="P198" s="92">
        <v>-31.557088851928711</v>
      </c>
      <c r="Q198" s="92">
        <v>-30.647022247314453</v>
      </c>
      <c r="R198" s="92">
        <v>-29.327232360839844</v>
      </c>
      <c r="S198" s="92">
        <v>-30.106460571289063</v>
      </c>
      <c r="T198" s="92">
        <v>-27.490074157714844</v>
      </c>
      <c r="U198" s="92">
        <v>-25.083332061767578</v>
      </c>
      <c r="V198" s="92">
        <v>-27.465822219848633</v>
      </c>
      <c r="W198" s="92">
        <v>-28.426763534545898</v>
      </c>
      <c r="X198" s="92">
        <v>-28.469793319702148</v>
      </c>
      <c r="Y198" s="92">
        <v>-27.847103118896484</v>
      </c>
      <c r="Z198" s="92">
        <v>-28.614105224609375</v>
      </c>
      <c r="AA198" s="92">
        <v>-29.285518646240234</v>
      </c>
      <c r="AB198" s="92">
        <v>-29.948627471923828</v>
      </c>
      <c r="AC198" s="92">
        <v>-30.103757858276367</v>
      </c>
      <c r="AD198" s="92">
        <v>-30.75511360168457</v>
      </c>
      <c r="AE198" s="92">
        <v>-31.391698837280273</v>
      </c>
      <c r="AF198" s="92">
        <v>-31.535356521606445</v>
      </c>
      <c r="AG198" s="92">
        <v>-31.677238464355469</v>
      </c>
      <c r="AH198" s="92">
        <v>-32.265529632568359</v>
      </c>
      <c r="AI198" s="92">
        <v>-32.693706512451172</v>
      </c>
      <c r="AJ198" s="92">
        <v>-33.193840026855469</v>
      </c>
      <c r="AK198" s="92">
        <v>-33.392475128173828</v>
      </c>
      <c r="AL198" s="93">
        <v>-34.412593841552734</v>
      </c>
    </row>
    <row r="199" spans="1:38" x14ac:dyDescent="0.25">
      <c r="A199" s="19">
        <v>20</v>
      </c>
      <c r="B199" s="16" t="s">
        <v>211</v>
      </c>
      <c r="C199" s="85">
        <v>192.14372253417969</v>
      </c>
      <c r="D199" s="92">
        <v>-10.923578262329102</v>
      </c>
      <c r="E199" s="92">
        <v>280.09664916992187</v>
      </c>
      <c r="F199" s="92">
        <v>458.03390502929687</v>
      </c>
      <c r="G199" s="92">
        <v>59.006256103515625</v>
      </c>
      <c r="H199" s="92">
        <v>-115.12055969238281</v>
      </c>
      <c r="I199" s="92">
        <v>3.0308361053466797</v>
      </c>
      <c r="J199" s="92">
        <v>-61.283584594726563</v>
      </c>
      <c r="K199" s="92">
        <v>-315.12289428710937</v>
      </c>
      <c r="L199" s="92">
        <v>-282.73098754882812</v>
      </c>
      <c r="M199" s="92">
        <v>246.52459716796875</v>
      </c>
      <c r="N199" s="92">
        <v>77.69317626953125</v>
      </c>
      <c r="O199" s="92">
        <v>-42.019828796386719</v>
      </c>
      <c r="P199" s="92">
        <v>-42.303203582763672</v>
      </c>
      <c r="Q199" s="92">
        <v>-35.918785095214844</v>
      </c>
      <c r="R199" s="92">
        <v>-28.675380706787109</v>
      </c>
      <c r="S199" s="92">
        <v>-32.552257537841797</v>
      </c>
      <c r="T199" s="92">
        <v>-30.195926666259766</v>
      </c>
      <c r="U199" s="92">
        <v>-33.516101837158203</v>
      </c>
      <c r="V199" s="92">
        <v>-30.217531204223633</v>
      </c>
      <c r="W199" s="92">
        <v>-31.206090927124023</v>
      </c>
      <c r="X199" s="92">
        <v>-29.787485122680664</v>
      </c>
      <c r="Y199" s="92">
        <v>-16.896572113037109</v>
      </c>
      <c r="Z199" s="92">
        <v>-31.702775955200195</v>
      </c>
      <c r="AA199" s="92">
        <v>-33.573013305664062</v>
      </c>
      <c r="AB199" s="92">
        <v>-32.777084350585937</v>
      </c>
      <c r="AC199" s="92">
        <v>-35.844551086425781</v>
      </c>
      <c r="AD199" s="92">
        <v>-37.325180053710938</v>
      </c>
      <c r="AE199" s="92">
        <v>-35.304004669189453</v>
      </c>
      <c r="AF199" s="92">
        <v>-37.756431579589844</v>
      </c>
      <c r="AG199" s="92">
        <v>-38.453086853027344</v>
      </c>
      <c r="AH199" s="92">
        <v>-37.874702453613281</v>
      </c>
      <c r="AI199" s="92">
        <v>-38.415855407714844</v>
      </c>
      <c r="AJ199" s="92">
        <v>-37.862678527832031</v>
      </c>
      <c r="AK199" s="92">
        <v>-39.710186004638672</v>
      </c>
      <c r="AL199" s="93">
        <v>-38.699531555175781</v>
      </c>
    </row>
    <row r="200" spans="1:38" x14ac:dyDescent="0.25">
      <c r="A200" s="19">
        <v>21</v>
      </c>
      <c r="B200" s="16" t="s">
        <v>212</v>
      </c>
      <c r="C200" s="85">
        <v>-112</v>
      </c>
      <c r="D200" s="92">
        <v>-155</v>
      </c>
      <c r="E200" s="92">
        <v>57</v>
      </c>
      <c r="F200" s="92">
        <v>197</v>
      </c>
      <c r="G200" s="92">
        <v>-110</v>
      </c>
      <c r="H200" s="92">
        <v>61</v>
      </c>
      <c r="I200" s="92">
        <v>67</v>
      </c>
      <c r="J200" s="92">
        <v>-152</v>
      </c>
      <c r="K200" s="92">
        <v>68</v>
      </c>
      <c r="L200" s="92">
        <v>-493</v>
      </c>
      <c r="M200" s="92">
        <v>16</v>
      </c>
      <c r="N200" s="92">
        <v>22.287126541137695</v>
      </c>
      <c r="O200" s="92">
        <v>-60.624507904052734</v>
      </c>
      <c r="P200" s="92">
        <v>-55.709426879882813</v>
      </c>
      <c r="Q200" s="92">
        <v>-57.524204254150391</v>
      </c>
      <c r="R200" s="92">
        <v>-53.284881591796875</v>
      </c>
      <c r="S200" s="92">
        <v>-54.357498168945313</v>
      </c>
      <c r="T200" s="92">
        <v>-50.901802062988281</v>
      </c>
      <c r="U200" s="92">
        <v>-59.647983551025391</v>
      </c>
      <c r="V200" s="92">
        <v>-53.095264434814453</v>
      </c>
      <c r="W200" s="92">
        <v>-53.595054626464844</v>
      </c>
      <c r="X200" s="92">
        <v>-53.247524261474609</v>
      </c>
      <c r="Y200" s="92">
        <v>-55.498405456542969</v>
      </c>
      <c r="Z200" s="92">
        <v>-53.636943817138672</v>
      </c>
      <c r="AA200" s="92">
        <v>-53.441608428955078</v>
      </c>
      <c r="AB200" s="92">
        <v>-53.837985992431641</v>
      </c>
      <c r="AC200" s="92">
        <v>-54.062763214111328</v>
      </c>
      <c r="AD200" s="92">
        <v>-54.701728820800781</v>
      </c>
      <c r="AE200" s="92">
        <v>-50.694889068603516</v>
      </c>
      <c r="AF200" s="92">
        <v>-55.381931304931641</v>
      </c>
      <c r="AG200" s="92">
        <v>-55.983783721923828</v>
      </c>
      <c r="AH200" s="92">
        <v>-56.076541900634766</v>
      </c>
      <c r="AI200" s="92">
        <v>-56.854473114013672</v>
      </c>
      <c r="AJ200" s="92">
        <v>-56.788681030273438</v>
      </c>
      <c r="AK200" s="92">
        <v>-57.765979766845703</v>
      </c>
      <c r="AL200" s="93">
        <v>-58.173343658447266</v>
      </c>
    </row>
    <row r="201" spans="1:38" x14ac:dyDescent="0.25">
      <c r="A201" s="19">
        <v>22</v>
      </c>
      <c r="B201" s="16" t="s">
        <v>213</v>
      </c>
      <c r="C201" s="85">
        <v>15</v>
      </c>
      <c r="D201" s="92">
        <v>-43</v>
      </c>
      <c r="E201" s="92">
        <v>-66</v>
      </c>
      <c r="F201" s="92">
        <v>141</v>
      </c>
      <c r="G201" s="92">
        <v>189</v>
      </c>
      <c r="H201" s="92">
        <v>83</v>
      </c>
      <c r="I201" s="92">
        <v>178</v>
      </c>
      <c r="J201" s="92">
        <v>-128</v>
      </c>
      <c r="K201" s="92">
        <v>81</v>
      </c>
      <c r="L201" s="92">
        <v>100</v>
      </c>
      <c r="M201" s="92">
        <v>11</v>
      </c>
      <c r="N201" s="92">
        <v>116.38600158691406</v>
      </c>
      <c r="O201" s="92">
        <v>68.550361633300781</v>
      </c>
      <c r="P201" s="92">
        <v>70.433357238769531</v>
      </c>
      <c r="Q201" s="92">
        <v>70.631942749023438</v>
      </c>
      <c r="R201" s="92">
        <v>71.423194885253906</v>
      </c>
      <c r="S201" s="92">
        <v>71.185882568359375</v>
      </c>
      <c r="T201" s="92">
        <v>73.213081359863281</v>
      </c>
      <c r="U201" s="92">
        <v>74.0611572265625</v>
      </c>
      <c r="V201" s="92">
        <v>71.653274536132812</v>
      </c>
      <c r="W201" s="92">
        <v>71.935508728027344</v>
      </c>
      <c r="X201" s="92">
        <v>71.474311828613281</v>
      </c>
      <c r="Y201" s="92">
        <v>70.925407409667969</v>
      </c>
      <c r="Z201" s="92">
        <v>71.649520874023438</v>
      </c>
      <c r="AA201" s="92">
        <v>70.962638854980469</v>
      </c>
      <c r="AB201" s="92">
        <v>69.48919677734375</v>
      </c>
      <c r="AC201" s="92">
        <v>68.987876892089844</v>
      </c>
      <c r="AD201" s="92">
        <v>68.380439758300781</v>
      </c>
      <c r="AE201" s="92">
        <v>68.554367065429688</v>
      </c>
      <c r="AF201" s="92">
        <v>67.74298095703125</v>
      </c>
      <c r="AG201" s="92">
        <v>66.721794128417969</v>
      </c>
      <c r="AH201" s="92">
        <v>66.328567504882813</v>
      </c>
      <c r="AI201" s="92">
        <v>66.258697509765625</v>
      </c>
      <c r="AJ201" s="92">
        <v>65.831947326660156</v>
      </c>
      <c r="AK201" s="92">
        <v>65.239402770996094</v>
      </c>
      <c r="AL201" s="93">
        <v>64.375747680664063</v>
      </c>
    </row>
    <row r="202" spans="1:38" x14ac:dyDescent="0.25">
      <c r="A202" s="20">
        <v>23</v>
      </c>
      <c r="B202" s="17" t="s">
        <v>214</v>
      </c>
      <c r="C202" s="86">
        <v>189</v>
      </c>
      <c r="D202" s="94">
        <v>-67</v>
      </c>
      <c r="E202" s="94">
        <v>58</v>
      </c>
      <c r="F202" s="94">
        <v>-15</v>
      </c>
      <c r="G202" s="94">
        <v>-51</v>
      </c>
      <c r="H202" s="94">
        <v>-86</v>
      </c>
      <c r="I202" s="94">
        <v>59</v>
      </c>
      <c r="J202" s="94">
        <v>8</v>
      </c>
      <c r="K202" s="94">
        <v>-113</v>
      </c>
      <c r="L202" s="94">
        <v>-85</v>
      </c>
      <c r="M202" s="94">
        <v>-51</v>
      </c>
      <c r="N202" s="94">
        <v>31.371744155883789</v>
      </c>
      <c r="O202" s="94">
        <v>-18.168766021728516</v>
      </c>
      <c r="P202" s="94">
        <v>-15.067500114440918</v>
      </c>
      <c r="Q202" s="94">
        <v>-16.178251266479492</v>
      </c>
      <c r="R202" s="94">
        <v>-14.73878288269043</v>
      </c>
      <c r="S202" s="94">
        <v>-15.775557518005371</v>
      </c>
      <c r="T202" s="94">
        <v>-12.673408508300781</v>
      </c>
      <c r="U202" s="94">
        <v>-12.017038345336914</v>
      </c>
      <c r="V202" s="94">
        <v>-13.539041519165039</v>
      </c>
      <c r="W202" s="94">
        <v>-13.322237014770508</v>
      </c>
      <c r="X202" s="94">
        <v>-13.634859085083008</v>
      </c>
      <c r="Y202" s="94">
        <v>-15.03264045715332</v>
      </c>
      <c r="Z202" s="94">
        <v>-14.15031909942627</v>
      </c>
      <c r="AA202" s="94">
        <v>-14.299844741821289</v>
      </c>
      <c r="AB202" s="94">
        <v>-15.271313667297363</v>
      </c>
      <c r="AC202" s="94">
        <v>-15.602892875671387</v>
      </c>
      <c r="AD202" s="94">
        <v>-16.478338241577148</v>
      </c>
      <c r="AE202" s="94">
        <v>-17.198238372802734</v>
      </c>
      <c r="AF202" s="94">
        <v>-17.362096786499023</v>
      </c>
      <c r="AG202" s="94">
        <v>-17.870275497436523</v>
      </c>
      <c r="AH202" s="94">
        <v>-17.971193313598633</v>
      </c>
      <c r="AI202" s="94">
        <v>-18.68559455871582</v>
      </c>
      <c r="AJ202" s="94">
        <v>-18.673938751220703</v>
      </c>
      <c r="AK202" s="94">
        <v>-19.611434936523438</v>
      </c>
      <c r="AL202" s="95">
        <v>-20.361116409301758</v>
      </c>
    </row>
    <row r="203" spans="1:38" x14ac:dyDescent="0.25">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spans="1:38" x14ac:dyDescent="0.25">
      <c r="A204" s="82"/>
      <c r="B204" s="10" t="s">
        <v>85</v>
      </c>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spans="1:38" x14ac:dyDescent="0.25">
      <c r="A205" s="22" t="s">
        <v>84</v>
      </c>
      <c r="B205" s="15" t="s">
        <v>83</v>
      </c>
      <c r="C205" s="102" t="s">
        <v>394</v>
      </c>
      <c r="D205" s="87" t="s">
        <v>393</v>
      </c>
      <c r="E205" s="87" t="s">
        <v>392</v>
      </c>
      <c r="F205" s="87" t="s">
        <v>391</v>
      </c>
      <c r="G205" s="87" t="s">
        <v>390</v>
      </c>
      <c r="H205" s="87" t="s">
        <v>389</v>
      </c>
      <c r="I205" s="87" t="s">
        <v>388</v>
      </c>
      <c r="J205" s="87" t="s">
        <v>387</v>
      </c>
      <c r="K205" s="87" t="s">
        <v>386</v>
      </c>
      <c r="L205" s="87" t="s">
        <v>385</v>
      </c>
      <c r="M205" s="87" t="s">
        <v>384</v>
      </c>
      <c r="N205" s="46" t="s">
        <v>45</v>
      </c>
      <c r="O205" s="46" t="s">
        <v>46</v>
      </c>
      <c r="P205" s="46" t="s">
        <v>47</v>
      </c>
      <c r="Q205" s="46" t="s">
        <v>48</v>
      </c>
      <c r="R205" s="46" t="s">
        <v>49</v>
      </c>
      <c r="S205" s="46" t="s">
        <v>50</v>
      </c>
      <c r="T205" s="46" t="s">
        <v>51</v>
      </c>
      <c r="U205" s="46" t="s">
        <v>52</v>
      </c>
      <c r="V205" s="46" t="s">
        <v>53</v>
      </c>
      <c r="W205" s="46" t="s">
        <v>54</v>
      </c>
      <c r="X205" s="46" t="s">
        <v>55</v>
      </c>
      <c r="Y205" s="46" t="s">
        <v>56</v>
      </c>
      <c r="Z205" s="46" t="s">
        <v>57</v>
      </c>
      <c r="AA205" s="46" t="s">
        <v>58</v>
      </c>
      <c r="AB205" s="46" t="s">
        <v>59</v>
      </c>
      <c r="AC205" s="46" t="s">
        <v>60</v>
      </c>
      <c r="AD205" s="46" t="s">
        <v>61</v>
      </c>
      <c r="AE205" s="46" t="s">
        <v>62</v>
      </c>
      <c r="AF205" s="46" t="s">
        <v>63</v>
      </c>
      <c r="AG205" s="46" t="s">
        <v>64</v>
      </c>
      <c r="AH205" s="46" t="s">
        <v>65</v>
      </c>
      <c r="AI205" s="46" t="s">
        <v>66</v>
      </c>
      <c r="AJ205" s="46" t="s">
        <v>67</v>
      </c>
      <c r="AK205" s="46" t="s">
        <v>68</v>
      </c>
      <c r="AL205" s="47" t="s">
        <v>69</v>
      </c>
    </row>
    <row r="206" spans="1:38" x14ac:dyDescent="0.25">
      <c r="A206" s="29">
        <v>1</v>
      </c>
      <c r="B206" s="101" t="str">
        <f>VLOOKUP($A$206,$A$180:$AL$202,2)</f>
        <v>Buckhaven, Methil and Wemyss Villages</v>
      </c>
      <c r="C206" s="96">
        <f>VLOOKUP($A$206,$A$180:$AL$202,3)</f>
        <v>-146</v>
      </c>
      <c r="D206" s="97">
        <f>VLOOKUP($A$206,$A$180:$AL$202,4)</f>
        <v>-153</v>
      </c>
      <c r="E206" s="97">
        <f>VLOOKUP($A$206,$A$180:$AL$202,5)</f>
        <v>18</v>
      </c>
      <c r="F206" s="97">
        <f>VLOOKUP($A$206,$A$180:$AL$202,6)</f>
        <v>45</v>
      </c>
      <c r="G206" s="97">
        <f>VLOOKUP($A$206,$A$180:$AL$202,7)</f>
        <v>44</v>
      </c>
      <c r="H206" s="97">
        <f>VLOOKUP($A$206,$A$180:$AL$202,8)</f>
        <v>-88</v>
      </c>
      <c r="I206" s="97">
        <f>VLOOKUP($A$206,$A$180:$AL$202,9)</f>
        <v>-227</v>
      </c>
      <c r="J206" s="97">
        <f>VLOOKUP($A$206,$A$180:$AL$202,10)</f>
        <v>-159</v>
      </c>
      <c r="K206" s="97">
        <f>VLOOKUP($A$206,$A$180:$AL$202,11)</f>
        <v>-26</v>
      </c>
      <c r="L206" s="97">
        <f>VLOOKUP($A$206,$A$180:$AL$202,12)</f>
        <v>-1</v>
      </c>
      <c r="M206" s="97">
        <f>VLOOKUP($A$206,$A$180:$AL$202,13)</f>
        <v>27</v>
      </c>
      <c r="N206" s="97">
        <f>VLOOKUP($A$206,$A$180:$AL$202,14)</f>
        <v>14.131695747375488</v>
      </c>
      <c r="O206" s="97">
        <f>VLOOKUP($A$206,$A$180:$AL$202,15)</f>
        <v>-52.142658233642578</v>
      </c>
      <c r="P206" s="97">
        <f>VLOOKUP($A$206,$A$180:$AL$202,16)</f>
        <v>-49.145675659179688</v>
      </c>
      <c r="Q206" s="97">
        <f>VLOOKUP($A$206,$A$180:$AL$202,17)</f>
        <v>-51.444686889648438</v>
      </c>
      <c r="R206" s="97">
        <f>VLOOKUP($A$206,$A$180:$AL$202,18)</f>
        <v>-49.380764007568359</v>
      </c>
      <c r="S206" s="97">
        <f>VLOOKUP($A$206,$A$180:$AL$202,19)</f>
        <v>-48.909812927246094</v>
      </c>
      <c r="T206" s="97">
        <f>VLOOKUP($A$206,$A$180:$AL$202,20)</f>
        <v>-46.023601531982422</v>
      </c>
      <c r="U206" s="97">
        <f>VLOOKUP($A$206,$A$180:$AL$202,21)</f>
        <v>-46.250598907470703</v>
      </c>
      <c r="V206" s="97">
        <f>VLOOKUP($A$206,$A$180:$AL$202,22)</f>
        <v>-46.959640502929687</v>
      </c>
      <c r="W206" s="97">
        <f>VLOOKUP($A$206,$A$180:$AL$202,23)</f>
        <v>-46.634136199951172</v>
      </c>
      <c r="X206" s="97">
        <f>VLOOKUP($A$206,$A$180:$AL$202,24)</f>
        <v>-47.165939331054688</v>
      </c>
      <c r="Y206" s="97">
        <f>VLOOKUP($A$206,$A$180:$AL$202,25)</f>
        <v>-48.207195281982422</v>
      </c>
      <c r="Z206" s="97">
        <f>VLOOKUP($A$206,$A$180:$AL$202,26)</f>
        <v>-47.765293121337891</v>
      </c>
      <c r="AA206" s="97">
        <f>VLOOKUP($A$206,$A$180:$AL$202,27)</f>
        <v>-48.848537445068359</v>
      </c>
      <c r="AB206" s="97">
        <f>VLOOKUP($A$206,$A$180:$AL$202,28)</f>
        <v>-49.570091247558594</v>
      </c>
      <c r="AC206" s="97">
        <f>VLOOKUP($A$206,$A$180:$AL$202,29)</f>
        <v>-49.462486267089844</v>
      </c>
      <c r="AD206" s="97">
        <f>VLOOKUP($A$206,$A$180:$AL$202,30)</f>
        <v>-50.388751983642578</v>
      </c>
      <c r="AE206" s="97">
        <f>VLOOKUP($A$206,$A$180:$AL$202,31)</f>
        <v>-51.226749420166016</v>
      </c>
      <c r="AF206" s="97">
        <f>VLOOKUP($A$206,$A$180:$AL$202,32)</f>
        <v>-51.036540985107422</v>
      </c>
      <c r="AG206" s="97">
        <f>VLOOKUP($A$206,$A$180:$AL$202,33)</f>
        <v>-51.861114501953125</v>
      </c>
      <c r="AH206" s="97">
        <f>VLOOKUP($A$206,$A$180:$AL$202,34)</f>
        <v>-52.286151885986328</v>
      </c>
      <c r="AI206" s="97">
        <f>VLOOKUP($A$206,$A$180:$AL$202,35)</f>
        <v>-52.309452056884766</v>
      </c>
      <c r="AJ206" s="97">
        <f>VLOOKUP($A$206,$A$180:$AL$202,36)</f>
        <v>-52.718692779541016</v>
      </c>
      <c r="AK206" s="97">
        <f>VLOOKUP($A$206,$A$180:$AL$202,37)</f>
        <v>-53.525962829589844</v>
      </c>
      <c r="AL206" s="98">
        <f>VLOOKUP($A$206,$A$180:$AL$202,38)</f>
        <v>-54.483795166015625</v>
      </c>
    </row>
    <row r="207" spans="1:38" x14ac:dyDescent="0.25">
      <c r="A207" s="25"/>
      <c r="B207" s="25"/>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38" x14ac:dyDescent="0.25">
      <c r="A208" s="161" t="s">
        <v>87</v>
      </c>
      <c r="B208" s="161"/>
      <c r="C208" s="161"/>
      <c r="D208" s="161"/>
    </row>
    <row r="230" spans="1:16358" s="25" customFormat="1" ht="15.75" x14ac:dyDescent="0.25">
      <c r="A230" s="156"/>
      <c r="B230" s="156"/>
      <c r="C230" s="156"/>
      <c r="D230" s="156"/>
      <c r="E230" s="156"/>
      <c r="F230" s="156"/>
      <c r="G230" s="31"/>
      <c r="H230" s="31"/>
      <c r="I230" s="31"/>
      <c r="J230" s="31"/>
      <c r="K230" s="157" t="s">
        <v>86</v>
      </c>
      <c r="L230" s="157"/>
      <c r="M230" s="31"/>
      <c r="N230" s="31"/>
      <c r="O230" s="31"/>
      <c r="P230" s="156"/>
      <c r="Q230" s="156"/>
      <c r="R230" s="156"/>
      <c r="S230" s="156"/>
      <c r="T230" s="156"/>
      <c r="U230" s="156"/>
      <c r="V230" s="156"/>
      <c r="W230" s="11"/>
      <c r="X230" s="11"/>
      <c r="Y230" s="11"/>
      <c r="Z230" s="11"/>
      <c r="AA230" s="11"/>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c r="AMK230"/>
      <c r="AML230"/>
      <c r="AMM230"/>
      <c r="AMN230"/>
      <c r="AMO230"/>
      <c r="AMP230"/>
      <c r="AMQ230"/>
      <c r="AMR230"/>
      <c r="AMS230"/>
      <c r="AMT230"/>
      <c r="AMU230"/>
      <c r="AMV230"/>
      <c r="AMW230"/>
      <c r="AMX230"/>
      <c r="AMY230"/>
      <c r="AMZ230"/>
      <c r="ANA230"/>
      <c r="ANB230"/>
      <c r="ANC230"/>
      <c r="AND230"/>
      <c r="ANE230"/>
      <c r="ANF230"/>
      <c r="ANG230"/>
      <c r="ANH230"/>
      <c r="ANI230"/>
      <c r="ANJ230"/>
      <c r="ANK230"/>
      <c r="ANL230"/>
      <c r="ANM230"/>
      <c r="ANN230"/>
      <c r="ANO230"/>
      <c r="ANP230"/>
      <c r="ANQ230"/>
      <c r="ANR230"/>
      <c r="ANS230"/>
      <c r="ANT230"/>
      <c r="ANU230"/>
      <c r="ANV230"/>
      <c r="ANW230"/>
      <c r="ANX230"/>
      <c r="ANY230"/>
      <c r="ANZ230"/>
      <c r="AOA230"/>
      <c r="AOB230"/>
      <c r="AOC230"/>
      <c r="AOD230"/>
      <c r="AOE230"/>
      <c r="AOF230"/>
      <c r="AOG230"/>
      <c r="AOH230"/>
      <c r="AOI230"/>
      <c r="AOJ230"/>
      <c r="AOK230"/>
      <c r="AOL230"/>
      <c r="AOM230"/>
      <c r="AON230"/>
      <c r="AOO230"/>
      <c r="AOP230"/>
      <c r="AOQ230"/>
      <c r="AOR230"/>
      <c r="AOS230"/>
      <c r="AOT230"/>
      <c r="AOU230"/>
      <c r="AOV230"/>
      <c r="AOW230"/>
      <c r="AOX230"/>
      <c r="AOY230"/>
      <c r="AOZ230"/>
      <c r="APA230"/>
      <c r="APB230"/>
      <c r="APC230"/>
      <c r="APD230"/>
      <c r="APE230"/>
      <c r="APF230"/>
      <c r="APG230"/>
      <c r="APH230"/>
      <c r="API230"/>
      <c r="APJ230"/>
      <c r="APK230"/>
      <c r="APL230"/>
      <c r="APM230"/>
      <c r="APN230"/>
      <c r="APO230"/>
      <c r="APP230"/>
      <c r="APQ230"/>
      <c r="APR230"/>
      <c r="APS230"/>
      <c r="APT230"/>
      <c r="APU230"/>
      <c r="APV230"/>
      <c r="APW230"/>
      <c r="APX230"/>
      <c r="APY230"/>
      <c r="APZ230"/>
      <c r="AQA230"/>
      <c r="AQB230"/>
      <c r="AQC230"/>
      <c r="AQD230"/>
      <c r="AQE230"/>
      <c r="AQF230"/>
      <c r="AQG230"/>
      <c r="AQH230"/>
      <c r="AQI230"/>
      <c r="AQJ230"/>
      <c r="AQK230"/>
      <c r="AQL230"/>
      <c r="AQM230"/>
      <c r="AQN230"/>
      <c r="AQO230"/>
      <c r="AQP230"/>
      <c r="AQQ230"/>
      <c r="AQR230"/>
      <c r="AQS230"/>
      <c r="AQT230"/>
      <c r="AQU230"/>
      <c r="AQV230"/>
      <c r="AQW230"/>
      <c r="AQX230"/>
      <c r="AQY230"/>
      <c r="AQZ230"/>
      <c r="ARA230"/>
      <c r="ARB230"/>
      <c r="ARC230"/>
      <c r="ARD230"/>
      <c r="ARE230"/>
      <c r="ARF230"/>
      <c r="ARG230"/>
      <c r="ARH230"/>
      <c r="ARI230"/>
      <c r="ARJ230"/>
      <c r="ARK230"/>
      <c r="ARL230"/>
      <c r="ARM230"/>
      <c r="ARN230"/>
      <c r="ARO230"/>
      <c r="ARP230"/>
      <c r="ARQ230"/>
      <c r="ARR230"/>
      <c r="ARS230"/>
      <c r="ART230"/>
      <c r="ARU230"/>
      <c r="ARV230"/>
      <c r="ARW230"/>
      <c r="ARX230"/>
      <c r="ARY230"/>
      <c r="ARZ230"/>
      <c r="ASA230"/>
      <c r="ASB230"/>
      <c r="ASC230"/>
      <c r="ASD230"/>
      <c r="ASE230"/>
      <c r="ASF230"/>
      <c r="ASG230"/>
      <c r="ASH230"/>
      <c r="ASI230"/>
      <c r="ASJ230"/>
      <c r="ASK230"/>
      <c r="ASL230"/>
      <c r="ASM230"/>
      <c r="ASN230"/>
      <c r="ASO230"/>
      <c r="ASP230"/>
      <c r="ASQ230"/>
      <c r="ASR230"/>
      <c r="ASS230"/>
      <c r="AST230"/>
      <c r="ASU230"/>
      <c r="ASV230"/>
      <c r="ASW230"/>
      <c r="ASX230"/>
      <c r="ASY230"/>
      <c r="ASZ230"/>
      <c r="ATA230"/>
      <c r="ATB230"/>
      <c r="ATC230"/>
      <c r="ATD230"/>
      <c r="ATE230"/>
      <c r="ATF230"/>
      <c r="ATG230"/>
      <c r="ATH230"/>
      <c r="ATI230"/>
      <c r="ATJ230"/>
      <c r="ATK230"/>
      <c r="ATL230"/>
      <c r="ATM230"/>
      <c r="ATN230"/>
      <c r="ATO230"/>
      <c r="ATP230"/>
      <c r="ATQ230"/>
      <c r="ATR230"/>
      <c r="ATS230"/>
      <c r="ATT230"/>
      <c r="ATU230"/>
      <c r="ATV230"/>
      <c r="ATW230"/>
      <c r="ATX230"/>
      <c r="ATY230"/>
      <c r="ATZ230"/>
      <c r="AUA230"/>
      <c r="AUB230"/>
      <c r="AUC230"/>
      <c r="AUD230"/>
      <c r="AUE230"/>
      <c r="AUF230"/>
      <c r="AUG230"/>
      <c r="AUH230"/>
      <c r="AUI230"/>
      <c r="AUJ230"/>
      <c r="AUK230"/>
      <c r="AUL230"/>
      <c r="AUM230"/>
      <c r="AUN230"/>
      <c r="AUO230"/>
      <c r="AUP230"/>
      <c r="AUQ230"/>
      <c r="AUR230"/>
      <c r="AUS230"/>
      <c r="AUT230"/>
      <c r="AUU230"/>
      <c r="AUV230"/>
      <c r="AUW230"/>
      <c r="AUX230"/>
      <c r="AUY230"/>
      <c r="AUZ230"/>
      <c r="AVA230"/>
      <c r="AVB230"/>
      <c r="AVC230"/>
      <c r="AVD230"/>
      <c r="AVE230"/>
      <c r="AVF230"/>
      <c r="AVG230"/>
      <c r="AVH230"/>
      <c r="AVI230"/>
      <c r="AVJ230"/>
      <c r="AVK230"/>
      <c r="AVL230"/>
      <c r="AVM230"/>
      <c r="AVN230"/>
      <c r="AVO230"/>
      <c r="AVP230"/>
      <c r="AVQ230"/>
      <c r="AVR230"/>
      <c r="AVS230"/>
      <c r="AVT230"/>
      <c r="AVU230"/>
      <c r="AVV230"/>
      <c r="AVW230"/>
      <c r="AVX230"/>
      <c r="AVY230"/>
      <c r="AVZ230"/>
      <c r="AWA230"/>
      <c r="AWB230"/>
      <c r="AWC230"/>
      <c r="AWD230"/>
      <c r="AWE230"/>
      <c r="AWF230"/>
      <c r="AWG230"/>
      <c r="AWH230"/>
      <c r="AWI230"/>
      <c r="AWJ230"/>
      <c r="AWK230"/>
      <c r="AWL230"/>
      <c r="AWM230"/>
      <c r="AWN230"/>
      <c r="AWO230"/>
      <c r="AWP230"/>
      <c r="AWQ230"/>
      <c r="AWR230"/>
      <c r="AWS230"/>
      <c r="AWT230"/>
      <c r="AWU230"/>
      <c r="AWV230"/>
      <c r="AWW230"/>
      <c r="AWX230"/>
      <c r="AWY230"/>
      <c r="AWZ230"/>
      <c r="AXA230"/>
      <c r="AXB230"/>
      <c r="AXC230"/>
      <c r="AXD230"/>
      <c r="AXE230"/>
      <c r="AXF230"/>
      <c r="AXG230"/>
      <c r="AXH230"/>
      <c r="AXI230"/>
      <c r="AXJ230"/>
      <c r="AXK230"/>
      <c r="AXL230"/>
      <c r="AXM230"/>
      <c r="AXN230"/>
      <c r="AXO230"/>
      <c r="AXP230"/>
      <c r="AXQ230"/>
      <c r="AXR230"/>
      <c r="AXS230"/>
      <c r="AXT230"/>
      <c r="AXU230"/>
      <c r="AXV230"/>
      <c r="AXW230"/>
      <c r="AXX230"/>
      <c r="AXY230"/>
      <c r="AXZ230"/>
      <c r="AYA230"/>
      <c r="AYB230"/>
      <c r="AYC230"/>
      <c r="AYD230"/>
      <c r="AYE230"/>
      <c r="AYF230"/>
      <c r="AYG230"/>
      <c r="AYH230"/>
      <c r="AYI230"/>
      <c r="AYJ230"/>
      <c r="AYK230"/>
      <c r="AYL230"/>
      <c r="AYM230"/>
      <c r="AYN230"/>
      <c r="AYO230"/>
      <c r="AYP230"/>
      <c r="AYQ230"/>
      <c r="AYR230"/>
      <c r="AYS230"/>
      <c r="AYT230"/>
      <c r="AYU230"/>
      <c r="AYV230"/>
      <c r="AYW230"/>
      <c r="AYX230"/>
      <c r="AYY230"/>
      <c r="AYZ230"/>
      <c r="AZA230"/>
      <c r="AZB230"/>
      <c r="AZC230"/>
      <c r="AZD230"/>
      <c r="AZE230"/>
      <c r="AZF230"/>
      <c r="AZG230"/>
      <c r="AZH230"/>
      <c r="AZI230"/>
      <c r="AZJ230"/>
      <c r="AZK230"/>
      <c r="AZL230"/>
      <c r="AZM230"/>
      <c r="AZN230"/>
      <c r="AZO230"/>
      <c r="AZP230"/>
      <c r="AZQ230"/>
      <c r="AZR230"/>
      <c r="AZS230"/>
      <c r="AZT230"/>
      <c r="AZU230"/>
      <c r="AZV230"/>
      <c r="AZW230"/>
      <c r="AZX230"/>
      <c r="AZY230"/>
      <c r="AZZ230"/>
      <c r="BAA230"/>
      <c r="BAB230"/>
      <c r="BAC230"/>
      <c r="BAD230"/>
      <c r="BAE230"/>
      <c r="BAF230"/>
      <c r="BAG230"/>
      <c r="BAH230"/>
      <c r="BAI230"/>
      <c r="BAJ230"/>
      <c r="BAK230"/>
      <c r="BAL230"/>
      <c r="BAM230"/>
      <c r="BAN230"/>
      <c r="BAO230"/>
      <c r="BAP230"/>
      <c r="BAQ230"/>
      <c r="BAR230"/>
      <c r="BAS230"/>
      <c r="BAT230"/>
      <c r="BAU230"/>
      <c r="BAV230"/>
      <c r="BAW230"/>
      <c r="BAX230"/>
      <c r="BAY230"/>
      <c r="BAZ230"/>
      <c r="BBA230"/>
      <c r="BBB230"/>
      <c r="BBC230"/>
      <c r="BBD230"/>
      <c r="BBE230"/>
      <c r="BBF230"/>
      <c r="BBG230"/>
      <c r="BBH230"/>
      <c r="BBI230"/>
      <c r="BBJ230"/>
      <c r="BBK230"/>
      <c r="BBL230"/>
      <c r="BBM230"/>
      <c r="BBN230"/>
      <c r="BBO230"/>
      <c r="BBP230"/>
      <c r="BBQ230"/>
      <c r="BBR230"/>
      <c r="BBS230"/>
      <c r="BBT230"/>
      <c r="BBU230"/>
      <c r="BBV230"/>
      <c r="BBW230"/>
      <c r="BBX230"/>
      <c r="BBY230"/>
      <c r="BBZ230"/>
      <c r="BCA230"/>
      <c r="BCB230"/>
      <c r="BCC230"/>
      <c r="BCD230"/>
      <c r="BCE230"/>
      <c r="BCF230"/>
      <c r="BCG230"/>
      <c r="BCH230"/>
      <c r="BCI230"/>
      <c r="BCJ230"/>
      <c r="BCK230"/>
      <c r="BCL230"/>
      <c r="BCM230"/>
      <c r="BCN230"/>
      <c r="BCO230"/>
      <c r="BCP230"/>
      <c r="BCQ230"/>
      <c r="BCR230"/>
      <c r="BCS230"/>
      <c r="BCT230"/>
      <c r="BCU230"/>
      <c r="BCV230"/>
      <c r="BCW230"/>
      <c r="BCX230"/>
      <c r="BCY230"/>
      <c r="BCZ230"/>
      <c r="BDA230"/>
      <c r="BDB230"/>
      <c r="BDC230"/>
      <c r="BDD230"/>
      <c r="BDE230"/>
      <c r="BDF230"/>
      <c r="BDG230"/>
      <c r="BDH230"/>
      <c r="BDI230"/>
      <c r="BDJ230"/>
      <c r="BDK230"/>
      <c r="BDL230"/>
      <c r="BDM230"/>
      <c r="BDN230"/>
      <c r="BDO230"/>
      <c r="BDP230"/>
      <c r="BDQ230"/>
      <c r="BDR230"/>
      <c r="BDS230"/>
      <c r="BDT230"/>
      <c r="BDU230"/>
      <c r="BDV230"/>
      <c r="BDW230"/>
      <c r="BDX230"/>
      <c r="BDY230"/>
      <c r="BDZ230"/>
      <c r="BEA230"/>
      <c r="BEB230"/>
      <c r="BEC230"/>
      <c r="BED230"/>
      <c r="BEE230"/>
      <c r="BEF230"/>
      <c r="BEG230"/>
      <c r="BEH230"/>
      <c r="BEI230"/>
      <c r="BEJ230"/>
      <c r="BEK230"/>
      <c r="BEL230"/>
      <c r="BEM230"/>
      <c r="BEN230"/>
      <c r="BEO230"/>
      <c r="BEP230"/>
      <c r="BEQ230"/>
      <c r="BER230"/>
      <c r="BES230"/>
      <c r="BET230"/>
      <c r="BEU230"/>
      <c r="BEV230"/>
      <c r="BEW230"/>
      <c r="BEX230"/>
      <c r="BEY230"/>
      <c r="BEZ230"/>
      <c r="BFA230"/>
      <c r="BFB230"/>
      <c r="BFC230"/>
      <c r="BFD230"/>
      <c r="BFE230"/>
      <c r="BFF230"/>
      <c r="BFG230"/>
      <c r="BFH230"/>
      <c r="BFI230"/>
      <c r="BFJ230"/>
      <c r="BFK230"/>
      <c r="BFL230"/>
      <c r="BFM230"/>
      <c r="BFN230"/>
      <c r="BFO230"/>
      <c r="BFP230"/>
      <c r="BFQ230"/>
      <c r="BFR230"/>
      <c r="BFS230"/>
      <c r="BFT230"/>
      <c r="BFU230"/>
      <c r="BFV230"/>
      <c r="BFW230"/>
      <c r="BFX230"/>
      <c r="BFY230"/>
      <c r="BFZ230"/>
      <c r="BGA230"/>
      <c r="BGB230"/>
      <c r="BGC230"/>
      <c r="BGD230"/>
      <c r="BGE230"/>
      <c r="BGF230"/>
      <c r="BGG230"/>
      <c r="BGH230"/>
      <c r="BGI230"/>
      <c r="BGJ230"/>
      <c r="BGK230"/>
      <c r="BGL230"/>
      <c r="BGM230"/>
      <c r="BGN230"/>
      <c r="BGO230"/>
      <c r="BGP230"/>
      <c r="BGQ230"/>
      <c r="BGR230"/>
      <c r="BGS230"/>
      <c r="BGT230"/>
      <c r="BGU230"/>
      <c r="BGV230"/>
      <c r="BGW230"/>
      <c r="BGX230"/>
      <c r="BGY230"/>
      <c r="BGZ230"/>
      <c r="BHA230"/>
      <c r="BHB230"/>
      <c r="BHC230"/>
      <c r="BHD230"/>
      <c r="BHE230"/>
      <c r="BHF230"/>
      <c r="BHG230"/>
      <c r="BHH230"/>
      <c r="BHI230"/>
      <c r="BHJ230"/>
      <c r="BHK230"/>
      <c r="BHL230"/>
      <c r="BHM230"/>
      <c r="BHN230"/>
      <c r="BHO230"/>
      <c r="BHP230"/>
      <c r="BHQ230"/>
      <c r="BHR230"/>
      <c r="BHS230"/>
      <c r="BHT230"/>
      <c r="BHU230"/>
      <c r="BHV230"/>
      <c r="BHW230"/>
      <c r="BHX230"/>
      <c r="BHY230"/>
      <c r="BHZ230"/>
      <c r="BIA230"/>
      <c r="BIB230"/>
      <c r="BIC230"/>
      <c r="BID230"/>
      <c r="BIE230"/>
      <c r="BIF230"/>
      <c r="BIG230"/>
      <c r="BIH230"/>
      <c r="BII230"/>
      <c r="BIJ230"/>
      <c r="BIK230"/>
      <c r="BIL230"/>
      <c r="BIM230"/>
      <c r="BIN230"/>
      <c r="BIO230"/>
      <c r="BIP230"/>
      <c r="BIQ230"/>
      <c r="BIR230"/>
      <c r="BIS230"/>
      <c r="BIT230"/>
      <c r="BIU230"/>
      <c r="BIV230"/>
      <c r="BIW230"/>
      <c r="BIX230"/>
      <c r="BIY230"/>
      <c r="BIZ230"/>
      <c r="BJA230"/>
      <c r="BJB230"/>
      <c r="BJC230"/>
      <c r="BJD230"/>
      <c r="BJE230"/>
      <c r="BJF230"/>
      <c r="BJG230"/>
      <c r="BJH230"/>
      <c r="BJI230"/>
      <c r="BJJ230"/>
      <c r="BJK230"/>
      <c r="BJL230"/>
      <c r="BJM230"/>
      <c r="BJN230"/>
      <c r="BJO230"/>
      <c r="BJP230"/>
      <c r="BJQ230"/>
      <c r="BJR230"/>
      <c r="BJS230"/>
      <c r="BJT230"/>
      <c r="BJU230"/>
      <c r="BJV230"/>
      <c r="BJW230"/>
      <c r="BJX230"/>
      <c r="BJY230"/>
      <c r="BJZ230"/>
      <c r="BKA230"/>
      <c r="BKB230"/>
      <c r="BKC230"/>
      <c r="BKD230"/>
      <c r="BKE230"/>
      <c r="BKF230"/>
      <c r="BKG230"/>
      <c r="BKH230"/>
      <c r="BKI230"/>
      <c r="BKJ230"/>
      <c r="BKK230"/>
      <c r="BKL230"/>
      <c r="BKM230"/>
      <c r="BKN230"/>
      <c r="BKO230"/>
      <c r="BKP230"/>
      <c r="BKQ230"/>
      <c r="BKR230"/>
      <c r="BKS230"/>
      <c r="BKT230"/>
      <c r="BKU230"/>
      <c r="BKV230"/>
      <c r="BKW230"/>
      <c r="BKX230"/>
      <c r="BKY230"/>
      <c r="BKZ230"/>
      <c r="BLA230"/>
      <c r="BLB230"/>
      <c r="BLC230"/>
      <c r="BLD230"/>
      <c r="BLE230"/>
      <c r="BLF230"/>
      <c r="BLG230"/>
      <c r="BLH230"/>
      <c r="BLI230"/>
      <c r="BLJ230"/>
      <c r="BLK230"/>
      <c r="BLL230"/>
      <c r="BLM230"/>
      <c r="BLN230"/>
      <c r="BLO230"/>
      <c r="BLP230"/>
      <c r="BLQ230"/>
      <c r="BLR230"/>
      <c r="BLS230"/>
      <c r="BLT230"/>
      <c r="BLU230"/>
      <c r="BLV230"/>
      <c r="BLW230"/>
      <c r="BLX230"/>
      <c r="BLY230"/>
      <c r="BLZ230"/>
      <c r="BMA230"/>
      <c r="BMB230"/>
      <c r="BMC230"/>
      <c r="BMD230"/>
      <c r="BME230"/>
      <c r="BMF230"/>
      <c r="BMG230"/>
      <c r="BMH230"/>
      <c r="BMI230"/>
      <c r="BMJ230"/>
      <c r="BMK230"/>
      <c r="BML230"/>
      <c r="BMM230"/>
      <c r="BMN230"/>
      <c r="BMO230"/>
      <c r="BMP230"/>
      <c r="BMQ230"/>
      <c r="BMR230"/>
      <c r="BMS230"/>
      <c r="BMT230"/>
      <c r="BMU230"/>
      <c r="BMV230"/>
      <c r="BMW230"/>
      <c r="BMX230"/>
      <c r="BMY230"/>
      <c r="BMZ230"/>
      <c r="BNA230"/>
      <c r="BNB230"/>
      <c r="BNC230"/>
      <c r="BND230"/>
      <c r="BNE230"/>
      <c r="BNF230"/>
      <c r="BNG230"/>
      <c r="BNH230"/>
      <c r="BNI230"/>
      <c r="BNJ230"/>
      <c r="BNK230"/>
      <c r="BNL230"/>
      <c r="BNM230"/>
      <c r="BNN230"/>
      <c r="BNO230"/>
      <c r="BNP230"/>
      <c r="BNQ230"/>
      <c r="BNR230"/>
      <c r="BNS230"/>
      <c r="BNT230"/>
      <c r="BNU230"/>
      <c r="BNV230"/>
      <c r="BNW230"/>
      <c r="BNX230"/>
      <c r="BNY230"/>
      <c r="BNZ230"/>
      <c r="BOA230"/>
      <c r="BOB230"/>
      <c r="BOC230"/>
      <c r="BOD230"/>
      <c r="BOE230"/>
      <c r="BOF230"/>
      <c r="BOG230"/>
      <c r="BOH230"/>
      <c r="BOI230"/>
      <c r="BOJ230"/>
      <c r="BOK230"/>
      <c r="BOL230"/>
      <c r="BOM230"/>
      <c r="BON230"/>
      <c r="BOO230"/>
      <c r="BOP230"/>
      <c r="BOQ230"/>
      <c r="BOR230"/>
      <c r="BOS230"/>
      <c r="BOT230"/>
      <c r="BOU230"/>
      <c r="BOV230"/>
      <c r="BOW230"/>
      <c r="BOX230"/>
      <c r="BOY230"/>
      <c r="BOZ230"/>
      <c r="BPA230"/>
      <c r="BPB230"/>
      <c r="BPC230"/>
      <c r="BPD230"/>
      <c r="BPE230"/>
      <c r="BPF230"/>
      <c r="BPG230"/>
      <c r="BPH230"/>
      <c r="BPI230"/>
      <c r="BPJ230"/>
      <c r="BPK230"/>
      <c r="BPL230"/>
      <c r="BPM230"/>
      <c r="BPN230"/>
      <c r="BPO230"/>
      <c r="BPP230"/>
      <c r="BPQ230"/>
      <c r="BPR230"/>
      <c r="BPS230"/>
      <c r="BPT230"/>
      <c r="BPU230"/>
      <c r="BPV230"/>
      <c r="BPW230"/>
      <c r="BPX230"/>
      <c r="BPY230"/>
      <c r="BPZ230"/>
      <c r="BQA230"/>
      <c r="BQB230"/>
      <c r="BQC230"/>
      <c r="BQD230"/>
      <c r="BQE230"/>
      <c r="BQF230"/>
      <c r="BQG230"/>
      <c r="BQH230"/>
      <c r="BQI230"/>
      <c r="BQJ230"/>
      <c r="BQK230"/>
      <c r="BQL230"/>
      <c r="BQM230"/>
      <c r="BQN230"/>
      <c r="BQO230"/>
      <c r="BQP230"/>
      <c r="BQQ230"/>
      <c r="BQR230"/>
      <c r="BQS230"/>
      <c r="BQT230"/>
      <c r="BQU230"/>
      <c r="BQV230"/>
      <c r="BQW230"/>
      <c r="BQX230"/>
      <c r="BQY230"/>
      <c r="BQZ230"/>
      <c r="BRA230"/>
      <c r="BRB230"/>
      <c r="BRC230"/>
      <c r="BRD230"/>
      <c r="BRE230"/>
      <c r="BRF230"/>
      <c r="BRG230"/>
      <c r="BRH230"/>
      <c r="BRI230"/>
      <c r="BRJ230"/>
      <c r="BRK230"/>
      <c r="BRL230"/>
      <c r="BRM230"/>
      <c r="BRN230"/>
      <c r="BRO230"/>
      <c r="BRP230"/>
      <c r="BRQ230"/>
      <c r="BRR230"/>
      <c r="BRS230"/>
      <c r="BRT230"/>
      <c r="BRU230"/>
      <c r="BRV230"/>
      <c r="BRW230"/>
      <c r="BRX230"/>
      <c r="BRY230"/>
      <c r="BRZ230"/>
      <c r="BSA230"/>
      <c r="BSB230"/>
      <c r="BSC230"/>
      <c r="BSD230"/>
      <c r="BSE230"/>
      <c r="BSF230"/>
      <c r="BSG230"/>
      <c r="BSH230"/>
      <c r="BSI230"/>
      <c r="BSJ230"/>
      <c r="BSK230"/>
      <c r="BSL230"/>
      <c r="BSM230"/>
      <c r="BSN230"/>
      <c r="BSO230"/>
      <c r="BSP230"/>
      <c r="BSQ230"/>
      <c r="BSR230"/>
      <c r="BSS230"/>
      <c r="BST230"/>
      <c r="BSU230"/>
      <c r="BSV230"/>
      <c r="BSW230"/>
      <c r="BSX230"/>
      <c r="BSY230"/>
      <c r="BSZ230"/>
      <c r="BTA230"/>
      <c r="BTB230"/>
      <c r="BTC230"/>
      <c r="BTD230"/>
      <c r="BTE230"/>
      <c r="BTF230"/>
      <c r="BTG230"/>
      <c r="BTH230"/>
      <c r="BTI230"/>
      <c r="BTJ230"/>
      <c r="BTK230"/>
      <c r="BTL230"/>
      <c r="BTM230"/>
      <c r="BTN230"/>
      <c r="BTO230"/>
      <c r="BTP230"/>
      <c r="BTQ230"/>
      <c r="BTR230"/>
      <c r="BTS230"/>
      <c r="BTT230"/>
      <c r="BTU230"/>
      <c r="BTV230"/>
      <c r="BTW230"/>
      <c r="BTX230"/>
      <c r="BTY230"/>
      <c r="BTZ230"/>
      <c r="BUA230"/>
      <c r="BUB230"/>
      <c r="BUC230"/>
      <c r="BUD230"/>
      <c r="BUE230"/>
      <c r="BUF230"/>
      <c r="BUG230"/>
      <c r="BUH230"/>
      <c r="BUI230"/>
      <c r="BUJ230"/>
      <c r="BUK230"/>
      <c r="BUL230"/>
      <c r="BUM230"/>
      <c r="BUN230"/>
      <c r="BUO230"/>
      <c r="BUP230"/>
      <c r="BUQ230"/>
      <c r="BUR230"/>
      <c r="BUS230"/>
      <c r="BUT230"/>
      <c r="BUU230"/>
      <c r="BUV230"/>
      <c r="BUW230"/>
      <c r="BUX230"/>
      <c r="BUY230"/>
      <c r="BUZ230"/>
      <c r="BVA230"/>
      <c r="BVB230"/>
      <c r="BVC230"/>
      <c r="BVD230"/>
      <c r="BVE230"/>
      <c r="BVF230"/>
      <c r="BVG230"/>
      <c r="BVH230"/>
      <c r="BVI230"/>
      <c r="BVJ230"/>
      <c r="BVK230"/>
      <c r="BVL230"/>
      <c r="BVM230"/>
      <c r="BVN230"/>
      <c r="BVO230"/>
      <c r="BVP230"/>
      <c r="BVQ230"/>
      <c r="BVR230"/>
      <c r="BVS230"/>
      <c r="BVT230"/>
      <c r="BVU230"/>
      <c r="BVV230"/>
      <c r="BVW230"/>
      <c r="BVX230"/>
      <c r="BVY230"/>
      <c r="BVZ230"/>
      <c r="BWA230"/>
      <c r="BWB230"/>
      <c r="BWC230"/>
      <c r="BWD230"/>
      <c r="BWE230"/>
      <c r="BWF230"/>
      <c r="BWG230"/>
      <c r="BWH230"/>
      <c r="BWI230"/>
      <c r="BWJ230"/>
      <c r="BWK230"/>
      <c r="BWL230"/>
      <c r="BWM230"/>
      <c r="BWN230"/>
      <c r="BWO230"/>
      <c r="BWP230"/>
      <c r="BWQ230"/>
      <c r="BWR230"/>
      <c r="BWS230"/>
      <c r="BWT230"/>
      <c r="BWU230"/>
      <c r="BWV230"/>
      <c r="BWW230"/>
      <c r="BWX230"/>
      <c r="BWY230"/>
      <c r="BWZ230"/>
      <c r="BXA230"/>
      <c r="BXB230"/>
      <c r="BXC230"/>
      <c r="BXD230"/>
      <c r="BXE230"/>
      <c r="BXF230"/>
      <c r="BXG230"/>
      <c r="BXH230"/>
      <c r="BXI230"/>
      <c r="BXJ230"/>
      <c r="BXK230"/>
      <c r="BXL230"/>
      <c r="BXM230"/>
      <c r="BXN230"/>
      <c r="BXO230"/>
      <c r="BXP230"/>
      <c r="BXQ230"/>
      <c r="BXR230"/>
      <c r="BXS230"/>
      <c r="BXT230"/>
      <c r="BXU230"/>
      <c r="BXV230"/>
      <c r="BXW230"/>
      <c r="BXX230"/>
      <c r="BXY230"/>
      <c r="BXZ230"/>
      <c r="BYA230"/>
      <c r="BYB230"/>
      <c r="BYC230"/>
      <c r="BYD230"/>
      <c r="BYE230"/>
      <c r="BYF230"/>
      <c r="BYG230"/>
      <c r="BYH230"/>
      <c r="BYI230"/>
      <c r="BYJ230"/>
      <c r="BYK230"/>
      <c r="BYL230"/>
      <c r="BYM230"/>
      <c r="BYN230"/>
      <c r="BYO230"/>
      <c r="BYP230"/>
      <c r="BYQ230"/>
      <c r="BYR230"/>
      <c r="BYS230"/>
      <c r="BYT230"/>
      <c r="BYU230"/>
      <c r="BYV230"/>
      <c r="BYW230"/>
      <c r="BYX230"/>
      <c r="BYY230"/>
      <c r="BYZ230"/>
      <c r="BZA230"/>
      <c r="BZB230"/>
      <c r="BZC230"/>
      <c r="BZD230"/>
      <c r="BZE230"/>
      <c r="BZF230"/>
      <c r="BZG230"/>
      <c r="BZH230"/>
      <c r="BZI230"/>
      <c r="BZJ230"/>
      <c r="BZK230"/>
      <c r="BZL230"/>
      <c r="BZM230"/>
      <c r="BZN230"/>
      <c r="BZO230"/>
      <c r="BZP230"/>
      <c r="BZQ230"/>
      <c r="BZR230"/>
      <c r="BZS230"/>
      <c r="BZT230"/>
      <c r="BZU230"/>
      <c r="BZV230"/>
      <c r="BZW230"/>
      <c r="BZX230"/>
      <c r="BZY230"/>
      <c r="BZZ230"/>
      <c r="CAA230"/>
      <c r="CAB230"/>
      <c r="CAC230"/>
      <c r="CAD230"/>
      <c r="CAE230"/>
      <c r="CAF230"/>
      <c r="CAG230"/>
      <c r="CAH230"/>
      <c r="CAI230"/>
      <c r="CAJ230"/>
      <c r="CAK230"/>
      <c r="CAL230"/>
      <c r="CAM230"/>
      <c r="CAN230"/>
      <c r="CAO230"/>
      <c r="CAP230"/>
      <c r="CAQ230"/>
      <c r="CAR230"/>
      <c r="CAS230"/>
      <c r="CAT230"/>
      <c r="CAU230"/>
      <c r="CAV230"/>
      <c r="CAW230"/>
      <c r="CAX230"/>
      <c r="CAY230"/>
      <c r="CAZ230"/>
      <c r="CBA230"/>
      <c r="CBB230"/>
      <c r="CBC230"/>
      <c r="CBD230"/>
      <c r="CBE230"/>
      <c r="CBF230"/>
      <c r="CBG230"/>
      <c r="CBH230"/>
      <c r="CBI230"/>
      <c r="CBJ230"/>
      <c r="CBK230"/>
      <c r="CBL230"/>
      <c r="CBM230"/>
      <c r="CBN230"/>
      <c r="CBO230"/>
      <c r="CBP230"/>
      <c r="CBQ230"/>
      <c r="CBR230"/>
      <c r="CBS230"/>
      <c r="CBT230"/>
      <c r="CBU230"/>
      <c r="CBV230"/>
      <c r="CBW230"/>
      <c r="CBX230"/>
      <c r="CBY230"/>
      <c r="CBZ230"/>
      <c r="CCA230"/>
      <c r="CCB230"/>
      <c r="CCC230"/>
      <c r="CCD230"/>
      <c r="CCE230"/>
      <c r="CCF230"/>
      <c r="CCG230"/>
      <c r="CCH230"/>
      <c r="CCI230"/>
      <c r="CCJ230"/>
      <c r="CCK230"/>
      <c r="CCL230"/>
      <c r="CCM230"/>
      <c r="CCN230"/>
      <c r="CCO230"/>
      <c r="CCP230"/>
      <c r="CCQ230"/>
      <c r="CCR230"/>
      <c r="CCS230"/>
      <c r="CCT230"/>
      <c r="CCU230"/>
      <c r="CCV230"/>
      <c r="CCW230"/>
      <c r="CCX230"/>
      <c r="CCY230"/>
      <c r="CCZ230"/>
      <c r="CDA230"/>
      <c r="CDB230"/>
      <c r="CDC230"/>
      <c r="CDD230"/>
      <c r="CDE230"/>
      <c r="CDF230"/>
      <c r="CDG230"/>
      <c r="CDH230"/>
      <c r="CDI230"/>
      <c r="CDJ230"/>
      <c r="CDK230"/>
      <c r="CDL230"/>
      <c r="CDM230"/>
      <c r="CDN230"/>
      <c r="CDO230"/>
      <c r="CDP230"/>
      <c r="CDQ230"/>
      <c r="CDR230"/>
      <c r="CDS230"/>
      <c r="CDT230"/>
      <c r="CDU230"/>
      <c r="CDV230"/>
      <c r="CDW230"/>
      <c r="CDX230"/>
      <c r="CDY230"/>
      <c r="CDZ230"/>
      <c r="CEA230"/>
      <c r="CEB230"/>
      <c r="CEC230"/>
      <c r="CED230"/>
      <c r="CEE230"/>
      <c r="CEF230"/>
      <c r="CEG230"/>
      <c r="CEH230"/>
      <c r="CEI230"/>
      <c r="CEJ230"/>
      <c r="CEK230"/>
      <c r="CEL230"/>
      <c r="CEM230"/>
      <c r="CEN230"/>
      <c r="CEO230"/>
      <c r="CEP230"/>
      <c r="CEQ230"/>
      <c r="CER230"/>
      <c r="CES230"/>
      <c r="CET230"/>
      <c r="CEU230"/>
      <c r="CEV230"/>
      <c r="CEW230"/>
      <c r="CEX230"/>
      <c r="CEY230"/>
      <c r="CEZ230"/>
      <c r="CFA230"/>
      <c r="CFB230"/>
      <c r="CFC230"/>
      <c r="CFD230"/>
      <c r="CFE230"/>
      <c r="CFF230"/>
      <c r="CFG230"/>
      <c r="CFH230"/>
      <c r="CFI230"/>
      <c r="CFJ230"/>
      <c r="CFK230"/>
      <c r="CFL230"/>
      <c r="CFM230"/>
      <c r="CFN230"/>
      <c r="CFO230"/>
      <c r="CFP230"/>
      <c r="CFQ230"/>
      <c r="CFR230"/>
      <c r="CFS230"/>
      <c r="CFT230"/>
      <c r="CFU230"/>
      <c r="CFV230"/>
      <c r="CFW230"/>
      <c r="CFX230"/>
      <c r="CFY230"/>
      <c r="CFZ230"/>
      <c r="CGA230"/>
      <c r="CGB230"/>
      <c r="CGC230"/>
      <c r="CGD230"/>
      <c r="CGE230"/>
      <c r="CGF230"/>
      <c r="CGG230"/>
      <c r="CGH230"/>
      <c r="CGI230"/>
      <c r="CGJ230"/>
      <c r="CGK230"/>
      <c r="CGL230"/>
      <c r="CGM230"/>
      <c r="CGN230"/>
      <c r="CGO230"/>
      <c r="CGP230"/>
      <c r="CGQ230"/>
      <c r="CGR230"/>
      <c r="CGS230"/>
      <c r="CGT230"/>
      <c r="CGU230"/>
      <c r="CGV230"/>
      <c r="CGW230"/>
      <c r="CGX230"/>
      <c r="CGY230"/>
      <c r="CGZ230"/>
      <c r="CHA230"/>
      <c r="CHB230"/>
      <c r="CHC230"/>
      <c r="CHD230"/>
      <c r="CHE230"/>
      <c r="CHF230"/>
      <c r="CHG230"/>
      <c r="CHH230"/>
      <c r="CHI230"/>
      <c r="CHJ230"/>
      <c r="CHK230"/>
      <c r="CHL230"/>
      <c r="CHM230"/>
      <c r="CHN230"/>
      <c r="CHO230"/>
      <c r="CHP230"/>
      <c r="CHQ230"/>
      <c r="CHR230"/>
      <c r="CHS230"/>
      <c r="CHT230"/>
      <c r="CHU230"/>
      <c r="CHV230"/>
      <c r="CHW230"/>
      <c r="CHX230"/>
      <c r="CHY230"/>
      <c r="CHZ230"/>
      <c r="CIA230"/>
      <c r="CIB230"/>
      <c r="CIC230"/>
      <c r="CID230"/>
      <c r="CIE230"/>
      <c r="CIF230"/>
      <c r="CIG230"/>
      <c r="CIH230"/>
      <c r="CII230"/>
      <c r="CIJ230"/>
      <c r="CIK230"/>
      <c r="CIL230"/>
      <c r="CIM230"/>
      <c r="CIN230"/>
      <c r="CIO230"/>
      <c r="CIP230"/>
      <c r="CIQ230"/>
      <c r="CIR230"/>
      <c r="CIS230"/>
      <c r="CIT230"/>
      <c r="CIU230"/>
      <c r="CIV230"/>
      <c r="CIW230"/>
      <c r="CIX230"/>
      <c r="CIY230"/>
      <c r="CIZ230"/>
      <c r="CJA230"/>
      <c r="CJB230"/>
      <c r="CJC230"/>
      <c r="CJD230"/>
      <c r="CJE230"/>
      <c r="CJF230"/>
      <c r="CJG230"/>
      <c r="CJH230"/>
      <c r="CJI230"/>
      <c r="CJJ230"/>
      <c r="CJK230"/>
      <c r="CJL230"/>
      <c r="CJM230"/>
      <c r="CJN230"/>
      <c r="CJO230"/>
      <c r="CJP230"/>
      <c r="CJQ230"/>
      <c r="CJR230"/>
      <c r="CJS230"/>
      <c r="CJT230"/>
      <c r="CJU230"/>
      <c r="CJV230"/>
      <c r="CJW230"/>
      <c r="CJX230"/>
      <c r="CJY230"/>
      <c r="CJZ230"/>
      <c r="CKA230"/>
      <c r="CKB230"/>
      <c r="CKC230"/>
      <c r="CKD230"/>
      <c r="CKE230"/>
      <c r="CKF230"/>
      <c r="CKG230"/>
      <c r="CKH230"/>
      <c r="CKI230"/>
      <c r="CKJ230"/>
      <c r="CKK230"/>
      <c r="CKL230"/>
      <c r="CKM230"/>
      <c r="CKN230"/>
      <c r="CKO230"/>
      <c r="CKP230"/>
      <c r="CKQ230"/>
      <c r="CKR230"/>
      <c r="CKS230"/>
      <c r="CKT230"/>
      <c r="CKU230"/>
      <c r="CKV230"/>
      <c r="CKW230"/>
      <c r="CKX230"/>
      <c r="CKY230"/>
      <c r="CKZ230"/>
      <c r="CLA230"/>
      <c r="CLB230"/>
      <c r="CLC230"/>
      <c r="CLD230"/>
      <c r="CLE230"/>
      <c r="CLF230"/>
      <c r="CLG230"/>
      <c r="CLH230"/>
      <c r="CLI230"/>
      <c r="CLJ230"/>
      <c r="CLK230"/>
      <c r="CLL230"/>
      <c r="CLM230"/>
      <c r="CLN230"/>
      <c r="CLO230"/>
      <c r="CLP230"/>
      <c r="CLQ230"/>
      <c r="CLR230"/>
      <c r="CLS230"/>
      <c r="CLT230"/>
      <c r="CLU230"/>
      <c r="CLV230"/>
      <c r="CLW230"/>
      <c r="CLX230"/>
      <c r="CLY230"/>
      <c r="CLZ230"/>
      <c r="CMA230"/>
      <c r="CMB230"/>
      <c r="CMC230"/>
      <c r="CMD230"/>
      <c r="CME230"/>
      <c r="CMF230"/>
      <c r="CMG230"/>
      <c r="CMH230"/>
      <c r="CMI230"/>
      <c r="CMJ230"/>
      <c r="CMK230"/>
      <c r="CML230"/>
      <c r="CMM230"/>
      <c r="CMN230"/>
      <c r="CMO230"/>
      <c r="CMP230"/>
      <c r="CMQ230"/>
      <c r="CMR230"/>
      <c r="CMS230"/>
      <c r="CMT230"/>
      <c r="CMU230"/>
      <c r="CMV230"/>
      <c r="CMW230"/>
      <c r="CMX230"/>
      <c r="CMY230"/>
      <c r="CMZ230"/>
      <c r="CNA230"/>
      <c r="CNB230"/>
      <c r="CNC230"/>
      <c r="CND230"/>
      <c r="CNE230"/>
      <c r="CNF230"/>
      <c r="CNG230"/>
      <c r="CNH230"/>
      <c r="CNI230"/>
      <c r="CNJ230"/>
      <c r="CNK230"/>
      <c r="CNL230"/>
      <c r="CNM230"/>
      <c r="CNN230"/>
      <c r="CNO230"/>
      <c r="CNP230"/>
      <c r="CNQ230"/>
      <c r="CNR230"/>
      <c r="CNS230"/>
      <c r="CNT230"/>
      <c r="CNU230"/>
      <c r="CNV230"/>
      <c r="CNW230"/>
      <c r="CNX230"/>
      <c r="CNY230"/>
      <c r="CNZ230"/>
      <c r="COA230"/>
      <c r="COB230"/>
      <c r="COC230"/>
      <c r="COD230"/>
      <c r="COE230"/>
      <c r="COF230"/>
      <c r="COG230"/>
      <c r="COH230"/>
      <c r="COI230"/>
      <c r="COJ230"/>
      <c r="COK230"/>
      <c r="COL230"/>
      <c r="COM230"/>
      <c r="CON230"/>
      <c r="COO230"/>
      <c r="COP230"/>
      <c r="COQ230"/>
      <c r="COR230"/>
      <c r="COS230"/>
      <c r="COT230"/>
      <c r="COU230"/>
      <c r="COV230"/>
      <c r="COW230"/>
      <c r="COX230"/>
      <c r="COY230"/>
      <c r="COZ230"/>
      <c r="CPA230"/>
      <c r="CPB230"/>
      <c r="CPC230"/>
      <c r="CPD230"/>
      <c r="CPE230"/>
      <c r="CPF230"/>
      <c r="CPG230"/>
      <c r="CPH230"/>
      <c r="CPI230"/>
      <c r="CPJ230"/>
      <c r="CPK230"/>
      <c r="CPL230"/>
      <c r="CPM230"/>
      <c r="CPN230"/>
      <c r="CPO230"/>
      <c r="CPP230"/>
      <c r="CPQ230"/>
      <c r="CPR230"/>
      <c r="CPS230"/>
      <c r="CPT230"/>
      <c r="CPU230"/>
      <c r="CPV230"/>
      <c r="CPW230"/>
      <c r="CPX230"/>
      <c r="CPY230"/>
      <c r="CPZ230"/>
      <c r="CQA230"/>
      <c r="CQB230"/>
      <c r="CQC230"/>
      <c r="CQD230"/>
      <c r="CQE230"/>
      <c r="CQF230"/>
      <c r="CQG230"/>
      <c r="CQH230"/>
      <c r="CQI230"/>
      <c r="CQJ230"/>
      <c r="CQK230"/>
      <c r="CQL230"/>
      <c r="CQM230"/>
      <c r="CQN230"/>
      <c r="CQO230"/>
      <c r="CQP230"/>
      <c r="CQQ230"/>
      <c r="CQR230"/>
      <c r="CQS230"/>
      <c r="CQT230"/>
      <c r="CQU230"/>
      <c r="CQV230"/>
      <c r="CQW230"/>
      <c r="CQX230"/>
      <c r="CQY230"/>
      <c r="CQZ230"/>
      <c r="CRA230"/>
      <c r="CRB230"/>
      <c r="CRC230"/>
      <c r="CRD230"/>
      <c r="CRE230"/>
      <c r="CRF230"/>
      <c r="CRG230"/>
      <c r="CRH230"/>
      <c r="CRI230"/>
      <c r="CRJ230"/>
      <c r="CRK230"/>
      <c r="CRL230"/>
      <c r="CRM230"/>
      <c r="CRN230"/>
      <c r="CRO230"/>
      <c r="CRP230"/>
      <c r="CRQ230"/>
      <c r="CRR230"/>
      <c r="CRS230"/>
      <c r="CRT230"/>
      <c r="CRU230"/>
      <c r="CRV230"/>
      <c r="CRW230"/>
      <c r="CRX230"/>
      <c r="CRY230"/>
      <c r="CRZ230"/>
      <c r="CSA230"/>
      <c r="CSB230"/>
      <c r="CSC230"/>
      <c r="CSD230"/>
      <c r="CSE230"/>
      <c r="CSF230"/>
      <c r="CSG230"/>
      <c r="CSH230"/>
      <c r="CSI230"/>
      <c r="CSJ230"/>
      <c r="CSK230"/>
      <c r="CSL230"/>
      <c r="CSM230"/>
      <c r="CSN230"/>
      <c r="CSO230"/>
      <c r="CSP230"/>
      <c r="CSQ230"/>
      <c r="CSR230"/>
      <c r="CSS230"/>
      <c r="CST230"/>
      <c r="CSU230"/>
      <c r="CSV230"/>
      <c r="CSW230"/>
      <c r="CSX230"/>
      <c r="CSY230"/>
      <c r="CSZ230"/>
      <c r="CTA230"/>
      <c r="CTB230"/>
      <c r="CTC230"/>
      <c r="CTD230"/>
      <c r="CTE230"/>
      <c r="CTF230"/>
      <c r="CTG230"/>
      <c r="CTH230"/>
      <c r="CTI230"/>
      <c r="CTJ230"/>
      <c r="CTK230"/>
      <c r="CTL230"/>
      <c r="CTM230"/>
      <c r="CTN230"/>
      <c r="CTO230"/>
      <c r="CTP230"/>
      <c r="CTQ230"/>
      <c r="CTR230"/>
      <c r="CTS230"/>
      <c r="CTT230"/>
      <c r="CTU230"/>
      <c r="CTV230"/>
      <c r="CTW230"/>
      <c r="CTX230"/>
      <c r="CTY230"/>
      <c r="CTZ230"/>
      <c r="CUA230"/>
      <c r="CUB230"/>
      <c r="CUC230"/>
      <c r="CUD230"/>
      <c r="CUE230"/>
      <c r="CUF230"/>
      <c r="CUG230"/>
      <c r="CUH230"/>
      <c r="CUI230"/>
      <c r="CUJ230"/>
      <c r="CUK230"/>
      <c r="CUL230"/>
      <c r="CUM230"/>
      <c r="CUN230"/>
      <c r="CUO230"/>
      <c r="CUP230"/>
      <c r="CUQ230"/>
      <c r="CUR230"/>
      <c r="CUS230"/>
      <c r="CUT230"/>
      <c r="CUU230"/>
      <c r="CUV230"/>
      <c r="CUW230"/>
      <c r="CUX230"/>
      <c r="CUY230"/>
      <c r="CUZ230"/>
      <c r="CVA230"/>
      <c r="CVB230"/>
      <c r="CVC230"/>
      <c r="CVD230"/>
      <c r="CVE230"/>
      <c r="CVF230"/>
      <c r="CVG230"/>
      <c r="CVH230"/>
      <c r="CVI230"/>
      <c r="CVJ230"/>
      <c r="CVK230"/>
      <c r="CVL230"/>
      <c r="CVM230"/>
      <c r="CVN230"/>
      <c r="CVO230"/>
      <c r="CVP230"/>
      <c r="CVQ230"/>
      <c r="CVR230"/>
      <c r="CVS230"/>
      <c r="CVT230"/>
      <c r="CVU230"/>
      <c r="CVV230"/>
      <c r="CVW230"/>
      <c r="CVX230"/>
      <c r="CVY230"/>
      <c r="CVZ230"/>
      <c r="CWA230"/>
      <c r="CWB230"/>
      <c r="CWC230"/>
      <c r="CWD230"/>
      <c r="CWE230"/>
      <c r="CWF230"/>
      <c r="CWG230"/>
      <c r="CWH230"/>
      <c r="CWI230"/>
      <c r="CWJ230"/>
      <c r="CWK230"/>
      <c r="CWL230"/>
      <c r="CWM230"/>
      <c r="CWN230"/>
      <c r="CWO230"/>
      <c r="CWP230"/>
      <c r="CWQ230"/>
      <c r="CWR230"/>
      <c r="CWS230"/>
      <c r="CWT230"/>
      <c r="CWU230"/>
      <c r="CWV230"/>
      <c r="CWW230"/>
      <c r="CWX230"/>
      <c r="CWY230"/>
      <c r="CWZ230"/>
      <c r="CXA230"/>
      <c r="CXB230"/>
      <c r="CXC230"/>
      <c r="CXD230"/>
      <c r="CXE230"/>
      <c r="CXF230"/>
      <c r="CXG230"/>
      <c r="CXH230"/>
      <c r="CXI230"/>
      <c r="CXJ230"/>
      <c r="CXK230"/>
      <c r="CXL230"/>
      <c r="CXM230"/>
      <c r="CXN230"/>
      <c r="CXO230"/>
      <c r="CXP230"/>
      <c r="CXQ230"/>
      <c r="CXR230"/>
      <c r="CXS230"/>
      <c r="CXT230"/>
      <c r="CXU230"/>
      <c r="CXV230"/>
      <c r="CXW230"/>
      <c r="CXX230"/>
      <c r="CXY230"/>
      <c r="CXZ230"/>
      <c r="CYA230"/>
      <c r="CYB230"/>
      <c r="CYC230"/>
      <c r="CYD230"/>
      <c r="CYE230"/>
      <c r="CYF230"/>
      <c r="CYG230"/>
      <c r="CYH230"/>
      <c r="CYI230"/>
      <c r="CYJ230"/>
      <c r="CYK230"/>
      <c r="CYL230"/>
      <c r="CYM230"/>
      <c r="CYN230"/>
      <c r="CYO230"/>
      <c r="CYP230"/>
      <c r="CYQ230"/>
      <c r="CYR230"/>
      <c r="CYS230"/>
      <c r="CYT230"/>
      <c r="CYU230"/>
      <c r="CYV230"/>
      <c r="CYW230"/>
      <c r="CYX230"/>
      <c r="CYY230"/>
      <c r="CYZ230"/>
      <c r="CZA230"/>
      <c r="CZB230"/>
      <c r="CZC230"/>
      <c r="CZD230"/>
      <c r="CZE230"/>
      <c r="CZF230"/>
      <c r="CZG230"/>
      <c r="CZH230"/>
      <c r="CZI230"/>
      <c r="CZJ230"/>
      <c r="CZK230"/>
      <c r="CZL230"/>
      <c r="CZM230"/>
      <c r="CZN230"/>
      <c r="CZO230"/>
      <c r="CZP230"/>
      <c r="CZQ230"/>
      <c r="CZR230"/>
      <c r="CZS230"/>
      <c r="CZT230"/>
      <c r="CZU230"/>
      <c r="CZV230"/>
      <c r="CZW230"/>
      <c r="CZX230"/>
      <c r="CZY230"/>
      <c r="CZZ230"/>
      <c r="DAA230"/>
      <c r="DAB230"/>
      <c r="DAC230"/>
      <c r="DAD230"/>
      <c r="DAE230"/>
      <c r="DAF230"/>
      <c r="DAG230"/>
      <c r="DAH230"/>
      <c r="DAI230"/>
      <c r="DAJ230"/>
      <c r="DAK230"/>
      <c r="DAL230"/>
      <c r="DAM230"/>
      <c r="DAN230"/>
      <c r="DAO230"/>
      <c r="DAP230"/>
      <c r="DAQ230"/>
      <c r="DAR230"/>
      <c r="DAS230"/>
      <c r="DAT230"/>
      <c r="DAU230"/>
      <c r="DAV230"/>
      <c r="DAW230"/>
      <c r="DAX230"/>
      <c r="DAY230"/>
      <c r="DAZ230"/>
      <c r="DBA230"/>
      <c r="DBB230"/>
      <c r="DBC230"/>
      <c r="DBD230"/>
      <c r="DBE230"/>
      <c r="DBF230"/>
      <c r="DBG230"/>
      <c r="DBH230"/>
      <c r="DBI230"/>
      <c r="DBJ230"/>
      <c r="DBK230"/>
      <c r="DBL230"/>
      <c r="DBM230"/>
      <c r="DBN230"/>
      <c r="DBO230"/>
      <c r="DBP230"/>
      <c r="DBQ230"/>
      <c r="DBR230"/>
      <c r="DBS230"/>
      <c r="DBT230"/>
      <c r="DBU230"/>
      <c r="DBV230"/>
      <c r="DBW230"/>
      <c r="DBX230"/>
      <c r="DBY230"/>
      <c r="DBZ230"/>
      <c r="DCA230"/>
      <c r="DCB230"/>
      <c r="DCC230"/>
      <c r="DCD230"/>
      <c r="DCE230"/>
      <c r="DCF230"/>
      <c r="DCG230"/>
      <c r="DCH230"/>
      <c r="DCI230"/>
      <c r="DCJ230"/>
      <c r="DCK230"/>
      <c r="DCL230"/>
      <c r="DCM230"/>
      <c r="DCN230"/>
      <c r="DCO230"/>
      <c r="DCP230"/>
      <c r="DCQ230"/>
      <c r="DCR230"/>
      <c r="DCS230"/>
      <c r="DCT230"/>
      <c r="DCU230"/>
      <c r="DCV230"/>
      <c r="DCW230"/>
      <c r="DCX230"/>
      <c r="DCY230"/>
      <c r="DCZ230"/>
      <c r="DDA230"/>
      <c r="DDB230"/>
      <c r="DDC230"/>
      <c r="DDD230"/>
      <c r="DDE230"/>
      <c r="DDF230"/>
      <c r="DDG230"/>
      <c r="DDH230"/>
      <c r="DDI230"/>
      <c r="DDJ230"/>
      <c r="DDK230"/>
      <c r="DDL230"/>
      <c r="DDM230"/>
      <c r="DDN230"/>
      <c r="DDO230"/>
      <c r="DDP230"/>
      <c r="DDQ230"/>
      <c r="DDR230"/>
      <c r="DDS230"/>
      <c r="DDT230"/>
      <c r="DDU230"/>
      <c r="DDV230"/>
      <c r="DDW230"/>
      <c r="DDX230"/>
      <c r="DDY230"/>
      <c r="DDZ230"/>
      <c r="DEA230"/>
      <c r="DEB230"/>
      <c r="DEC230"/>
      <c r="DED230"/>
      <c r="DEE230"/>
      <c r="DEF230"/>
      <c r="DEG230"/>
      <c r="DEH230"/>
      <c r="DEI230"/>
      <c r="DEJ230"/>
      <c r="DEK230"/>
      <c r="DEL230"/>
      <c r="DEM230"/>
      <c r="DEN230"/>
      <c r="DEO230"/>
      <c r="DEP230"/>
      <c r="DEQ230"/>
      <c r="DER230"/>
      <c r="DES230"/>
      <c r="DET230"/>
      <c r="DEU230"/>
      <c r="DEV230"/>
      <c r="DEW230"/>
      <c r="DEX230"/>
      <c r="DEY230"/>
      <c r="DEZ230"/>
      <c r="DFA230"/>
      <c r="DFB230"/>
      <c r="DFC230"/>
      <c r="DFD230"/>
      <c r="DFE230"/>
      <c r="DFF230"/>
      <c r="DFG230"/>
      <c r="DFH230"/>
      <c r="DFI230"/>
      <c r="DFJ230"/>
      <c r="DFK230"/>
      <c r="DFL230"/>
      <c r="DFM230"/>
      <c r="DFN230"/>
      <c r="DFO230"/>
      <c r="DFP230"/>
      <c r="DFQ230"/>
      <c r="DFR230"/>
      <c r="DFS230"/>
      <c r="DFT230"/>
      <c r="DFU230"/>
      <c r="DFV230"/>
      <c r="DFW230"/>
      <c r="DFX230"/>
      <c r="DFY230"/>
      <c r="DFZ230"/>
      <c r="DGA230"/>
      <c r="DGB230"/>
      <c r="DGC230"/>
      <c r="DGD230"/>
      <c r="DGE230"/>
      <c r="DGF230"/>
      <c r="DGG230"/>
      <c r="DGH230"/>
      <c r="DGI230"/>
      <c r="DGJ230"/>
      <c r="DGK230"/>
      <c r="DGL230"/>
      <c r="DGM230"/>
      <c r="DGN230"/>
      <c r="DGO230"/>
      <c r="DGP230"/>
      <c r="DGQ230"/>
      <c r="DGR230"/>
      <c r="DGS230"/>
      <c r="DGT230"/>
      <c r="DGU230"/>
      <c r="DGV230"/>
      <c r="DGW230"/>
      <c r="DGX230"/>
      <c r="DGY230"/>
      <c r="DGZ230"/>
      <c r="DHA230"/>
      <c r="DHB230"/>
      <c r="DHC230"/>
      <c r="DHD230"/>
      <c r="DHE230"/>
      <c r="DHF230"/>
      <c r="DHG230"/>
      <c r="DHH230"/>
      <c r="DHI230"/>
      <c r="DHJ230"/>
      <c r="DHK230"/>
      <c r="DHL230"/>
      <c r="DHM230"/>
      <c r="DHN230"/>
      <c r="DHO230"/>
      <c r="DHP230"/>
      <c r="DHQ230"/>
      <c r="DHR230"/>
      <c r="DHS230"/>
      <c r="DHT230"/>
      <c r="DHU230"/>
      <c r="DHV230"/>
      <c r="DHW230"/>
      <c r="DHX230"/>
      <c r="DHY230"/>
      <c r="DHZ230"/>
      <c r="DIA230"/>
      <c r="DIB230"/>
      <c r="DIC230"/>
      <c r="DID230"/>
      <c r="DIE230"/>
      <c r="DIF230"/>
      <c r="DIG230"/>
      <c r="DIH230"/>
      <c r="DII230"/>
      <c r="DIJ230"/>
      <c r="DIK230"/>
      <c r="DIL230"/>
      <c r="DIM230"/>
      <c r="DIN230"/>
      <c r="DIO230"/>
      <c r="DIP230"/>
      <c r="DIQ230"/>
      <c r="DIR230"/>
      <c r="DIS230"/>
      <c r="DIT230"/>
      <c r="DIU230"/>
      <c r="DIV230"/>
      <c r="DIW230"/>
      <c r="DIX230"/>
      <c r="DIY230"/>
      <c r="DIZ230"/>
      <c r="DJA230"/>
      <c r="DJB230"/>
      <c r="DJC230"/>
      <c r="DJD230"/>
      <c r="DJE230"/>
      <c r="DJF230"/>
      <c r="DJG230"/>
      <c r="DJH230"/>
      <c r="DJI230"/>
      <c r="DJJ230"/>
      <c r="DJK230"/>
      <c r="DJL230"/>
      <c r="DJM230"/>
      <c r="DJN230"/>
      <c r="DJO230"/>
      <c r="DJP230"/>
      <c r="DJQ230"/>
      <c r="DJR230"/>
      <c r="DJS230"/>
      <c r="DJT230"/>
      <c r="DJU230"/>
      <c r="DJV230"/>
      <c r="DJW230"/>
      <c r="DJX230"/>
      <c r="DJY230"/>
      <c r="DJZ230"/>
      <c r="DKA230"/>
      <c r="DKB230"/>
      <c r="DKC230"/>
      <c r="DKD230"/>
      <c r="DKE230"/>
      <c r="DKF230"/>
      <c r="DKG230"/>
      <c r="DKH230"/>
      <c r="DKI230"/>
      <c r="DKJ230"/>
      <c r="DKK230"/>
      <c r="DKL230"/>
      <c r="DKM230"/>
      <c r="DKN230"/>
      <c r="DKO230"/>
      <c r="DKP230"/>
      <c r="DKQ230"/>
      <c r="DKR230"/>
      <c r="DKS230"/>
      <c r="DKT230"/>
      <c r="DKU230"/>
      <c r="DKV230"/>
      <c r="DKW230"/>
      <c r="DKX230"/>
      <c r="DKY230"/>
      <c r="DKZ230"/>
      <c r="DLA230"/>
      <c r="DLB230"/>
      <c r="DLC230"/>
      <c r="DLD230"/>
      <c r="DLE230"/>
      <c r="DLF230"/>
      <c r="DLG230"/>
      <c r="DLH230"/>
      <c r="DLI230"/>
      <c r="DLJ230"/>
      <c r="DLK230"/>
      <c r="DLL230"/>
      <c r="DLM230"/>
      <c r="DLN230"/>
      <c r="DLO230"/>
      <c r="DLP230"/>
      <c r="DLQ230"/>
      <c r="DLR230"/>
      <c r="DLS230"/>
      <c r="DLT230"/>
      <c r="DLU230"/>
      <c r="DLV230"/>
      <c r="DLW230"/>
      <c r="DLX230"/>
      <c r="DLY230"/>
      <c r="DLZ230"/>
      <c r="DMA230"/>
      <c r="DMB230"/>
      <c r="DMC230"/>
      <c r="DMD230"/>
      <c r="DME230"/>
      <c r="DMF230"/>
      <c r="DMG230"/>
      <c r="DMH230"/>
      <c r="DMI230"/>
      <c r="DMJ230"/>
      <c r="DMK230"/>
      <c r="DML230"/>
      <c r="DMM230"/>
      <c r="DMN230"/>
      <c r="DMO230"/>
      <c r="DMP230"/>
      <c r="DMQ230"/>
      <c r="DMR230"/>
      <c r="DMS230"/>
      <c r="DMT230"/>
      <c r="DMU230"/>
      <c r="DMV230"/>
      <c r="DMW230"/>
      <c r="DMX230"/>
      <c r="DMY230"/>
      <c r="DMZ230"/>
      <c r="DNA230"/>
      <c r="DNB230"/>
      <c r="DNC230"/>
      <c r="DND230"/>
      <c r="DNE230"/>
      <c r="DNF230"/>
      <c r="DNG230"/>
      <c r="DNH230"/>
      <c r="DNI230"/>
      <c r="DNJ230"/>
      <c r="DNK230"/>
      <c r="DNL230"/>
      <c r="DNM230"/>
      <c r="DNN230"/>
      <c r="DNO230"/>
      <c r="DNP230"/>
      <c r="DNQ230"/>
      <c r="DNR230"/>
      <c r="DNS230"/>
      <c r="DNT230"/>
      <c r="DNU230"/>
      <c r="DNV230"/>
      <c r="DNW230"/>
      <c r="DNX230"/>
      <c r="DNY230"/>
      <c r="DNZ230"/>
      <c r="DOA230"/>
      <c r="DOB230"/>
      <c r="DOC230"/>
      <c r="DOD230"/>
      <c r="DOE230"/>
      <c r="DOF230"/>
      <c r="DOG230"/>
      <c r="DOH230"/>
      <c r="DOI230"/>
      <c r="DOJ230"/>
      <c r="DOK230"/>
      <c r="DOL230"/>
      <c r="DOM230"/>
      <c r="DON230"/>
      <c r="DOO230"/>
      <c r="DOP230"/>
      <c r="DOQ230"/>
      <c r="DOR230"/>
      <c r="DOS230"/>
      <c r="DOT230"/>
      <c r="DOU230"/>
      <c r="DOV230"/>
      <c r="DOW230"/>
      <c r="DOX230"/>
      <c r="DOY230"/>
      <c r="DOZ230"/>
      <c r="DPA230"/>
      <c r="DPB230"/>
      <c r="DPC230"/>
      <c r="DPD230"/>
      <c r="DPE230"/>
      <c r="DPF230"/>
      <c r="DPG230"/>
      <c r="DPH230"/>
      <c r="DPI230"/>
      <c r="DPJ230"/>
      <c r="DPK230"/>
      <c r="DPL230"/>
      <c r="DPM230"/>
      <c r="DPN230"/>
      <c r="DPO230"/>
      <c r="DPP230"/>
      <c r="DPQ230"/>
      <c r="DPR230"/>
      <c r="DPS230"/>
      <c r="DPT230"/>
      <c r="DPU230"/>
      <c r="DPV230"/>
      <c r="DPW230"/>
      <c r="DPX230"/>
      <c r="DPY230"/>
      <c r="DPZ230"/>
      <c r="DQA230"/>
      <c r="DQB230"/>
      <c r="DQC230"/>
      <c r="DQD230"/>
      <c r="DQE230"/>
      <c r="DQF230"/>
      <c r="DQG230"/>
      <c r="DQH230"/>
      <c r="DQI230"/>
      <c r="DQJ230"/>
      <c r="DQK230"/>
      <c r="DQL230"/>
      <c r="DQM230"/>
      <c r="DQN230"/>
      <c r="DQO230"/>
      <c r="DQP230"/>
      <c r="DQQ230"/>
      <c r="DQR230"/>
      <c r="DQS230"/>
      <c r="DQT230"/>
      <c r="DQU230"/>
      <c r="DQV230"/>
      <c r="DQW230"/>
      <c r="DQX230"/>
      <c r="DQY230"/>
      <c r="DQZ230"/>
      <c r="DRA230"/>
      <c r="DRB230"/>
      <c r="DRC230"/>
      <c r="DRD230"/>
      <c r="DRE230"/>
      <c r="DRF230"/>
      <c r="DRG230"/>
      <c r="DRH230"/>
      <c r="DRI230"/>
      <c r="DRJ230"/>
      <c r="DRK230"/>
      <c r="DRL230"/>
      <c r="DRM230"/>
      <c r="DRN230"/>
      <c r="DRO230"/>
      <c r="DRP230"/>
      <c r="DRQ230"/>
      <c r="DRR230"/>
      <c r="DRS230"/>
      <c r="DRT230"/>
      <c r="DRU230"/>
      <c r="DRV230"/>
      <c r="DRW230"/>
      <c r="DRX230"/>
      <c r="DRY230"/>
      <c r="DRZ230"/>
      <c r="DSA230"/>
      <c r="DSB230"/>
      <c r="DSC230"/>
      <c r="DSD230"/>
      <c r="DSE230"/>
      <c r="DSF230"/>
      <c r="DSG230"/>
      <c r="DSH230"/>
      <c r="DSI230"/>
      <c r="DSJ230"/>
      <c r="DSK230"/>
      <c r="DSL230"/>
      <c r="DSM230"/>
      <c r="DSN230"/>
      <c r="DSO230"/>
      <c r="DSP230"/>
      <c r="DSQ230"/>
      <c r="DSR230"/>
      <c r="DSS230"/>
      <c r="DST230"/>
      <c r="DSU230"/>
      <c r="DSV230"/>
      <c r="DSW230"/>
      <c r="DSX230"/>
      <c r="DSY230"/>
      <c r="DSZ230"/>
      <c r="DTA230"/>
      <c r="DTB230"/>
      <c r="DTC230"/>
      <c r="DTD230"/>
      <c r="DTE230"/>
      <c r="DTF230"/>
      <c r="DTG230"/>
      <c r="DTH230"/>
      <c r="DTI230"/>
      <c r="DTJ230"/>
      <c r="DTK230"/>
      <c r="DTL230"/>
      <c r="DTM230"/>
      <c r="DTN230"/>
      <c r="DTO230"/>
      <c r="DTP230"/>
      <c r="DTQ230"/>
      <c r="DTR230"/>
      <c r="DTS230"/>
      <c r="DTT230"/>
      <c r="DTU230"/>
      <c r="DTV230"/>
      <c r="DTW230"/>
      <c r="DTX230"/>
      <c r="DTY230"/>
      <c r="DTZ230"/>
      <c r="DUA230"/>
      <c r="DUB230"/>
      <c r="DUC230"/>
      <c r="DUD230"/>
      <c r="DUE230"/>
      <c r="DUF230"/>
      <c r="DUG230"/>
      <c r="DUH230"/>
      <c r="DUI230"/>
      <c r="DUJ230"/>
      <c r="DUK230"/>
      <c r="DUL230"/>
      <c r="DUM230"/>
      <c r="DUN230"/>
      <c r="DUO230"/>
      <c r="DUP230"/>
      <c r="DUQ230"/>
      <c r="DUR230"/>
      <c r="DUS230"/>
      <c r="DUT230"/>
      <c r="DUU230"/>
      <c r="DUV230"/>
      <c r="DUW230"/>
      <c r="DUX230"/>
      <c r="DUY230"/>
      <c r="DUZ230"/>
      <c r="DVA230"/>
      <c r="DVB230"/>
      <c r="DVC230"/>
      <c r="DVD230"/>
      <c r="DVE230"/>
      <c r="DVF230"/>
      <c r="DVG230"/>
      <c r="DVH230"/>
      <c r="DVI230"/>
      <c r="DVJ230"/>
      <c r="DVK230"/>
      <c r="DVL230"/>
      <c r="DVM230"/>
      <c r="DVN230"/>
      <c r="DVO230"/>
      <c r="DVP230"/>
      <c r="DVQ230"/>
      <c r="DVR230"/>
      <c r="DVS230"/>
      <c r="DVT230"/>
      <c r="DVU230"/>
      <c r="DVV230"/>
      <c r="DVW230"/>
      <c r="DVX230"/>
      <c r="DVY230"/>
      <c r="DVZ230"/>
      <c r="DWA230"/>
      <c r="DWB230"/>
      <c r="DWC230"/>
      <c r="DWD230"/>
      <c r="DWE230"/>
      <c r="DWF230"/>
      <c r="DWG230"/>
      <c r="DWH230"/>
      <c r="DWI230"/>
      <c r="DWJ230"/>
      <c r="DWK230"/>
      <c r="DWL230"/>
      <c r="DWM230"/>
      <c r="DWN230"/>
      <c r="DWO230"/>
      <c r="DWP230"/>
      <c r="DWQ230"/>
      <c r="DWR230"/>
      <c r="DWS230"/>
      <c r="DWT230"/>
      <c r="DWU230"/>
      <c r="DWV230"/>
      <c r="DWW230"/>
      <c r="DWX230"/>
      <c r="DWY230"/>
      <c r="DWZ230"/>
      <c r="DXA230"/>
      <c r="DXB230"/>
      <c r="DXC230"/>
      <c r="DXD230"/>
      <c r="DXE230"/>
      <c r="DXF230"/>
      <c r="DXG230"/>
      <c r="DXH230"/>
      <c r="DXI230"/>
      <c r="DXJ230"/>
      <c r="DXK230"/>
      <c r="DXL230"/>
      <c r="DXM230"/>
      <c r="DXN230"/>
      <c r="DXO230"/>
      <c r="DXP230"/>
      <c r="DXQ230"/>
      <c r="DXR230"/>
      <c r="DXS230"/>
      <c r="DXT230"/>
      <c r="DXU230"/>
      <c r="DXV230"/>
      <c r="DXW230"/>
      <c r="DXX230"/>
      <c r="DXY230"/>
      <c r="DXZ230"/>
      <c r="DYA230"/>
      <c r="DYB230"/>
      <c r="DYC230"/>
      <c r="DYD230"/>
      <c r="DYE230"/>
      <c r="DYF230"/>
      <c r="DYG230"/>
      <c r="DYH230"/>
      <c r="DYI230"/>
      <c r="DYJ230"/>
      <c r="DYK230"/>
      <c r="DYL230"/>
      <c r="DYM230"/>
      <c r="DYN230"/>
      <c r="DYO230"/>
      <c r="DYP230"/>
      <c r="DYQ230"/>
      <c r="DYR230"/>
      <c r="DYS230"/>
      <c r="DYT230"/>
      <c r="DYU230"/>
      <c r="DYV230"/>
      <c r="DYW230"/>
      <c r="DYX230"/>
      <c r="DYY230"/>
      <c r="DYZ230"/>
      <c r="DZA230"/>
      <c r="DZB230"/>
      <c r="DZC230"/>
      <c r="DZD230"/>
      <c r="DZE230"/>
      <c r="DZF230"/>
      <c r="DZG230"/>
      <c r="DZH230"/>
      <c r="DZI230"/>
      <c r="DZJ230"/>
      <c r="DZK230"/>
      <c r="DZL230"/>
      <c r="DZM230"/>
      <c r="DZN230"/>
      <c r="DZO230"/>
      <c r="DZP230"/>
      <c r="DZQ230"/>
      <c r="DZR230"/>
      <c r="DZS230"/>
      <c r="DZT230"/>
      <c r="DZU230"/>
      <c r="DZV230"/>
      <c r="DZW230"/>
      <c r="DZX230"/>
      <c r="DZY230"/>
      <c r="DZZ230"/>
      <c r="EAA230"/>
      <c r="EAB230"/>
      <c r="EAC230"/>
      <c r="EAD230"/>
      <c r="EAE230"/>
      <c r="EAF230"/>
      <c r="EAG230"/>
      <c r="EAH230"/>
      <c r="EAI230"/>
      <c r="EAJ230"/>
      <c r="EAK230"/>
      <c r="EAL230"/>
      <c r="EAM230"/>
      <c r="EAN230"/>
      <c r="EAO230"/>
      <c r="EAP230"/>
      <c r="EAQ230"/>
      <c r="EAR230"/>
      <c r="EAS230"/>
      <c r="EAT230"/>
      <c r="EAU230"/>
      <c r="EAV230"/>
      <c r="EAW230"/>
      <c r="EAX230"/>
      <c r="EAY230"/>
      <c r="EAZ230"/>
      <c r="EBA230"/>
      <c r="EBB230"/>
      <c r="EBC230"/>
      <c r="EBD230"/>
      <c r="EBE230"/>
      <c r="EBF230"/>
      <c r="EBG230"/>
      <c r="EBH230"/>
      <c r="EBI230"/>
      <c r="EBJ230"/>
      <c r="EBK230"/>
      <c r="EBL230"/>
      <c r="EBM230"/>
      <c r="EBN230"/>
      <c r="EBO230"/>
      <c r="EBP230"/>
      <c r="EBQ230"/>
      <c r="EBR230"/>
      <c r="EBS230"/>
      <c r="EBT230"/>
      <c r="EBU230"/>
      <c r="EBV230"/>
      <c r="EBW230"/>
      <c r="EBX230"/>
      <c r="EBY230"/>
      <c r="EBZ230"/>
      <c r="ECA230"/>
      <c r="ECB230"/>
      <c r="ECC230"/>
      <c r="ECD230"/>
      <c r="ECE230"/>
      <c r="ECF230"/>
      <c r="ECG230"/>
      <c r="ECH230"/>
      <c r="ECI230"/>
      <c r="ECJ230"/>
      <c r="ECK230"/>
      <c r="ECL230"/>
      <c r="ECM230"/>
      <c r="ECN230"/>
      <c r="ECO230"/>
      <c r="ECP230"/>
      <c r="ECQ230"/>
      <c r="ECR230"/>
      <c r="ECS230"/>
      <c r="ECT230"/>
      <c r="ECU230"/>
      <c r="ECV230"/>
      <c r="ECW230"/>
      <c r="ECX230"/>
      <c r="ECY230"/>
      <c r="ECZ230"/>
      <c r="EDA230"/>
      <c r="EDB230"/>
      <c r="EDC230"/>
      <c r="EDD230"/>
      <c r="EDE230"/>
      <c r="EDF230"/>
      <c r="EDG230"/>
      <c r="EDH230"/>
      <c r="EDI230"/>
      <c r="EDJ230"/>
      <c r="EDK230"/>
      <c r="EDL230"/>
      <c r="EDM230"/>
      <c r="EDN230"/>
      <c r="EDO230"/>
      <c r="EDP230"/>
      <c r="EDQ230"/>
      <c r="EDR230"/>
      <c r="EDS230"/>
      <c r="EDT230"/>
      <c r="EDU230"/>
      <c r="EDV230"/>
      <c r="EDW230"/>
      <c r="EDX230"/>
      <c r="EDY230"/>
      <c r="EDZ230"/>
      <c r="EEA230"/>
      <c r="EEB230"/>
      <c r="EEC230"/>
      <c r="EED230"/>
      <c r="EEE230"/>
      <c r="EEF230"/>
      <c r="EEG230"/>
      <c r="EEH230"/>
      <c r="EEI230"/>
      <c r="EEJ230"/>
      <c r="EEK230"/>
      <c r="EEL230"/>
      <c r="EEM230"/>
      <c r="EEN230"/>
      <c r="EEO230"/>
      <c r="EEP230"/>
      <c r="EEQ230"/>
      <c r="EER230"/>
      <c r="EES230"/>
      <c r="EET230"/>
      <c r="EEU230"/>
      <c r="EEV230"/>
      <c r="EEW230"/>
      <c r="EEX230"/>
      <c r="EEY230"/>
      <c r="EEZ230"/>
      <c r="EFA230"/>
      <c r="EFB230"/>
      <c r="EFC230"/>
      <c r="EFD230"/>
      <c r="EFE230"/>
      <c r="EFF230"/>
      <c r="EFG230"/>
      <c r="EFH230"/>
      <c r="EFI230"/>
      <c r="EFJ230"/>
      <c r="EFK230"/>
      <c r="EFL230"/>
      <c r="EFM230"/>
      <c r="EFN230"/>
      <c r="EFO230"/>
      <c r="EFP230"/>
      <c r="EFQ230"/>
      <c r="EFR230"/>
      <c r="EFS230"/>
      <c r="EFT230"/>
      <c r="EFU230"/>
      <c r="EFV230"/>
      <c r="EFW230"/>
      <c r="EFX230"/>
      <c r="EFY230"/>
      <c r="EFZ230"/>
      <c r="EGA230"/>
      <c r="EGB230"/>
      <c r="EGC230"/>
      <c r="EGD230"/>
      <c r="EGE230"/>
      <c r="EGF230"/>
      <c r="EGG230"/>
      <c r="EGH230"/>
      <c r="EGI230"/>
      <c r="EGJ230"/>
      <c r="EGK230"/>
      <c r="EGL230"/>
      <c r="EGM230"/>
      <c r="EGN230"/>
      <c r="EGO230"/>
      <c r="EGP230"/>
      <c r="EGQ230"/>
      <c r="EGR230"/>
      <c r="EGS230"/>
      <c r="EGT230"/>
      <c r="EGU230"/>
      <c r="EGV230"/>
      <c r="EGW230"/>
      <c r="EGX230"/>
      <c r="EGY230"/>
      <c r="EGZ230"/>
      <c r="EHA230"/>
      <c r="EHB230"/>
      <c r="EHC230"/>
      <c r="EHD230"/>
      <c r="EHE230"/>
      <c r="EHF230"/>
      <c r="EHG230"/>
      <c r="EHH230"/>
      <c r="EHI230"/>
      <c r="EHJ230"/>
      <c r="EHK230"/>
      <c r="EHL230"/>
      <c r="EHM230"/>
      <c r="EHN230"/>
      <c r="EHO230"/>
      <c r="EHP230"/>
      <c r="EHQ230"/>
      <c r="EHR230"/>
      <c r="EHS230"/>
      <c r="EHT230"/>
      <c r="EHU230"/>
      <c r="EHV230"/>
      <c r="EHW230"/>
      <c r="EHX230"/>
      <c r="EHY230"/>
      <c r="EHZ230"/>
      <c r="EIA230"/>
      <c r="EIB230"/>
      <c r="EIC230"/>
      <c r="EID230"/>
      <c r="EIE230"/>
      <c r="EIF230"/>
      <c r="EIG230"/>
      <c r="EIH230"/>
      <c r="EII230"/>
      <c r="EIJ230"/>
      <c r="EIK230"/>
      <c r="EIL230"/>
      <c r="EIM230"/>
      <c r="EIN230"/>
      <c r="EIO230"/>
      <c r="EIP230"/>
      <c r="EIQ230"/>
      <c r="EIR230"/>
      <c r="EIS230"/>
      <c r="EIT230"/>
      <c r="EIU230"/>
      <c r="EIV230"/>
      <c r="EIW230"/>
      <c r="EIX230"/>
      <c r="EIY230"/>
      <c r="EIZ230"/>
      <c r="EJA230"/>
      <c r="EJB230"/>
      <c r="EJC230"/>
      <c r="EJD230"/>
      <c r="EJE230"/>
      <c r="EJF230"/>
      <c r="EJG230"/>
      <c r="EJH230"/>
      <c r="EJI230"/>
      <c r="EJJ230"/>
      <c r="EJK230"/>
      <c r="EJL230"/>
      <c r="EJM230"/>
      <c r="EJN230"/>
      <c r="EJO230"/>
      <c r="EJP230"/>
      <c r="EJQ230"/>
      <c r="EJR230"/>
      <c r="EJS230"/>
      <c r="EJT230"/>
      <c r="EJU230"/>
      <c r="EJV230"/>
      <c r="EJW230"/>
      <c r="EJX230"/>
      <c r="EJY230"/>
      <c r="EJZ230"/>
      <c r="EKA230"/>
      <c r="EKB230"/>
      <c r="EKC230"/>
      <c r="EKD230"/>
      <c r="EKE230"/>
      <c r="EKF230"/>
      <c r="EKG230"/>
      <c r="EKH230"/>
      <c r="EKI230"/>
      <c r="EKJ230"/>
      <c r="EKK230"/>
      <c r="EKL230"/>
      <c r="EKM230"/>
      <c r="EKN230"/>
      <c r="EKO230"/>
      <c r="EKP230"/>
      <c r="EKQ230"/>
      <c r="EKR230"/>
      <c r="EKS230"/>
      <c r="EKT230"/>
      <c r="EKU230"/>
      <c r="EKV230"/>
      <c r="EKW230"/>
      <c r="EKX230"/>
      <c r="EKY230"/>
      <c r="EKZ230"/>
      <c r="ELA230"/>
      <c r="ELB230"/>
      <c r="ELC230"/>
      <c r="ELD230"/>
      <c r="ELE230"/>
      <c r="ELF230"/>
      <c r="ELG230"/>
      <c r="ELH230"/>
      <c r="ELI230"/>
      <c r="ELJ230"/>
      <c r="ELK230"/>
      <c r="ELL230"/>
      <c r="ELM230"/>
      <c r="ELN230"/>
      <c r="ELO230"/>
      <c r="ELP230"/>
      <c r="ELQ230"/>
      <c r="ELR230"/>
      <c r="ELS230"/>
      <c r="ELT230"/>
      <c r="ELU230"/>
      <c r="ELV230"/>
      <c r="ELW230"/>
      <c r="ELX230"/>
      <c r="ELY230"/>
      <c r="ELZ230"/>
      <c r="EMA230"/>
      <c r="EMB230"/>
      <c r="EMC230"/>
      <c r="EMD230"/>
      <c r="EME230"/>
      <c r="EMF230"/>
      <c r="EMG230"/>
      <c r="EMH230"/>
      <c r="EMI230"/>
      <c r="EMJ230"/>
      <c r="EMK230"/>
      <c r="EML230"/>
      <c r="EMM230"/>
      <c r="EMN230"/>
      <c r="EMO230"/>
      <c r="EMP230"/>
      <c r="EMQ230"/>
      <c r="EMR230"/>
      <c r="EMS230"/>
      <c r="EMT230"/>
      <c r="EMU230"/>
      <c r="EMV230"/>
      <c r="EMW230"/>
      <c r="EMX230"/>
      <c r="EMY230"/>
      <c r="EMZ230"/>
      <c r="ENA230"/>
      <c r="ENB230"/>
      <c r="ENC230"/>
      <c r="END230"/>
      <c r="ENE230"/>
      <c r="ENF230"/>
      <c r="ENG230"/>
      <c r="ENH230"/>
      <c r="ENI230"/>
      <c r="ENJ230"/>
      <c r="ENK230"/>
      <c r="ENL230"/>
      <c r="ENM230"/>
      <c r="ENN230"/>
      <c r="ENO230"/>
      <c r="ENP230"/>
      <c r="ENQ230"/>
      <c r="ENR230"/>
      <c r="ENS230"/>
      <c r="ENT230"/>
      <c r="ENU230"/>
      <c r="ENV230"/>
      <c r="ENW230"/>
      <c r="ENX230"/>
      <c r="ENY230"/>
      <c r="ENZ230"/>
      <c r="EOA230"/>
      <c r="EOB230"/>
      <c r="EOC230"/>
      <c r="EOD230"/>
      <c r="EOE230"/>
      <c r="EOF230"/>
      <c r="EOG230"/>
      <c r="EOH230"/>
      <c r="EOI230"/>
      <c r="EOJ230"/>
      <c r="EOK230"/>
      <c r="EOL230"/>
      <c r="EOM230"/>
      <c r="EON230"/>
      <c r="EOO230"/>
      <c r="EOP230"/>
      <c r="EOQ230"/>
      <c r="EOR230"/>
      <c r="EOS230"/>
      <c r="EOT230"/>
      <c r="EOU230"/>
      <c r="EOV230"/>
      <c r="EOW230"/>
      <c r="EOX230"/>
      <c r="EOY230"/>
      <c r="EOZ230"/>
      <c r="EPA230"/>
      <c r="EPB230"/>
      <c r="EPC230"/>
      <c r="EPD230"/>
      <c r="EPE230"/>
      <c r="EPF230"/>
      <c r="EPG230"/>
      <c r="EPH230"/>
      <c r="EPI230"/>
      <c r="EPJ230"/>
      <c r="EPK230"/>
      <c r="EPL230"/>
      <c r="EPM230"/>
      <c r="EPN230"/>
      <c r="EPO230"/>
      <c r="EPP230"/>
      <c r="EPQ230"/>
      <c r="EPR230"/>
      <c r="EPS230"/>
      <c r="EPT230"/>
      <c r="EPU230"/>
      <c r="EPV230"/>
      <c r="EPW230"/>
      <c r="EPX230"/>
      <c r="EPY230"/>
      <c r="EPZ230"/>
      <c r="EQA230"/>
      <c r="EQB230"/>
      <c r="EQC230"/>
      <c r="EQD230"/>
      <c r="EQE230"/>
      <c r="EQF230"/>
      <c r="EQG230"/>
      <c r="EQH230"/>
      <c r="EQI230"/>
      <c r="EQJ230"/>
      <c r="EQK230"/>
      <c r="EQL230"/>
      <c r="EQM230"/>
      <c r="EQN230"/>
      <c r="EQO230"/>
      <c r="EQP230"/>
      <c r="EQQ230"/>
      <c r="EQR230"/>
      <c r="EQS230"/>
      <c r="EQT230"/>
      <c r="EQU230"/>
      <c r="EQV230"/>
      <c r="EQW230"/>
      <c r="EQX230"/>
      <c r="EQY230"/>
      <c r="EQZ230"/>
      <c r="ERA230"/>
      <c r="ERB230"/>
      <c r="ERC230"/>
      <c r="ERD230"/>
      <c r="ERE230"/>
      <c r="ERF230"/>
      <c r="ERG230"/>
      <c r="ERH230"/>
      <c r="ERI230"/>
      <c r="ERJ230"/>
      <c r="ERK230"/>
      <c r="ERL230"/>
      <c r="ERM230"/>
      <c r="ERN230"/>
      <c r="ERO230"/>
      <c r="ERP230"/>
      <c r="ERQ230"/>
      <c r="ERR230"/>
      <c r="ERS230"/>
      <c r="ERT230"/>
      <c r="ERU230"/>
      <c r="ERV230"/>
      <c r="ERW230"/>
      <c r="ERX230"/>
      <c r="ERY230"/>
      <c r="ERZ230"/>
      <c r="ESA230"/>
      <c r="ESB230"/>
      <c r="ESC230"/>
      <c r="ESD230"/>
      <c r="ESE230"/>
      <c r="ESF230"/>
      <c r="ESG230"/>
      <c r="ESH230"/>
      <c r="ESI230"/>
      <c r="ESJ230"/>
      <c r="ESK230"/>
      <c r="ESL230"/>
      <c r="ESM230"/>
      <c r="ESN230"/>
      <c r="ESO230"/>
      <c r="ESP230"/>
      <c r="ESQ230"/>
      <c r="ESR230"/>
      <c r="ESS230"/>
      <c r="EST230"/>
      <c r="ESU230"/>
      <c r="ESV230"/>
      <c r="ESW230"/>
      <c r="ESX230"/>
      <c r="ESY230"/>
      <c r="ESZ230"/>
      <c r="ETA230"/>
      <c r="ETB230"/>
      <c r="ETC230"/>
      <c r="ETD230"/>
      <c r="ETE230"/>
      <c r="ETF230"/>
      <c r="ETG230"/>
      <c r="ETH230"/>
      <c r="ETI230"/>
      <c r="ETJ230"/>
      <c r="ETK230"/>
      <c r="ETL230"/>
      <c r="ETM230"/>
      <c r="ETN230"/>
      <c r="ETO230"/>
      <c r="ETP230"/>
      <c r="ETQ230"/>
      <c r="ETR230"/>
      <c r="ETS230"/>
      <c r="ETT230"/>
      <c r="ETU230"/>
      <c r="ETV230"/>
      <c r="ETW230"/>
      <c r="ETX230"/>
      <c r="ETY230"/>
      <c r="ETZ230"/>
      <c r="EUA230"/>
      <c r="EUB230"/>
      <c r="EUC230"/>
      <c r="EUD230"/>
      <c r="EUE230"/>
      <c r="EUF230"/>
      <c r="EUG230"/>
      <c r="EUH230"/>
      <c r="EUI230"/>
      <c r="EUJ230"/>
      <c r="EUK230"/>
      <c r="EUL230"/>
      <c r="EUM230"/>
      <c r="EUN230"/>
      <c r="EUO230"/>
      <c r="EUP230"/>
      <c r="EUQ230"/>
      <c r="EUR230"/>
      <c r="EUS230"/>
      <c r="EUT230"/>
      <c r="EUU230"/>
      <c r="EUV230"/>
      <c r="EUW230"/>
      <c r="EUX230"/>
      <c r="EUY230"/>
      <c r="EUZ230"/>
      <c r="EVA230"/>
      <c r="EVB230"/>
      <c r="EVC230"/>
      <c r="EVD230"/>
      <c r="EVE230"/>
      <c r="EVF230"/>
      <c r="EVG230"/>
      <c r="EVH230"/>
      <c r="EVI230"/>
      <c r="EVJ230"/>
      <c r="EVK230"/>
      <c r="EVL230"/>
      <c r="EVM230"/>
      <c r="EVN230"/>
      <c r="EVO230"/>
      <c r="EVP230"/>
      <c r="EVQ230"/>
      <c r="EVR230"/>
      <c r="EVS230"/>
      <c r="EVT230"/>
      <c r="EVU230"/>
      <c r="EVV230"/>
      <c r="EVW230"/>
      <c r="EVX230"/>
      <c r="EVY230"/>
      <c r="EVZ230"/>
      <c r="EWA230"/>
      <c r="EWB230"/>
      <c r="EWC230"/>
      <c r="EWD230"/>
      <c r="EWE230"/>
      <c r="EWF230"/>
      <c r="EWG230"/>
      <c r="EWH230"/>
      <c r="EWI230"/>
      <c r="EWJ230"/>
      <c r="EWK230"/>
      <c r="EWL230"/>
      <c r="EWM230"/>
      <c r="EWN230"/>
      <c r="EWO230"/>
      <c r="EWP230"/>
      <c r="EWQ230"/>
      <c r="EWR230"/>
      <c r="EWS230"/>
      <c r="EWT230"/>
      <c r="EWU230"/>
      <c r="EWV230"/>
      <c r="EWW230"/>
      <c r="EWX230"/>
      <c r="EWY230"/>
      <c r="EWZ230"/>
      <c r="EXA230"/>
      <c r="EXB230"/>
      <c r="EXC230"/>
      <c r="EXD230"/>
      <c r="EXE230"/>
      <c r="EXF230"/>
      <c r="EXG230"/>
      <c r="EXH230"/>
      <c r="EXI230"/>
      <c r="EXJ230"/>
      <c r="EXK230"/>
      <c r="EXL230"/>
      <c r="EXM230"/>
      <c r="EXN230"/>
      <c r="EXO230"/>
      <c r="EXP230"/>
      <c r="EXQ230"/>
      <c r="EXR230"/>
      <c r="EXS230"/>
      <c r="EXT230"/>
      <c r="EXU230"/>
      <c r="EXV230"/>
      <c r="EXW230"/>
      <c r="EXX230"/>
      <c r="EXY230"/>
      <c r="EXZ230"/>
      <c r="EYA230"/>
      <c r="EYB230"/>
      <c r="EYC230"/>
      <c r="EYD230"/>
      <c r="EYE230"/>
      <c r="EYF230"/>
      <c r="EYG230"/>
      <c r="EYH230"/>
      <c r="EYI230"/>
      <c r="EYJ230"/>
      <c r="EYK230"/>
      <c r="EYL230"/>
      <c r="EYM230"/>
      <c r="EYN230"/>
      <c r="EYO230"/>
      <c r="EYP230"/>
      <c r="EYQ230"/>
      <c r="EYR230"/>
      <c r="EYS230"/>
      <c r="EYT230"/>
      <c r="EYU230"/>
      <c r="EYV230"/>
      <c r="EYW230"/>
      <c r="EYX230"/>
      <c r="EYY230"/>
      <c r="EYZ230"/>
      <c r="EZA230"/>
      <c r="EZB230"/>
      <c r="EZC230"/>
      <c r="EZD230"/>
      <c r="EZE230"/>
      <c r="EZF230"/>
      <c r="EZG230"/>
      <c r="EZH230"/>
      <c r="EZI230"/>
      <c r="EZJ230"/>
      <c r="EZK230"/>
      <c r="EZL230"/>
      <c r="EZM230"/>
      <c r="EZN230"/>
      <c r="EZO230"/>
      <c r="EZP230"/>
      <c r="EZQ230"/>
      <c r="EZR230"/>
      <c r="EZS230"/>
      <c r="EZT230"/>
      <c r="EZU230"/>
      <c r="EZV230"/>
      <c r="EZW230"/>
      <c r="EZX230"/>
      <c r="EZY230"/>
      <c r="EZZ230"/>
      <c r="FAA230"/>
      <c r="FAB230"/>
      <c r="FAC230"/>
      <c r="FAD230"/>
      <c r="FAE230"/>
      <c r="FAF230"/>
      <c r="FAG230"/>
      <c r="FAH230"/>
      <c r="FAI230"/>
      <c r="FAJ230"/>
      <c r="FAK230"/>
      <c r="FAL230"/>
      <c r="FAM230"/>
      <c r="FAN230"/>
      <c r="FAO230"/>
      <c r="FAP230"/>
      <c r="FAQ230"/>
      <c r="FAR230"/>
      <c r="FAS230"/>
      <c r="FAT230"/>
      <c r="FAU230"/>
      <c r="FAV230"/>
      <c r="FAW230"/>
      <c r="FAX230"/>
      <c r="FAY230"/>
      <c r="FAZ230"/>
      <c r="FBA230"/>
      <c r="FBB230"/>
      <c r="FBC230"/>
      <c r="FBD230"/>
      <c r="FBE230"/>
      <c r="FBF230"/>
      <c r="FBG230"/>
      <c r="FBH230"/>
      <c r="FBI230"/>
      <c r="FBJ230"/>
      <c r="FBK230"/>
      <c r="FBL230"/>
      <c r="FBM230"/>
      <c r="FBN230"/>
      <c r="FBO230"/>
      <c r="FBP230"/>
      <c r="FBQ230"/>
      <c r="FBR230"/>
      <c r="FBS230"/>
      <c r="FBT230"/>
      <c r="FBU230"/>
      <c r="FBV230"/>
      <c r="FBW230"/>
      <c r="FBX230"/>
      <c r="FBY230"/>
      <c r="FBZ230"/>
      <c r="FCA230"/>
      <c r="FCB230"/>
      <c r="FCC230"/>
      <c r="FCD230"/>
      <c r="FCE230"/>
      <c r="FCF230"/>
      <c r="FCG230"/>
      <c r="FCH230"/>
      <c r="FCI230"/>
      <c r="FCJ230"/>
      <c r="FCK230"/>
      <c r="FCL230"/>
      <c r="FCM230"/>
      <c r="FCN230"/>
      <c r="FCO230"/>
      <c r="FCP230"/>
      <c r="FCQ230"/>
      <c r="FCR230"/>
      <c r="FCS230"/>
      <c r="FCT230"/>
      <c r="FCU230"/>
      <c r="FCV230"/>
      <c r="FCW230"/>
      <c r="FCX230"/>
      <c r="FCY230"/>
      <c r="FCZ230"/>
      <c r="FDA230"/>
      <c r="FDB230"/>
      <c r="FDC230"/>
      <c r="FDD230"/>
      <c r="FDE230"/>
      <c r="FDF230"/>
      <c r="FDG230"/>
      <c r="FDH230"/>
      <c r="FDI230"/>
      <c r="FDJ230"/>
      <c r="FDK230"/>
      <c r="FDL230"/>
      <c r="FDM230"/>
      <c r="FDN230"/>
      <c r="FDO230"/>
      <c r="FDP230"/>
      <c r="FDQ230"/>
      <c r="FDR230"/>
      <c r="FDS230"/>
      <c r="FDT230"/>
      <c r="FDU230"/>
      <c r="FDV230"/>
      <c r="FDW230"/>
      <c r="FDX230"/>
      <c r="FDY230"/>
      <c r="FDZ230"/>
      <c r="FEA230"/>
      <c r="FEB230"/>
      <c r="FEC230"/>
      <c r="FED230"/>
      <c r="FEE230"/>
      <c r="FEF230"/>
      <c r="FEG230"/>
      <c r="FEH230"/>
      <c r="FEI230"/>
      <c r="FEJ230"/>
      <c r="FEK230"/>
      <c r="FEL230"/>
      <c r="FEM230"/>
      <c r="FEN230"/>
      <c r="FEO230"/>
      <c r="FEP230"/>
      <c r="FEQ230"/>
      <c r="FER230"/>
      <c r="FES230"/>
      <c r="FET230"/>
      <c r="FEU230"/>
      <c r="FEV230"/>
      <c r="FEW230"/>
      <c r="FEX230"/>
      <c r="FEY230"/>
      <c r="FEZ230"/>
      <c r="FFA230"/>
      <c r="FFB230"/>
      <c r="FFC230"/>
      <c r="FFD230"/>
      <c r="FFE230"/>
      <c r="FFF230"/>
      <c r="FFG230"/>
      <c r="FFH230"/>
      <c r="FFI230"/>
      <c r="FFJ230"/>
      <c r="FFK230"/>
      <c r="FFL230"/>
      <c r="FFM230"/>
      <c r="FFN230"/>
      <c r="FFO230"/>
      <c r="FFP230"/>
      <c r="FFQ230"/>
      <c r="FFR230"/>
      <c r="FFS230"/>
      <c r="FFT230"/>
      <c r="FFU230"/>
      <c r="FFV230"/>
      <c r="FFW230"/>
      <c r="FFX230"/>
      <c r="FFY230"/>
      <c r="FFZ230"/>
      <c r="FGA230"/>
      <c r="FGB230"/>
      <c r="FGC230"/>
      <c r="FGD230"/>
      <c r="FGE230"/>
      <c r="FGF230"/>
      <c r="FGG230"/>
      <c r="FGH230"/>
      <c r="FGI230"/>
      <c r="FGJ230"/>
      <c r="FGK230"/>
      <c r="FGL230"/>
      <c r="FGM230"/>
      <c r="FGN230"/>
      <c r="FGO230"/>
      <c r="FGP230"/>
      <c r="FGQ230"/>
      <c r="FGR230"/>
      <c r="FGS230"/>
      <c r="FGT230"/>
      <c r="FGU230"/>
      <c r="FGV230"/>
      <c r="FGW230"/>
      <c r="FGX230"/>
      <c r="FGY230"/>
      <c r="FGZ230"/>
      <c r="FHA230"/>
      <c r="FHB230"/>
      <c r="FHC230"/>
      <c r="FHD230"/>
      <c r="FHE230"/>
      <c r="FHF230"/>
      <c r="FHG230"/>
      <c r="FHH230"/>
      <c r="FHI230"/>
      <c r="FHJ230"/>
      <c r="FHK230"/>
      <c r="FHL230"/>
      <c r="FHM230"/>
      <c r="FHN230"/>
      <c r="FHO230"/>
      <c r="FHP230"/>
      <c r="FHQ230"/>
      <c r="FHR230"/>
      <c r="FHS230"/>
      <c r="FHT230"/>
      <c r="FHU230"/>
      <c r="FHV230"/>
      <c r="FHW230"/>
      <c r="FHX230"/>
      <c r="FHY230"/>
      <c r="FHZ230"/>
      <c r="FIA230"/>
      <c r="FIB230"/>
      <c r="FIC230"/>
      <c r="FID230"/>
      <c r="FIE230"/>
      <c r="FIF230"/>
      <c r="FIG230"/>
      <c r="FIH230"/>
      <c r="FII230"/>
      <c r="FIJ230"/>
      <c r="FIK230"/>
      <c r="FIL230"/>
      <c r="FIM230"/>
      <c r="FIN230"/>
      <c r="FIO230"/>
      <c r="FIP230"/>
      <c r="FIQ230"/>
      <c r="FIR230"/>
      <c r="FIS230"/>
      <c r="FIT230"/>
      <c r="FIU230"/>
      <c r="FIV230"/>
      <c r="FIW230"/>
      <c r="FIX230"/>
      <c r="FIY230"/>
      <c r="FIZ230"/>
      <c r="FJA230"/>
      <c r="FJB230"/>
      <c r="FJC230"/>
      <c r="FJD230"/>
      <c r="FJE230"/>
      <c r="FJF230"/>
      <c r="FJG230"/>
      <c r="FJH230"/>
      <c r="FJI230"/>
      <c r="FJJ230"/>
      <c r="FJK230"/>
      <c r="FJL230"/>
      <c r="FJM230"/>
      <c r="FJN230"/>
      <c r="FJO230"/>
      <c r="FJP230"/>
      <c r="FJQ230"/>
      <c r="FJR230"/>
      <c r="FJS230"/>
      <c r="FJT230"/>
      <c r="FJU230"/>
      <c r="FJV230"/>
      <c r="FJW230"/>
      <c r="FJX230"/>
      <c r="FJY230"/>
      <c r="FJZ230"/>
      <c r="FKA230"/>
      <c r="FKB230"/>
      <c r="FKC230"/>
      <c r="FKD230"/>
      <c r="FKE230"/>
      <c r="FKF230"/>
      <c r="FKG230"/>
      <c r="FKH230"/>
      <c r="FKI230"/>
      <c r="FKJ230"/>
      <c r="FKK230"/>
      <c r="FKL230"/>
      <c r="FKM230"/>
      <c r="FKN230"/>
      <c r="FKO230"/>
      <c r="FKP230"/>
      <c r="FKQ230"/>
      <c r="FKR230"/>
      <c r="FKS230"/>
      <c r="FKT230"/>
      <c r="FKU230"/>
      <c r="FKV230"/>
      <c r="FKW230"/>
      <c r="FKX230"/>
      <c r="FKY230"/>
      <c r="FKZ230"/>
      <c r="FLA230"/>
      <c r="FLB230"/>
      <c r="FLC230"/>
      <c r="FLD230"/>
      <c r="FLE230"/>
      <c r="FLF230"/>
      <c r="FLG230"/>
      <c r="FLH230"/>
      <c r="FLI230"/>
      <c r="FLJ230"/>
      <c r="FLK230"/>
      <c r="FLL230"/>
      <c r="FLM230"/>
      <c r="FLN230"/>
      <c r="FLO230"/>
      <c r="FLP230"/>
      <c r="FLQ230"/>
      <c r="FLR230"/>
      <c r="FLS230"/>
      <c r="FLT230"/>
      <c r="FLU230"/>
      <c r="FLV230"/>
      <c r="FLW230"/>
      <c r="FLX230"/>
      <c r="FLY230"/>
      <c r="FLZ230"/>
      <c r="FMA230"/>
      <c r="FMB230"/>
      <c r="FMC230"/>
      <c r="FMD230"/>
      <c r="FME230"/>
      <c r="FMF230"/>
      <c r="FMG230"/>
      <c r="FMH230"/>
      <c r="FMI230"/>
      <c r="FMJ230"/>
      <c r="FMK230"/>
      <c r="FML230"/>
      <c r="FMM230"/>
      <c r="FMN230"/>
      <c r="FMO230"/>
      <c r="FMP230"/>
      <c r="FMQ230"/>
      <c r="FMR230"/>
      <c r="FMS230"/>
      <c r="FMT230"/>
      <c r="FMU230"/>
      <c r="FMV230"/>
      <c r="FMW230"/>
      <c r="FMX230"/>
      <c r="FMY230"/>
      <c r="FMZ230"/>
      <c r="FNA230"/>
      <c r="FNB230"/>
      <c r="FNC230"/>
      <c r="FND230"/>
      <c r="FNE230"/>
      <c r="FNF230"/>
      <c r="FNG230"/>
      <c r="FNH230"/>
      <c r="FNI230"/>
      <c r="FNJ230"/>
      <c r="FNK230"/>
      <c r="FNL230"/>
      <c r="FNM230"/>
      <c r="FNN230"/>
      <c r="FNO230"/>
      <c r="FNP230"/>
      <c r="FNQ230"/>
      <c r="FNR230"/>
      <c r="FNS230"/>
      <c r="FNT230"/>
      <c r="FNU230"/>
      <c r="FNV230"/>
      <c r="FNW230"/>
      <c r="FNX230"/>
      <c r="FNY230"/>
      <c r="FNZ230"/>
      <c r="FOA230"/>
      <c r="FOB230"/>
      <c r="FOC230"/>
      <c r="FOD230"/>
      <c r="FOE230"/>
      <c r="FOF230"/>
      <c r="FOG230"/>
      <c r="FOH230"/>
      <c r="FOI230"/>
      <c r="FOJ230"/>
      <c r="FOK230"/>
      <c r="FOL230"/>
      <c r="FOM230"/>
      <c r="FON230"/>
      <c r="FOO230"/>
      <c r="FOP230"/>
      <c r="FOQ230"/>
      <c r="FOR230"/>
      <c r="FOS230"/>
      <c r="FOT230"/>
      <c r="FOU230"/>
      <c r="FOV230"/>
      <c r="FOW230"/>
      <c r="FOX230"/>
      <c r="FOY230"/>
      <c r="FOZ230"/>
      <c r="FPA230"/>
      <c r="FPB230"/>
      <c r="FPC230"/>
      <c r="FPD230"/>
      <c r="FPE230"/>
      <c r="FPF230"/>
      <c r="FPG230"/>
      <c r="FPH230"/>
      <c r="FPI230"/>
      <c r="FPJ230"/>
      <c r="FPK230"/>
      <c r="FPL230"/>
      <c r="FPM230"/>
      <c r="FPN230"/>
      <c r="FPO230"/>
      <c r="FPP230"/>
      <c r="FPQ230"/>
      <c r="FPR230"/>
      <c r="FPS230"/>
      <c r="FPT230"/>
      <c r="FPU230"/>
      <c r="FPV230"/>
      <c r="FPW230"/>
      <c r="FPX230"/>
      <c r="FPY230"/>
      <c r="FPZ230"/>
      <c r="FQA230"/>
      <c r="FQB230"/>
      <c r="FQC230"/>
      <c r="FQD230"/>
      <c r="FQE230"/>
      <c r="FQF230"/>
      <c r="FQG230"/>
      <c r="FQH230"/>
      <c r="FQI230"/>
      <c r="FQJ230"/>
      <c r="FQK230"/>
      <c r="FQL230"/>
      <c r="FQM230"/>
      <c r="FQN230"/>
      <c r="FQO230"/>
      <c r="FQP230"/>
      <c r="FQQ230"/>
      <c r="FQR230"/>
      <c r="FQS230"/>
      <c r="FQT230"/>
      <c r="FQU230"/>
      <c r="FQV230"/>
      <c r="FQW230"/>
      <c r="FQX230"/>
      <c r="FQY230"/>
      <c r="FQZ230"/>
      <c r="FRA230"/>
      <c r="FRB230"/>
      <c r="FRC230"/>
      <c r="FRD230"/>
      <c r="FRE230"/>
      <c r="FRF230"/>
      <c r="FRG230"/>
      <c r="FRH230"/>
      <c r="FRI230"/>
      <c r="FRJ230"/>
      <c r="FRK230"/>
      <c r="FRL230"/>
      <c r="FRM230"/>
      <c r="FRN230"/>
      <c r="FRO230"/>
      <c r="FRP230"/>
      <c r="FRQ230"/>
      <c r="FRR230"/>
      <c r="FRS230"/>
      <c r="FRT230"/>
      <c r="FRU230"/>
      <c r="FRV230"/>
      <c r="FRW230"/>
      <c r="FRX230"/>
      <c r="FRY230"/>
      <c r="FRZ230"/>
      <c r="FSA230"/>
      <c r="FSB230"/>
      <c r="FSC230"/>
      <c r="FSD230"/>
      <c r="FSE230"/>
      <c r="FSF230"/>
      <c r="FSG230"/>
      <c r="FSH230"/>
      <c r="FSI230"/>
      <c r="FSJ230"/>
      <c r="FSK230"/>
      <c r="FSL230"/>
      <c r="FSM230"/>
      <c r="FSN230"/>
      <c r="FSO230"/>
      <c r="FSP230"/>
      <c r="FSQ230"/>
      <c r="FSR230"/>
      <c r="FSS230"/>
      <c r="FST230"/>
      <c r="FSU230"/>
      <c r="FSV230"/>
      <c r="FSW230"/>
      <c r="FSX230"/>
      <c r="FSY230"/>
      <c r="FSZ230"/>
      <c r="FTA230"/>
      <c r="FTB230"/>
      <c r="FTC230"/>
      <c r="FTD230"/>
      <c r="FTE230"/>
      <c r="FTF230"/>
      <c r="FTG230"/>
      <c r="FTH230"/>
      <c r="FTI230"/>
      <c r="FTJ230"/>
      <c r="FTK230"/>
      <c r="FTL230"/>
      <c r="FTM230"/>
      <c r="FTN230"/>
      <c r="FTO230"/>
      <c r="FTP230"/>
      <c r="FTQ230"/>
      <c r="FTR230"/>
      <c r="FTS230"/>
      <c r="FTT230"/>
      <c r="FTU230"/>
      <c r="FTV230"/>
      <c r="FTW230"/>
      <c r="FTX230"/>
      <c r="FTY230"/>
      <c r="FTZ230"/>
      <c r="FUA230"/>
      <c r="FUB230"/>
      <c r="FUC230"/>
      <c r="FUD230"/>
      <c r="FUE230"/>
      <c r="FUF230"/>
      <c r="FUG230"/>
      <c r="FUH230"/>
      <c r="FUI230"/>
      <c r="FUJ230"/>
      <c r="FUK230"/>
      <c r="FUL230"/>
      <c r="FUM230"/>
      <c r="FUN230"/>
      <c r="FUO230"/>
      <c r="FUP230"/>
      <c r="FUQ230"/>
      <c r="FUR230"/>
      <c r="FUS230"/>
      <c r="FUT230"/>
      <c r="FUU230"/>
      <c r="FUV230"/>
      <c r="FUW230"/>
      <c r="FUX230"/>
      <c r="FUY230"/>
      <c r="FUZ230"/>
      <c r="FVA230"/>
      <c r="FVB230"/>
      <c r="FVC230"/>
      <c r="FVD230"/>
      <c r="FVE230"/>
      <c r="FVF230"/>
      <c r="FVG230"/>
      <c r="FVH230"/>
      <c r="FVI230"/>
      <c r="FVJ230"/>
      <c r="FVK230"/>
      <c r="FVL230"/>
      <c r="FVM230"/>
      <c r="FVN230"/>
      <c r="FVO230"/>
      <c r="FVP230"/>
      <c r="FVQ230"/>
      <c r="FVR230"/>
      <c r="FVS230"/>
      <c r="FVT230"/>
      <c r="FVU230"/>
      <c r="FVV230"/>
      <c r="FVW230"/>
      <c r="FVX230"/>
      <c r="FVY230"/>
      <c r="FVZ230"/>
      <c r="FWA230"/>
      <c r="FWB230"/>
      <c r="FWC230"/>
      <c r="FWD230"/>
      <c r="FWE230"/>
      <c r="FWF230"/>
      <c r="FWG230"/>
      <c r="FWH230"/>
      <c r="FWI230"/>
      <c r="FWJ230"/>
      <c r="FWK230"/>
      <c r="FWL230"/>
      <c r="FWM230"/>
      <c r="FWN230"/>
      <c r="FWO230"/>
      <c r="FWP230"/>
      <c r="FWQ230"/>
      <c r="FWR230"/>
      <c r="FWS230"/>
      <c r="FWT230"/>
      <c r="FWU230"/>
      <c r="FWV230"/>
      <c r="FWW230"/>
      <c r="FWX230"/>
      <c r="FWY230"/>
      <c r="FWZ230"/>
      <c r="FXA230"/>
      <c r="FXB230"/>
      <c r="FXC230"/>
      <c r="FXD230"/>
      <c r="FXE230"/>
      <c r="FXF230"/>
      <c r="FXG230"/>
      <c r="FXH230"/>
      <c r="FXI230"/>
      <c r="FXJ230"/>
      <c r="FXK230"/>
      <c r="FXL230"/>
      <c r="FXM230"/>
      <c r="FXN230"/>
      <c r="FXO230"/>
      <c r="FXP230"/>
      <c r="FXQ230"/>
      <c r="FXR230"/>
      <c r="FXS230"/>
      <c r="FXT230"/>
      <c r="FXU230"/>
      <c r="FXV230"/>
      <c r="FXW230"/>
      <c r="FXX230"/>
      <c r="FXY230"/>
      <c r="FXZ230"/>
      <c r="FYA230"/>
      <c r="FYB230"/>
      <c r="FYC230"/>
      <c r="FYD230"/>
      <c r="FYE230"/>
      <c r="FYF230"/>
      <c r="FYG230"/>
      <c r="FYH230"/>
      <c r="FYI230"/>
      <c r="FYJ230"/>
      <c r="FYK230"/>
      <c r="FYL230"/>
      <c r="FYM230"/>
      <c r="FYN230"/>
      <c r="FYO230"/>
      <c r="FYP230"/>
      <c r="FYQ230"/>
      <c r="FYR230"/>
      <c r="FYS230"/>
      <c r="FYT230"/>
      <c r="FYU230"/>
      <c r="FYV230"/>
      <c r="FYW230"/>
      <c r="FYX230"/>
      <c r="FYY230"/>
      <c r="FYZ230"/>
      <c r="FZA230"/>
      <c r="FZB230"/>
      <c r="FZC230"/>
      <c r="FZD230"/>
      <c r="FZE230"/>
      <c r="FZF230"/>
      <c r="FZG230"/>
      <c r="FZH230"/>
      <c r="FZI230"/>
      <c r="FZJ230"/>
      <c r="FZK230"/>
      <c r="FZL230"/>
      <c r="FZM230"/>
      <c r="FZN230"/>
      <c r="FZO230"/>
      <c r="FZP230"/>
      <c r="FZQ230"/>
      <c r="FZR230"/>
      <c r="FZS230"/>
      <c r="FZT230"/>
      <c r="FZU230"/>
      <c r="FZV230"/>
      <c r="FZW230"/>
      <c r="FZX230"/>
      <c r="FZY230"/>
      <c r="FZZ230"/>
      <c r="GAA230"/>
      <c r="GAB230"/>
      <c r="GAC230"/>
      <c r="GAD230"/>
      <c r="GAE230"/>
      <c r="GAF230"/>
      <c r="GAG230"/>
      <c r="GAH230"/>
      <c r="GAI230"/>
      <c r="GAJ230"/>
      <c r="GAK230"/>
      <c r="GAL230"/>
      <c r="GAM230"/>
      <c r="GAN230"/>
      <c r="GAO230"/>
      <c r="GAP230"/>
      <c r="GAQ230"/>
      <c r="GAR230"/>
      <c r="GAS230"/>
      <c r="GAT230"/>
      <c r="GAU230"/>
      <c r="GAV230"/>
      <c r="GAW230"/>
      <c r="GAX230"/>
      <c r="GAY230"/>
      <c r="GAZ230"/>
      <c r="GBA230"/>
      <c r="GBB230"/>
      <c r="GBC230"/>
      <c r="GBD230"/>
      <c r="GBE230"/>
      <c r="GBF230"/>
      <c r="GBG230"/>
      <c r="GBH230"/>
      <c r="GBI230"/>
      <c r="GBJ230"/>
      <c r="GBK230"/>
      <c r="GBL230"/>
      <c r="GBM230"/>
      <c r="GBN230"/>
      <c r="GBO230"/>
      <c r="GBP230"/>
      <c r="GBQ230"/>
      <c r="GBR230"/>
      <c r="GBS230"/>
      <c r="GBT230"/>
      <c r="GBU230"/>
      <c r="GBV230"/>
      <c r="GBW230"/>
      <c r="GBX230"/>
      <c r="GBY230"/>
      <c r="GBZ230"/>
      <c r="GCA230"/>
      <c r="GCB230"/>
      <c r="GCC230"/>
      <c r="GCD230"/>
      <c r="GCE230"/>
      <c r="GCF230"/>
      <c r="GCG230"/>
      <c r="GCH230"/>
      <c r="GCI230"/>
      <c r="GCJ230"/>
      <c r="GCK230"/>
      <c r="GCL230"/>
      <c r="GCM230"/>
      <c r="GCN230"/>
      <c r="GCO230"/>
      <c r="GCP230"/>
      <c r="GCQ230"/>
      <c r="GCR230"/>
      <c r="GCS230"/>
      <c r="GCT230"/>
      <c r="GCU230"/>
      <c r="GCV230"/>
      <c r="GCW230"/>
      <c r="GCX230"/>
      <c r="GCY230"/>
      <c r="GCZ230"/>
      <c r="GDA230"/>
      <c r="GDB230"/>
      <c r="GDC230"/>
      <c r="GDD230"/>
      <c r="GDE230"/>
      <c r="GDF230"/>
      <c r="GDG230"/>
      <c r="GDH230"/>
      <c r="GDI230"/>
      <c r="GDJ230"/>
      <c r="GDK230"/>
      <c r="GDL230"/>
      <c r="GDM230"/>
      <c r="GDN230"/>
      <c r="GDO230"/>
      <c r="GDP230"/>
      <c r="GDQ230"/>
      <c r="GDR230"/>
      <c r="GDS230"/>
      <c r="GDT230"/>
      <c r="GDU230"/>
      <c r="GDV230"/>
      <c r="GDW230"/>
      <c r="GDX230"/>
      <c r="GDY230"/>
      <c r="GDZ230"/>
      <c r="GEA230"/>
      <c r="GEB230"/>
      <c r="GEC230"/>
      <c r="GED230"/>
      <c r="GEE230"/>
      <c r="GEF230"/>
      <c r="GEG230"/>
      <c r="GEH230"/>
      <c r="GEI230"/>
      <c r="GEJ230"/>
      <c r="GEK230"/>
      <c r="GEL230"/>
      <c r="GEM230"/>
      <c r="GEN230"/>
      <c r="GEO230"/>
      <c r="GEP230"/>
      <c r="GEQ230"/>
      <c r="GER230"/>
      <c r="GES230"/>
      <c r="GET230"/>
      <c r="GEU230"/>
      <c r="GEV230"/>
      <c r="GEW230"/>
      <c r="GEX230"/>
      <c r="GEY230"/>
      <c r="GEZ230"/>
      <c r="GFA230"/>
      <c r="GFB230"/>
      <c r="GFC230"/>
      <c r="GFD230"/>
      <c r="GFE230"/>
      <c r="GFF230"/>
      <c r="GFG230"/>
      <c r="GFH230"/>
      <c r="GFI230"/>
      <c r="GFJ230"/>
      <c r="GFK230"/>
      <c r="GFL230"/>
      <c r="GFM230"/>
      <c r="GFN230"/>
      <c r="GFO230"/>
      <c r="GFP230"/>
      <c r="GFQ230"/>
      <c r="GFR230"/>
      <c r="GFS230"/>
      <c r="GFT230"/>
      <c r="GFU230"/>
      <c r="GFV230"/>
      <c r="GFW230"/>
      <c r="GFX230"/>
      <c r="GFY230"/>
      <c r="GFZ230"/>
      <c r="GGA230"/>
      <c r="GGB230"/>
      <c r="GGC230"/>
      <c r="GGD230"/>
      <c r="GGE230"/>
      <c r="GGF230"/>
      <c r="GGG230"/>
      <c r="GGH230"/>
      <c r="GGI230"/>
      <c r="GGJ230"/>
      <c r="GGK230"/>
      <c r="GGL230"/>
      <c r="GGM230"/>
      <c r="GGN230"/>
      <c r="GGO230"/>
      <c r="GGP230"/>
      <c r="GGQ230"/>
      <c r="GGR230"/>
      <c r="GGS230"/>
      <c r="GGT230"/>
      <c r="GGU230"/>
      <c r="GGV230"/>
      <c r="GGW230"/>
      <c r="GGX230"/>
      <c r="GGY230"/>
      <c r="GGZ230"/>
      <c r="GHA230"/>
      <c r="GHB230"/>
      <c r="GHC230"/>
      <c r="GHD230"/>
      <c r="GHE230"/>
      <c r="GHF230"/>
      <c r="GHG230"/>
      <c r="GHH230"/>
      <c r="GHI230"/>
      <c r="GHJ230"/>
      <c r="GHK230"/>
      <c r="GHL230"/>
      <c r="GHM230"/>
      <c r="GHN230"/>
      <c r="GHO230"/>
      <c r="GHP230"/>
      <c r="GHQ230"/>
      <c r="GHR230"/>
      <c r="GHS230"/>
      <c r="GHT230"/>
      <c r="GHU230"/>
      <c r="GHV230"/>
      <c r="GHW230"/>
      <c r="GHX230"/>
      <c r="GHY230"/>
      <c r="GHZ230"/>
      <c r="GIA230"/>
      <c r="GIB230"/>
      <c r="GIC230"/>
      <c r="GID230"/>
      <c r="GIE230"/>
      <c r="GIF230"/>
      <c r="GIG230"/>
      <c r="GIH230"/>
      <c r="GII230"/>
      <c r="GIJ230"/>
      <c r="GIK230"/>
      <c r="GIL230"/>
      <c r="GIM230"/>
      <c r="GIN230"/>
      <c r="GIO230"/>
      <c r="GIP230"/>
      <c r="GIQ230"/>
      <c r="GIR230"/>
      <c r="GIS230"/>
      <c r="GIT230"/>
      <c r="GIU230"/>
      <c r="GIV230"/>
      <c r="GIW230"/>
      <c r="GIX230"/>
      <c r="GIY230"/>
      <c r="GIZ230"/>
      <c r="GJA230"/>
      <c r="GJB230"/>
      <c r="GJC230"/>
      <c r="GJD230"/>
      <c r="GJE230"/>
      <c r="GJF230"/>
      <c r="GJG230"/>
      <c r="GJH230"/>
      <c r="GJI230"/>
      <c r="GJJ230"/>
      <c r="GJK230"/>
      <c r="GJL230"/>
      <c r="GJM230"/>
      <c r="GJN230"/>
      <c r="GJO230"/>
      <c r="GJP230"/>
      <c r="GJQ230"/>
      <c r="GJR230"/>
      <c r="GJS230"/>
      <c r="GJT230"/>
      <c r="GJU230"/>
      <c r="GJV230"/>
      <c r="GJW230"/>
      <c r="GJX230"/>
      <c r="GJY230"/>
      <c r="GJZ230"/>
      <c r="GKA230"/>
      <c r="GKB230"/>
      <c r="GKC230"/>
      <c r="GKD230"/>
      <c r="GKE230"/>
      <c r="GKF230"/>
      <c r="GKG230"/>
      <c r="GKH230"/>
      <c r="GKI230"/>
      <c r="GKJ230"/>
      <c r="GKK230"/>
      <c r="GKL230"/>
      <c r="GKM230"/>
      <c r="GKN230"/>
      <c r="GKO230"/>
      <c r="GKP230"/>
      <c r="GKQ230"/>
      <c r="GKR230"/>
      <c r="GKS230"/>
      <c r="GKT230"/>
      <c r="GKU230"/>
      <c r="GKV230"/>
      <c r="GKW230"/>
      <c r="GKX230"/>
      <c r="GKY230"/>
      <c r="GKZ230"/>
      <c r="GLA230"/>
      <c r="GLB230"/>
      <c r="GLC230"/>
      <c r="GLD230"/>
      <c r="GLE230"/>
      <c r="GLF230"/>
      <c r="GLG230"/>
      <c r="GLH230"/>
      <c r="GLI230"/>
      <c r="GLJ230"/>
      <c r="GLK230"/>
      <c r="GLL230"/>
      <c r="GLM230"/>
      <c r="GLN230"/>
      <c r="GLO230"/>
      <c r="GLP230"/>
      <c r="GLQ230"/>
      <c r="GLR230"/>
      <c r="GLS230"/>
      <c r="GLT230"/>
      <c r="GLU230"/>
      <c r="GLV230"/>
      <c r="GLW230"/>
      <c r="GLX230"/>
      <c r="GLY230"/>
      <c r="GLZ230"/>
      <c r="GMA230"/>
      <c r="GMB230"/>
      <c r="GMC230"/>
      <c r="GMD230"/>
      <c r="GME230"/>
      <c r="GMF230"/>
      <c r="GMG230"/>
      <c r="GMH230"/>
      <c r="GMI230"/>
      <c r="GMJ230"/>
      <c r="GMK230"/>
      <c r="GML230"/>
      <c r="GMM230"/>
      <c r="GMN230"/>
      <c r="GMO230"/>
      <c r="GMP230"/>
      <c r="GMQ230"/>
      <c r="GMR230"/>
      <c r="GMS230"/>
      <c r="GMT230"/>
      <c r="GMU230"/>
      <c r="GMV230"/>
      <c r="GMW230"/>
      <c r="GMX230"/>
      <c r="GMY230"/>
      <c r="GMZ230"/>
      <c r="GNA230"/>
      <c r="GNB230"/>
      <c r="GNC230"/>
      <c r="GND230"/>
      <c r="GNE230"/>
      <c r="GNF230"/>
      <c r="GNG230"/>
      <c r="GNH230"/>
      <c r="GNI230"/>
      <c r="GNJ230"/>
      <c r="GNK230"/>
      <c r="GNL230"/>
      <c r="GNM230"/>
      <c r="GNN230"/>
      <c r="GNO230"/>
      <c r="GNP230"/>
      <c r="GNQ230"/>
      <c r="GNR230"/>
      <c r="GNS230"/>
      <c r="GNT230"/>
      <c r="GNU230"/>
      <c r="GNV230"/>
      <c r="GNW230"/>
      <c r="GNX230"/>
      <c r="GNY230"/>
      <c r="GNZ230"/>
      <c r="GOA230"/>
      <c r="GOB230"/>
      <c r="GOC230"/>
      <c r="GOD230"/>
      <c r="GOE230"/>
      <c r="GOF230"/>
      <c r="GOG230"/>
      <c r="GOH230"/>
      <c r="GOI230"/>
      <c r="GOJ230"/>
      <c r="GOK230"/>
      <c r="GOL230"/>
      <c r="GOM230"/>
      <c r="GON230"/>
      <c r="GOO230"/>
      <c r="GOP230"/>
      <c r="GOQ230"/>
      <c r="GOR230"/>
      <c r="GOS230"/>
      <c r="GOT230"/>
      <c r="GOU230"/>
      <c r="GOV230"/>
      <c r="GOW230"/>
      <c r="GOX230"/>
      <c r="GOY230"/>
      <c r="GOZ230"/>
      <c r="GPA230"/>
      <c r="GPB230"/>
      <c r="GPC230"/>
      <c r="GPD230"/>
      <c r="GPE230"/>
      <c r="GPF230"/>
      <c r="GPG230"/>
      <c r="GPH230"/>
      <c r="GPI230"/>
      <c r="GPJ230"/>
      <c r="GPK230"/>
      <c r="GPL230"/>
      <c r="GPM230"/>
      <c r="GPN230"/>
      <c r="GPO230"/>
      <c r="GPP230"/>
      <c r="GPQ230"/>
      <c r="GPR230"/>
      <c r="GPS230"/>
      <c r="GPT230"/>
      <c r="GPU230"/>
      <c r="GPV230"/>
      <c r="GPW230"/>
      <c r="GPX230"/>
      <c r="GPY230"/>
      <c r="GPZ230"/>
      <c r="GQA230"/>
      <c r="GQB230"/>
      <c r="GQC230"/>
      <c r="GQD230"/>
      <c r="GQE230"/>
      <c r="GQF230"/>
      <c r="GQG230"/>
      <c r="GQH230"/>
      <c r="GQI230"/>
      <c r="GQJ230"/>
      <c r="GQK230"/>
      <c r="GQL230"/>
      <c r="GQM230"/>
      <c r="GQN230"/>
      <c r="GQO230"/>
      <c r="GQP230"/>
      <c r="GQQ230"/>
      <c r="GQR230"/>
      <c r="GQS230"/>
      <c r="GQT230"/>
      <c r="GQU230"/>
      <c r="GQV230"/>
      <c r="GQW230"/>
      <c r="GQX230"/>
      <c r="GQY230"/>
      <c r="GQZ230"/>
      <c r="GRA230"/>
      <c r="GRB230"/>
      <c r="GRC230"/>
      <c r="GRD230"/>
      <c r="GRE230"/>
      <c r="GRF230"/>
      <c r="GRG230"/>
      <c r="GRH230"/>
      <c r="GRI230"/>
      <c r="GRJ230"/>
      <c r="GRK230"/>
      <c r="GRL230"/>
      <c r="GRM230"/>
      <c r="GRN230"/>
      <c r="GRO230"/>
      <c r="GRP230"/>
      <c r="GRQ230"/>
      <c r="GRR230"/>
      <c r="GRS230"/>
      <c r="GRT230"/>
      <c r="GRU230"/>
      <c r="GRV230"/>
      <c r="GRW230"/>
      <c r="GRX230"/>
      <c r="GRY230"/>
      <c r="GRZ230"/>
      <c r="GSA230"/>
      <c r="GSB230"/>
      <c r="GSC230"/>
      <c r="GSD230"/>
      <c r="GSE230"/>
      <c r="GSF230"/>
      <c r="GSG230"/>
      <c r="GSH230"/>
      <c r="GSI230"/>
      <c r="GSJ230"/>
      <c r="GSK230"/>
      <c r="GSL230"/>
      <c r="GSM230"/>
      <c r="GSN230"/>
      <c r="GSO230"/>
      <c r="GSP230"/>
      <c r="GSQ230"/>
      <c r="GSR230"/>
      <c r="GSS230"/>
      <c r="GST230"/>
      <c r="GSU230"/>
      <c r="GSV230"/>
      <c r="GSW230"/>
      <c r="GSX230"/>
      <c r="GSY230"/>
      <c r="GSZ230"/>
      <c r="GTA230"/>
      <c r="GTB230"/>
      <c r="GTC230"/>
      <c r="GTD230"/>
      <c r="GTE230"/>
      <c r="GTF230"/>
      <c r="GTG230"/>
      <c r="GTH230"/>
      <c r="GTI230"/>
      <c r="GTJ230"/>
      <c r="GTK230"/>
      <c r="GTL230"/>
      <c r="GTM230"/>
      <c r="GTN230"/>
      <c r="GTO230"/>
      <c r="GTP230"/>
      <c r="GTQ230"/>
      <c r="GTR230"/>
      <c r="GTS230"/>
      <c r="GTT230"/>
      <c r="GTU230"/>
      <c r="GTV230"/>
      <c r="GTW230"/>
      <c r="GTX230"/>
      <c r="GTY230"/>
      <c r="GTZ230"/>
      <c r="GUA230"/>
      <c r="GUB230"/>
      <c r="GUC230"/>
      <c r="GUD230"/>
      <c r="GUE230"/>
      <c r="GUF230"/>
      <c r="GUG230"/>
      <c r="GUH230"/>
      <c r="GUI230"/>
      <c r="GUJ230"/>
      <c r="GUK230"/>
      <c r="GUL230"/>
      <c r="GUM230"/>
      <c r="GUN230"/>
      <c r="GUO230"/>
      <c r="GUP230"/>
      <c r="GUQ230"/>
      <c r="GUR230"/>
      <c r="GUS230"/>
      <c r="GUT230"/>
      <c r="GUU230"/>
      <c r="GUV230"/>
      <c r="GUW230"/>
      <c r="GUX230"/>
      <c r="GUY230"/>
      <c r="GUZ230"/>
      <c r="GVA230"/>
      <c r="GVB230"/>
      <c r="GVC230"/>
      <c r="GVD230"/>
      <c r="GVE230"/>
      <c r="GVF230"/>
      <c r="GVG230"/>
      <c r="GVH230"/>
      <c r="GVI230"/>
      <c r="GVJ230"/>
      <c r="GVK230"/>
      <c r="GVL230"/>
      <c r="GVM230"/>
      <c r="GVN230"/>
      <c r="GVO230"/>
      <c r="GVP230"/>
      <c r="GVQ230"/>
      <c r="GVR230"/>
      <c r="GVS230"/>
      <c r="GVT230"/>
      <c r="GVU230"/>
      <c r="GVV230"/>
      <c r="GVW230"/>
      <c r="GVX230"/>
      <c r="GVY230"/>
      <c r="GVZ230"/>
      <c r="GWA230"/>
      <c r="GWB230"/>
      <c r="GWC230"/>
      <c r="GWD230"/>
      <c r="GWE230"/>
      <c r="GWF230"/>
      <c r="GWG230"/>
      <c r="GWH230"/>
      <c r="GWI230"/>
      <c r="GWJ230"/>
      <c r="GWK230"/>
      <c r="GWL230"/>
      <c r="GWM230"/>
      <c r="GWN230"/>
      <c r="GWO230"/>
      <c r="GWP230"/>
      <c r="GWQ230"/>
      <c r="GWR230"/>
      <c r="GWS230"/>
      <c r="GWT230"/>
      <c r="GWU230"/>
      <c r="GWV230"/>
      <c r="GWW230"/>
      <c r="GWX230"/>
      <c r="GWY230"/>
      <c r="GWZ230"/>
      <c r="GXA230"/>
      <c r="GXB230"/>
      <c r="GXC230"/>
      <c r="GXD230"/>
      <c r="GXE230"/>
      <c r="GXF230"/>
      <c r="GXG230"/>
      <c r="GXH230"/>
      <c r="GXI230"/>
      <c r="GXJ230"/>
      <c r="GXK230"/>
      <c r="GXL230"/>
      <c r="GXM230"/>
      <c r="GXN230"/>
      <c r="GXO230"/>
      <c r="GXP230"/>
      <c r="GXQ230"/>
      <c r="GXR230"/>
      <c r="GXS230"/>
      <c r="GXT230"/>
      <c r="GXU230"/>
      <c r="GXV230"/>
      <c r="GXW230"/>
      <c r="GXX230"/>
      <c r="GXY230"/>
      <c r="GXZ230"/>
      <c r="GYA230"/>
      <c r="GYB230"/>
      <c r="GYC230"/>
      <c r="GYD230"/>
      <c r="GYE230"/>
      <c r="GYF230"/>
      <c r="GYG230"/>
      <c r="GYH230"/>
      <c r="GYI230"/>
      <c r="GYJ230"/>
      <c r="GYK230"/>
      <c r="GYL230"/>
      <c r="GYM230"/>
      <c r="GYN230"/>
      <c r="GYO230"/>
      <c r="GYP230"/>
      <c r="GYQ230"/>
      <c r="GYR230"/>
      <c r="GYS230"/>
      <c r="GYT230"/>
      <c r="GYU230"/>
      <c r="GYV230"/>
      <c r="GYW230"/>
      <c r="GYX230"/>
      <c r="GYY230"/>
      <c r="GYZ230"/>
      <c r="GZA230"/>
      <c r="GZB230"/>
      <c r="GZC230"/>
      <c r="GZD230"/>
      <c r="GZE230"/>
      <c r="GZF230"/>
      <c r="GZG230"/>
      <c r="GZH230"/>
      <c r="GZI230"/>
      <c r="GZJ230"/>
      <c r="GZK230"/>
      <c r="GZL230"/>
      <c r="GZM230"/>
      <c r="GZN230"/>
      <c r="GZO230"/>
      <c r="GZP230"/>
      <c r="GZQ230"/>
      <c r="GZR230"/>
      <c r="GZS230"/>
      <c r="GZT230"/>
      <c r="GZU230"/>
      <c r="GZV230"/>
      <c r="GZW230"/>
      <c r="GZX230"/>
      <c r="GZY230"/>
      <c r="GZZ230"/>
      <c r="HAA230"/>
      <c r="HAB230"/>
      <c r="HAC230"/>
      <c r="HAD230"/>
      <c r="HAE230"/>
      <c r="HAF230"/>
      <c r="HAG230"/>
      <c r="HAH230"/>
      <c r="HAI230"/>
      <c r="HAJ230"/>
      <c r="HAK230"/>
      <c r="HAL230"/>
      <c r="HAM230"/>
      <c r="HAN230"/>
      <c r="HAO230"/>
      <c r="HAP230"/>
      <c r="HAQ230"/>
      <c r="HAR230"/>
      <c r="HAS230"/>
      <c r="HAT230"/>
      <c r="HAU230"/>
      <c r="HAV230"/>
      <c r="HAW230"/>
      <c r="HAX230"/>
      <c r="HAY230"/>
      <c r="HAZ230"/>
      <c r="HBA230"/>
      <c r="HBB230"/>
      <c r="HBC230"/>
      <c r="HBD230"/>
      <c r="HBE230"/>
      <c r="HBF230"/>
      <c r="HBG230"/>
      <c r="HBH230"/>
      <c r="HBI230"/>
      <c r="HBJ230"/>
      <c r="HBK230"/>
      <c r="HBL230"/>
      <c r="HBM230"/>
      <c r="HBN230"/>
      <c r="HBO230"/>
      <c r="HBP230"/>
      <c r="HBQ230"/>
      <c r="HBR230"/>
      <c r="HBS230"/>
      <c r="HBT230"/>
      <c r="HBU230"/>
      <c r="HBV230"/>
      <c r="HBW230"/>
      <c r="HBX230"/>
      <c r="HBY230"/>
      <c r="HBZ230"/>
      <c r="HCA230"/>
      <c r="HCB230"/>
      <c r="HCC230"/>
      <c r="HCD230"/>
      <c r="HCE230"/>
      <c r="HCF230"/>
      <c r="HCG230"/>
      <c r="HCH230"/>
      <c r="HCI230"/>
      <c r="HCJ230"/>
      <c r="HCK230"/>
      <c r="HCL230"/>
      <c r="HCM230"/>
      <c r="HCN230"/>
      <c r="HCO230"/>
      <c r="HCP230"/>
      <c r="HCQ230"/>
      <c r="HCR230"/>
      <c r="HCS230"/>
      <c r="HCT230"/>
      <c r="HCU230"/>
      <c r="HCV230"/>
      <c r="HCW230"/>
      <c r="HCX230"/>
      <c r="HCY230"/>
      <c r="HCZ230"/>
      <c r="HDA230"/>
      <c r="HDB230"/>
      <c r="HDC230"/>
      <c r="HDD230"/>
      <c r="HDE230"/>
      <c r="HDF230"/>
      <c r="HDG230"/>
      <c r="HDH230"/>
      <c r="HDI230"/>
      <c r="HDJ230"/>
      <c r="HDK230"/>
      <c r="HDL230"/>
      <c r="HDM230"/>
      <c r="HDN230"/>
      <c r="HDO230"/>
      <c r="HDP230"/>
      <c r="HDQ230"/>
      <c r="HDR230"/>
      <c r="HDS230"/>
      <c r="HDT230"/>
      <c r="HDU230"/>
      <c r="HDV230"/>
      <c r="HDW230"/>
      <c r="HDX230"/>
      <c r="HDY230"/>
      <c r="HDZ230"/>
      <c r="HEA230"/>
      <c r="HEB230"/>
      <c r="HEC230"/>
      <c r="HED230"/>
      <c r="HEE230"/>
      <c r="HEF230"/>
      <c r="HEG230"/>
      <c r="HEH230"/>
      <c r="HEI230"/>
      <c r="HEJ230"/>
      <c r="HEK230"/>
      <c r="HEL230"/>
      <c r="HEM230"/>
      <c r="HEN230"/>
      <c r="HEO230"/>
      <c r="HEP230"/>
      <c r="HEQ230"/>
      <c r="HER230"/>
      <c r="HES230"/>
      <c r="HET230"/>
      <c r="HEU230"/>
      <c r="HEV230"/>
      <c r="HEW230"/>
      <c r="HEX230"/>
      <c r="HEY230"/>
      <c r="HEZ230"/>
      <c r="HFA230"/>
      <c r="HFB230"/>
      <c r="HFC230"/>
      <c r="HFD230"/>
      <c r="HFE230"/>
      <c r="HFF230"/>
      <c r="HFG230"/>
      <c r="HFH230"/>
      <c r="HFI230"/>
      <c r="HFJ230"/>
      <c r="HFK230"/>
      <c r="HFL230"/>
      <c r="HFM230"/>
      <c r="HFN230"/>
      <c r="HFO230"/>
      <c r="HFP230"/>
      <c r="HFQ230"/>
      <c r="HFR230"/>
      <c r="HFS230"/>
      <c r="HFT230"/>
      <c r="HFU230"/>
      <c r="HFV230"/>
      <c r="HFW230"/>
      <c r="HFX230"/>
      <c r="HFY230"/>
      <c r="HFZ230"/>
      <c r="HGA230"/>
      <c r="HGB230"/>
      <c r="HGC230"/>
      <c r="HGD230"/>
      <c r="HGE230"/>
      <c r="HGF230"/>
      <c r="HGG230"/>
      <c r="HGH230"/>
      <c r="HGI230"/>
      <c r="HGJ230"/>
      <c r="HGK230"/>
      <c r="HGL230"/>
      <c r="HGM230"/>
      <c r="HGN230"/>
      <c r="HGO230"/>
      <c r="HGP230"/>
      <c r="HGQ230"/>
      <c r="HGR230"/>
      <c r="HGS230"/>
      <c r="HGT230"/>
      <c r="HGU230"/>
      <c r="HGV230"/>
      <c r="HGW230"/>
      <c r="HGX230"/>
      <c r="HGY230"/>
      <c r="HGZ230"/>
      <c r="HHA230"/>
      <c r="HHB230"/>
      <c r="HHC230"/>
      <c r="HHD230"/>
      <c r="HHE230"/>
      <c r="HHF230"/>
      <c r="HHG230"/>
      <c r="HHH230"/>
      <c r="HHI230"/>
      <c r="HHJ230"/>
      <c r="HHK230"/>
      <c r="HHL230"/>
      <c r="HHM230"/>
      <c r="HHN230"/>
      <c r="HHO230"/>
      <c r="HHP230"/>
      <c r="HHQ230"/>
      <c r="HHR230"/>
      <c r="HHS230"/>
      <c r="HHT230"/>
      <c r="HHU230"/>
      <c r="HHV230"/>
      <c r="HHW230"/>
      <c r="HHX230"/>
      <c r="HHY230"/>
      <c r="HHZ230"/>
      <c r="HIA230"/>
      <c r="HIB230"/>
      <c r="HIC230"/>
      <c r="HID230"/>
      <c r="HIE230"/>
      <c r="HIF230"/>
      <c r="HIG230"/>
      <c r="HIH230"/>
      <c r="HII230"/>
      <c r="HIJ230"/>
      <c r="HIK230"/>
      <c r="HIL230"/>
      <c r="HIM230"/>
      <c r="HIN230"/>
      <c r="HIO230"/>
      <c r="HIP230"/>
      <c r="HIQ230"/>
      <c r="HIR230"/>
      <c r="HIS230"/>
      <c r="HIT230"/>
      <c r="HIU230"/>
      <c r="HIV230"/>
      <c r="HIW230"/>
      <c r="HIX230"/>
      <c r="HIY230"/>
      <c r="HIZ230"/>
      <c r="HJA230"/>
      <c r="HJB230"/>
      <c r="HJC230"/>
      <c r="HJD230"/>
      <c r="HJE230"/>
      <c r="HJF230"/>
      <c r="HJG230"/>
      <c r="HJH230"/>
      <c r="HJI230"/>
      <c r="HJJ230"/>
      <c r="HJK230"/>
      <c r="HJL230"/>
      <c r="HJM230"/>
      <c r="HJN230"/>
      <c r="HJO230"/>
      <c r="HJP230"/>
      <c r="HJQ230"/>
      <c r="HJR230"/>
      <c r="HJS230"/>
      <c r="HJT230"/>
      <c r="HJU230"/>
      <c r="HJV230"/>
      <c r="HJW230"/>
      <c r="HJX230"/>
      <c r="HJY230"/>
      <c r="HJZ230"/>
      <c r="HKA230"/>
      <c r="HKB230"/>
      <c r="HKC230"/>
      <c r="HKD230"/>
      <c r="HKE230"/>
      <c r="HKF230"/>
      <c r="HKG230"/>
      <c r="HKH230"/>
      <c r="HKI230"/>
      <c r="HKJ230"/>
      <c r="HKK230"/>
      <c r="HKL230"/>
      <c r="HKM230"/>
      <c r="HKN230"/>
      <c r="HKO230"/>
      <c r="HKP230"/>
      <c r="HKQ230"/>
      <c r="HKR230"/>
      <c r="HKS230"/>
      <c r="HKT230"/>
      <c r="HKU230"/>
      <c r="HKV230"/>
      <c r="HKW230"/>
      <c r="HKX230"/>
      <c r="HKY230"/>
      <c r="HKZ230"/>
      <c r="HLA230"/>
      <c r="HLB230"/>
      <c r="HLC230"/>
      <c r="HLD230"/>
      <c r="HLE230"/>
      <c r="HLF230"/>
      <c r="HLG230"/>
      <c r="HLH230"/>
      <c r="HLI230"/>
      <c r="HLJ230"/>
      <c r="HLK230"/>
      <c r="HLL230"/>
      <c r="HLM230"/>
      <c r="HLN230"/>
      <c r="HLO230"/>
      <c r="HLP230"/>
      <c r="HLQ230"/>
      <c r="HLR230"/>
      <c r="HLS230"/>
      <c r="HLT230"/>
      <c r="HLU230"/>
      <c r="HLV230"/>
      <c r="HLW230"/>
      <c r="HLX230"/>
      <c r="HLY230"/>
      <c r="HLZ230"/>
      <c r="HMA230"/>
      <c r="HMB230"/>
      <c r="HMC230"/>
      <c r="HMD230"/>
      <c r="HME230"/>
      <c r="HMF230"/>
      <c r="HMG230"/>
      <c r="HMH230"/>
      <c r="HMI230"/>
      <c r="HMJ230"/>
      <c r="HMK230"/>
      <c r="HML230"/>
      <c r="HMM230"/>
      <c r="HMN230"/>
      <c r="HMO230"/>
      <c r="HMP230"/>
      <c r="HMQ230"/>
      <c r="HMR230"/>
      <c r="HMS230"/>
      <c r="HMT230"/>
      <c r="HMU230"/>
      <c r="HMV230"/>
      <c r="HMW230"/>
      <c r="HMX230"/>
      <c r="HMY230"/>
      <c r="HMZ230"/>
      <c r="HNA230"/>
      <c r="HNB230"/>
      <c r="HNC230"/>
      <c r="HND230"/>
      <c r="HNE230"/>
      <c r="HNF230"/>
      <c r="HNG230"/>
      <c r="HNH230"/>
      <c r="HNI230"/>
      <c r="HNJ230"/>
      <c r="HNK230"/>
      <c r="HNL230"/>
      <c r="HNM230"/>
      <c r="HNN230"/>
      <c r="HNO230"/>
      <c r="HNP230"/>
      <c r="HNQ230"/>
      <c r="HNR230"/>
      <c r="HNS230"/>
      <c r="HNT230"/>
      <c r="HNU230"/>
      <c r="HNV230"/>
      <c r="HNW230"/>
      <c r="HNX230"/>
      <c r="HNY230"/>
      <c r="HNZ230"/>
      <c r="HOA230"/>
      <c r="HOB230"/>
      <c r="HOC230"/>
      <c r="HOD230"/>
      <c r="HOE230"/>
      <c r="HOF230"/>
      <c r="HOG230"/>
      <c r="HOH230"/>
      <c r="HOI230"/>
      <c r="HOJ230"/>
      <c r="HOK230"/>
      <c r="HOL230"/>
      <c r="HOM230"/>
      <c r="HON230"/>
      <c r="HOO230"/>
      <c r="HOP230"/>
      <c r="HOQ230"/>
      <c r="HOR230"/>
      <c r="HOS230"/>
      <c r="HOT230"/>
      <c r="HOU230"/>
      <c r="HOV230"/>
      <c r="HOW230"/>
      <c r="HOX230"/>
      <c r="HOY230"/>
      <c r="HOZ230"/>
      <c r="HPA230"/>
      <c r="HPB230"/>
      <c r="HPC230"/>
      <c r="HPD230"/>
      <c r="HPE230"/>
      <c r="HPF230"/>
      <c r="HPG230"/>
      <c r="HPH230"/>
      <c r="HPI230"/>
      <c r="HPJ230"/>
      <c r="HPK230"/>
      <c r="HPL230"/>
      <c r="HPM230"/>
      <c r="HPN230"/>
      <c r="HPO230"/>
      <c r="HPP230"/>
      <c r="HPQ230"/>
      <c r="HPR230"/>
      <c r="HPS230"/>
      <c r="HPT230"/>
      <c r="HPU230"/>
      <c r="HPV230"/>
      <c r="HPW230"/>
      <c r="HPX230"/>
      <c r="HPY230"/>
      <c r="HPZ230"/>
      <c r="HQA230"/>
      <c r="HQB230"/>
      <c r="HQC230"/>
      <c r="HQD230"/>
      <c r="HQE230"/>
      <c r="HQF230"/>
      <c r="HQG230"/>
      <c r="HQH230"/>
      <c r="HQI230"/>
      <c r="HQJ230"/>
      <c r="HQK230"/>
      <c r="HQL230"/>
      <c r="HQM230"/>
      <c r="HQN230"/>
      <c r="HQO230"/>
      <c r="HQP230"/>
      <c r="HQQ230"/>
      <c r="HQR230"/>
      <c r="HQS230"/>
      <c r="HQT230"/>
      <c r="HQU230"/>
      <c r="HQV230"/>
      <c r="HQW230"/>
      <c r="HQX230"/>
      <c r="HQY230"/>
      <c r="HQZ230"/>
      <c r="HRA230"/>
      <c r="HRB230"/>
      <c r="HRC230"/>
      <c r="HRD230"/>
      <c r="HRE230"/>
      <c r="HRF230"/>
      <c r="HRG230"/>
      <c r="HRH230"/>
      <c r="HRI230"/>
      <c r="HRJ230"/>
      <c r="HRK230"/>
      <c r="HRL230"/>
      <c r="HRM230"/>
      <c r="HRN230"/>
      <c r="HRO230"/>
      <c r="HRP230"/>
      <c r="HRQ230"/>
      <c r="HRR230"/>
      <c r="HRS230"/>
      <c r="HRT230"/>
      <c r="HRU230"/>
      <c r="HRV230"/>
      <c r="HRW230"/>
      <c r="HRX230"/>
      <c r="HRY230"/>
      <c r="HRZ230"/>
      <c r="HSA230"/>
      <c r="HSB230"/>
      <c r="HSC230"/>
      <c r="HSD230"/>
      <c r="HSE230"/>
      <c r="HSF230"/>
      <c r="HSG230"/>
      <c r="HSH230"/>
      <c r="HSI230"/>
      <c r="HSJ230"/>
      <c r="HSK230"/>
      <c r="HSL230"/>
      <c r="HSM230"/>
      <c r="HSN230"/>
      <c r="HSO230"/>
      <c r="HSP230"/>
      <c r="HSQ230"/>
      <c r="HSR230"/>
      <c r="HSS230"/>
      <c r="HST230"/>
      <c r="HSU230"/>
      <c r="HSV230"/>
      <c r="HSW230"/>
      <c r="HSX230"/>
      <c r="HSY230"/>
      <c r="HSZ230"/>
      <c r="HTA230"/>
      <c r="HTB230"/>
      <c r="HTC230"/>
      <c r="HTD230"/>
      <c r="HTE230"/>
      <c r="HTF230"/>
      <c r="HTG230"/>
      <c r="HTH230"/>
      <c r="HTI230"/>
      <c r="HTJ230"/>
      <c r="HTK230"/>
      <c r="HTL230"/>
      <c r="HTM230"/>
      <c r="HTN230"/>
      <c r="HTO230"/>
      <c r="HTP230"/>
      <c r="HTQ230"/>
      <c r="HTR230"/>
      <c r="HTS230"/>
      <c r="HTT230"/>
      <c r="HTU230"/>
      <c r="HTV230"/>
      <c r="HTW230"/>
      <c r="HTX230"/>
      <c r="HTY230"/>
      <c r="HTZ230"/>
      <c r="HUA230"/>
      <c r="HUB230"/>
      <c r="HUC230"/>
      <c r="HUD230"/>
      <c r="HUE230"/>
      <c r="HUF230"/>
      <c r="HUG230"/>
      <c r="HUH230"/>
      <c r="HUI230"/>
      <c r="HUJ230"/>
      <c r="HUK230"/>
      <c r="HUL230"/>
      <c r="HUM230"/>
      <c r="HUN230"/>
      <c r="HUO230"/>
      <c r="HUP230"/>
      <c r="HUQ230"/>
      <c r="HUR230"/>
      <c r="HUS230"/>
      <c r="HUT230"/>
      <c r="HUU230"/>
      <c r="HUV230"/>
      <c r="HUW230"/>
      <c r="HUX230"/>
      <c r="HUY230"/>
      <c r="HUZ230"/>
      <c r="HVA230"/>
      <c r="HVB230"/>
      <c r="HVC230"/>
      <c r="HVD230"/>
      <c r="HVE230"/>
      <c r="HVF230"/>
      <c r="HVG230"/>
      <c r="HVH230"/>
      <c r="HVI230"/>
      <c r="HVJ230"/>
      <c r="HVK230"/>
      <c r="HVL230"/>
      <c r="HVM230"/>
      <c r="HVN230"/>
      <c r="HVO230"/>
      <c r="HVP230"/>
      <c r="HVQ230"/>
      <c r="HVR230"/>
      <c r="HVS230"/>
      <c r="HVT230"/>
      <c r="HVU230"/>
      <c r="HVV230"/>
      <c r="HVW230"/>
      <c r="HVX230"/>
      <c r="HVY230"/>
      <c r="HVZ230"/>
      <c r="HWA230"/>
      <c r="HWB230"/>
      <c r="HWC230"/>
      <c r="HWD230"/>
      <c r="HWE230"/>
      <c r="HWF230"/>
      <c r="HWG230"/>
      <c r="HWH230"/>
      <c r="HWI230"/>
      <c r="HWJ230"/>
      <c r="HWK230"/>
      <c r="HWL230"/>
      <c r="HWM230"/>
      <c r="HWN230"/>
      <c r="HWO230"/>
      <c r="HWP230"/>
      <c r="HWQ230"/>
      <c r="HWR230"/>
      <c r="HWS230"/>
      <c r="HWT230"/>
      <c r="HWU230"/>
      <c r="HWV230"/>
      <c r="HWW230"/>
      <c r="HWX230"/>
      <c r="HWY230"/>
      <c r="HWZ230"/>
      <c r="HXA230"/>
      <c r="HXB230"/>
      <c r="HXC230"/>
      <c r="HXD230"/>
      <c r="HXE230"/>
      <c r="HXF230"/>
      <c r="HXG230"/>
      <c r="HXH230"/>
      <c r="HXI230"/>
      <c r="HXJ230"/>
      <c r="HXK230"/>
      <c r="HXL230"/>
      <c r="HXM230"/>
      <c r="HXN230"/>
      <c r="HXO230"/>
      <c r="HXP230"/>
      <c r="HXQ230"/>
      <c r="HXR230"/>
      <c r="HXS230"/>
      <c r="HXT230"/>
      <c r="HXU230"/>
      <c r="HXV230"/>
      <c r="HXW230"/>
      <c r="HXX230"/>
      <c r="HXY230"/>
      <c r="HXZ230"/>
      <c r="HYA230"/>
      <c r="HYB230"/>
      <c r="HYC230"/>
      <c r="HYD230"/>
      <c r="HYE230"/>
      <c r="HYF230"/>
      <c r="HYG230"/>
      <c r="HYH230"/>
      <c r="HYI230"/>
      <c r="HYJ230"/>
      <c r="HYK230"/>
      <c r="HYL230"/>
      <c r="HYM230"/>
      <c r="HYN230"/>
      <c r="HYO230"/>
      <c r="HYP230"/>
      <c r="HYQ230"/>
      <c r="HYR230"/>
      <c r="HYS230"/>
      <c r="HYT230"/>
      <c r="HYU230"/>
      <c r="HYV230"/>
      <c r="HYW230"/>
      <c r="HYX230"/>
      <c r="HYY230"/>
      <c r="HYZ230"/>
      <c r="HZA230"/>
      <c r="HZB230"/>
      <c r="HZC230"/>
      <c r="HZD230"/>
      <c r="HZE230"/>
      <c r="HZF230"/>
      <c r="HZG230"/>
      <c r="HZH230"/>
      <c r="HZI230"/>
      <c r="HZJ230"/>
      <c r="HZK230"/>
      <c r="HZL230"/>
      <c r="HZM230"/>
      <c r="HZN230"/>
      <c r="HZO230"/>
      <c r="HZP230"/>
      <c r="HZQ230"/>
      <c r="HZR230"/>
      <c r="HZS230"/>
      <c r="HZT230"/>
      <c r="HZU230"/>
      <c r="HZV230"/>
      <c r="HZW230"/>
      <c r="HZX230"/>
      <c r="HZY230"/>
      <c r="HZZ230"/>
      <c r="IAA230"/>
      <c r="IAB230"/>
      <c r="IAC230"/>
      <c r="IAD230"/>
      <c r="IAE230"/>
      <c r="IAF230"/>
      <c r="IAG230"/>
      <c r="IAH230"/>
      <c r="IAI230"/>
      <c r="IAJ230"/>
      <c r="IAK230"/>
      <c r="IAL230"/>
      <c r="IAM230"/>
      <c r="IAN230"/>
      <c r="IAO230"/>
      <c r="IAP230"/>
      <c r="IAQ230"/>
      <c r="IAR230"/>
      <c r="IAS230"/>
      <c r="IAT230"/>
      <c r="IAU230"/>
      <c r="IAV230"/>
      <c r="IAW230"/>
      <c r="IAX230"/>
      <c r="IAY230"/>
      <c r="IAZ230"/>
      <c r="IBA230"/>
      <c r="IBB230"/>
      <c r="IBC230"/>
      <c r="IBD230"/>
      <c r="IBE230"/>
      <c r="IBF230"/>
      <c r="IBG230"/>
      <c r="IBH230"/>
      <c r="IBI230"/>
      <c r="IBJ230"/>
      <c r="IBK230"/>
      <c r="IBL230"/>
      <c r="IBM230"/>
      <c r="IBN230"/>
      <c r="IBO230"/>
      <c r="IBP230"/>
      <c r="IBQ230"/>
      <c r="IBR230"/>
      <c r="IBS230"/>
      <c r="IBT230"/>
      <c r="IBU230"/>
      <c r="IBV230"/>
      <c r="IBW230"/>
      <c r="IBX230"/>
      <c r="IBY230"/>
      <c r="IBZ230"/>
      <c r="ICA230"/>
      <c r="ICB230"/>
      <c r="ICC230"/>
      <c r="ICD230"/>
      <c r="ICE230"/>
      <c r="ICF230"/>
      <c r="ICG230"/>
      <c r="ICH230"/>
      <c r="ICI230"/>
      <c r="ICJ230"/>
      <c r="ICK230"/>
      <c r="ICL230"/>
      <c r="ICM230"/>
      <c r="ICN230"/>
      <c r="ICO230"/>
      <c r="ICP230"/>
      <c r="ICQ230"/>
      <c r="ICR230"/>
      <c r="ICS230"/>
      <c r="ICT230"/>
      <c r="ICU230"/>
      <c r="ICV230"/>
      <c r="ICW230"/>
      <c r="ICX230"/>
      <c r="ICY230"/>
      <c r="ICZ230"/>
      <c r="IDA230"/>
      <c r="IDB230"/>
      <c r="IDC230"/>
      <c r="IDD230"/>
      <c r="IDE230"/>
      <c r="IDF230"/>
      <c r="IDG230"/>
      <c r="IDH230"/>
      <c r="IDI230"/>
      <c r="IDJ230"/>
      <c r="IDK230"/>
      <c r="IDL230"/>
      <c r="IDM230"/>
      <c r="IDN230"/>
      <c r="IDO230"/>
      <c r="IDP230"/>
      <c r="IDQ230"/>
      <c r="IDR230"/>
      <c r="IDS230"/>
      <c r="IDT230"/>
      <c r="IDU230"/>
      <c r="IDV230"/>
      <c r="IDW230"/>
      <c r="IDX230"/>
      <c r="IDY230"/>
      <c r="IDZ230"/>
      <c r="IEA230"/>
      <c r="IEB230"/>
      <c r="IEC230"/>
      <c r="IED230"/>
      <c r="IEE230"/>
      <c r="IEF230"/>
      <c r="IEG230"/>
      <c r="IEH230"/>
      <c r="IEI230"/>
      <c r="IEJ230"/>
      <c r="IEK230"/>
      <c r="IEL230"/>
      <c r="IEM230"/>
      <c r="IEN230"/>
      <c r="IEO230"/>
      <c r="IEP230"/>
      <c r="IEQ230"/>
      <c r="IER230"/>
      <c r="IES230"/>
      <c r="IET230"/>
      <c r="IEU230"/>
      <c r="IEV230"/>
      <c r="IEW230"/>
      <c r="IEX230"/>
      <c r="IEY230"/>
      <c r="IEZ230"/>
      <c r="IFA230"/>
      <c r="IFB230"/>
      <c r="IFC230"/>
      <c r="IFD230"/>
      <c r="IFE230"/>
      <c r="IFF230"/>
      <c r="IFG230"/>
      <c r="IFH230"/>
      <c r="IFI230"/>
      <c r="IFJ230"/>
      <c r="IFK230"/>
      <c r="IFL230"/>
      <c r="IFM230"/>
      <c r="IFN230"/>
      <c r="IFO230"/>
      <c r="IFP230"/>
      <c r="IFQ230"/>
      <c r="IFR230"/>
      <c r="IFS230"/>
      <c r="IFT230"/>
      <c r="IFU230"/>
      <c r="IFV230"/>
      <c r="IFW230"/>
      <c r="IFX230"/>
      <c r="IFY230"/>
      <c r="IFZ230"/>
      <c r="IGA230"/>
      <c r="IGB230"/>
      <c r="IGC230"/>
      <c r="IGD230"/>
      <c r="IGE230"/>
      <c r="IGF230"/>
      <c r="IGG230"/>
      <c r="IGH230"/>
      <c r="IGI230"/>
      <c r="IGJ230"/>
      <c r="IGK230"/>
      <c r="IGL230"/>
      <c r="IGM230"/>
      <c r="IGN230"/>
      <c r="IGO230"/>
      <c r="IGP230"/>
      <c r="IGQ230"/>
      <c r="IGR230"/>
      <c r="IGS230"/>
      <c r="IGT230"/>
      <c r="IGU230"/>
      <c r="IGV230"/>
      <c r="IGW230"/>
      <c r="IGX230"/>
      <c r="IGY230"/>
      <c r="IGZ230"/>
      <c r="IHA230"/>
      <c r="IHB230"/>
      <c r="IHC230"/>
      <c r="IHD230"/>
      <c r="IHE230"/>
      <c r="IHF230"/>
      <c r="IHG230"/>
      <c r="IHH230"/>
      <c r="IHI230"/>
      <c r="IHJ230"/>
      <c r="IHK230"/>
      <c r="IHL230"/>
      <c r="IHM230"/>
      <c r="IHN230"/>
      <c r="IHO230"/>
      <c r="IHP230"/>
      <c r="IHQ230"/>
      <c r="IHR230"/>
      <c r="IHS230"/>
      <c r="IHT230"/>
      <c r="IHU230"/>
      <c r="IHV230"/>
      <c r="IHW230"/>
      <c r="IHX230"/>
      <c r="IHY230"/>
      <c r="IHZ230"/>
      <c r="IIA230"/>
      <c r="IIB230"/>
      <c r="IIC230"/>
      <c r="IID230"/>
      <c r="IIE230"/>
      <c r="IIF230"/>
      <c r="IIG230"/>
      <c r="IIH230"/>
      <c r="III230"/>
      <c r="IIJ230"/>
      <c r="IIK230"/>
      <c r="IIL230"/>
      <c r="IIM230"/>
      <c r="IIN230"/>
      <c r="IIO230"/>
      <c r="IIP230"/>
      <c r="IIQ230"/>
      <c r="IIR230"/>
      <c r="IIS230"/>
      <c r="IIT230"/>
      <c r="IIU230"/>
      <c r="IIV230"/>
      <c r="IIW230"/>
      <c r="IIX230"/>
      <c r="IIY230"/>
      <c r="IIZ230"/>
      <c r="IJA230"/>
      <c r="IJB230"/>
      <c r="IJC230"/>
      <c r="IJD230"/>
      <c r="IJE230"/>
      <c r="IJF230"/>
      <c r="IJG230"/>
      <c r="IJH230"/>
      <c r="IJI230"/>
      <c r="IJJ230"/>
      <c r="IJK230"/>
      <c r="IJL230"/>
      <c r="IJM230"/>
      <c r="IJN230"/>
      <c r="IJO230"/>
      <c r="IJP230"/>
      <c r="IJQ230"/>
      <c r="IJR230"/>
      <c r="IJS230"/>
      <c r="IJT230"/>
      <c r="IJU230"/>
      <c r="IJV230"/>
      <c r="IJW230"/>
      <c r="IJX230"/>
      <c r="IJY230"/>
      <c r="IJZ230"/>
      <c r="IKA230"/>
      <c r="IKB230"/>
      <c r="IKC230"/>
      <c r="IKD230"/>
      <c r="IKE230"/>
      <c r="IKF230"/>
      <c r="IKG230"/>
      <c r="IKH230"/>
      <c r="IKI230"/>
      <c r="IKJ230"/>
      <c r="IKK230"/>
      <c r="IKL230"/>
      <c r="IKM230"/>
      <c r="IKN230"/>
      <c r="IKO230"/>
      <c r="IKP230"/>
      <c r="IKQ230"/>
      <c r="IKR230"/>
      <c r="IKS230"/>
      <c r="IKT230"/>
      <c r="IKU230"/>
      <c r="IKV230"/>
      <c r="IKW230"/>
      <c r="IKX230"/>
      <c r="IKY230"/>
      <c r="IKZ230"/>
      <c r="ILA230"/>
      <c r="ILB230"/>
      <c r="ILC230"/>
      <c r="ILD230"/>
      <c r="ILE230"/>
      <c r="ILF230"/>
      <c r="ILG230"/>
      <c r="ILH230"/>
      <c r="ILI230"/>
      <c r="ILJ230"/>
      <c r="ILK230"/>
      <c r="ILL230"/>
      <c r="ILM230"/>
      <c r="ILN230"/>
      <c r="ILO230"/>
      <c r="ILP230"/>
      <c r="ILQ230"/>
      <c r="ILR230"/>
      <c r="ILS230"/>
      <c r="ILT230"/>
      <c r="ILU230"/>
      <c r="ILV230"/>
      <c r="ILW230"/>
      <c r="ILX230"/>
      <c r="ILY230"/>
      <c r="ILZ230"/>
      <c r="IMA230"/>
      <c r="IMB230"/>
      <c r="IMC230"/>
      <c r="IMD230"/>
      <c r="IME230"/>
      <c r="IMF230"/>
      <c r="IMG230"/>
      <c r="IMH230"/>
      <c r="IMI230"/>
      <c r="IMJ230"/>
      <c r="IMK230"/>
      <c r="IML230"/>
      <c r="IMM230"/>
      <c r="IMN230"/>
      <c r="IMO230"/>
      <c r="IMP230"/>
      <c r="IMQ230"/>
      <c r="IMR230"/>
      <c r="IMS230"/>
      <c r="IMT230"/>
      <c r="IMU230"/>
      <c r="IMV230"/>
      <c r="IMW230"/>
      <c r="IMX230"/>
      <c r="IMY230"/>
      <c r="IMZ230"/>
      <c r="INA230"/>
      <c r="INB230"/>
      <c r="INC230"/>
      <c r="IND230"/>
      <c r="INE230"/>
      <c r="INF230"/>
      <c r="ING230"/>
      <c r="INH230"/>
      <c r="INI230"/>
      <c r="INJ230"/>
      <c r="INK230"/>
      <c r="INL230"/>
      <c r="INM230"/>
      <c r="INN230"/>
      <c r="INO230"/>
      <c r="INP230"/>
      <c r="INQ230"/>
      <c r="INR230"/>
      <c r="INS230"/>
      <c r="INT230"/>
      <c r="INU230"/>
      <c r="INV230"/>
      <c r="INW230"/>
      <c r="INX230"/>
      <c r="INY230"/>
      <c r="INZ230"/>
      <c r="IOA230"/>
      <c r="IOB230"/>
      <c r="IOC230"/>
      <c r="IOD230"/>
      <c r="IOE230"/>
      <c r="IOF230"/>
      <c r="IOG230"/>
      <c r="IOH230"/>
      <c r="IOI230"/>
      <c r="IOJ230"/>
      <c r="IOK230"/>
      <c r="IOL230"/>
      <c r="IOM230"/>
      <c r="ION230"/>
      <c r="IOO230"/>
      <c r="IOP230"/>
      <c r="IOQ230"/>
      <c r="IOR230"/>
      <c r="IOS230"/>
      <c r="IOT230"/>
      <c r="IOU230"/>
      <c r="IOV230"/>
      <c r="IOW230"/>
      <c r="IOX230"/>
      <c r="IOY230"/>
      <c r="IOZ230"/>
      <c r="IPA230"/>
      <c r="IPB230"/>
      <c r="IPC230"/>
      <c r="IPD230"/>
      <c r="IPE230"/>
      <c r="IPF230"/>
      <c r="IPG230"/>
      <c r="IPH230"/>
      <c r="IPI230"/>
      <c r="IPJ230"/>
      <c r="IPK230"/>
      <c r="IPL230"/>
      <c r="IPM230"/>
      <c r="IPN230"/>
      <c r="IPO230"/>
      <c r="IPP230"/>
      <c r="IPQ230"/>
      <c r="IPR230"/>
      <c r="IPS230"/>
      <c r="IPT230"/>
      <c r="IPU230"/>
      <c r="IPV230"/>
      <c r="IPW230"/>
      <c r="IPX230"/>
      <c r="IPY230"/>
      <c r="IPZ230"/>
      <c r="IQA230"/>
      <c r="IQB230"/>
      <c r="IQC230"/>
      <c r="IQD230"/>
      <c r="IQE230"/>
      <c r="IQF230"/>
      <c r="IQG230"/>
      <c r="IQH230"/>
      <c r="IQI230"/>
      <c r="IQJ230"/>
      <c r="IQK230"/>
      <c r="IQL230"/>
      <c r="IQM230"/>
      <c r="IQN230"/>
      <c r="IQO230"/>
      <c r="IQP230"/>
      <c r="IQQ230"/>
      <c r="IQR230"/>
      <c r="IQS230"/>
      <c r="IQT230"/>
      <c r="IQU230"/>
      <c r="IQV230"/>
      <c r="IQW230"/>
      <c r="IQX230"/>
      <c r="IQY230"/>
      <c r="IQZ230"/>
      <c r="IRA230"/>
      <c r="IRB230"/>
      <c r="IRC230"/>
      <c r="IRD230"/>
      <c r="IRE230"/>
      <c r="IRF230"/>
      <c r="IRG230"/>
      <c r="IRH230"/>
      <c r="IRI230"/>
      <c r="IRJ230"/>
      <c r="IRK230"/>
      <c r="IRL230"/>
      <c r="IRM230"/>
      <c r="IRN230"/>
      <c r="IRO230"/>
      <c r="IRP230"/>
      <c r="IRQ230"/>
      <c r="IRR230"/>
      <c r="IRS230"/>
      <c r="IRT230"/>
      <c r="IRU230"/>
      <c r="IRV230"/>
      <c r="IRW230"/>
      <c r="IRX230"/>
      <c r="IRY230"/>
      <c r="IRZ230"/>
      <c r="ISA230"/>
      <c r="ISB230"/>
      <c r="ISC230"/>
      <c r="ISD230"/>
      <c r="ISE230"/>
      <c r="ISF230"/>
      <c r="ISG230"/>
      <c r="ISH230"/>
      <c r="ISI230"/>
      <c r="ISJ230"/>
      <c r="ISK230"/>
      <c r="ISL230"/>
      <c r="ISM230"/>
      <c r="ISN230"/>
      <c r="ISO230"/>
      <c r="ISP230"/>
      <c r="ISQ230"/>
      <c r="ISR230"/>
      <c r="ISS230"/>
      <c r="IST230"/>
      <c r="ISU230"/>
      <c r="ISV230"/>
      <c r="ISW230"/>
      <c r="ISX230"/>
      <c r="ISY230"/>
      <c r="ISZ230"/>
      <c r="ITA230"/>
      <c r="ITB230"/>
      <c r="ITC230"/>
      <c r="ITD230"/>
      <c r="ITE230"/>
      <c r="ITF230"/>
      <c r="ITG230"/>
      <c r="ITH230"/>
      <c r="ITI230"/>
      <c r="ITJ230"/>
      <c r="ITK230"/>
      <c r="ITL230"/>
      <c r="ITM230"/>
      <c r="ITN230"/>
      <c r="ITO230"/>
      <c r="ITP230"/>
      <c r="ITQ230"/>
      <c r="ITR230"/>
      <c r="ITS230"/>
      <c r="ITT230"/>
      <c r="ITU230"/>
      <c r="ITV230"/>
      <c r="ITW230"/>
      <c r="ITX230"/>
      <c r="ITY230"/>
      <c r="ITZ230"/>
      <c r="IUA230"/>
      <c r="IUB230"/>
      <c r="IUC230"/>
      <c r="IUD230"/>
      <c r="IUE230"/>
      <c r="IUF230"/>
      <c r="IUG230"/>
      <c r="IUH230"/>
      <c r="IUI230"/>
      <c r="IUJ230"/>
      <c r="IUK230"/>
      <c r="IUL230"/>
      <c r="IUM230"/>
      <c r="IUN230"/>
      <c r="IUO230"/>
      <c r="IUP230"/>
      <c r="IUQ230"/>
      <c r="IUR230"/>
      <c r="IUS230"/>
      <c r="IUT230"/>
      <c r="IUU230"/>
      <c r="IUV230"/>
      <c r="IUW230"/>
      <c r="IUX230"/>
      <c r="IUY230"/>
      <c r="IUZ230"/>
      <c r="IVA230"/>
      <c r="IVB230"/>
      <c r="IVC230"/>
      <c r="IVD230"/>
      <c r="IVE230"/>
      <c r="IVF230"/>
      <c r="IVG230"/>
      <c r="IVH230"/>
      <c r="IVI230"/>
      <c r="IVJ230"/>
      <c r="IVK230"/>
      <c r="IVL230"/>
      <c r="IVM230"/>
      <c r="IVN230"/>
      <c r="IVO230"/>
      <c r="IVP230"/>
      <c r="IVQ230"/>
      <c r="IVR230"/>
      <c r="IVS230"/>
      <c r="IVT230"/>
      <c r="IVU230"/>
      <c r="IVV230"/>
      <c r="IVW230"/>
      <c r="IVX230"/>
      <c r="IVY230"/>
      <c r="IVZ230"/>
      <c r="IWA230"/>
      <c r="IWB230"/>
      <c r="IWC230"/>
      <c r="IWD230"/>
      <c r="IWE230"/>
      <c r="IWF230"/>
      <c r="IWG230"/>
      <c r="IWH230"/>
      <c r="IWI230"/>
      <c r="IWJ230"/>
      <c r="IWK230"/>
      <c r="IWL230"/>
      <c r="IWM230"/>
      <c r="IWN230"/>
      <c r="IWO230"/>
      <c r="IWP230"/>
      <c r="IWQ230"/>
      <c r="IWR230"/>
      <c r="IWS230"/>
      <c r="IWT230"/>
      <c r="IWU230"/>
      <c r="IWV230"/>
      <c r="IWW230"/>
      <c r="IWX230"/>
      <c r="IWY230"/>
      <c r="IWZ230"/>
      <c r="IXA230"/>
      <c r="IXB230"/>
      <c r="IXC230"/>
      <c r="IXD230"/>
      <c r="IXE230"/>
      <c r="IXF230"/>
      <c r="IXG230"/>
      <c r="IXH230"/>
      <c r="IXI230"/>
      <c r="IXJ230"/>
      <c r="IXK230"/>
      <c r="IXL230"/>
      <c r="IXM230"/>
      <c r="IXN230"/>
      <c r="IXO230"/>
      <c r="IXP230"/>
      <c r="IXQ230"/>
      <c r="IXR230"/>
      <c r="IXS230"/>
      <c r="IXT230"/>
      <c r="IXU230"/>
      <c r="IXV230"/>
      <c r="IXW230"/>
      <c r="IXX230"/>
      <c r="IXY230"/>
      <c r="IXZ230"/>
      <c r="IYA230"/>
      <c r="IYB230"/>
      <c r="IYC230"/>
      <c r="IYD230"/>
      <c r="IYE230"/>
      <c r="IYF230"/>
      <c r="IYG230"/>
      <c r="IYH230"/>
      <c r="IYI230"/>
      <c r="IYJ230"/>
      <c r="IYK230"/>
      <c r="IYL230"/>
      <c r="IYM230"/>
      <c r="IYN230"/>
      <c r="IYO230"/>
      <c r="IYP230"/>
      <c r="IYQ230"/>
      <c r="IYR230"/>
      <c r="IYS230"/>
      <c r="IYT230"/>
      <c r="IYU230"/>
      <c r="IYV230"/>
      <c r="IYW230"/>
      <c r="IYX230"/>
      <c r="IYY230"/>
      <c r="IYZ230"/>
      <c r="IZA230"/>
      <c r="IZB230"/>
      <c r="IZC230"/>
      <c r="IZD230"/>
      <c r="IZE230"/>
      <c r="IZF230"/>
      <c r="IZG230"/>
      <c r="IZH230"/>
      <c r="IZI230"/>
      <c r="IZJ230"/>
      <c r="IZK230"/>
      <c r="IZL230"/>
      <c r="IZM230"/>
      <c r="IZN230"/>
      <c r="IZO230"/>
      <c r="IZP230"/>
      <c r="IZQ230"/>
      <c r="IZR230"/>
      <c r="IZS230"/>
      <c r="IZT230"/>
      <c r="IZU230"/>
      <c r="IZV230"/>
      <c r="IZW230"/>
      <c r="IZX230"/>
      <c r="IZY230"/>
      <c r="IZZ230"/>
      <c r="JAA230"/>
      <c r="JAB230"/>
      <c r="JAC230"/>
      <c r="JAD230"/>
      <c r="JAE230"/>
      <c r="JAF230"/>
      <c r="JAG230"/>
      <c r="JAH230"/>
      <c r="JAI230"/>
      <c r="JAJ230"/>
      <c r="JAK230"/>
      <c r="JAL230"/>
      <c r="JAM230"/>
      <c r="JAN230"/>
      <c r="JAO230"/>
      <c r="JAP230"/>
      <c r="JAQ230"/>
      <c r="JAR230"/>
      <c r="JAS230"/>
      <c r="JAT230"/>
      <c r="JAU230"/>
      <c r="JAV230"/>
      <c r="JAW230"/>
      <c r="JAX230"/>
      <c r="JAY230"/>
      <c r="JAZ230"/>
      <c r="JBA230"/>
      <c r="JBB230"/>
      <c r="JBC230"/>
      <c r="JBD230"/>
      <c r="JBE230"/>
      <c r="JBF230"/>
      <c r="JBG230"/>
      <c r="JBH230"/>
      <c r="JBI230"/>
      <c r="JBJ230"/>
      <c r="JBK230"/>
      <c r="JBL230"/>
      <c r="JBM230"/>
      <c r="JBN230"/>
      <c r="JBO230"/>
      <c r="JBP230"/>
      <c r="JBQ230"/>
      <c r="JBR230"/>
      <c r="JBS230"/>
      <c r="JBT230"/>
      <c r="JBU230"/>
      <c r="JBV230"/>
      <c r="JBW230"/>
      <c r="JBX230"/>
      <c r="JBY230"/>
      <c r="JBZ230"/>
      <c r="JCA230"/>
      <c r="JCB230"/>
      <c r="JCC230"/>
      <c r="JCD230"/>
      <c r="JCE230"/>
      <c r="JCF230"/>
      <c r="JCG230"/>
      <c r="JCH230"/>
      <c r="JCI230"/>
      <c r="JCJ230"/>
      <c r="JCK230"/>
      <c r="JCL230"/>
      <c r="JCM230"/>
      <c r="JCN230"/>
      <c r="JCO230"/>
      <c r="JCP230"/>
      <c r="JCQ230"/>
      <c r="JCR230"/>
      <c r="JCS230"/>
      <c r="JCT230"/>
      <c r="JCU230"/>
      <c r="JCV230"/>
      <c r="JCW230"/>
      <c r="JCX230"/>
      <c r="JCY230"/>
      <c r="JCZ230"/>
      <c r="JDA230"/>
      <c r="JDB230"/>
      <c r="JDC230"/>
      <c r="JDD230"/>
      <c r="JDE230"/>
      <c r="JDF230"/>
      <c r="JDG230"/>
      <c r="JDH230"/>
      <c r="JDI230"/>
      <c r="JDJ230"/>
      <c r="JDK230"/>
      <c r="JDL230"/>
      <c r="JDM230"/>
      <c r="JDN230"/>
      <c r="JDO230"/>
      <c r="JDP230"/>
      <c r="JDQ230"/>
      <c r="JDR230"/>
      <c r="JDS230"/>
      <c r="JDT230"/>
      <c r="JDU230"/>
      <c r="JDV230"/>
      <c r="JDW230"/>
      <c r="JDX230"/>
      <c r="JDY230"/>
      <c r="JDZ230"/>
      <c r="JEA230"/>
      <c r="JEB230"/>
      <c r="JEC230"/>
      <c r="JED230"/>
      <c r="JEE230"/>
      <c r="JEF230"/>
      <c r="JEG230"/>
      <c r="JEH230"/>
      <c r="JEI230"/>
      <c r="JEJ230"/>
      <c r="JEK230"/>
      <c r="JEL230"/>
      <c r="JEM230"/>
      <c r="JEN230"/>
      <c r="JEO230"/>
      <c r="JEP230"/>
      <c r="JEQ230"/>
      <c r="JER230"/>
      <c r="JES230"/>
      <c r="JET230"/>
      <c r="JEU230"/>
      <c r="JEV230"/>
      <c r="JEW230"/>
      <c r="JEX230"/>
      <c r="JEY230"/>
      <c r="JEZ230"/>
      <c r="JFA230"/>
      <c r="JFB230"/>
      <c r="JFC230"/>
      <c r="JFD230"/>
      <c r="JFE230"/>
      <c r="JFF230"/>
      <c r="JFG230"/>
      <c r="JFH230"/>
      <c r="JFI230"/>
      <c r="JFJ230"/>
      <c r="JFK230"/>
      <c r="JFL230"/>
      <c r="JFM230"/>
      <c r="JFN230"/>
      <c r="JFO230"/>
      <c r="JFP230"/>
      <c r="JFQ230"/>
      <c r="JFR230"/>
      <c r="JFS230"/>
      <c r="JFT230"/>
      <c r="JFU230"/>
      <c r="JFV230"/>
      <c r="JFW230"/>
      <c r="JFX230"/>
      <c r="JFY230"/>
      <c r="JFZ230"/>
      <c r="JGA230"/>
      <c r="JGB230"/>
      <c r="JGC230"/>
      <c r="JGD230"/>
      <c r="JGE230"/>
      <c r="JGF230"/>
      <c r="JGG230"/>
      <c r="JGH230"/>
      <c r="JGI230"/>
      <c r="JGJ230"/>
      <c r="JGK230"/>
      <c r="JGL230"/>
      <c r="JGM230"/>
      <c r="JGN230"/>
      <c r="JGO230"/>
      <c r="JGP230"/>
      <c r="JGQ230"/>
      <c r="JGR230"/>
      <c r="JGS230"/>
      <c r="JGT230"/>
      <c r="JGU230"/>
      <c r="JGV230"/>
      <c r="JGW230"/>
      <c r="JGX230"/>
      <c r="JGY230"/>
      <c r="JGZ230"/>
      <c r="JHA230"/>
      <c r="JHB230"/>
      <c r="JHC230"/>
      <c r="JHD230"/>
      <c r="JHE230"/>
      <c r="JHF230"/>
      <c r="JHG230"/>
      <c r="JHH230"/>
      <c r="JHI230"/>
      <c r="JHJ230"/>
      <c r="JHK230"/>
      <c r="JHL230"/>
      <c r="JHM230"/>
      <c r="JHN230"/>
      <c r="JHO230"/>
      <c r="JHP230"/>
      <c r="JHQ230"/>
      <c r="JHR230"/>
      <c r="JHS230"/>
      <c r="JHT230"/>
      <c r="JHU230"/>
      <c r="JHV230"/>
      <c r="JHW230"/>
      <c r="JHX230"/>
      <c r="JHY230"/>
      <c r="JHZ230"/>
      <c r="JIA230"/>
      <c r="JIB230"/>
      <c r="JIC230"/>
      <c r="JID230"/>
      <c r="JIE230"/>
      <c r="JIF230"/>
      <c r="JIG230"/>
      <c r="JIH230"/>
      <c r="JII230"/>
      <c r="JIJ230"/>
      <c r="JIK230"/>
      <c r="JIL230"/>
      <c r="JIM230"/>
      <c r="JIN230"/>
      <c r="JIO230"/>
      <c r="JIP230"/>
      <c r="JIQ230"/>
      <c r="JIR230"/>
      <c r="JIS230"/>
      <c r="JIT230"/>
      <c r="JIU230"/>
      <c r="JIV230"/>
      <c r="JIW230"/>
      <c r="JIX230"/>
      <c r="JIY230"/>
      <c r="JIZ230"/>
      <c r="JJA230"/>
      <c r="JJB230"/>
      <c r="JJC230"/>
      <c r="JJD230"/>
      <c r="JJE230"/>
      <c r="JJF230"/>
      <c r="JJG230"/>
      <c r="JJH230"/>
      <c r="JJI230"/>
      <c r="JJJ230"/>
      <c r="JJK230"/>
      <c r="JJL230"/>
      <c r="JJM230"/>
      <c r="JJN230"/>
      <c r="JJO230"/>
      <c r="JJP230"/>
      <c r="JJQ230"/>
      <c r="JJR230"/>
      <c r="JJS230"/>
      <c r="JJT230"/>
      <c r="JJU230"/>
      <c r="JJV230"/>
      <c r="JJW230"/>
      <c r="JJX230"/>
      <c r="JJY230"/>
      <c r="JJZ230"/>
      <c r="JKA230"/>
      <c r="JKB230"/>
      <c r="JKC230"/>
      <c r="JKD230"/>
      <c r="JKE230"/>
      <c r="JKF230"/>
      <c r="JKG230"/>
      <c r="JKH230"/>
      <c r="JKI230"/>
      <c r="JKJ230"/>
      <c r="JKK230"/>
      <c r="JKL230"/>
      <c r="JKM230"/>
      <c r="JKN230"/>
      <c r="JKO230"/>
      <c r="JKP230"/>
      <c r="JKQ230"/>
      <c r="JKR230"/>
      <c r="JKS230"/>
      <c r="JKT230"/>
      <c r="JKU230"/>
      <c r="JKV230"/>
      <c r="JKW230"/>
      <c r="JKX230"/>
      <c r="JKY230"/>
      <c r="JKZ230"/>
      <c r="JLA230"/>
      <c r="JLB230"/>
      <c r="JLC230"/>
      <c r="JLD230"/>
      <c r="JLE230"/>
      <c r="JLF230"/>
      <c r="JLG230"/>
      <c r="JLH230"/>
      <c r="JLI230"/>
      <c r="JLJ230"/>
      <c r="JLK230"/>
      <c r="JLL230"/>
      <c r="JLM230"/>
      <c r="JLN230"/>
      <c r="JLO230"/>
      <c r="JLP230"/>
      <c r="JLQ230"/>
      <c r="JLR230"/>
      <c r="JLS230"/>
      <c r="JLT230"/>
      <c r="JLU230"/>
      <c r="JLV230"/>
      <c r="JLW230"/>
      <c r="JLX230"/>
      <c r="JLY230"/>
      <c r="JLZ230"/>
      <c r="JMA230"/>
      <c r="JMB230"/>
      <c r="JMC230"/>
      <c r="JMD230"/>
      <c r="JME230"/>
      <c r="JMF230"/>
      <c r="JMG230"/>
      <c r="JMH230"/>
      <c r="JMI230"/>
      <c r="JMJ230"/>
      <c r="JMK230"/>
      <c r="JML230"/>
      <c r="JMM230"/>
      <c r="JMN230"/>
      <c r="JMO230"/>
      <c r="JMP230"/>
      <c r="JMQ230"/>
      <c r="JMR230"/>
      <c r="JMS230"/>
      <c r="JMT230"/>
      <c r="JMU230"/>
      <c r="JMV230"/>
      <c r="JMW230"/>
      <c r="JMX230"/>
      <c r="JMY230"/>
      <c r="JMZ230"/>
      <c r="JNA230"/>
      <c r="JNB230"/>
      <c r="JNC230"/>
      <c r="JND230"/>
      <c r="JNE230"/>
      <c r="JNF230"/>
      <c r="JNG230"/>
      <c r="JNH230"/>
      <c r="JNI230"/>
      <c r="JNJ230"/>
      <c r="JNK230"/>
      <c r="JNL230"/>
      <c r="JNM230"/>
      <c r="JNN230"/>
      <c r="JNO230"/>
      <c r="JNP230"/>
      <c r="JNQ230"/>
      <c r="JNR230"/>
      <c r="JNS230"/>
      <c r="JNT230"/>
      <c r="JNU230"/>
      <c r="JNV230"/>
      <c r="JNW230"/>
      <c r="JNX230"/>
      <c r="JNY230"/>
      <c r="JNZ230"/>
      <c r="JOA230"/>
      <c r="JOB230"/>
      <c r="JOC230"/>
      <c r="JOD230"/>
      <c r="JOE230"/>
      <c r="JOF230"/>
      <c r="JOG230"/>
      <c r="JOH230"/>
      <c r="JOI230"/>
      <c r="JOJ230"/>
      <c r="JOK230"/>
      <c r="JOL230"/>
      <c r="JOM230"/>
      <c r="JON230"/>
      <c r="JOO230"/>
      <c r="JOP230"/>
      <c r="JOQ230"/>
      <c r="JOR230"/>
      <c r="JOS230"/>
      <c r="JOT230"/>
      <c r="JOU230"/>
      <c r="JOV230"/>
      <c r="JOW230"/>
      <c r="JOX230"/>
      <c r="JOY230"/>
      <c r="JOZ230"/>
      <c r="JPA230"/>
      <c r="JPB230"/>
      <c r="JPC230"/>
      <c r="JPD230"/>
      <c r="JPE230"/>
      <c r="JPF230"/>
      <c r="JPG230"/>
      <c r="JPH230"/>
      <c r="JPI230"/>
      <c r="JPJ230"/>
      <c r="JPK230"/>
      <c r="JPL230"/>
      <c r="JPM230"/>
      <c r="JPN230"/>
      <c r="JPO230"/>
      <c r="JPP230"/>
      <c r="JPQ230"/>
      <c r="JPR230"/>
      <c r="JPS230"/>
      <c r="JPT230"/>
      <c r="JPU230"/>
      <c r="JPV230"/>
      <c r="JPW230"/>
      <c r="JPX230"/>
      <c r="JPY230"/>
      <c r="JPZ230"/>
      <c r="JQA230"/>
      <c r="JQB230"/>
      <c r="JQC230"/>
      <c r="JQD230"/>
      <c r="JQE230"/>
      <c r="JQF230"/>
      <c r="JQG230"/>
      <c r="JQH230"/>
      <c r="JQI230"/>
      <c r="JQJ230"/>
      <c r="JQK230"/>
      <c r="JQL230"/>
      <c r="JQM230"/>
      <c r="JQN230"/>
      <c r="JQO230"/>
      <c r="JQP230"/>
      <c r="JQQ230"/>
      <c r="JQR230"/>
      <c r="JQS230"/>
      <c r="JQT230"/>
      <c r="JQU230"/>
      <c r="JQV230"/>
      <c r="JQW230"/>
      <c r="JQX230"/>
      <c r="JQY230"/>
      <c r="JQZ230"/>
      <c r="JRA230"/>
      <c r="JRB230"/>
      <c r="JRC230"/>
      <c r="JRD230"/>
      <c r="JRE230"/>
      <c r="JRF230"/>
      <c r="JRG230"/>
      <c r="JRH230"/>
      <c r="JRI230"/>
      <c r="JRJ230"/>
      <c r="JRK230"/>
      <c r="JRL230"/>
      <c r="JRM230"/>
      <c r="JRN230"/>
      <c r="JRO230"/>
      <c r="JRP230"/>
      <c r="JRQ230"/>
      <c r="JRR230"/>
      <c r="JRS230"/>
      <c r="JRT230"/>
      <c r="JRU230"/>
      <c r="JRV230"/>
      <c r="JRW230"/>
      <c r="JRX230"/>
      <c r="JRY230"/>
      <c r="JRZ230"/>
      <c r="JSA230"/>
      <c r="JSB230"/>
      <c r="JSC230"/>
      <c r="JSD230"/>
      <c r="JSE230"/>
      <c r="JSF230"/>
      <c r="JSG230"/>
      <c r="JSH230"/>
      <c r="JSI230"/>
      <c r="JSJ230"/>
      <c r="JSK230"/>
      <c r="JSL230"/>
      <c r="JSM230"/>
      <c r="JSN230"/>
      <c r="JSO230"/>
      <c r="JSP230"/>
      <c r="JSQ230"/>
      <c r="JSR230"/>
      <c r="JSS230"/>
      <c r="JST230"/>
      <c r="JSU230"/>
      <c r="JSV230"/>
      <c r="JSW230"/>
      <c r="JSX230"/>
      <c r="JSY230"/>
      <c r="JSZ230"/>
      <c r="JTA230"/>
      <c r="JTB230"/>
      <c r="JTC230"/>
      <c r="JTD230"/>
      <c r="JTE230"/>
      <c r="JTF230"/>
      <c r="JTG230"/>
      <c r="JTH230"/>
      <c r="JTI230"/>
      <c r="JTJ230"/>
      <c r="JTK230"/>
      <c r="JTL230"/>
      <c r="JTM230"/>
      <c r="JTN230"/>
      <c r="JTO230"/>
      <c r="JTP230"/>
      <c r="JTQ230"/>
      <c r="JTR230"/>
      <c r="JTS230"/>
      <c r="JTT230"/>
      <c r="JTU230"/>
      <c r="JTV230"/>
      <c r="JTW230"/>
      <c r="JTX230"/>
      <c r="JTY230"/>
      <c r="JTZ230"/>
      <c r="JUA230"/>
      <c r="JUB230"/>
      <c r="JUC230"/>
      <c r="JUD230"/>
      <c r="JUE230"/>
      <c r="JUF230"/>
      <c r="JUG230"/>
      <c r="JUH230"/>
      <c r="JUI230"/>
      <c r="JUJ230"/>
      <c r="JUK230"/>
      <c r="JUL230"/>
      <c r="JUM230"/>
      <c r="JUN230"/>
      <c r="JUO230"/>
      <c r="JUP230"/>
      <c r="JUQ230"/>
      <c r="JUR230"/>
      <c r="JUS230"/>
      <c r="JUT230"/>
      <c r="JUU230"/>
      <c r="JUV230"/>
      <c r="JUW230"/>
      <c r="JUX230"/>
      <c r="JUY230"/>
      <c r="JUZ230"/>
      <c r="JVA230"/>
      <c r="JVB230"/>
      <c r="JVC230"/>
      <c r="JVD230"/>
      <c r="JVE230"/>
      <c r="JVF230"/>
      <c r="JVG230"/>
      <c r="JVH230"/>
      <c r="JVI230"/>
      <c r="JVJ230"/>
      <c r="JVK230"/>
      <c r="JVL230"/>
      <c r="JVM230"/>
      <c r="JVN230"/>
      <c r="JVO230"/>
      <c r="JVP230"/>
      <c r="JVQ230"/>
      <c r="JVR230"/>
      <c r="JVS230"/>
      <c r="JVT230"/>
      <c r="JVU230"/>
      <c r="JVV230"/>
      <c r="JVW230"/>
      <c r="JVX230"/>
      <c r="JVY230"/>
      <c r="JVZ230"/>
      <c r="JWA230"/>
      <c r="JWB230"/>
      <c r="JWC230"/>
      <c r="JWD230"/>
      <c r="JWE230"/>
      <c r="JWF230"/>
      <c r="JWG230"/>
      <c r="JWH230"/>
      <c r="JWI230"/>
      <c r="JWJ230"/>
      <c r="JWK230"/>
      <c r="JWL230"/>
      <c r="JWM230"/>
      <c r="JWN230"/>
      <c r="JWO230"/>
      <c r="JWP230"/>
      <c r="JWQ230"/>
      <c r="JWR230"/>
      <c r="JWS230"/>
      <c r="JWT230"/>
      <c r="JWU230"/>
      <c r="JWV230"/>
      <c r="JWW230"/>
      <c r="JWX230"/>
      <c r="JWY230"/>
      <c r="JWZ230"/>
      <c r="JXA230"/>
      <c r="JXB230"/>
      <c r="JXC230"/>
      <c r="JXD230"/>
      <c r="JXE230"/>
      <c r="JXF230"/>
      <c r="JXG230"/>
      <c r="JXH230"/>
      <c r="JXI230"/>
      <c r="JXJ230"/>
      <c r="JXK230"/>
      <c r="JXL230"/>
      <c r="JXM230"/>
      <c r="JXN230"/>
      <c r="JXO230"/>
      <c r="JXP230"/>
      <c r="JXQ230"/>
      <c r="JXR230"/>
      <c r="JXS230"/>
      <c r="JXT230"/>
      <c r="JXU230"/>
      <c r="JXV230"/>
      <c r="JXW230"/>
      <c r="JXX230"/>
      <c r="JXY230"/>
      <c r="JXZ230"/>
      <c r="JYA230"/>
      <c r="JYB230"/>
      <c r="JYC230"/>
      <c r="JYD230"/>
      <c r="JYE230"/>
      <c r="JYF230"/>
      <c r="JYG230"/>
      <c r="JYH230"/>
      <c r="JYI230"/>
      <c r="JYJ230"/>
      <c r="JYK230"/>
      <c r="JYL230"/>
      <c r="JYM230"/>
      <c r="JYN230"/>
      <c r="JYO230"/>
      <c r="JYP230"/>
      <c r="JYQ230"/>
      <c r="JYR230"/>
      <c r="JYS230"/>
      <c r="JYT230"/>
      <c r="JYU230"/>
      <c r="JYV230"/>
      <c r="JYW230"/>
      <c r="JYX230"/>
      <c r="JYY230"/>
      <c r="JYZ230"/>
      <c r="JZA230"/>
      <c r="JZB230"/>
      <c r="JZC230"/>
      <c r="JZD230"/>
      <c r="JZE230"/>
      <c r="JZF230"/>
      <c r="JZG230"/>
      <c r="JZH230"/>
      <c r="JZI230"/>
      <c r="JZJ230"/>
      <c r="JZK230"/>
      <c r="JZL230"/>
      <c r="JZM230"/>
      <c r="JZN230"/>
      <c r="JZO230"/>
      <c r="JZP230"/>
      <c r="JZQ230"/>
      <c r="JZR230"/>
      <c r="JZS230"/>
      <c r="JZT230"/>
      <c r="JZU230"/>
      <c r="JZV230"/>
      <c r="JZW230"/>
      <c r="JZX230"/>
      <c r="JZY230"/>
      <c r="JZZ230"/>
      <c r="KAA230"/>
      <c r="KAB230"/>
      <c r="KAC230"/>
      <c r="KAD230"/>
      <c r="KAE230"/>
      <c r="KAF230"/>
      <c r="KAG230"/>
      <c r="KAH230"/>
      <c r="KAI230"/>
      <c r="KAJ230"/>
      <c r="KAK230"/>
      <c r="KAL230"/>
      <c r="KAM230"/>
      <c r="KAN230"/>
      <c r="KAO230"/>
      <c r="KAP230"/>
      <c r="KAQ230"/>
      <c r="KAR230"/>
      <c r="KAS230"/>
      <c r="KAT230"/>
      <c r="KAU230"/>
      <c r="KAV230"/>
      <c r="KAW230"/>
      <c r="KAX230"/>
      <c r="KAY230"/>
      <c r="KAZ230"/>
      <c r="KBA230"/>
      <c r="KBB230"/>
      <c r="KBC230"/>
      <c r="KBD230"/>
      <c r="KBE230"/>
      <c r="KBF230"/>
      <c r="KBG230"/>
      <c r="KBH230"/>
      <c r="KBI230"/>
      <c r="KBJ230"/>
      <c r="KBK230"/>
      <c r="KBL230"/>
      <c r="KBM230"/>
      <c r="KBN230"/>
      <c r="KBO230"/>
      <c r="KBP230"/>
      <c r="KBQ230"/>
      <c r="KBR230"/>
      <c r="KBS230"/>
      <c r="KBT230"/>
      <c r="KBU230"/>
      <c r="KBV230"/>
      <c r="KBW230"/>
      <c r="KBX230"/>
      <c r="KBY230"/>
      <c r="KBZ230"/>
      <c r="KCA230"/>
      <c r="KCB230"/>
      <c r="KCC230"/>
      <c r="KCD230"/>
      <c r="KCE230"/>
      <c r="KCF230"/>
      <c r="KCG230"/>
      <c r="KCH230"/>
      <c r="KCI230"/>
      <c r="KCJ230"/>
      <c r="KCK230"/>
      <c r="KCL230"/>
      <c r="KCM230"/>
      <c r="KCN230"/>
      <c r="KCO230"/>
      <c r="KCP230"/>
      <c r="KCQ230"/>
      <c r="KCR230"/>
      <c r="KCS230"/>
      <c r="KCT230"/>
      <c r="KCU230"/>
      <c r="KCV230"/>
      <c r="KCW230"/>
      <c r="KCX230"/>
      <c r="KCY230"/>
      <c r="KCZ230"/>
      <c r="KDA230"/>
      <c r="KDB230"/>
      <c r="KDC230"/>
      <c r="KDD230"/>
      <c r="KDE230"/>
      <c r="KDF230"/>
      <c r="KDG230"/>
      <c r="KDH230"/>
      <c r="KDI230"/>
      <c r="KDJ230"/>
      <c r="KDK230"/>
      <c r="KDL230"/>
      <c r="KDM230"/>
      <c r="KDN230"/>
      <c r="KDO230"/>
      <c r="KDP230"/>
      <c r="KDQ230"/>
      <c r="KDR230"/>
      <c r="KDS230"/>
      <c r="KDT230"/>
      <c r="KDU230"/>
      <c r="KDV230"/>
      <c r="KDW230"/>
      <c r="KDX230"/>
      <c r="KDY230"/>
      <c r="KDZ230"/>
      <c r="KEA230"/>
      <c r="KEB230"/>
      <c r="KEC230"/>
      <c r="KED230"/>
      <c r="KEE230"/>
      <c r="KEF230"/>
      <c r="KEG230"/>
      <c r="KEH230"/>
      <c r="KEI230"/>
      <c r="KEJ230"/>
      <c r="KEK230"/>
      <c r="KEL230"/>
      <c r="KEM230"/>
      <c r="KEN230"/>
      <c r="KEO230"/>
      <c r="KEP230"/>
      <c r="KEQ230"/>
      <c r="KER230"/>
      <c r="KES230"/>
      <c r="KET230"/>
      <c r="KEU230"/>
      <c r="KEV230"/>
      <c r="KEW230"/>
      <c r="KEX230"/>
      <c r="KEY230"/>
      <c r="KEZ230"/>
      <c r="KFA230"/>
      <c r="KFB230"/>
      <c r="KFC230"/>
      <c r="KFD230"/>
      <c r="KFE230"/>
      <c r="KFF230"/>
      <c r="KFG230"/>
      <c r="KFH230"/>
      <c r="KFI230"/>
      <c r="KFJ230"/>
      <c r="KFK230"/>
      <c r="KFL230"/>
      <c r="KFM230"/>
      <c r="KFN230"/>
      <c r="KFO230"/>
      <c r="KFP230"/>
      <c r="KFQ230"/>
      <c r="KFR230"/>
      <c r="KFS230"/>
      <c r="KFT230"/>
      <c r="KFU230"/>
      <c r="KFV230"/>
      <c r="KFW230"/>
      <c r="KFX230"/>
      <c r="KFY230"/>
      <c r="KFZ230"/>
      <c r="KGA230"/>
      <c r="KGB230"/>
      <c r="KGC230"/>
      <c r="KGD230"/>
      <c r="KGE230"/>
      <c r="KGF230"/>
      <c r="KGG230"/>
      <c r="KGH230"/>
      <c r="KGI230"/>
      <c r="KGJ230"/>
      <c r="KGK230"/>
      <c r="KGL230"/>
      <c r="KGM230"/>
      <c r="KGN230"/>
      <c r="KGO230"/>
      <c r="KGP230"/>
      <c r="KGQ230"/>
      <c r="KGR230"/>
      <c r="KGS230"/>
      <c r="KGT230"/>
      <c r="KGU230"/>
      <c r="KGV230"/>
      <c r="KGW230"/>
      <c r="KGX230"/>
      <c r="KGY230"/>
      <c r="KGZ230"/>
      <c r="KHA230"/>
      <c r="KHB230"/>
      <c r="KHC230"/>
      <c r="KHD230"/>
      <c r="KHE230"/>
      <c r="KHF230"/>
      <c r="KHG230"/>
      <c r="KHH230"/>
      <c r="KHI230"/>
      <c r="KHJ230"/>
      <c r="KHK230"/>
      <c r="KHL230"/>
      <c r="KHM230"/>
      <c r="KHN230"/>
      <c r="KHO230"/>
      <c r="KHP230"/>
      <c r="KHQ230"/>
      <c r="KHR230"/>
      <c r="KHS230"/>
      <c r="KHT230"/>
      <c r="KHU230"/>
      <c r="KHV230"/>
      <c r="KHW230"/>
      <c r="KHX230"/>
      <c r="KHY230"/>
      <c r="KHZ230"/>
      <c r="KIA230"/>
      <c r="KIB230"/>
      <c r="KIC230"/>
      <c r="KID230"/>
      <c r="KIE230"/>
      <c r="KIF230"/>
      <c r="KIG230"/>
      <c r="KIH230"/>
      <c r="KII230"/>
      <c r="KIJ230"/>
      <c r="KIK230"/>
      <c r="KIL230"/>
      <c r="KIM230"/>
      <c r="KIN230"/>
      <c r="KIO230"/>
      <c r="KIP230"/>
      <c r="KIQ230"/>
      <c r="KIR230"/>
      <c r="KIS230"/>
      <c r="KIT230"/>
      <c r="KIU230"/>
      <c r="KIV230"/>
      <c r="KIW230"/>
      <c r="KIX230"/>
      <c r="KIY230"/>
      <c r="KIZ230"/>
      <c r="KJA230"/>
      <c r="KJB230"/>
      <c r="KJC230"/>
      <c r="KJD230"/>
      <c r="KJE230"/>
      <c r="KJF230"/>
      <c r="KJG230"/>
      <c r="KJH230"/>
      <c r="KJI230"/>
      <c r="KJJ230"/>
      <c r="KJK230"/>
      <c r="KJL230"/>
      <c r="KJM230"/>
      <c r="KJN230"/>
      <c r="KJO230"/>
      <c r="KJP230"/>
      <c r="KJQ230"/>
      <c r="KJR230"/>
      <c r="KJS230"/>
      <c r="KJT230"/>
      <c r="KJU230"/>
      <c r="KJV230"/>
      <c r="KJW230"/>
      <c r="KJX230"/>
      <c r="KJY230"/>
      <c r="KJZ230"/>
      <c r="KKA230"/>
      <c r="KKB230"/>
      <c r="KKC230"/>
      <c r="KKD230"/>
      <c r="KKE230"/>
      <c r="KKF230"/>
      <c r="KKG230"/>
      <c r="KKH230"/>
      <c r="KKI230"/>
      <c r="KKJ230"/>
      <c r="KKK230"/>
      <c r="KKL230"/>
      <c r="KKM230"/>
      <c r="KKN230"/>
      <c r="KKO230"/>
      <c r="KKP230"/>
      <c r="KKQ230"/>
      <c r="KKR230"/>
      <c r="KKS230"/>
      <c r="KKT230"/>
      <c r="KKU230"/>
      <c r="KKV230"/>
      <c r="KKW230"/>
      <c r="KKX230"/>
      <c r="KKY230"/>
      <c r="KKZ230"/>
      <c r="KLA230"/>
      <c r="KLB230"/>
      <c r="KLC230"/>
      <c r="KLD230"/>
      <c r="KLE230"/>
      <c r="KLF230"/>
      <c r="KLG230"/>
      <c r="KLH230"/>
      <c r="KLI230"/>
      <c r="KLJ230"/>
      <c r="KLK230"/>
      <c r="KLL230"/>
      <c r="KLM230"/>
      <c r="KLN230"/>
      <c r="KLO230"/>
      <c r="KLP230"/>
      <c r="KLQ230"/>
      <c r="KLR230"/>
      <c r="KLS230"/>
      <c r="KLT230"/>
      <c r="KLU230"/>
      <c r="KLV230"/>
      <c r="KLW230"/>
      <c r="KLX230"/>
      <c r="KLY230"/>
      <c r="KLZ230"/>
      <c r="KMA230"/>
      <c r="KMB230"/>
      <c r="KMC230"/>
      <c r="KMD230"/>
      <c r="KME230"/>
      <c r="KMF230"/>
      <c r="KMG230"/>
      <c r="KMH230"/>
      <c r="KMI230"/>
      <c r="KMJ230"/>
      <c r="KMK230"/>
      <c r="KML230"/>
      <c r="KMM230"/>
      <c r="KMN230"/>
      <c r="KMO230"/>
      <c r="KMP230"/>
      <c r="KMQ230"/>
      <c r="KMR230"/>
      <c r="KMS230"/>
      <c r="KMT230"/>
      <c r="KMU230"/>
      <c r="KMV230"/>
      <c r="KMW230"/>
      <c r="KMX230"/>
      <c r="KMY230"/>
      <c r="KMZ230"/>
      <c r="KNA230"/>
      <c r="KNB230"/>
      <c r="KNC230"/>
      <c r="KND230"/>
      <c r="KNE230"/>
      <c r="KNF230"/>
      <c r="KNG230"/>
      <c r="KNH230"/>
      <c r="KNI230"/>
      <c r="KNJ230"/>
      <c r="KNK230"/>
      <c r="KNL230"/>
      <c r="KNM230"/>
      <c r="KNN230"/>
      <c r="KNO230"/>
      <c r="KNP230"/>
      <c r="KNQ230"/>
      <c r="KNR230"/>
      <c r="KNS230"/>
      <c r="KNT230"/>
      <c r="KNU230"/>
      <c r="KNV230"/>
      <c r="KNW230"/>
      <c r="KNX230"/>
      <c r="KNY230"/>
      <c r="KNZ230"/>
      <c r="KOA230"/>
      <c r="KOB230"/>
      <c r="KOC230"/>
      <c r="KOD230"/>
      <c r="KOE230"/>
      <c r="KOF230"/>
      <c r="KOG230"/>
      <c r="KOH230"/>
      <c r="KOI230"/>
      <c r="KOJ230"/>
      <c r="KOK230"/>
      <c r="KOL230"/>
      <c r="KOM230"/>
      <c r="KON230"/>
      <c r="KOO230"/>
      <c r="KOP230"/>
      <c r="KOQ230"/>
      <c r="KOR230"/>
      <c r="KOS230"/>
      <c r="KOT230"/>
      <c r="KOU230"/>
      <c r="KOV230"/>
      <c r="KOW230"/>
      <c r="KOX230"/>
      <c r="KOY230"/>
      <c r="KOZ230"/>
      <c r="KPA230"/>
      <c r="KPB230"/>
      <c r="KPC230"/>
      <c r="KPD230"/>
      <c r="KPE230"/>
      <c r="KPF230"/>
      <c r="KPG230"/>
      <c r="KPH230"/>
      <c r="KPI230"/>
      <c r="KPJ230"/>
      <c r="KPK230"/>
      <c r="KPL230"/>
      <c r="KPM230"/>
      <c r="KPN230"/>
      <c r="KPO230"/>
      <c r="KPP230"/>
      <c r="KPQ230"/>
      <c r="KPR230"/>
      <c r="KPS230"/>
      <c r="KPT230"/>
      <c r="KPU230"/>
      <c r="KPV230"/>
      <c r="KPW230"/>
      <c r="KPX230"/>
      <c r="KPY230"/>
      <c r="KPZ230"/>
      <c r="KQA230"/>
      <c r="KQB230"/>
      <c r="KQC230"/>
      <c r="KQD230"/>
      <c r="KQE230"/>
      <c r="KQF230"/>
      <c r="KQG230"/>
      <c r="KQH230"/>
      <c r="KQI230"/>
      <c r="KQJ230"/>
      <c r="KQK230"/>
      <c r="KQL230"/>
      <c r="KQM230"/>
      <c r="KQN230"/>
      <c r="KQO230"/>
      <c r="KQP230"/>
      <c r="KQQ230"/>
      <c r="KQR230"/>
      <c r="KQS230"/>
      <c r="KQT230"/>
      <c r="KQU230"/>
      <c r="KQV230"/>
      <c r="KQW230"/>
      <c r="KQX230"/>
      <c r="KQY230"/>
      <c r="KQZ230"/>
      <c r="KRA230"/>
      <c r="KRB230"/>
      <c r="KRC230"/>
      <c r="KRD230"/>
      <c r="KRE230"/>
      <c r="KRF230"/>
      <c r="KRG230"/>
      <c r="KRH230"/>
      <c r="KRI230"/>
      <c r="KRJ230"/>
      <c r="KRK230"/>
      <c r="KRL230"/>
      <c r="KRM230"/>
      <c r="KRN230"/>
      <c r="KRO230"/>
      <c r="KRP230"/>
      <c r="KRQ230"/>
      <c r="KRR230"/>
      <c r="KRS230"/>
      <c r="KRT230"/>
      <c r="KRU230"/>
      <c r="KRV230"/>
      <c r="KRW230"/>
      <c r="KRX230"/>
      <c r="KRY230"/>
      <c r="KRZ230"/>
      <c r="KSA230"/>
      <c r="KSB230"/>
      <c r="KSC230"/>
      <c r="KSD230"/>
      <c r="KSE230"/>
      <c r="KSF230"/>
      <c r="KSG230"/>
      <c r="KSH230"/>
      <c r="KSI230"/>
      <c r="KSJ230"/>
      <c r="KSK230"/>
      <c r="KSL230"/>
      <c r="KSM230"/>
      <c r="KSN230"/>
      <c r="KSO230"/>
      <c r="KSP230"/>
      <c r="KSQ230"/>
      <c r="KSR230"/>
      <c r="KSS230"/>
      <c r="KST230"/>
      <c r="KSU230"/>
      <c r="KSV230"/>
      <c r="KSW230"/>
      <c r="KSX230"/>
      <c r="KSY230"/>
      <c r="KSZ230"/>
      <c r="KTA230"/>
      <c r="KTB230"/>
      <c r="KTC230"/>
      <c r="KTD230"/>
      <c r="KTE230"/>
      <c r="KTF230"/>
      <c r="KTG230"/>
      <c r="KTH230"/>
      <c r="KTI230"/>
      <c r="KTJ230"/>
      <c r="KTK230"/>
      <c r="KTL230"/>
      <c r="KTM230"/>
      <c r="KTN230"/>
      <c r="KTO230"/>
      <c r="KTP230"/>
      <c r="KTQ230"/>
      <c r="KTR230"/>
      <c r="KTS230"/>
      <c r="KTT230"/>
      <c r="KTU230"/>
      <c r="KTV230"/>
      <c r="KTW230"/>
      <c r="KTX230"/>
      <c r="KTY230"/>
      <c r="KTZ230"/>
      <c r="KUA230"/>
      <c r="KUB230"/>
      <c r="KUC230"/>
      <c r="KUD230"/>
      <c r="KUE230"/>
      <c r="KUF230"/>
      <c r="KUG230"/>
      <c r="KUH230"/>
      <c r="KUI230"/>
      <c r="KUJ230"/>
      <c r="KUK230"/>
      <c r="KUL230"/>
      <c r="KUM230"/>
      <c r="KUN230"/>
      <c r="KUO230"/>
      <c r="KUP230"/>
      <c r="KUQ230"/>
      <c r="KUR230"/>
      <c r="KUS230"/>
      <c r="KUT230"/>
      <c r="KUU230"/>
      <c r="KUV230"/>
      <c r="KUW230"/>
      <c r="KUX230"/>
      <c r="KUY230"/>
      <c r="KUZ230"/>
      <c r="KVA230"/>
      <c r="KVB230"/>
      <c r="KVC230"/>
      <c r="KVD230"/>
      <c r="KVE230"/>
      <c r="KVF230"/>
      <c r="KVG230"/>
      <c r="KVH230"/>
      <c r="KVI230"/>
      <c r="KVJ230"/>
      <c r="KVK230"/>
      <c r="KVL230"/>
      <c r="KVM230"/>
      <c r="KVN230"/>
      <c r="KVO230"/>
      <c r="KVP230"/>
      <c r="KVQ230"/>
      <c r="KVR230"/>
      <c r="KVS230"/>
      <c r="KVT230"/>
      <c r="KVU230"/>
      <c r="KVV230"/>
      <c r="KVW230"/>
      <c r="KVX230"/>
      <c r="KVY230"/>
      <c r="KVZ230"/>
      <c r="KWA230"/>
      <c r="KWB230"/>
      <c r="KWC230"/>
      <c r="KWD230"/>
      <c r="KWE230"/>
      <c r="KWF230"/>
      <c r="KWG230"/>
      <c r="KWH230"/>
      <c r="KWI230"/>
      <c r="KWJ230"/>
      <c r="KWK230"/>
      <c r="KWL230"/>
      <c r="KWM230"/>
      <c r="KWN230"/>
      <c r="KWO230"/>
      <c r="KWP230"/>
      <c r="KWQ230"/>
      <c r="KWR230"/>
      <c r="KWS230"/>
      <c r="KWT230"/>
      <c r="KWU230"/>
      <c r="KWV230"/>
      <c r="KWW230"/>
      <c r="KWX230"/>
      <c r="KWY230"/>
      <c r="KWZ230"/>
      <c r="KXA230"/>
      <c r="KXB230"/>
      <c r="KXC230"/>
      <c r="KXD230"/>
      <c r="KXE230"/>
      <c r="KXF230"/>
      <c r="KXG230"/>
      <c r="KXH230"/>
      <c r="KXI230"/>
      <c r="KXJ230"/>
      <c r="KXK230"/>
      <c r="KXL230"/>
      <c r="KXM230"/>
      <c r="KXN230"/>
      <c r="KXO230"/>
      <c r="KXP230"/>
      <c r="KXQ230"/>
      <c r="KXR230"/>
      <c r="KXS230"/>
      <c r="KXT230"/>
      <c r="KXU230"/>
      <c r="KXV230"/>
      <c r="KXW230"/>
      <c r="KXX230"/>
      <c r="KXY230"/>
      <c r="KXZ230"/>
      <c r="KYA230"/>
      <c r="KYB230"/>
      <c r="KYC230"/>
      <c r="KYD230"/>
      <c r="KYE230"/>
      <c r="KYF230"/>
      <c r="KYG230"/>
      <c r="KYH230"/>
      <c r="KYI230"/>
      <c r="KYJ230"/>
      <c r="KYK230"/>
      <c r="KYL230"/>
      <c r="KYM230"/>
      <c r="KYN230"/>
      <c r="KYO230"/>
      <c r="KYP230"/>
      <c r="KYQ230"/>
      <c r="KYR230"/>
      <c r="KYS230"/>
      <c r="KYT230"/>
      <c r="KYU230"/>
      <c r="KYV230"/>
      <c r="KYW230"/>
      <c r="KYX230"/>
      <c r="KYY230"/>
      <c r="KYZ230"/>
      <c r="KZA230"/>
      <c r="KZB230"/>
      <c r="KZC230"/>
      <c r="KZD230"/>
      <c r="KZE230"/>
      <c r="KZF230"/>
      <c r="KZG230"/>
      <c r="KZH230"/>
      <c r="KZI230"/>
      <c r="KZJ230"/>
      <c r="KZK230"/>
      <c r="KZL230"/>
      <c r="KZM230"/>
      <c r="KZN230"/>
      <c r="KZO230"/>
      <c r="KZP230"/>
      <c r="KZQ230"/>
      <c r="KZR230"/>
      <c r="KZS230"/>
      <c r="KZT230"/>
      <c r="KZU230"/>
      <c r="KZV230"/>
      <c r="KZW230"/>
      <c r="KZX230"/>
      <c r="KZY230"/>
      <c r="KZZ230"/>
      <c r="LAA230"/>
      <c r="LAB230"/>
      <c r="LAC230"/>
      <c r="LAD230"/>
      <c r="LAE230"/>
      <c r="LAF230"/>
      <c r="LAG230"/>
      <c r="LAH230"/>
      <c r="LAI230"/>
      <c r="LAJ230"/>
      <c r="LAK230"/>
      <c r="LAL230"/>
      <c r="LAM230"/>
      <c r="LAN230"/>
      <c r="LAO230"/>
      <c r="LAP230"/>
      <c r="LAQ230"/>
      <c r="LAR230"/>
      <c r="LAS230"/>
      <c r="LAT230"/>
      <c r="LAU230"/>
      <c r="LAV230"/>
      <c r="LAW230"/>
      <c r="LAX230"/>
      <c r="LAY230"/>
      <c r="LAZ230"/>
      <c r="LBA230"/>
      <c r="LBB230"/>
      <c r="LBC230"/>
      <c r="LBD230"/>
      <c r="LBE230"/>
      <c r="LBF230"/>
      <c r="LBG230"/>
      <c r="LBH230"/>
      <c r="LBI230"/>
      <c r="LBJ230"/>
      <c r="LBK230"/>
      <c r="LBL230"/>
      <c r="LBM230"/>
      <c r="LBN230"/>
      <c r="LBO230"/>
      <c r="LBP230"/>
      <c r="LBQ230"/>
      <c r="LBR230"/>
      <c r="LBS230"/>
      <c r="LBT230"/>
      <c r="LBU230"/>
      <c r="LBV230"/>
      <c r="LBW230"/>
      <c r="LBX230"/>
      <c r="LBY230"/>
      <c r="LBZ230"/>
      <c r="LCA230"/>
      <c r="LCB230"/>
      <c r="LCC230"/>
      <c r="LCD230"/>
      <c r="LCE230"/>
      <c r="LCF230"/>
      <c r="LCG230"/>
      <c r="LCH230"/>
      <c r="LCI230"/>
      <c r="LCJ230"/>
      <c r="LCK230"/>
      <c r="LCL230"/>
      <c r="LCM230"/>
      <c r="LCN230"/>
      <c r="LCO230"/>
      <c r="LCP230"/>
      <c r="LCQ230"/>
      <c r="LCR230"/>
      <c r="LCS230"/>
      <c r="LCT230"/>
      <c r="LCU230"/>
      <c r="LCV230"/>
      <c r="LCW230"/>
      <c r="LCX230"/>
      <c r="LCY230"/>
      <c r="LCZ230"/>
      <c r="LDA230"/>
      <c r="LDB230"/>
      <c r="LDC230"/>
      <c r="LDD230"/>
      <c r="LDE230"/>
      <c r="LDF230"/>
      <c r="LDG230"/>
      <c r="LDH230"/>
      <c r="LDI230"/>
      <c r="LDJ230"/>
      <c r="LDK230"/>
      <c r="LDL230"/>
      <c r="LDM230"/>
      <c r="LDN230"/>
      <c r="LDO230"/>
      <c r="LDP230"/>
      <c r="LDQ230"/>
      <c r="LDR230"/>
      <c r="LDS230"/>
      <c r="LDT230"/>
      <c r="LDU230"/>
      <c r="LDV230"/>
      <c r="LDW230"/>
      <c r="LDX230"/>
      <c r="LDY230"/>
      <c r="LDZ230"/>
      <c r="LEA230"/>
      <c r="LEB230"/>
      <c r="LEC230"/>
      <c r="LED230"/>
      <c r="LEE230"/>
      <c r="LEF230"/>
      <c r="LEG230"/>
      <c r="LEH230"/>
      <c r="LEI230"/>
      <c r="LEJ230"/>
      <c r="LEK230"/>
      <c r="LEL230"/>
      <c r="LEM230"/>
      <c r="LEN230"/>
      <c r="LEO230"/>
      <c r="LEP230"/>
      <c r="LEQ230"/>
      <c r="LER230"/>
      <c r="LES230"/>
      <c r="LET230"/>
      <c r="LEU230"/>
      <c r="LEV230"/>
      <c r="LEW230"/>
      <c r="LEX230"/>
      <c r="LEY230"/>
      <c r="LEZ230"/>
      <c r="LFA230"/>
      <c r="LFB230"/>
      <c r="LFC230"/>
      <c r="LFD230"/>
      <c r="LFE230"/>
      <c r="LFF230"/>
      <c r="LFG230"/>
      <c r="LFH230"/>
      <c r="LFI230"/>
      <c r="LFJ230"/>
      <c r="LFK230"/>
      <c r="LFL230"/>
      <c r="LFM230"/>
      <c r="LFN230"/>
      <c r="LFO230"/>
      <c r="LFP230"/>
      <c r="LFQ230"/>
      <c r="LFR230"/>
      <c r="LFS230"/>
      <c r="LFT230"/>
      <c r="LFU230"/>
      <c r="LFV230"/>
      <c r="LFW230"/>
      <c r="LFX230"/>
      <c r="LFY230"/>
      <c r="LFZ230"/>
      <c r="LGA230"/>
      <c r="LGB230"/>
      <c r="LGC230"/>
      <c r="LGD230"/>
      <c r="LGE230"/>
      <c r="LGF230"/>
      <c r="LGG230"/>
      <c r="LGH230"/>
      <c r="LGI230"/>
      <c r="LGJ230"/>
      <c r="LGK230"/>
      <c r="LGL230"/>
      <c r="LGM230"/>
      <c r="LGN230"/>
      <c r="LGO230"/>
      <c r="LGP230"/>
      <c r="LGQ230"/>
      <c r="LGR230"/>
      <c r="LGS230"/>
      <c r="LGT230"/>
      <c r="LGU230"/>
      <c r="LGV230"/>
      <c r="LGW230"/>
      <c r="LGX230"/>
      <c r="LGY230"/>
      <c r="LGZ230"/>
      <c r="LHA230"/>
      <c r="LHB230"/>
      <c r="LHC230"/>
      <c r="LHD230"/>
      <c r="LHE230"/>
      <c r="LHF230"/>
      <c r="LHG230"/>
      <c r="LHH230"/>
      <c r="LHI230"/>
      <c r="LHJ230"/>
      <c r="LHK230"/>
      <c r="LHL230"/>
      <c r="LHM230"/>
      <c r="LHN230"/>
      <c r="LHO230"/>
      <c r="LHP230"/>
      <c r="LHQ230"/>
      <c r="LHR230"/>
      <c r="LHS230"/>
      <c r="LHT230"/>
      <c r="LHU230"/>
      <c r="LHV230"/>
      <c r="LHW230"/>
      <c r="LHX230"/>
      <c r="LHY230"/>
      <c r="LHZ230"/>
      <c r="LIA230"/>
      <c r="LIB230"/>
      <c r="LIC230"/>
      <c r="LID230"/>
      <c r="LIE230"/>
      <c r="LIF230"/>
      <c r="LIG230"/>
      <c r="LIH230"/>
      <c r="LII230"/>
      <c r="LIJ230"/>
      <c r="LIK230"/>
      <c r="LIL230"/>
      <c r="LIM230"/>
      <c r="LIN230"/>
      <c r="LIO230"/>
      <c r="LIP230"/>
      <c r="LIQ230"/>
      <c r="LIR230"/>
      <c r="LIS230"/>
      <c r="LIT230"/>
      <c r="LIU230"/>
      <c r="LIV230"/>
      <c r="LIW230"/>
      <c r="LIX230"/>
      <c r="LIY230"/>
      <c r="LIZ230"/>
      <c r="LJA230"/>
      <c r="LJB230"/>
      <c r="LJC230"/>
      <c r="LJD230"/>
      <c r="LJE230"/>
      <c r="LJF230"/>
      <c r="LJG230"/>
      <c r="LJH230"/>
      <c r="LJI230"/>
      <c r="LJJ230"/>
      <c r="LJK230"/>
      <c r="LJL230"/>
      <c r="LJM230"/>
      <c r="LJN230"/>
      <c r="LJO230"/>
      <c r="LJP230"/>
      <c r="LJQ230"/>
      <c r="LJR230"/>
      <c r="LJS230"/>
      <c r="LJT230"/>
      <c r="LJU230"/>
      <c r="LJV230"/>
      <c r="LJW230"/>
      <c r="LJX230"/>
      <c r="LJY230"/>
      <c r="LJZ230"/>
      <c r="LKA230"/>
      <c r="LKB230"/>
      <c r="LKC230"/>
      <c r="LKD230"/>
      <c r="LKE230"/>
      <c r="LKF230"/>
      <c r="LKG230"/>
      <c r="LKH230"/>
      <c r="LKI230"/>
      <c r="LKJ230"/>
      <c r="LKK230"/>
      <c r="LKL230"/>
      <c r="LKM230"/>
      <c r="LKN230"/>
      <c r="LKO230"/>
      <c r="LKP230"/>
      <c r="LKQ230"/>
      <c r="LKR230"/>
      <c r="LKS230"/>
      <c r="LKT230"/>
      <c r="LKU230"/>
      <c r="LKV230"/>
      <c r="LKW230"/>
      <c r="LKX230"/>
      <c r="LKY230"/>
      <c r="LKZ230"/>
      <c r="LLA230"/>
      <c r="LLB230"/>
      <c r="LLC230"/>
      <c r="LLD230"/>
      <c r="LLE230"/>
      <c r="LLF230"/>
      <c r="LLG230"/>
      <c r="LLH230"/>
      <c r="LLI230"/>
      <c r="LLJ230"/>
      <c r="LLK230"/>
      <c r="LLL230"/>
      <c r="LLM230"/>
      <c r="LLN230"/>
      <c r="LLO230"/>
      <c r="LLP230"/>
      <c r="LLQ230"/>
      <c r="LLR230"/>
      <c r="LLS230"/>
      <c r="LLT230"/>
      <c r="LLU230"/>
      <c r="LLV230"/>
      <c r="LLW230"/>
      <c r="LLX230"/>
      <c r="LLY230"/>
      <c r="LLZ230"/>
      <c r="LMA230"/>
      <c r="LMB230"/>
      <c r="LMC230"/>
      <c r="LMD230"/>
      <c r="LME230"/>
      <c r="LMF230"/>
      <c r="LMG230"/>
      <c r="LMH230"/>
      <c r="LMI230"/>
      <c r="LMJ230"/>
      <c r="LMK230"/>
      <c r="LML230"/>
      <c r="LMM230"/>
      <c r="LMN230"/>
      <c r="LMO230"/>
      <c r="LMP230"/>
      <c r="LMQ230"/>
      <c r="LMR230"/>
      <c r="LMS230"/>
      <c r="LMT230"/>
      <c r="LMU230"/>
      <c r="LMV230"/>
      <c r="LMW230"/>
      <c r="LMX230"/>
      <c r="LMY230"/>
      <c r="LMZ230"/>
      <c r="LNA230"/>
      <c r="LNB230"/>
      <c r="LNC230"/>
      <c r="LND230"/>
      <c r="LNE230"/>
      <c r="LNF230"/>
      <c r="LNG230"/>
      <c r="LNH230"/>
      <c r="LNI230"/>
      <c r="LNJ230"/>
      <c r="LNK230"/>
      <c r="LNL230"/>
      <c r="LNM230"/>
      <c r="LNN230"/>
      <c r="LNO230"/>
      <c r="LNP230"/>
      <c r="LNQ230"/>
      <c r="LNR230"/>
      <c r="LNS230"/>
      <c r="LNT230"/>
      <c r="LNU230"/>
      <c r="LNV230"/>
      <c r="LNW230"/>
      <c r="LNX230"/>
      <c r="LNY230"/>
      <c r="LNZ230"/>
      <c r="LOA230"/>
      <c r="LOB230"/>
      <c r="LOC230"/>
      <c r="LOD230"/>
      <c r="LOE230"/>
      <c r="LOF230"/>
      <c r="LOG230"/>
      <c r="LOH230"/>
      <c r="LOI230"/>
      <c r="LOJ230"/>
      <c r="LOK230"/>
      <c r="LOL230"/>
      <c r="LOM230"/>
      <c r="LON230"/>
      <c r="LOO230"/>
      <c r="LOP230"/>
      <c r="LOQ230"/>
      <c r="LOR230"/>
      <c r="LOS230"/>
      <c r="LOT230"/>
      <c r="LOU230"/>
      <c r="LOV230"/>
      <c r="LOW230"/>
      <c r="LOX230"/>
      <c r="LOY230"/>
      <c r="LOZ230"/>
      <c r="LPA230"/>
      <c r="LPB230"/>
      <c r="LPC230"/>
      <c r="LPD230"/>
      <c r="LPE230"/>
      <c r="LPF230"/>
      <c r="LPG230"/>
      <c r="LPH230"/>
      <c r="LPI230"/>
      <c r="LPJ230"/>
      <c r="LPK230"/>
      <c r="LPL230"/>
      <c r="LPM230"/>
      <c r="LPN230"/>
      <c r="LPO230"/>
      <c r="LPP230"/>
      <c r="LPQ230"/>
      <c r="LPR230"/>
      <c r="LPS230"/>
      <c r="LPT230"/>
      <c r="LPU230"/>
      <c r="LPV230"/>
      <c r="LPW230"/>
      <c r="LPX230"/>
      <c r="LPY230"/>
      <c r="LPZ230"/>
      <c r="LQA230"/>
      <c r="LQB230"/>
      <c r="LQC230"/>
      <c r="LQD230"/>
      <c r="LQE230"/>
      <c r="LQF230"/>
      <c r="LQG230"/>
      <c r="LQH230"/>
      <c r="LQI230"/>
      <c r="LQJ230"/>
      <c r="LQK230"/>
      <c r="LQL230"/>
      <c r="LQM230"/>
      <c r="LQN230"/>
      <c r="LQO230"/>
      <c r="LQP230"/>
      <c r="LQQ230"/>
      <c r="LQR230"/>
      <c r="LQS230"/>
      <c r="LQT230"/>
      <c r="LQU230"/>
      <c r="LQV230"/>
      <c r="LQW230"/>
      <c r="LQX230"/>
      <c r="LQY230"/>
      <c r="LQZ230"/>
      <c r="LRA230"/>
      <c r="LRB230"/>
      <c r="LRC230"/>
      <c r="LRD230"/>
      <c r="LRE230"/>
      <c r="LRF230"/>
      <c r="LRG230"/>
      <c r="LRH230"/>
      <c r="LRI230"/>
      <c r="LRJ230"/>
      <c r="LRK230"/>
      <c r="LRL230"/>
      <c r="LRM230"/>
      <c r="LRN230"/>
      <c r="LRO230"/>
      <c r="LRP230"/>
      <c r="LRQ230"/>
      <c r="LRR230"/>
      <c r="LRS230"/>
      <c r="LRT230"/>
      <c r="LRU230"/>
      <c r="LRV230"/>
      <c r="LRW230"/>
      <c r="LRX230"/>
      <c r="LRY230"/>
      <c r="LRZ230"/>
      <c r="LSA230"/>
      <c r="LSB230"/>
      <c r="LSC230"/>
      <c r="LSD230"/>
      <c r="LSE230"/>
      <c r="LSF230"/>
      <c r="LSG230"/>
      <c r="LSH230"/>
      <c r="LSI230"/>
      <c r="LSJ230"/>
      <c r="LSK230"/>
      <c r="LSL230"/>
      <c r="LSM230"/>
      <c r="LSN230"/>
      <c r="LSO230"/>
      <c r="LSP230"/>
      <c r="LSQ230"/>
      <c r="LSR230"/>
      <c r="LSS230"/>
      <c r="LST230"/>
      <c r="LSU230"/>
      <c r="LSV230"/>
      <c r="LSW230"/>
      <c r="LSX230"/>
      <c r="LSY230"/>
      <c r="LSZ230"/>
      <c r="LTA230"/>
      <c r="LTB230"/>
      <c r="LTC230"/>
      <c r="LTD230"/>
      <c r="LTE230"/>
      <c r="LTF230"/>
      <c r="LTG230"/>
      <c r="LTH230"/>
      <c r="LTI230"/>
      <c r="LTJ230"/>
      <c r="LTK230"/>
      <c r="LTL230"/>
      <c r="LTM230"/>
      <c r="LTN230"/>
      <c r="LTO230"/>
      <c r="LTP230"/>
      <c r="LTQ230"/>
      <c r="LTR230"/>
      <c r="LTS230"/>
      <c r="LTT230"/>
      <c r="LTU230"/>
      <c r="LTV230"/>
      <c r="LTW230"/>
      <c r="LTX230"/>
      <c r="LTY230"/>
      <c r="LTZ230"/>
      <c r="LUA230"/>
      <c r="LUB230"/>
      <c r="LUC230"/>
      <c r="LUD230"/>
      <c r="LUE230"/>
      <c r="LUF230"/>
      <c r="LUG230"/>
      <c r="LUH230"/>
      <c r="LUI230"/>
      <c r="LUJ230"/>
      <c r="LUK230"/>
      <c r="LUL230"/>
      <c r="LUM230"/>
      <c r="LUN230"/>
      <c r="LUO230"/>
      <c r="LUP230"/>
      <c r="LUQ230"/>
      <c r="LUR230"/>
      <c r="LUS230"/>
      <c r="LUT230"/>
      <c r="LUU230"/>
      <c r="LUV230"/>
      <c r="LUW230"/>
      <c r="LUX230"/>
      <c r="LUY230"/>
      <c r="LUZ230"/>
      <c r="LVA230"/>
      <c r="LVB230"/>
      <c r="LVC230"/>
      <c r="LVD230"/>
      <c r="LVE230"/>
      <c r="LVF230"/>
      <c r="LVG230"/>
      <c r="LVH230"/>
      <c r="LVI230"/>
      <c r="LVJ230"/>
      <c r="LVK230"/>
      <c r="LVL230"/>
      <c r="LVM230"/>
      <c r="LVN230"/>
      <c r="LVO230"/>
      <c r="LVP230"/>
      <c r="LVQ230"/>
      <c r="LVR230"/>
      <c r="LVS230"/>
      <c r="LVT230"/>
      <c r="LVU230"/>
      <c r="LVV230"/>
      <c r="LVW230"/>
      <c r="LVX230"/>
      <c r="LVY230"/>
      <c r="LVZ230"/>
      <c r="LWA230"/>
      <c r="LWB230"/>
      <c r="LWC230"/>
      <c r="LWD230"/>
      <c r="LWE230"/>
      <c r="LWF230"/>
      <c r="LWG230"/>
      <c r="LWH230"/>
      <c r="LWI230"/>
      <c r="LWJ230"/>
      <c r="LWK230"/>
      <c r="LWL230"/>
      <c r="LWM230"/>
      <c r="LWN230"/>
      <c r="LWO230"/>
      <c r="LWP230"/>
      <c r="LWQ230"/>
      <c r="LWR230"/>
      <c r="LWS230"/>
      <c r="LWT230"/>
      <c r="LWU230"/>
      <c r="LWV230"/>
      <c r="LWW230"/>
      <c r="LWX230"/>
      <c r="LWY230"/>
      <c r="LWZ230"/>
      <c r="LXA230"/>
      <c r="LXB230"/>
      <c r="LXC230"/>
      <c r="LXD230"/>
      <c r="LXE230"/>
      <c r="LXF230"/>
      <c r="LXG230"/>
      <c r="LXH230"/>
      <c r="LXI230"/>
      <c r="LXJ230"/>
      <c r="LXK230"/>
      <c r="LXL230"/>
      <c r="LXM230"/>
      <c r="LXN230"/>
      <c r="LXO230"/>
      <c r="LXP230"/>
      <c r="LXQ230"/>
      <c r="LXR230"/>
      <c r="LXS230"/>
      <c r="LXT230"/>
      <c r="LXU230"/>
      <c r="LXV230"/>
      <c r="LXW230"/>
      <c r="LXX230"/>
      <c r="LXY230"/>
      <c r="LXZ230"/>
      <c r="LYA230"/>
      <c r="LYB230"/>
      <c r="LYC230"/>
      <c r="LYD230"/>
      <c r="LYE230"/>
      <c r="LYF230"/>
      <c r="LYG230"/>
      <c r="LYH230"/>
      <c r="LYI230"/>
      <c r="LYJ230"/>
      <c r="LYK230"/>
      <c r="LYL230"/>
      <c r="LYM230"/>
      <c r="LYN230"/>
      <c r="LYO230"/>
      <c r="LYP230"/>
      <c r="LYQ230"/>
      <c r="LYR230"/>
      <c r="LYS230"/>
      <c r="LYT230"/>
      <c r="LYU230"/>
      <c r="LYV230"/>
      <c r="LYW230"/>
      <c r="LYX230"/>
      <c r="LYY230"/>
      <c r="LYZ230"/>
      <c r="LZA230"/>
      <c r="LZB230"/>
      <c r="LZC230"/>
      <c r="LZD230"/>
      <c r="LZE230"/>
      <c r="LZF230"/>
      <c r="LZG230"/>
      <c r="LZH230"/>
      <c r="LZI230"/>
      <c r="LZJ230"/>
      <c r="LZK230"/>
      <c r="LZL230"/>
      <c r="LZM230"/>
      <c r="LZN230"/>
      <c r="LZO230"/>
      <c r="LZP230"/>
      <c r="LZQ230"/>
      <c r="LZR230"/>
      <c r="LZS230"/>
      <c r="LZT230"/>
      <c r="LZU230"/>
      <c r="LZV230"/>
      <c r="LZW230"/>
      <c r="LZX230"/>
      <c r="LZY230"/>
      <c r="LZZ230"/>
      <c r="MAA230"/>
      <c r="MAB230"/>
      <c r="MAC230"/>
      <c r="MAD230"/>
      <c r="MAE230"/>
      <c r="MAF230"/>
      <c r="MAG230"/>
      <c r="MAH230"/>
      <c r="MAI230"/>
      <c r="MAJ230"/>
      <c r="MAK230"/>
      <c r="MAL230"/>
      <c r="MAM230"/>
      <c r="MAN230"/>
      <c r="MAO230"/>
      <c r="MAP230"/>
      <c r="MAQ230"/>
      <c r="MAR230"/>
      <c r="MAS230"/>
      <c r="MAT230"/>
      <c r="MAU230"/>
      <c r="MAV230"/>
      <c r="MAW230"/>
      <c r="MAX230"/>
      <c r="MAY230"/>
      <c r="MAZ230"/>
      <c r="MBA230"/>
      <c r="MBB230"/>
      <c r="MBC230"/>
      <c r="MBD230"/>
      <c r="MBE230"/>
      <c r="MBF230"/>
      <c r="MBG230"/>
      <c r="MBH230"/>
      <c r="MBI230"/>
      <c r="MBJ230"/>
      <c r="MBK230"/>
      <c r="MBL230"/>
      <c r="MBM230"/>
      <c r="MBN230"/>
      <c r="MBO230"/>
      <c r="MBP230"/>
      <c r="MBQ230"/>
      <c r="MBR230"/>
      <c r="MBS230"/>
      <c r="MBT230"/>
      <c r="MBU230"/>
      <c r="MBV230"/>
      <c r="MBW230"/>
      <c r="MBX230"/>
      <c r="MBY230"/>
      <c r="MBZ230"/>
      <c r="MCA230"/>
      <c r="MCB230"/>
      <c r="MCC230"/>
      <c r="MCD230"/>
      <c r="MCE230"/>
      <c r="MCF230"/>
      <c r="MCG230"/>
      <c r="MCH230"/>
      <c r="MCI230"/>
      <c r="MCJ230"/>
      <c r="MCK230"/>
      <c r="MCL230"/>
      <c r="MCM230"/>
      <c r="MCN230"/>
      <c r="MCO230"/>
      <c r="MCP230"/>
      <c r="MCQ230"/>
      <c r="MCR230"/>
      <c r="MCS230"/>
      <c r="MCT230"/>
      <c r="MCU230"/>
      <c r="MCV230"/>
      <c r="MCW230"/>
      <c r="MCX230"/>
      <c r="MCY230"/>
      <c r="MCZ230"/>
      <c r="MDA230"/>
      <c r="MDB230"/>
      <c r="MDC230"/>
      <c r="MDD230"/>
      <c r="MDE230"/>
      <c r="MDF230"/>
      <c r="MDG230"/>
      <c r="MDH230"/>
      <c r="MDI230"/>
      <c r="MDJ230"/>
      <c r="MDK230"/>
      <c r="MDL230"/>
      <c r="MDM230"/>
      <c r="MDN230"/>
      <c r="MDO230"/>
      <c r="MDP230"/>
      <c r="MDQ230"/>
      <c r="MDR230"/>
      <c r="MDS230"/>
      <c r="MDT230"/>
      <c r="MDU230"/>
      <c r="MDV230"/>
      <c r="MDW230"/>
      <c r="MDX230"/>
      <c r="MDY230"/>
      <c r="MDZ230"/>
      <c r="MEA230"/>
      <c r="MEB230"/>
      <c r="MEC230"/>
      <c r="MED230"/>
      <c r="MEE230"/>
      <c r="MEF230"/>
      <c r="MEG230"/>
      <c r="MEH230"/>
      <c r="MEI230"/>
      <c r="MEJ230"/>
      <c r="MEK230"/>
      <c r="MEL230"/>
      <c r="MEM230"/>
      <c r="MEN230"/>
      <c r="MEO230"/>
      <c r="MEP230"/>
      <c r="MEQ230"/>
      <c r="MER230"/>
      <c r="MES230"/>
      <c r="MET230"/>
      <c r="MEU230"/>
      <c r="MEV230"/>
      <c r="MEW230"/>
      <c r="MEX230"/>
      <c r="MEY230"/>
      <c r="MEZ230"/>
      <c r="MFA230"/>
      <c r="MFB230"/>
      <c r="MFC230"/>
      <c r="MFD230"/>
      <c r="MFE230"/>
      <c r="MFF230"/>
      <c r="MFG230"/>
      <c r="MFH230"/>
      <c r="MFI230"/>
      <c r="MFJ230"/>
      <c r="MFK230"/>
      <c r="MFL230"/>
      <c r="MFM230"/>
      <c r="MFN230"/>
      <c r="MFO230"/>
      <c r="MFP230"/>
      <c r="MFQ230"/>
      <c r="MFR230"/>
      <c r="MFS230"/>
      <c r="MFT230"/>
      <c r="MFU230"/>
      <c r="MFV230"/>
      <c r="MFW230"/>
      <c r="MFX230"/>
      <c r="MFY230"/>
      <c r="MFZ230"/>
      <c r="MGA230"/>
      <c r="MGB230"/>
      <c r="MGC230"/>
      <c r="MGD230"/>
      <c r="MGE230"/>
      <c r="MGF230"/>
      <c r="MGG230"/>
      <c r="MGH230"/>
      <c r="MGI230"/>
      <c r="MGJ230"/>
      <c r="MGK230"/>
      <c r="MGL230"/>
      <c r="MGM230"/>
      <c r="MGN230"/>
      <c r="MGO230"/>
      <c r="MGP230"/>
      <c r="MGQ230"/>
      <c r="MGR230"/>
      <c r="MGS230"/>
      <c r="MGT230"/>
      <c r="MGU230"/>
      <c r="MGV230"/>
      <c r="MGW230"/>
      <c r="MGX230"/>
      <c r="MGY230"/>
      <c r="MGZ230"/>
      <c r="MHA230"/>
      <c r="MHB230"/>
      <c r="MHC230"/>
      <c r="MHD230"/>
      <c r="MHE230"/>
      <c r="MHF230"/>
      <c r="MHG230"/>
      <c r="MHH230"/>
      <c r="MHI230"/>
      <c r="MHJ230"/>
      <c r="MHK230"/>
      <c r="MHL230"/>
      <c r="MHM230"/>
      <c r="MHN230"/>
      <c r="MHO230"/>
      <c r="MHP230"/>
      <c r="MHQ230"/>
      <c r="MHR230"/>
      <c r="MHS230"/>
      <c r="MHT230"/>
      <c r="MHU230"/>
      <c r="MHV230"/>
      <c r="MHW230"/>
      <c r="MHX230"/>
      <c r="MHY230"/>
      <c r="MHZ230"/>
      <c r="MIA230"/>
      <c r="MIB230"/>
      <c r="MIC230"/>
      <c r="MID230"/>
      <c r="MIE230"/>
      <c r="MIF230"/>
      <c r="MIG230"/>
      <c r="MIH230"/>
      <c r="MII230"/>
      <c r="MIJ230"/>
      <c r="MIK230"/>
      <c r="MIL230"/>
      <c r="MIM230"/>
      <c r="MIN230"/>
      <c r="MIO230"/>
      <c r="MIP230"/>
      <c r="MIQ230"/>
      <c r="MIR230"/>
      <c r="MIS230"/>
      <c r="MIT230"/>
      <c r="MIU230"/>
      <c r="MIV230"/>
      <c r="MIW230"/>
      <c r="MIX230"/>
      <c r="MIY230"/>
      <c r="MIZ230"/>
      <c r="MJA230"/>
      <c r="MJB230"/>
      <c r="MJC230"/>
      <c r="MJD230"/>
      <c r="MJE230"/>
      <c r="MJF230"/>
      <c r="MJG230"/>
      <c r="MJH230"/>
      <c r="MJI230"/>
      <c r="MJJ230"/>
      <c r="MJK230"/>
      <c r="MJL230"/>
      <c r="MJM230"/>
      <c r="MJN230"/>
      <c r="MJO230"/>
      <c r="MJP230"/>
      <c r="MJQ230"/>
      <c r="MJR230"/>
      <c r="MJS230"/>
      <c r="MJT230"/>
      <c r="MJU230"/>
      <c r="MJV230"/>
      <c r="MJW230"/>
      <c r="MJX230"/>
      <c r="MJY230"/>
      <c r="MJZ230"/>
      <c r="MKA230"/>
      <c r="MKB230"/>
      <c r="MKC230"/>
      <c r="MKD230"/>
      <c r="MKE230"/>
      <c r="MKF230"/>
      <c r="MKG230"/>
      <c r="MKH230"/>
      <c r="MKI230"/>
      <c r="MKJ230"/>
      <c r="MKK230"/>
      <c r="MKL230"/>
      <c r="MKM230"/>
      <c r="MKN230"/>
      <c r="MKO230"/>
      <c r="MKP230"/>
      <c r="MKQ230"/>
      <c r="MKR230"/>
      <c r="MKS230"/>
      <c r="MKT230"/>
      <c r="MKU230"/>
      <c r="MKV230"/>
      <c r="MKW230"/>
      <c r="MKX230"/>
      <c r="MKY230"/>
      <c r="MKZ230"/>
      <c r="MLA230"/>
      <c r="MLB230"/>
      <c r="MLC230"/>
      <c r="MLD230"/>
      <c r="MLE230"/>
      <c r="MLF230"/>
      <c r="MLG230"/>
      <c r="MLH230"/>
      <c r="MLI230"/>
      <c r="MLJ230"/>
      <c r="MLK230"/>
      <c r="MLL230"/>
      <c r="MLM230"/>
      <c r="MLN230"/>
      <c r="MLO230"/>
      <c r="MLP230"/>
      <c r="MLQ230"/>
      <c r="MLR230"/>
      <c r="MLS230"/>
      <c r="MLT230"/>
      <c r="MLU230"/>
      <c r="MLV230"/>
      <c r="MLW230"/>
      <c r="MLX230"/>
      <c r="MLY230"/>
      <c r="MLZ230"/>
      <c r="MMA230"/>
      <c r="MMB230"/>
      <c r="MMC230"/>
      <c r="MMD230"/>
      <c r="MME230"/>
      <c r="MMF230"/>
      <c r="MMG230"/>
      <c r="MMH230"/>
      <c r="MMI230"/>
      <c r="MMJ230"/>
      <c r="MMK230"/>
      <c r="MML230"/>
      <c r="MMM230"/>
      <c r="MMN230"/>
      <c r="MMO230"/>
      <c r="MMP230"/>
      <c r="MMQ230"/>
      <c r="MMR230"/>
      <c r="MMS230"/>
      <c r="MMT230"/>
      <c r="MMU230"/>
      <c r="MMV230"/>
      <c r="MMW230"/>
      <c r="MMX230"/>
      <c r="MMY230"/>
      <c r="MMZ230"/>
      <c r="MNA230"/>
      <c r="MNB230"/>
      <c r="MNC230"/>
      <c r="MND230"/>
      <c r="MNE230"/>
      <c r="MNF230"/>
      <c r="MNG230"/>
      <c r="MNH230"/>
      <c r="MNI230"/>
      <c r="MNJ230"/>
      <c r="MNK230"/>
      <c r="MNL230"/>
      <c r="MNM230"/>
      <c r="MNN230"/>
      <c r="MNO230"/>
      <c r="MNP230"/>
      <c r="MNQ230"/>
      <c r="MNR230"/>
      <c r="MNS230"/>
      <c r="MNT230"/>
      <c r="MNU230"/>
      <c r="MNV230"/>
      <c r="MNW230"/>
      <c r="MNX230"/>
      <c r="MNY230"/>
      <c r="MNZ230"/>
      <c r="MOA230"/>
      <c r="MOB230"/>
      <c r="MOC230"/>
      <c r="MOD230"/>
      <c r="MOE230"/>
      <c r="MOF230"/>
      <c r="MOG230"/>
      <c r="MOH230"/>
      <c r="MOI230"/>
      <c r="MOJ230"/>
      <c r="MOK230"/>
      <c r="MOL230"/>
      <c r="MOM230"/>
      <c r="MON230"/>
      <c r="MOO230"/>
      <c r="MOP230"/>
      <c r="MOQ230"/>
      <c r="MOR230"/>
      <c r="MOS230"/>
      <c r="MOT230"/>
      <c r="MOU230"/>
      <c r="MOV230"/>
      <c r="MOW230"/>
      <c r="MOX230"/>
      <c r="MOY230"/>
      <c r="MOZ230"/>
      <c r="MPA230"/>
      <c r="MPB230"/>
      <c r="MPC230"/>
      <c r="MPD230"/>
      <c r="MPE230"/>
      <c r="MPF230"/>
      <c r="MPG230"/>
      <c r="MPH230"/>
      <c r="MPI230"/>
      <c r="MPJ230"/>
      <c r="MPK230"/>
      <c r="MPL230"/>
      <c r="MPM230"/>
      <c r="MPN230"/>
      <c r="MPO230"/>
      <c r="MPP230"/>
      <c r="MPQ230"/>
      <c r="MPR230"/>
      <c r="MPS230"/>
      <c r="MPT230"/>
      <c r="MPU230"/>
      <c r="MPV230"/>
      <c r="MPW230"/>
      <c r="MPX230"/>
      <c r="MPY230"/>
      <c r="MPZ230"/>
      <c r="MQA230"/>
      <c r="MQB230"/>
      <c r="MQC230"/>
      <c r="MQD230"/>
      <c r="MQE230"/>
      <c r="MQF230"/>
      <c r="MQG230"/>
      <c r="MQH230"/>
      <c r="MQI230"/>
      <c r="MQJ230"/>
      <c r="MQK230"/>
      <c r="MQL230"/>
      <c r="MQM230"/>
      <c r="MQN230"/>
      <c r="MQO230"/>
      <c r="MQP230"/>
      <c r="MQQ230"/>
      <c r="MQR230"/>
      <c r="MQS230"/>
      <c r="MQT230"/>
      <c r="MQU230"/>
      <c r="MQV230"/>
      <c r="MQW230"/>
      <c r="MQX230"/>
      <c r="MQY230"/>
      <c r="MQZ230"/>
      <c r="MRA230"/>
      <c r="MRB230"/>
      <c r="MRC230"/>
      <c r="MRD230"/>
      <c r="MRE230"/>
      <c r="MRF230"/>
      <c r="MRG230"/>
      <c r="MRH230"/>
      <c r="MRI230"/>
      <c r="MRJ230"/>
      <c r="MRK230"/>
      <c r="MRL230"/>
      <c r="MRM230"/>
      <c r="MRN230"/>
      <c r="MRO230"/>
      <c r="MRP230"/>
      <c r="MRQ230"/>
      <c r="MRR230"/>
      <c r="MRS230"/>
      <c r="MRT230"/>
      <c r="MRU230"/>
      <c r="MRV230"/>
      <c r="MRW230"/>
      <c r="MRX230"/>
      <c r="MRY230"/>
      <c r="MRZ230"/>
      <c r="MSA230"/>
      <c r="MSB230"/>
      <c r="MSC230"/>
      <c r="MSD230"/>
      <c r="MSE230"/>
      <c r="MSF230"/>
      <c r="MSG230"/>
      <c r="MSH230"/>
      <c r="MSI230"/>
      <c r="MSJ230"/>
      <c r="MSK230"/>
      <c r="MSL230"/>
      <c r="MSM230"/>
      <c r="MSN230"/>
      <c r="MSO230"/>
      <c r="MSP230"/>
      <c r="MSQ230"/>
      <c r="MSR230"/>
      <c r="MSS230"/>
      <c r="MST230"/>
      <c r="MSU230"/>
      <c r="MSV230"/>
      <c r="MSW230"/>
      <c r="MSX230"/>
      <c r="MSY230"/>
      <c r="MSZ230"/>
      <c r="MTA230"/>
      <c r="MTB230"/>
      <c r="MTC230"/>
      <c r="MTD230"/>
      <c r="MTE230"/>
      <c r="MTF230"/>
      <c r="MTG230"/>
      <c r="MTH230"/>
      <c r="MTI230"/>
      <c r="MTJ230"/>
      <c r="MTK230"/>
      <c r="MTL230"/>
      <c r="MTM230"/>
      <c r="MTN230"/>
      <c r="MTO230"/>
      <c r="MTP230"/>
      <c r="MTQ230"/>
      <c r="MTR230"/>
      <c r="MTS230"/>
      <c r="MTT230"/>
      <c r="MTU230"/>
      <c r="MTV230"/>
      <c r="MTW230"/>
      <c r="MTX230"/>
      <c r="MTY230"/>
      <c r="MTZ230"/>
      <c r="MUA230"/>
      <c r="MUB230"/>
      <c r="MUC230"/>
      <c r="MUD230"/>
      <c r="MUE230"/>
      <c r="MUF230"/>
      <c r="MUG230"/>
      <c r="MUH230"/>
      <c r="MUI230"/>
      <c r="MUJ230"/>
      <c r="MUK230"/>
      <c r="MUL230"/>
      <c r="MUM230"/>
      <c r="MUN230"/>
      <c r="MUO230"/>
      <c r="MUP230"/>
      <c r="MUQ230"/>
      <c r="MUR230"/>
      <c r="MUS230"/>
      <c r="MUT230"/>
      <c r="MUU230"/>
      <c r="MUV230"/>
      <c r="MUW230"/>
      <c r="MUX230"/>
      <c r="MUY230"/>
      <c r="MUZ230"/>
      <c r="MVA230"/>
      <c r="MVB230"/>
      <c r="MVC230"/>
      <c r="MVD230"/>
      <c r="MVE230"/>
      <c r="MVF230"/>
      <c r="MVG230"/>
      <c r="MVH230"/>
      <c r="MVI230"/>
      <c r="MVJ230"/>
      <c r="MVK230"/>
      <c r="MVL230"/>
      <c r="MVM230"/>
      <c r="MVN230"/>
      <c r="MVO230"/>
      <c r="MVP230"/>
      <c r="MVQ230"/>
      <c r="MVR230"/>
      <c r="MVS230"/>
      <c r="MVT230"/>
      <c r="MVU230"/>
      <c r="MVV230"/>
      <c r="MVW230"/>
      <c r="MVX230"/>
      <c r="MVY230"/>
      <c r="MVZ230"/>
      <c r="MWA230"/>
      <c r="MWB230"/>
      <c r="MWC230"/>
      <c r="MWD230"/>
      <c r="MWE230"/>
      <c r="MWF230"/>
      <c r="MWG230"/>
      <c r="MWH230"/>
      <c r="MWI230"/>
      <c r="MWJ230"/>
      <c r="MWK230"/>
      <c r="MWL230"/>
      <c r="MWM230"/>
      <c r="MWN230"/>
      <c r="MWO230"/>
      <c r="MWP230"/>
      <c r="MWQ230"/>
      <c r="MWR230"/>
      <c r="MWS230"/>
      <c r="MWT230"/>
      <c r="MWU230"/>
      <c r="MWV230"/>
      <c r="MWW230"/>
      <c r="MWX230"/>
      <c r="MWY230"/>
      <c r="MWZ230"/>
      <c r="MXA230"/>
      <c r="MXB230"/>
      <c r="MXC230"/>
      <c r="MXD230"/>
      <c r="MXE230"/>
      <c r="MXF230"/>
      <c r="MXG230"/>
      <c r="MXH230"/>
      <c r="MXI230"/>
      <c r="MXJ230"/>
      <c r="MXK230"/>
      <c r="MXL230"/>
      <c r="MXM230"/>
      <c r="MXN230"/>
      <c r="MXO230"/>
      <c r="MXP230"/>
      <c r="MXQ230"/>
      <c r="MXR230"/>
      <c r="MXS230"/>
      <c r="MXT230"/>
      <c r="MXU230"/>
      <c r="MXV230"/>
      <c r="MXW230"/>
      <c r="MXX230"/>
      <c r="MXY230"/>
      <c r="MXZ230"/>
      <c r="MYA230"/>
      <c r="MYB230"/>
      <c r="MYC230"/>
      <c r="MYD230"/>
      <c r="MYE230"/>
      <c r="MYF230"/>
      <c r="MYG230"/>
      <c r="MYH230"/>
      <c r="MYI230"/>
      <c r="MYJ230"/>
      <c r="MYK230"/>
      <c r="MYL230"/>
      <c r="MYM230"/>
      <c r="MYN230"/>
      <c r="MYO230"/>
      <c r="MYP230"/>
      <c r="MYQ230"/>
      <c r="MYR230"/>
      <c r="MYS230"/>
      <c r="MYT230"/>
      <c r="MYU230"/>
      <c r="MYV230"/>
      <c r="MYW230"/>
      <c r="MYX230"/>
      <c r="MYY230"/>
      <c r="MYZ230"/>
      <c r="MZA230"/>
      <c r="MZB230"/>
      <c r="MZC230"/>
      <c r="MZD230"/>
      <c r="MZE230"/>
      <c r="MZF230"/>
      <c r="MZG230"/>
      <c r="MZH230"/>
      <c r="MZI230"/>
      <c r="MZJ230"/>
      <c r="MZK230"/>
      <c r="MZL230"/>
      <c r="MZM230"/>
      <c r="MZN230"/>
      <c r="MZO230"/>
      <c r="MZP230"/>
      <c r="MZQ230"/>
      <c r="MZR230"/>
      <c r="MZS230"/>
      <c r="MZT230"/>
      <c r="MZU230"/>
      <c r="MZV230"/>
      <c r="MZW230"/>
      <c r="MZX230"/>
      <c r="MZY230"/>
      <c r="MZZ230"/>
      <c r="NAA230"/>
      <c r="NAB230"/>
      <c r="NAC230"/>
      <c r="NAD230"/>
      <c r="NAE230"/>
      <c r="NAF230"/>
      <c r="NAG230"/>
      <c r="NAH230"/>
      <c r="NAI230"/>
      <c r="NAJ230"/>
      <c r="NAK230"/>
      <c r="NAL230"/>
      <c r="NAM230"/>
      <c r="NAN230"/>
      <c r="NAO230"/>
      <c r="NAP230"/>
      <c r="NAQ230"/>
      <c r="NAR230"/>
      <c r="NAS230"/>
      <c r="NAT230"/>
      <c r="NAU230"/>
      <c r="NAV230"/>
      <c r="NAW230"/>
      <c r="NAX230"/>
      <c r="NAY230"/>
      <c r="NAZ230"/>
      <c r="NBA230"/>
      <c r="NBB230"/>
      <c r="NBC230"/>
      <c r="NBD230"/>
      <c r="NBE230"/>
      <c r="NBF230"/>
      <c r="NBG230"/>
      <c r="NBH230"/>
      <c r="NBI230"/>
      <c r="NBJ230"/>
      <c r="NBK230"/>
      <c r="NBL230"/>
      <c r="NBM230"/>
      <c r="NBN230"/>
      <c r="NBO230"/>
      <c r="NBP230"/>
      <c r="NBQ230"/>
      <c r="NBR230"/>
      <c r="NBS230"/>
      <c r="NBT230"/>
      <c r="NBU230"/>
      <c r="NBV230"/>
      <c r="NBW230"/>
      <c r="NBX230"/>
      <c r="NBY230"/>
      <c r="NBZ230"/>
      <c r="NCA230"/>
      <c r="NCB230"/>
      <c r="NCC230"/>
      <c r="NCD230"/>
      <c r="NCE230"/>
      <c r="NCF230"/>
      <c r="NCG230"/>
      <c r="NCH230"/>
      <c r="NCI230"/>
      <c r="NCJ230"/>
      <c r="NCK230"/>
      <c r="NCL230"/>
      <c r="NCM230"/>
      <c r="NCN230"/>
      <c r="NCO230"/>
      <c r="NCP230"/>
      <c r="NCQ230"/>
      <c r="NCR230"/>
      <c r="NCS230"/>
      <c r="NCT230"/>
      <c r="NCU230"/>
      <c r="NCV230"/>
      <c r="NCW230"/>
      <c r="NCX230"/>
      <c r="NCY230"/>
      <c r="NCZ230"/>
      <c r="NDA230"/>
      <c r="NDB230"/>
      <c r="NDC230"/>
      <c r="NDD230"/>
      <c r="NDE230"/>
      <c r="NDF230"/>
      <c r="NDG230"/>
      <c r="NDH230"/>
      <c r="NDI230"/>
      <c r="NDJ230"/>
      <c r="NDK230"/>
      <c r="NDL230"/>
      <c r="NDM230"/>
      <c r="NDN230"/>
      <c r="NDO230"/>
      <c r="NDP230"/>
      <c r="NDQ230"/>
      <c r="NDR230"/>
      <c r="NDS230"/>
      <c r="NDT230"/>
      <c r="NDU230"/>
      <c r="NDV230"/>
      <c r="NDW230"/>
      <c r="NDX230"/>
      <c r="NDY230"/>
      <c r="NDZ230"/>
      <c r="NEA230"/>
      <c r="NEB230"/>
      <c r="NEC230"/>
      <c r="NED230"/>
      <c r="NEE230"/>
      <c r="NEF230"/>
      <c r="NEG230"/>
      <c r="NEH230"/>
      <c r="NEI230"/>
      <c r="NEJ230"/>
      <c r="NEK230"/>
      <c r="NEL230"/>
      <c r="NEM230"/>
      <c r="NEN230"/>
      <c r="NEO230"/>
      <c r="NEP230"/>
      <c r="NEQ230"/>
      <c r="NER230"/>
      <c r="NES230"/>
      <c r="NET230"/>
      <c r="NEU230"/>
      <c r="NEV230"/>
      <c r="NEW230"/>
      <c r="NEX230"/>
      <c r="NEY230"/>
      <c r="NEZ230"/>
      <c r="NFA230"/>
      <c r="NFB230"/>
      <c r="NFC230"/>
      <c r="NFD230"/>
      <c r="NFE230"/>
      <c r="NFF230"/>
      <c r="NFG230"/>
      <c r="NFH230"/>
      <c r="NFI230"/>
      <c r="NFJ230"/>
      <c r="NFK230"/>
      <c r="NFL230"/>
      <c r="NFM230"/>
      <c r="NFN230"/>
      <c r="NFO230"/>
      <c r="NFP230"/>
      <c r="NFQ230"/>
      <c r="NFR230"/>
      <c r="NFS230"/>
      <c r="NFT230"/>
      <c r="NFU230"/>
      <c r="NFV230"/>
      <c r="NFW230"/>
      <c r="NFX230"/>
      <c r="NFY230"/>
      <c r="NFZ230"/>
      <c r="NGA230"/>
      <c r="NGB230"/>
      <c r="NGC230"/>
      <c r="NGD230"/>
      <c r="NGE230"/>
      <c r="NGF230"/>
      <c r="NGG230"/>
      <c r="NGH230"/>
      <c r="NGI230"/>
      <c r="NGJ230"/>
      <c r="NGK230"/>
      <c r="NGL230"/>
      <c r="NGM230"/>
      <c r="NGN230"/>
      <c r="NGO230"/>
      <c r="NGP230"/>
      <c r="NGQ230"/>
      <c r="NGR230"/>
      <c r="NGS230"/>
      <c r="NGT230"/>
      <c r="NGU230"/>
      <c r="NGV230"/>
      <c r="NGW230"/>
      <c r="NGX230"/>
      <c r="NGY230"/>
      <c r="NGZ230"/>
      <c r="NHA230"/>
      <c r="NHB230"/>
      <c r="NHC230"/>
      <c r="NHD230"/>
      <c r="NHE230"/>
      <c r="NHF230"/>
      <c r="NHG230"/>
      <c r="NHH230"/>
      <c r="NHI230"/>
      <c r="NHJ230"/>
      <c r="NHK230"/>
      <c r="NHL230"/>
      <c r="NHM230"/>
      <c r="NHN230"/>
      <c r="NHO230"/>
      <c r="NHP230"/>
      <c r="NHQ230"/>
      <c r="NHR230"/>
      <c r="NHS230"/>
      <c r="NHT230"/>
      <c r="NHU230"/>
      <c r="NHV230"/>
      <c r="NHW230"/>
      <c r="NHX230"/>
      <c r="NHY230"/>
      <c r="NHZ230"/>
      <c r="NIA230"/>
      <c r="NIB230"/>
      <c r="NIC230"/>
      <c r="NID230"/>
      <c r="NIE230"/>
      <c r="NIF230"/>
      <c r="NIG230"/>
      <c r="NIH230"/>
      <c r="NII230"/>
      <c r="NIJ230"/>
      <c r="NIK230"/>
      <c r="NIL230"/>
      <c r="NIM230"/>
      <c r="NIN230"/>
      <c r="NIO230"/>
      <c r="NIP230"/>
      <c r="NIQ230"/>
      <c r="NIR230"/>
      <c r="NIS230"/>
      <c r="NIT230"/>
      <c r="NIU230"/>
      <c r="NIV230"/>
      <c r="NIW230"/>
      <c r="NIX230"/>
      <c r="NIY230"/>
      <c r="NIZ230"/>
      <c r="NJA230"/>
      <c r="NJB230"/>
      <c r="NJC230"/>
      <c r="NJD230"/>
      <c r="NJE230"/>
      <c r="NJF230"/>
      <c r="NJG230"/>
      <c r="NJH230"/>
      <c r="NJI230"/>
      <c r="NJJ230"/>
      <c r="NJK230"/>
      <c r="NJL230"/>
      <c r="NJM230"/>
      <c r="NJN230"/>
      <c r="NJO230"/>
      <c r="NJP230"/>
      <c r="NJQ230"/>
      <c r="NJR230"/>
      <c r="NJS230"/>
      <c r="NJT230"/>
      <c r="NJU230"/>
      <c r="NJV230"/>
      <c r="NJW230"/>
      <c r="NJX230"/>
      <c r="NJY230"/>
      <c r="NJZ230"/>
      <c r="NKA230"/>
      <c r="NKB230"/>
      <c r="NKC230"/>
      <c r="NKD230"/>
      <c r="NKE230"/>
      <c r="NKF230"/>
      <c r="NKG230"/>
      <c r="NKH230"/>
      <c r="NKI230"/>
      <c r="NKJ230"/>
      <c r="NKK230"/>
      <c r="NKL230"/>
      <c r="NKM230"/>
      <c r="NKN230"/>
      <c r="NKO230"/>
      <c r="NKP230"/>
      <c r="NKQ230"/>
      <c r="NKR230"/>
      <c r="NKS230"/>
      <c r="NKT230"/>
      <c r="NKU230"/>
      <c r="NKV230"/>
      <c r="NKW230"/>
      <c r="NKX230"/>
      <c r="NKY230"/>
      <c r="NKZ230"/>
      <c r="NLA230"/>
      <c r="NLB230"/>
      <c r="NLC230"/>
      <c r="NLD230"/>
      <c r="NLE230"/>
      <c r="NLF230"/>
      <c r="NLG230"/>
      <c r="NLH230"/>
      <c r="NLI230"/>
      <c r="NLJ230"/>
      <c r="NLK230"/>
      <c r="NLL230"/>
      <c r="NLM230"/>
      <c r="NLN230"/>
      <c r="NLO230"/>
      <c r="NLP230"/>
      <c r="NLQ230"/>
      <c r="NLR230"/>
      <c r="NLS230"/>
      <c r="NLT230"/>
      <c r="NLU230"/>
      <c r="NLV230"/>
      <c r="NLW230"/>
      <c r="NLX230"/>
      <c r="NLY230"/>
      <c r="NLZ230"/>
      <c r="NMA230"/>
      <c r="NMB230"/>
      <c r="NMC230"/>
      <c r="NMD230"/>
      <c r="NME230"/>
      <c r="NMF230"/>
      <c r="NMG230"/>
      <c r="NMH230"/>
      <c r="NMI230"/>
      <c r="NMJ230"/>
      <c r="NMK230"/>
      <c r="NML230"/>
      <c r="NMM230"/>
      <c r="NMN230"/>
      <c r="NMO230"/>
      <c r="NMP230"/>
      <c r="NMQ230"/>
      <c r="NMR230"/>
      <c r="NMS230"/>
      <c r="NMT230"/>
      <c r="NMU230"/>
      <c r="NMV230"/>
      <c r="NMW230"/>
      <c r="NMX230"/>
      <c r="NMY230"/>
      <c r="NMZ230"/>
      <c r="NNA230"/>
      <c r="NNB230"/>
      <c r="NNC230"/>
      <c r="NND230"/>
      <c r="NNE230"/>
      <c r="NNF230"/>
      <c r="NNG230"/>
      <c r="NNH230"/>
      <c r="NNI230"/>
      <c r="NNJ230"/>
      <c r="NNK230"/>
      <c r="NNL230"/>
      <c r="NNM230"/>
      <c r="NNN230"/>
      <c r="NNO230"/>
      <c r="NNP230"/>
      <c r="NNQ230"/>
      <c r="NNR230"/>
      <c r="NNS230"/>
      <c r="NNT230"/>
      <c r="NNU230"/>
      <c r="NNV230"/>
      <c r="NNW230"/>
      <c r="NNX230"/>
      <c r="NNY230"/>
      <c r="NNZ230"/>
      <c r="NOA230"/>
      <c r="NOB230"/>
      <c r="NOC230"/>
      <c r="NOD230"/>
      <c r="NOE230"/>
      <c r="NOF230"/>
      <c r="NOG230"/>
      <c r="NOH230"/>
      <c r="NOI230"/>
      <c r="NOJ230"/>
      <c r="NOK230"/>
      <c r="NOL230"/>
      <c r="NOM230"/>
      <c r="NON230"/>
      <c r="NOO230"/>
      <c r="NOP230"/>
      <c r="NOQ230"/>
      <c r="NOR230"/>
      <c r="NOS230"/>
      <c r="NOT230"/>
      <c r="NOU230"/>
      <c r="NOV230"/>
      <c r="NOW230"/>
      <c r="NOX230"/>
      <c r="NOY230"/>
      <c r="NOZ230"/>
      <c r="NPA230"/>
      <c r="NPB230"/>
      <c r="NPC230"/>
      <c r="NPD230"/>
      <c r="NPE230"/>
      <c r="NPF230"/>
      <c r="NPG230"/>
      <c r="NPH230"/>
      <c r="NPI230"/>
      <c r="NPJ230"/>
      <c r="NPK230"/>
      <c r="NPL230"/>
      <c r="NPM230"/>
      <c r="NPN230"/>
      <c r="NPO230"/>
      <c r="NPP230"/>
      <c r="NPQ230"/>
      <c r="NPR230"/>
      <c r="NPS230"/>
      <c r="NPT230"/>
      <c r="NPU230"/>
      <c r="NPV230"/>
      <c r="NPW230"/>
      <c r="NPX230"/>
      <c r="NPY230"/>
      <c r="NPZ230"/>
      <c r="NQA230"/>
      <c r="NQB230"/>
      <c r="NQC230"/>
      <c r="NQD230"/>
      <c r="NQE230"/>
      <c r="NQF230"/>
      <c r="NQG230"/>
      <c r="NQH230"/>
      <c r="NQI230"/>
      <c r="NQJ230"/>
      <c r="NQK230"/>
      <c r="NQL230"/>
      <c r="NQM230"/>
      <c r="NQN230"/>
      <c r="NQO230"/>
      <c r="NQP230"/>
      <c r="NQQ230"/>
      <c r="NQR230"/>
      <c r="NQS230"/>
      <c r="NQT230"/>
      <c r="NQU230"/>
      <c r="NQV230"/>
      <c r="NQW230"/>
      <c r="NQX230"/>
      <c r="NQY230"/>
      <c r="NQZ230"/>
      <c r="NRA230"/>
      <c r="NRB230"/>
      <c r="NRC230"/>
      <c r="NRD230"/>
      <c r="NRE230"/>
      <c r="NRF230"/>
      <c r="NRG230"/>
      <c r="NRH230"/>
      <c r="NRI230"/>
      <c r="NRJ230"/>
      <c r="NRK230"/>
      <c r="NRL230"/>
      <c r="NRM230"/>
      <c r="NRN230"/>
      <c r="NRO230"/>
      <c r="NRP230"/>
      <c r="NRQ230"/>
      <c r="NRR230"/>
      <c r="NRS230"/>
      <c r="NRT230"/>
      <c r="NRU230"/>
      <c r="NRV230"/>
      <c r="NRW230"/>
      <c r="NRX230"/>
      <c r="NRY230"/>
      <c r="NRZ230"/>
      <c r="NSA230"/>
      <c r="NSB230"/>
      <c r="NSC230"/>
      <c r="NSD230"/>
      <c r="NSE230"/>
      <c r="NSF230"/>
      <c r="NSG230"/>
      <c r="NSH230"/>
      <c r="NSI230"/>
      <c r="NSJ230"/>
      <c r="NSK230"/>
      <c r="NSL230"/>
      <c r="NSM230"/>
      <c r="NSN230"/>
      <c r="NSO230"/>
      <c r="NSP230"/>
      <c r="NSQ230"/>
      <c r="NSR230"/>
      <c r="NSS230"/>
      <c r="NST230"/>
      <c r="NSU230"/>
      <c r="NSV230"/>
      <c r="NSW230"/>
      <c r="NSX230"/>
      <c r="NSY230"/>
      <c r="NSZ230"/>
      <c r="NTA230"/>
      <c r="NTB230"/>
      <c r="NTC230"/>
      <c r="NTD230"/>
      <c r="NTE230"/>
      <c r="NTF230"/>
      <c r="NTG230"/>
      <c r="NTH230"/>
      <c r="NTI230"/>
      <c r="NTJ230"/>
      <c r="NTK230"/>
      <c r="NTL230"/>
      <c r="NTM230"/>
      <c r="NTN230"/>
      <c r="NTO230"/>
      <c r="NTP230"/>
      <c r="NTQ230"/>
      <c r="NTR230"/>
      <c r="NTS230"/>
      <c r="NTT230"/>
      <c r="NTU230"/>
      <c r="NTV230"/>
      <c r="NTW230"/>
      <c r="NTX230"/>
      <c r="NTY230"/>
      <c r="NTZ230"/>
      <c r="NUA230"/>
      <c r="NUB230"/>
      <c r="NUC230"/>
      <c r="NUD230"/>
      <c r="NUE230"/>
      <c r="NUF230"/>
      <c r="NUG230"/>
      <c r="NUH230"/>
      <c r="NUI230"/>
      <c r="NUJ230"/>
      <c r="NUK230"/>
      <c r="NUL230"/>
      <c r="NUM230"/>
      <c r="NUN230"/>
      <c r="NUO230"/>
      <c r="NUP230"/>
      <c r="NUQ230"/>
      <c r="NUR230"/>
      <c r="NUS230"/>
      <c r="NUT230"/>
      <c r="NUU230"/>
      <c r="NUV230"/>
      <c r="NUW230"/>
      <c r="NUX230"/>
      <c r="NUY230"/>
      <c r="NUZ230"/>
      <c r="NVA230"/>
      <c r="NVB230"/>
      <c r="NVC230"/>
      <c r="NVD230"/>
      <c r="NVE230"/>
      <c r="NVF230"/>
      <c r="NVG230"/>
      <c r="NVH230"/>
      <c r="NVI230"/>
      <c r="NVJ230"/>
      <c r="NVK230"/>
      <c r="NVL230"/>
      <c r="NVM230"/>
      <c r="NVN230"/>
      <c r="NVO230"/>
      <c r="NVP230"/>
      <c r="NVQ230"/>
      <c r="NVR230"/>
      <c r="NVS230"/>
      <c r="NVT230"/>
      <c r="NVU230"/>
      <c r="NVV230"/>
      <c r="NVW230"/>
      <c r="NVX230"/>
      <c r="NVY230"/>
      <c r="NVZ230"/>
      <c r="NWA230"/>
      <c r="NWB230"/>
      <c r="NWC230"/>
      <c r="NWD230"/>
      <c r="NWE230"/>
      <c r="NWF230"/>
      <c r="NWG230"/>
      <c r="NWH230"/>
      <c r="NWI230"/>
      <c r="NWJ230"/>
      <c r="NWK230"/>
      <c r="NWL230"/>
      <c r="NWM230"/>
      <c r="NWN230"/>
      <c r="NWO230"/>
      <c r="NWP230"/>
      <c r="NWQ230"/>
      <c r="NWR230"/>
      <c r="NWS230"/>
      <c r="NWT230"/>
      <c r="NWU230"/>
      <c r="NWV230"/>
      <c r="NWW230"/>
      <c r="NWX230"/>
      <c r="NWY230"/>
      <c r="NWZ230"/>
      <c r="NXA230"/>
      <c r="NXB230"/>
      <c r="NXC230"/>
      <c r="NXD230"/>
      <c r="NXE230"/>
      <c r="NXF230"/>
      <c r="NXG230"/>
      <c r="NXH230"/>
      <c r="NXI230"/>
      <c r="NXJ230"/>
      <c r="NXK230"/>
      <c r="NXL230"/>
      <c r="NXM230"/>
      <c r="NXN230"/>
      <c r="NXO230"/>
      <c r="NXP230"/>
      <c r="NXQ230"/>
      <c r="NXR230"/>
      <c r="NXS230"/>
      <c r="NXT230"/>
      <c r="NXU230"/>
      <c r="NXV230"/>
      <c r="NXW230"/>
      <c r="NXX230"/>
      <c r="NXY230"/>
      <c r="NXZ230"/>
      <c r="NYA230"/>
      <c r="NYB230"/>
      <c r="NYC230"/>
      <c r="NYD230"/>
      <c r="NYE230"/>
      <c r="NYF230"/>
      <c r="NYG230"/>
      <c r="NYH230"/>
      <c r="NYI230"/>
      <c r="NYJ230"/>
      <c r="NYK230"/>
      <c r="NYL230"/>
      <c r="NYM230"/>
      <c r="NYN230"/>
      <c r="NYO230"/>
      <c r="NYP230"/>
      <c r="NYQ230"/>
      <c r="NYR230"/>
      <c r="NYS230"/>
      <c r="NYT230"/>
      <c r="NYU230"/>
      <c r="NYV230"/>
      <c r="NYW230"/>
      <c r="NYX230"/>
      <c r="NYY230"/>
      <c r="NYZ230"/>
      <c r="NZA230"/>
      <c r="NZB230"/>
      <c r="NZC230"/>
      <c r="NZD230"/>
      <c r="NZE230"/>
      <c r="NZF230"/>
      <c r="NZG230"/>
      <c r="NZH230"/>
      <c r="NZI230"/>
      <c r="NZJ230"/>
      <c r="NZK230"/>
      <c r="NZL230"/>
      <c r="NZM230"/>
      <c r="NZN230"/>
      <c r="NZO230"/>
      <c r="NZP230"/>
      <c r="NZQ230"/>
      <c r="NZR230"/>
      <c r="NZS230"/>
      <c r="NZT230"/>
      <c r="NZU230"/>
      <c r="NZV230"/>
      <c r="NZW230"/>
      <c r="NZX230"/>
      <c r="NZY230"/>
      <c r="NZZ230"/>
      <c r="OAA230"/>
      <c r="OAB230"/>
      <c r="OAC230"/>
      <c r="OAD230"/>
      <c r="OAE230"/>
      <c r="OAF230"/>
      <c r="OAG230"/>
      <c r="OAH230"/>
      <c r="OAI230"/>
      <c r="OAJ230"/>
      <c r="OAK230"/>
      <c r="OAL230"/>
      <c r="OAM230"/>
      <c r="OAN230"/>
      <c r="OAO230"/>
      <c r="OAP230"/>
      <c r="OAQ230"/>
      <c r="OAR230"/>
      <c r="OAS230"/>
      <c r="OAT230"/>
      <c r="OAU230"/>
      <c r="OAV230"/>
      <c r="OAW230"/>
      <c r="OAX230"/>
      <c r="OAY230"/>
      <c r="OAZ230"/>
      <c r="OBA230"/>
      <c r="OBB230"/>
      <c r="OBC230"/>
      <c r="OBD230"/>
      <c r="OBE230"/>
      <c r="OBF230"/>
      <c r="OBG230"/>
      <c r="OBH230"/>
      <c r="OBI230"/>
      <c r="OBJ230"/>
      <c r="OBK230"/>
      <c r="OBL230"/>
      <c r="OBM230"/>
      <c r="OBN230"/>
      <c r="OBO230"/>
      <c r="OBP230"/>
      <c r="OBQ230"/>
      <c r="OBR230"/>
      <c r="OBS230"/>
      <c r="OBT230"/>
      <c r="OBU230"/>
      <c r="OBV230"/>
      <c r="OBW230"/>
      <c r="OBX230"/>
      <c r="OBY230"/>
      <c r="OBZ230"/>
      <c r="OCA230"/>
      <c r="OCB230"/>
      <c r="OCC230"/>
      <c r="OCD230"/>
      <c r="OCE230"/>
      <c r="OCF230"/>
      <c r="OCG230"/>
      <c r="OCH230"/>
      <c r="OCI230"/>
      <c r="OCJ230"/>
      <c r="OCK230"/>
      <c r="OCL230"/>
      <c r="OCM230"/>
      <c r="OCN230"/>
      <c r="OCO230"/>
      <c r="OCP230"/>
      <c r="OCQ230"/>
      <c r="OCR230"/>
      <c r="OCS230"/>
      <c r="OCT230"/>
      <c r="OCU230"/>
      <c r="OCV230"/>
      <c r="OCW230"/>
      <c r="OCX230"/>
      <c r="OCY230"/>
      <c r="OCZ230"/>
      <c r="ODA230"/>
      <c r="ODB230"/>
      <c r="ODC230"/>
      <c r="ODD230"/>
      <c r="ODE230"/>
      <c r="ODF230"/>
      <c r="ODG230"/>
      <c r="ODH230"/>
      <c r="ODI230"/>
      <c r="ODJ230"/>
      <c r="ODK230"/>
      <c r="ODL230"/>
      <c r="ODM230"/>
      <c r="ODN230"/>
      <c r="ODO230"/>
      <c r="ODP230"/>
      <c r="ODQ230"/>
      <c r="ODR230"/>
      <c r="ODS230"/>
      <c r="ODT230"/>
      <c r="ODU230"/>
      <c r="ODV230"/>
      <c r="ODW230"/>
      <c r="ODX230"/>
      <c r="ODY230"/>
      <c r="ODZ230"/>
      <c r="OEA230"/>
      <c r="OEB230"/>
      <c r="OEC230"/>
      <c r="OED230"/>
      <c r="OEE230"/>
      <c r="OEF230"/>
      <c r="OEG230"/>
      <c r="OEH230"/>
      <c r="OEI230"/>
      <c r="OEJ230"/>
      <c r="OEK230"/>
      <c r="OEL230"/>
      <c r="OEM230"/>
      <c r="OEN230"/>
      <c r="OEO230"/>
      <c r="OEP230"/>
      <c r="OEQ230"/>
      <c r="OER230"/>
      <c r="OES230"/>
      <c r="OET230"/>
      <c r="OEU230"/>
      <c r="OEV230"/>
      <c r="OEW230"/>
      <c r="OEX230"/>
      <c r="OEY230"/>
      <c r="OEZ230"/>
      <c r="OFA230"/>
      <c r="OFB230"/>
      <c r="OFC230"/>
      <c r="OFD230"/>
      <c r="OFE230"/>
      <c r="OFF230"/>
      <c r="OFG230"/>
      <c r="OFH230"/>
      <c r="OFI230"/>
      <c r="OFJ230"/>
      <c r="OFK230"/>
      <c r="OFL230"/>
      <c r="OFM230"/>
      <c r="OFN230"/>
      <c r="OFO230"/>
      <c r="OFP230"/>
      <c r="OFQ230"/>
      <c r="OFR230"/>
      <c r="OFS230"/>
      <c r="OFT230"/>
      <c r="OFU230"/>
      <c r="OFV230"/>
      <c r="OFW230"/>
      <c r="OFX230"/>
      <c r="OFY230"/>
      <c r="OFZ230"/>
      <c r="OGA230"/>
      <c r="OGB230"/>
      <c r="OGC230"/>
      <c r="OGD230"/>
      <c r="OGE230"/>
      <c r="OGF230"/>
      <c r="OGG230"/>
      <c r="OGH230"/>
      <c r="OGI230"/>
      <c r="OGJ230"/>
      <c r="OGK230"/>
      <c r="OGL230"/>
      <c r="OGM230"/>
      <c r="OGN230"/>
      <c r="OGO230"/>
      <c r="OGP230"/>
      <c r="OGQ230"/>
      <c r="OGR230"/>
      <c r="OGS230"/>
      <c r="OGT230"/>
      <c r="OGU230"/>
      <c r="OGV230"/>
      <c r="OGW230"/>
      <c r="OGX230"/>
      <c r="OGY230"/>
      <c r="OGZ230"/>
      <c r="OHA230"/>
      <c r="OHB230"/>
      <c r="OHC230"/>
      <c r="OHD230"/>
      <c r="OHE230"/>
      <c r="OHF230"/>
      <c r="OHG230"/>
      <c r="OHH230"/>
      <c r="OHI230"/>
      <c r="OHJ230"/>
      <c r="OHK230"/>
      <c r="OHL230"/>
      <c r="OHM230"/>
      <c r="OHN230"/>
      <c r="OHO230"/>
      <c r="OHP230"/>
      <c r="OHQ230"/>
      <c r="OHR230"/>
      <c r="OHS230"/>
      <c r="OHT230"/>
      <c r="OHU230"/>
      <c r="OHV230"/>
      <c r="OHW230"/>
      <c r="OHX230"/>
      <c r="OHY230"/>
      <c r="OHZ230"/>
      <c r="OIA230"/>
      <c r="OIB230"/>
      <c r="OIC230"/>
      <c r="OID230"/>
      <c r="OIE230"/>
      <c r="OIF230"/>
      <c r="OIG230"/>
      <c r="OIH230"/>
      <c r="OII230"/>
      <c r="OIJ230"/>
      <c r="OIK230"/>
      <c r="OIL230"/>
      <c r="OIM230"/>
      <c r="OIN230"/>
      <c r="OIO230"/>
      <c r="OIP230"/>
      <c r="OIQ230"/>
      <c r="OIR230"/>
      <c r="OIS230"/>
      <c r="OIT230"/>
      <c r="OIU230"/>
      <c r="OIV230"/>
      <c r="OIW230"/>
      <c r="OIX230"/>
      <c r="OIY230"/>
      <c r="OIZ230"/>
      <c r="OJA230"/>
      <c r="OJB230"/>
      <c r="OJC230"/>
      <c r="OJD230"/>
      <c r="OJE230"/>
      <c r="OJF230"/>
      <c r="OJG230"/>
      <c r="OJH230"/>
      <c r="OJI230"/>
      <c r="OJJ230"/>
      <c r="OJK230"/>
      <c r="OJL230"/>
      <c r="OJM230"/>
      <c r="OJN230"/>
      <c r="OJO230"/>
      <c r="OJP230"/>
      <c r="OJQ230"/>
      <c r="OJR230"/>
      <c r="OJS230"/>
      <c r="OJT230"/>
      <c r="OJU230"/>
      <c r="OJV230"/>
      <c r="OJW230"/>
      <c r="OJX230"/>
      <c r="OJY230"/>
      <c r="OJZ230"/>
      <c r="OKA230"/>
      <c r="OKB230"/>
      <c r="OKC230"/>
      <c r="OKD230"/>
      <c r="OKE230"/>
      <c r="OKF230"/>
      <c r="OKG230"/>
      <c r="OKH230"/>
      <c r="OKI230"/>
      <c r="OKJ230"/>
      <c r="OKK230"/>
      <c r="OKL230"/>
      <c r="OKM230"/>
      <c r="OKN230"/>
      <c r="OKO230"/>
      <c r="OKP230"/>
      <c r="OKQ230"/>
      <c r="OKR230"/>
      <c r="OKS230"/>
      <c r="OKT230"/>
      <c r="OKU230"/>
      <c r="OKV230"/>
      <c r="OKW230"/>
      <c r="OKX230"/>
      <c r="OKY230"/>
      <c r="OKZ230"/>
      <c r="OLA230"/>
      <c r="OLB230"/>
      <c r="OLC230"/>
      <c r="OLD230"/>
      <c r="OLE230"/>
      <c r="OLF230"/>
      <c r="OLG230"/>
      <c r="OLH230"/>
      <c r="OLI230"/>
      <c r="OLJ230"/>
      <c r="OLK230"/>
      <c r="OLL230"/>
      <c r="OLM230"/>
      <c r="OLN230"/>
      <c r="OLO230"/>
      <c r="OLP230"/>
      <c r="OLQ230"/>
      <c r="OLR230"/>
      <c r="OLS230"/>
      <c r="OLT230"/>
      <c r="OLU230"/>
      <c r="OLV230"/>
      <c r="OLW230"/>
      <c r="OLX230"/>
      <c r="OLY230"/>
      <c r="OLZ230"/>
      <c r="OMA230"/>
      <c r="OMB230"/>
      <c r="OMC230"/>
      <c r="OMD230"/>
      <c r="OME230"/>
      <c r="OMF230"/>
      <c r="OMG230"/>
      <c r="OMH230"/>
      <c r="OMI230"/>
      <c r="OMJ230"/>
      <c r="OMK230"/>
      <c r="OML230"/>
      <c r="OMM230"/>
      <c r="OMN230"/>
      <c r="OMO230"/>
      <c r="OMP230"/>
      <c r="OMQ230"/>
      <c r="OMR230"/>
      <c r="OMS230"/>
      <c r="OMT230"/>
      <c r="OMU230"/>
      <c r="OMV230"/>
      <c r="OMW230"/>
      <c r="OMX230"/>
      <c r="OMY230"/>
      <c r="OMZ230"/>
      <c r="ONA230"/>
      <c r="ONB230"/>
      <c r="ONC230"/>
      <c r="OND230"/>
      <c r="ONE230"/>
      <c r="ONF230"/>
      <c r="ONG230"/>
      <c r="ONH230"/>
      <c r="ONI230"/>
      <c r="ONJ230"/>
      <c r="ONK230"/>
      <c r="ONL230"/>
      <c r="ONM230"/>
      <c r="ONN230"/>
      <c r="ONO230"/>
      <c r="ONP230"/>
      <c r="ONQ230"/>
      <c r="ONR230"/>
      <c r="ONS230"/>
      <c r="ONT230"/>
      <c r="ONU230"/>
      <c r="ONV230"/>
      <c r="ONW230"/>
      <c r="ONX230"/>
      <c r="ONY230"/>
      <c r="ONZ230"/>
      <c r="OOA230"/>
      <c r="OOB230"/>
      <c r="OOC230"/>
      <c r="OOD230"/>
      <c r="OOE230"/>
      <c r="OOF230"/>
      <c r="OOG230"/>
      <c r="OOH230"/>
      <c r="OOI230"/>
      <c r="OOJ230"/>
      <c r="OOK230"/>
      <c r="OOL230"/>
      <c r="OOM230"/>
      <c r="OON230"/>
      <c r="OOO230"/>
      <c r="OOP230"/>
      <c r="OOQ230"/>
      <c r="OOR230"/>
      <c r="OOS230"/>
      <c r="OOT230"/>
      <c r="OOU230"/>
      <c r="OOV230"/>
      <c r="OOW230"/>
      <c r="OOX230"/>
      <c r="OOY230"/>
      <c r="OOZ230"/>
      <c r="OPA230"/>
      <c r="OPB230"/>
      <c r="OPC230"/>
      <c r="OPD230"/>
      <c r="OPE230"/>
      <c r="OPF230"/>
      <c r="OPG230"/>
      <c r="OPH230"/>
      <c r="OPI230"/>
      <c r="OPJ230"/>
      <c r="OPK230"/>
      <c r="OPL230"/>
      <c r="OPM230"/>
      <c r="OPN230"/>
      <c r="OPO230"/>
      <c r="OPP230"/>
      <c r="OPQ230"/>
      <c r="OPR230"/>
      <c r="OPS230"/>
      <c r="OPT230"/>
      <c r="OPU230"/>
      <c r="OPV230"/>
      <c r="OPW230"/>
      <c r="OPX230"/>
      <c r="OPY230"/>
      <c r="OPZ230"/>
      <c r="OQA230"/>
      <c r="OQB230"/>
      <c r="OQC230"/>
      <c r="OQD230"/>
      <c r="OQE230"/>
      <c r="OQF230"/>
      <c r="OQG230"/>
      <c r="OQH230"/>
      <c r="OQI230"/>
      <c r="OQJ230"/>
      <c r="OQK230"/>
      <c r="OQL230"/>
      <c r="OQM230"/>
      <c r="OQN230"/>
      <c r="OQO230"/>
      <c r="OQP230"/>
      <c r="OQQ230"/>
      <c r="OQR230"/>
      <c r="OQS230"/>
      <c r="OQT230"/>
      <c r="OQU230"/>
      <c r="OQV230"/>
      <c r="OQW230"/>
      <c r="OQX230"/>
      <c r="OQY230"/>
      <c r="OQZ230"/>
      <c r="ORA230"/>
      <c r="ORB230"/>
      <c r="ORC230"/>
      <c r="ORD230"/>
      <c r="ORE230"/>
      <c r="ORF230"/>
      <c r="ORG230"/>
      <c r="ORH230"/>
      <c r="ORI230"/>
      <c r="ORJ230"/>
      <c r="ORK230"/>
      <c r="ORL230"/>
      <c r="ORM230"/>
      <c r="ORN230"/>
      <c r="ORO230"/>
      <c r="ORP230"/>
      <c r="ORQ230"/>
      <c r="ORR230"/>
      <c r="ORS230"/>
      <c r="ORT230"/>
      <c r="ORU230"/>
      <c r="ORV230"/>
      <c r="ORW230"/>
      <c r="ORX230"/>
      <c r="ORY230"/>
      <c r="ORZ230"/>
      <c r="OSA230"/>
      <c r="OSB230"/>
      <c r="OSC230"/>
      <c r="OSD230"/>
      <c r="OSE230"/>
      <c r="OSF230"/>
      <c r="OSG230"/>
      <c r="OSH230"/>
      <c r="OSI230"/>
      <c r="OSJ230"/>
      <c r="OSK230"/>
      <c r="OSL230"/>
      <c r="OSM230"/>
      <c r="OSN230"/>
      <c r="OSO230"/>
      <c r="OSP230"/>
      <c r="OSQ230"/>
      <c r="OSR230"/>
      <c r="OSS230"/>
      <c r="OST230"/>
      <c r="OSU230"/>
      <c r="OSV230"/>
      <c r="OSW230"/>
      <c r="OSX230"/>
      <c r="OSY230"/>
      <c r="OSZ230"/>
      <c r="OTA230"/>
      <c r="OTB230"/>
      <c r="OTC230"/>
      <c r="OTD230"/>
      <c r="OTE230"/>
      <c r="OTF230"/>
      <c r="OTG230"/>
      <c r="OTH230"/>
      <c r="OTI230"/>
      <c r="OTJ230"/>
      <c r="OTK230"/>
      <c r="OTL230"/>
      <c r="OTM230"/>
      <c r="OTN230"/>
      <c r="OTO230"/>
      <c r="OTP230"/>
      <c r="OTQ230"/>
      <c r="OTR230"/>
      <c r="OTS230"/>
      <c r="OTT230"/>
      <c r="OTU230"/>
      <c r="OTV230"/>
      <c r="OTW230"/>
      <c r="OTX230"/>
      <c r="OTY230"/>
      <c r="OTZ230"/>
      <c r="OUA230"/>
      <c r="OUB230"/>
      <c r="OUC230"/>
      <c r="OUD230"/>
      <c r="OUE230"/>
      <c r="OUF230"/>
      <c r="OUG230"/>
      <c r="OUH230"/>
      <c r="OUI230"/>
      <c r="OUJ230"/>
      <c r="OUK230"/>
      <c r="OUL230"/>
      <c r="OUM230"/>
      <c r="OUN230"/>
      <c r="OUO230"/>
      <c r="OUP230"/>
      <c r="OUQ230"/>
      <c r="OUR230"/>
      <c r="OUS230"/>
      <c r="OUT230"/>
      <c r="OUU230"/>
      <c r="OUV230"/>
      <c r="OUW230"/>
      <c r="OUX230"/>
      <c r="OUY230"/>
      <c r="OUZ230"/>
      <c r="OVA230"/>
      <c r="OVB230"/>
      <c r="OVC230"/>
      <c r="OVD230"/>
      <c r="OVE230"/>
      <c r="OVF230"/>
      <c r="OVG230"/>
      <c r="OVH230"/>
      <c r="OVI230"/>
      <c r="OVJ230"/>
      <c r="OVK230"/>
      <c r="OVL230"/>
      <c r="OVM230"/>
      <c r="OVN230"/>
      <c r="OVO230"/>
      <c r="OVP230"/>
      <c r="OVQ230"/>
      <c r="OVR230"/>
      <c r="OVS230"/>
      <c r="OVT230"/>
      <c r="OVU230"/>
      <c r="OVV230"/>
      <c r="OVW230"/>
      <c r="OVX230"/>
      <c r="OVY230"/>
      <c r="OVZ230"/>
      <c r="OWA230"/>
      <c r="OWB230"/>
      <c r="OWC230"/>
      <c r="OWD230"/>
      <c r="OWE230"/>
      <c r="OWF230"/>
      <c r="OWG230"/>
      <c r="OWH230"/>
      <c r="OWI230"/>
      <c r="OWJ230"/>
      <c r="OWK230"/>
      <c r="OWL230"/>
      <c r="OWM230"/>
      <c r="OWN230"/>
      <c r="OWO230"/>
      <c r="OWP230"/>
      <c r="OWQ230"/>
      <c r="OWR230"/>
      <c r="OWS230"/>
      <c r="OWT230"/>
      <c r="OWU230"/>
      <c r="OWV230"/>
      <c r="OWW230"/>
      <c r="OWX230"/>
      <c r="OWY230"/>
      <c r="OWZ230"/>
      <c r="OXA230"/>
      <c r="OXB230"/>
      <c r="OXC230"/>
      <c r="OXD230"/>
      <c r="OXE230"/>
      <c r="OXF230"/>
      <c r="OXG230"/>
      <c r="OXH230"/>
      <c r="OXI230"/>
      <c r="OXJ230"/>
      <c r="OXK230"/>
      <c r="OXL230"/>
      <c r="OXM230"/>
      <c r="OXN230"/>
      <c r="OXO230"/>
      <c r="OXP230"/>
      <c r="OXQ230"/>
      <c r="OXR230"/>
      <c r="OXS230"/>
      <c r="OXT230"/>
      <c r="OXU230"/>
      <c r="OXV230"/>
      <c r="OXW230"/>
      <c r="OXX230"/>
      <c r="OXY230"/>
      <c r="OXZ230"/>
      <c r="OYA230"/>
      <c r="OYB230"/>
      <c r="OYC230"/>
      <c r="OYD230"/>
      <c r="OYE230"/>
      <c r="OYF230"/>
      <c r="OYG230"/>
      <c r="OYH230"/>
      <c r="OYI230"/>
      <c r="OYJ230"/>
      <c r="OYK230"/>
      <c r="OYL230"/>
      <c r="OYM230"/>
      <c r="OYN230"/>
      <c r="OYO230"/>
      <c r="OYP230"/>
      <c r="OYQ230"/>
      <c r="OYR230"/>
      <c r="OYS230"/>
      <c r="OYT230"/>
      <c r="OYU230"/>
      <c r="OYV230"/>
      <c r="OYW230"/>
      <c r="OYX230"/>
      <c r="OYY230"/>
      <c r="OYZ230"/>
      <c r="OZA230"/>
      <c r="OZB230"/>
      <c r="OZC230"/>
      <c r="OZD230"/>
      <c r="OZE230"/>
      <c r="OZF230"/>
      <c r="OZG230"/>
      <c r="OZH230"/>
      <c r="OZI230"/>
      <c r="OZJ230"/>
      <c r="OZK230"/>
      <c r="OZL230"/>
      <c r="OZM230"/>
      <c r="OZN230"/>
      <c r="OZO230"/>
      <c r="OZP230"/>
      <c r="OZQ230"/>
      <c r="OZR230"/>
      <c r="OZS230"/>
      <c r="OZT230"/>
      <c r="OZU230"/>
      <c r="OZV230"/>
      <c r="OZW230"/>
      <c r="OZX230"/>
      <c r="OZY230"/>
      <c r="OZZ230"/>
      <c r="PAA230"/>
      <c r="PAB230"/>
      <c r="PAC230"/>
      <c r="PAD230"/>
      <c r="PAE230"/>
      <c r="PAF230"/>
      <c r="PAG230"/>
      <c r="PAH230"/>
      <c r="PAI230"/>
      <c r="PAJ230"/>
      <c r="PAK230"/>
      <c r="PAL230"/>
      <c r="PAM230"/>
      <c r="PAN230"/>
      <c r="PAO230"/>
      <c r="PAP230"/>
      <c r="PAQ230"/>
      <c r="PAR230"/>
      <c r="PAS230"/>
      <c r="PAT230"/>
      <c r="PAU230"/>
      <c r="PAV230"/>
      <c r="PAW230"/>
      <c r="PAX230"/>
      <c r="PAY230"/>
      <c r="PAZ230"/>
      <c r="PBA230"/>
      <c r="PBB230"/>
      <c r="PBC230"/>
      <c r="PBD230"/>
      <c r="PBE230"/>
      <c r="PBF230"/>
      <c r="PBG230"/>
      <c r="PBH230"/>
      <c r="PBI230"/>
      <c r="PBJ230"/>
      <c r="PBK230"/>
      <c r="PBL230"/>
      <c r="PBM230"/>
      <c r="PBN230"/>
      <c r="PBO230"/>
      <c r="PBP230"/>
      <c r="PBQ230"/>
      <c r="PBR230"/>
      <c r="PBS230"/>
      <c r="PBT230"/>
      <c r="PBU230"/>
      <c r="PBV230"/>
      <c r="PBW230"/>
      <c r="PBX230"/>
      <c r="PBY230"/>
      <c r="PBZ230"/>
      <c r="PCA230"/>
      <c r="PCB230"/>
      <c r="PCC230"/>
      <c r="PCD230"/>
      <c r="PCE230"/>
      <c r="PCF230"/>
      <c r="PCG230"/>
      <c r="PCH230"/>
      <c r="PCI230"/>
      <c r="PCJ230"/>
      <c r="PCK230"/>
      <c r="PCL230"/>
      <c r="PCM230"/>
      <c r="PCN230"/>
      <c r="PCO230"/>
      <c r="PCP230"/>
      <c r="PCQ230"/>
      <c r="PCR230"/>
      <c r="PCS230"/>
      <c r="PCT230"/>
      <c r="PCU230"/>
      <c r="PCV230"/>
      <c r="PCW230"/>
      <c r="PCX230"/>
      <c r="PCY230"/>
      <c r="PCZ230"/>
      <c r="PDA230"/>
      <c r="PDB230"/>
      <c r="PDC230"/>
      <c r="PDD230"/>
      <c r="PDE230"/>
      <c r="PDF230"/>
      <c r="PDG230"/>
      <c r="PDH230"/>
      <c r="PDI230"/>
      <c r="PDJ230"/>
      <c r="PDK230"/>
      <c r="PDL230"/>
      <c r="PDM230"/>
      <c r="PDN230"/>
      <c r="PDO230"/>
      <c r="PDP230"/>
      <c r="PDQ230"/>
      <c r="PDR230"/>
      <c r="PDS230"/>
      <c r="PDT230"/>
      <c r="PDU230"/>
      <c r="PDV230"/>
      <c r="PDW230"/>
      <c r="PDX230"/>
      <c r="PDY230"/>
      <c r="PDZ230"/>
      <c r="PEA230"/>
      <c r="PEB230"/>
      <c r="PEC230"/>
      <c r="PED230"/>
      <c r="PEE230"/>
      <c r="PEF230"/>
      <c r="PEG230"/>
      <c r="PEH230"/>
      <c r="PEI230"/>
      <c r="PEJ230"/>
      <c r="PEK230"/>
      <c r="PEL230"/>
      <c r="PEM230"/>
      <c r="PEN230"/>
      <c r="PEO230"/>
      <c r="PEP230"/>
      <c r="PEQ230"/>
      <c r="PER230"/>
      <c r="PES230"/>
      <c r="PET230"/>
      <c r="PEU230"/>
      <c r="PEV230"/>
      <c r="PEW230"/>
      <c r="PEX230"/>
      <c r="PEY230"/>
      <c r="PEZ230"/>
      <c r="PFA230"/>
      <c r="PFB230"/>
      <c r="PFC230"/>
      <c r="PFD230"/>
      <c r="PFE230"/>
      <c r="PFF230"/>
      <c r="PFG230"/>
      <c r="PFH230"/>
      <c r="PFI230"/>
      <c r="PFJ230"/>
      <c r="PFK230"/>
      <c r="PFL230"/>
      <c r="PFM230"/>
      <c r="PFN230"/>
      <c r="PFO230"/>
      <c r="PFP230"/>
      <c r="PFQ230"/>
      <c r="PFR230"/>
      <c r="PFS230"/>
      <c r="PFT230"/>
      <c r="PFU230"/>
      <c r="PFV230"/>
      <c r="PFW230"/>
      <c r="PFX230"/>
      <c r="PFY230"/>
      <c r="PFZ230"/>
      <c r="PGA230"/>
      <c r="PGB230"/>
      <c r="PGC230"/>
      <c r="PGD230"/>
      <c r="PGE230"/>
      <c r="PGF230"/>
      <c r="PGG230"/>
      <c r="PGH230"/>
      <c r="PGI230"/>
      <c r="PGJ230"/>
      <c r="PGK230"/>
      <c r="PGL230"/>
      <c r="PGM230"/>
      <c r="PGN230"/>
      <c r="PGO230"/>
      <c r="PGP230"/>
      <c r="PGQ230"/>
      <c r="PGR230"/>
      <c r="PGS230"/>
      <c r="PGT230"/>
      <c r="PGU230"/>
      <c r="PGV230"/>
      <c r="PGW230"/>
      <c r="PGX230"/>
      <c r="PGY230"/>
      <c r="PGZ230"/>
      <c r="PHA230"/>
      <c r="PHB230"/>
      <c r="PHC230"/>
      <c r="PHD230"/>
      <c r="PHE230"/>
      <c r="PHF230"/>
      <c r="PHG230"/>
      <c r="PHH230"/>
      <c r="PHI230"/>
      <c r="PHJ230"/>
      <c r="PHK230"/>
      <c r="PHL230"/>
      <c r="PHM230"/>
      <c r="PHN230"/>
      <c r="PHO230"/>
      <c r="PHP230"/>
      <c r="PHQ230"/>
      <c r="PHR230"/>
      <c r="PHS230"/>
      <c r="PHT230"/>
      <c r="PHU230"/>
      <c r="PHV230"/>
      <c r="PHW230"/>
      <c r="PHX230"/>
      <c r="PHY230"/>
      <c r="PHZ230"/>
      <c r="PIA230"/>
      <c r="PIB230"/>
      <c r="PIC230"/>
      <c r="PID230"/>
      <c r="PIE230"/>
      <c r="PIF230"/>
      <c r="PIG230"/>
      <c r="PIH230"/>
      <c r="PII230"/>
      <c r="PIJ230"/>
      <c r="PIK230"/>
      <c r="PIL230"/>
      <c r="PIM230"/>
      <c r="PIN230"/>
      <c r="PIO230"/>
      <c r="PIP230"/>
      <c r="PIQ230"/>
      <c r="PIR230"/>
      <c r="PIS230"/>
      <c r="PIT230"/>
      <c r="PIU230"/>
      <c r="PIV230"/>
      <c r="PIW230"/>
      <c r="PIX230"/>
      <c r="PIY230"/>
      <c r="PIZ230"/>
      <c r="PJA230"/>
      <c r="PJB230"/>
      <c r="PJC230"/>
      <c r="PJD230"/>
      <c r="PJE230"/>
      <c r="PJF230"/>
      <c r="PJG230"/>
      <c r="PJH230"/>
      <c r="PJI230"/>
      <c r="PJJ230"/>
      <c r="PJK230"/>
      <c r="PJL230"/>
      <c r="PJM230"/>
      <c r="PJN230"/>
      <c r="PJO230"/>
      <c r="PJP230"/>
      <c r="PJQ230"/>
      <c r="PJR230"/>
      <c r="PJS230"/>
      <c r="PJT230"/>
      <c r="PJU230"/>
      <c r="PJV230"/>
      <c r="PJW230"/>
      <c r="PJX230"/>
      <c r="PJY230"/>
      <c r="PJZ230"/>
      <c r="PKA230"/>
      <c r="PKB230"/>
      <c r="PKC230"/>
      <c r="PKD230"/>
      <c r="PKE230"/>
      <c r="PKF230"/>
      <c r="PKG230"/>
      <c r="PKH230"/>
      <c r="PKI230"/>
      <c r="PKJ230"/>
      <c r="PKK230"/>
      <c r="PKL230"/>
      <c r="PKM230"/>
      <c r="PKN230"/>
      <c r="PKO230"/>
      <c r="PKP230"/>
      <c r="PKQ230"/>
      <c r="PKR230"/>
      <c r="PKS230"/>
      <c r="PKT230"/>
      <c r="PKU230"/>
      <c r="PKV230"/>
      <c r="PKW230"/>
      <c r="PKX230"/>
      <c r="PKY230"/>
      <c r="PKZ230"/>
      <c r="PLA230"/>
      <c r="PLB230"/>
      <c r="PLC230"/>
      <c r="PLD230"/>
      <c r="PLE230"/>
      <c r="PLF230"/>
      <c r="PLG230"/>
      <c r="PLH230"/>
      <c r="PLI230"/>
      <c r="PLJ230"/>
      <c r="PLK230"/>
      <c r="PLL230"/>
      <c r="PLM230"/>
      <c r="PLN230"/>
      <c r="PLO230"/>
      <c r="PLP230"/>
      <c r="PLQ230"/>
      <c r="PLR230"/>
      <c r="PLS230"/>
      <c r="PLT230"/>
      <c r="PLU230"/>
      <c r="PLV230"/>
      <c r="PLW230"/>
      <c r="PLX230"/>
      <c r="PLY230"/>
      <c r="PLZ230"/>
      <c r="PMA230"/>
      <c r="PMB230"/>
      <c r="PMC230"/>
      <c r="PMD230"/>
      <c r="PME230"/>
      <c r="PMF230"/>
      <c r="PMG230"/>
      <c r="PMH230"/>
      <c r="PMI230"/>
      <c r="PMJ230"/>
      <c r="PMK230"/>
      <c r="PML230"/>
      <c r="PMM230"/>
      <c r="PMN230"/>
      <c r="PMO230"/>
      <c r="PMP230"/>
      <c r="PMQ230"/>
      <c r="PMR230"/>
      <c r="PMS230"/>
      <c r="PMT230"/>
      <c r="PMU230"/>
      <c r="PMV230"/>
      <c r="PMW230"/>
      <c r="PMX230"/>
      <c r="PMY230"/>
      <c r="PMZ230"/>
      <c r="PNA230"/>
      <c r="PNB230"/>
      <c r="PNC230"/>
      <c r="PND230"/>
      <c r="PNE230"/>
      <c r="PNF230"/>
      <c r="PNG230"/>
      <c r="PNH230"/>
      <c r="PNI230"/>
      <c r="PNJ230"/>
      <c r="PNK230"/>
      <c r="PNL230"/>
      <c r="PNM230"/>
      <c r="PNN230"/>
      <c r="PNO230"/>
      <c r="PNP230"/>
      <c r="PNQ230"/>
      <c r="PNR230"/>
      <c r="PNS230"/>
      <c r="PNT230"/>
      <c r="PNU230"/>
      <c r="PNV230"/>
      <c r="PNW230"/>
      <c r="PNX230"/>
      <c r="PNY230"/>
      <c r="PNZ230"/>
      <c r="POA230"/>
      <c r="POB230"/>
      <c r="POC230"/>
      <c r="POD230"/>
      <c r="POE230"/>
      <c r="POF230"/>
      <c r="POG230"/>
      <c r="POH230"/>
      <c r="POI230"/>
      <c r="POJ230"/>
      <c r="POK230"/>
      <c r="POL230"/>
      <c r="POM230"/>
      <c r="PON230"/>
      <c r="POO230"/>
      <c r="POP230"/>
      <c r="POQ230"/>
      <c r="POR230"/>
      <c r="POS230"/>
      <c r="POT230"/>
      <c r="POU230"/>
      <c r="POV230"/>
      <c r="POW230"/>
      <c r="POX230"/>
      <c r="POY230"/>
      <c r="POZ230"/>
      <c r="PPA230"/>
      <c r="PPB230"/>
      <c r="PPC230"/>
      <c r="PPD230"/>
      <c r="PPE230"/>
      <c r="PPF230"/>
      <c r="PPG230"/>
      <c r="PPH230"/>
      <c r="PPI230"/>
      <c r="PPJ230"/>
      <c r="PPK230"/>
      <c r="PPL230"/>
      <c r="PPM230"/>
      <c r="PPN230"/>
      <c r="PPO230"/>
      <c r="PPP230"/>
      <c r="PPQ230"/>
      <c r="PPR230"/>
      <c r="PPS230"/>
      <c r="PPT230"/>
      <c r="PPU230"/>
      <c r="PPV230"/>
      <c r="PPW230"/>
      <c r="PPX230"/>
      <c r="PPY230"/>
      <c r="PPZ230"/>
      <c r="PQA230"/>
      <c r="PQB230"/>
      <c r="PQC230"/>
      <c r="PQD230"/>
      <c r="PQE230"/>
      <c r="PQF230"/>
      <c r="PQG230"/>
      <c r="PQH230"/>
      <c r="PQI230"/>
      <c r="PQJ230"/>
      <c r="PQK230"/>
      <c r="PQL230"/>
      <c r="PQM230"/>
      <c r="PQN230"/>
      <c r="PQO230"/>
      <c r="PQP230"/>
      <c r="PQQ230"/>
      <c r="PQR230"/>
      <c r="PQS230"/>
      <c r="PQT230"/>
      <c r="PQU230"/>
      <c r="PQV230"/>
      <c r="PQW230"/>
      <c r="PQX230"/>
      <c r="PQY230"/>
      <c r="PQZ230"/>
      <c r="PRA230"/>
      <c r="PRB230"/>
      <c r="PRC230"/>
      <c r="PRD230"/>
      <c r="PRE230"/>
      <c r="PRF230"/>
      <c r="PRG230"/>
      <c r="PRH230"/>
      <c r="PRI230"/>
      <c r="PRJ230"/>
      <c r="PRK230"/>
      <c r="PRL230"/>
      <c r="PRM230"/>
      <c r="PRN230"/>
      <c r="PRO230"/>
      <c r="PRP230"/>
      <c r="PRQ230"/>
      <c r="PRR230"/>
      <c r="PRS230"/>
      <c r="PRT230"/>
      <c r="PRU230"/>
      <c r="PRV230"/>
      <c r="PRW230"/>
      <c r="PRX230"/>
      <c r="PRY230"/>
      <c r="PRZ230"/>
      <c r="PSA230"/>
      <c r="PSB230"/>
      <c r="PSC230"/>
      <c r="PSD230"/>
      <c r="PSE230"/>
      <c r="PSF230"/>
      <c r="PSG230"/>
      <c r="PSH230"/>
      <c r="PSI230"/>
      <c r="PSJ230"/>
      <c r="PSK230"/>
      <c r="PSL230"/>
      <c r="PSM230"/>
      <c r="PSN230"/>
      <c r="PSO230"/>
      <c r="PSP230"/>
      <c r="PSQ230"/>
      <c r="PSR230"/>
      <c r="PSS230"/>
      <c r="PST230"/>
      <c r="PSU230"/>
      <c r="PSV230"/>
      <c r="PSW230"/>
      <c r="PSX230"/>
      <c r="PSY230"/>
      <c r="PSZ230"/>
      <c r="PTA230"/>
      <c r="PTB230"/>
      <c r="PTC230"/>
      <c r="PTD230"/>
      <c r="PTE230"/>
      <c r="PTF230"/>
      <c r="PTG230"/>
      <c r="PTH230"/>
      <c r="PTI230"/>
      <c r="PTJ230"/>
      <c r="PTK230"/>
      <c r="PTL230"/>
      <c r="PTM230"/>
      <c r="PTN230"/>
      <c r="PTO230"/>
      <c r="PTP230"/>
      <c r="PTQ230"/>
      <c r="PTR230"/>
      <c r="PTS230"/>
      <c r="PTT230"/>
      <c r="PTU230"/>
      <c r="PTV230"/>
      <c r="PTW230"/>
      <c r="PTX230"/>
      <c r="PTY230"/>
      <c r="PTZ230"/>
      <c r="PUA230"/>
      <c r="PUB230"/>
      <c r="PUC230"/>
      <c r="PUD230"/>
      <c r="PUE230"/>
      <c r="PUF230"/>
      <c r="PUG230"/>
      <c r="PUH230"/>
      <c r="PUI230"/>
      <c r="PUJ230"/>
      <c r="PUK230"/>
      <c r="PUL230"/>
      <c r="PUM230"/>
      <c r="PUN230"/>
      <c r="PUO230"/>
      <c r="PUP230"/>
      <c r="PUQ230"/>
      <c r="PUR230"/>
      <c r="PUS230"/>
      <c r="PUT230"/>
      <c r="PUU230"/>
      <c r="PUV230"/>
      <c r="PUW230"/>
      <c r="PUX230"/>
      <c r="PUY230"/>
      <c r="PUZ230"/>
      <c r="PVA230"/>
      <c r="PVB230"/>
      <c r="PVC230"/>
      <c r="PVD230"/>
      <c r="PVE230"/>
      <c r="PVF230"/>
      <c r="PVG230"/>
      <c r="PVH230"/>
      <c r="PVI230"/>
      <c r="PVJ230"/>
      <c r="PVK230"/>
      <c r="PVL230"/>
      <c r="PVM230"/>
      <c r="PVN230"/>
      <c r="PVO230"/>
      <c r="PVP230"/>
      <c r="PVQ230"/>
      <c r="PVR230"/>
      <c r="PVS230"/>
      <c r="PVT230"/>
      <c r="PVU230"/>
      <c r="PVV230"/>
      <c r="PVW230"/>
      <c r="PVX230"/>
      <c r="PVY230"/>
      <c r="PVZ230"/>
      <c r="PWA230"/>
      <c r="PWB230"/>
      <c r="PWC230"/>
      <c r="PWD230"/>
      <c r="PWE230"/>
      <c r="PWF230"/>
      <c r="PWG230"/>
      <c r="PWH230"/>
      <c r="PWI230"/>
      <c r="PWJ230"/>
      <c r="PWK230"/>
      <c r="PWL230"/>
      <c r="PWM230"/>
      <c r="PWN230"/>
      <c r="PWO230"/>
      <c r="PWP230"/>
      <c r="PWQ230"/>
      <c r="PWR230"/>
      <c r="PWS230"/>
      <c r="PWT230"/>
      <c r="PWU230"/>
      <c r="PWV230"/>
      <c r="PWW230"/>
      <c r="PWX230"/>
      <c r="PWY230"/>
      <c r="PWZ230"/>
      <c r="PXA230"/>
      <c r="PXB230"/>
      <c r="PXC230"/>
      <c r="PXD230"/>
      <c r="PXE230"/>
      <c r="PXF230"/>
      <c r="PXG230"/>
      <c r="PXH230"/>
      <c r="PXI230"/>
      <c r="PXJ230"/>
      <c r="PXK230"/>
      <c r="PXL230"/>
      <c r="PXM230"/>
      <c r="PXN230"/>
      <c r="PXO230"/>
      <c r="PXP230"/>
      <c r="PXQ230"/>
      <c r="PXR230"/>
      <c r="PXS230"/>
      <c r="PXT230"/>
      <c r="PXU230"/>
      <c r="PXV230"/>
      <c r="PXW230"/>
      <c r="PXX230"/>
      <c r="PXY230"/>
      <c r="PXZ230"/>
      <c r="PYA230"/>
      <c r="PYB230"/>
      <c r="PYC230"/>
      <c r="PYD230"/>
      <c r="PYE230"/>
      <c r="PYF230"/>
      <c r="PYG230"/>
      <c r="PYH230"/>
      <c r="PYI230"/>
      <c r="PYJ230"/>
      <c r="PYK230"/>
      <c r="PYL230"/>
      <c r="PYM230"/>
      <c r="PYN230"/>
      <c r="PYO230"/>
      <c r="PYP230"/>
      <c r="PYQ230"/>
      <c r="PYR230"/>
      <c r="PYS230"/>
      <c r="PYT230"/>
      <c r="PYU230"/>
      <c r="PYV230"/>
      <c r="PYW230"/>
      <c r="PYX230"/>
      <c r="PYY230"/>
      <c r="PYZ230"/>
      <c r="PZA230"/>
      <c r="PZB230"/>
      <c r="PZC230"/>
      <c r="PZD230"/>
      <c r="PZE230"/>
      <c r="PZF230"/>
      <c r="PZG230"/>
      <c r="PZH230"/>
      <c r="PZI230"/>
      <c r="PZJ230"/>
      <c r="PZK230"/>
      <c r="PZL230"/>
      <c r="PZM230"/>
      <c r="PZN230"/>
      <c r="PZO230"/>
      <c r="PZP230"/>
      <c r="PZQ230"/>
      <c r="PZR230"/>
      <c r="PZS230"/>
      <c r="PZT230"/>
      <c r="PZU230"/>
      <c r="PZV230"/>
      <c r="PZW230"/>
      <c r="PZX230"/>
      <c r="PZY230"/>
      <c r="PZZ230"/>
      <c r="QAA230"/>
      <c r="QAB230"/>
      <c r="QAC230"/>
      <c r="QAD230"/>
      <c r="QAE230"/>
      <c r="QAF230"/>
      <c r="QAG230"/>
      <c r="QAH230"/>
      <c r="QAI230"/>
      <c r="QAJ230"/>
      <c r="QAK230"/>
      <c r="QAL230"/>
      <c r="QAM230"/>
      <c r="QAN230"/>
      <c r="QAO230"/>
      <c r="QAP230"/>
      <c r="QAQ230"/>
      <c r="QAR230"/>
      <c r="QAS230"/>
      <c r="QAT230"/>
      <c r="QAU230"/>
      <c r="QAV230"/>
      <c r="QAW230"/>
      <c r="QAX230"/>
      <c r="QAY230"/>
      <c r="QAZ230"/>
      <c r="QBA230"/>
      <c r="QBB230"/>
      <c r="QBC230"/>
      <c r="QBD230"/>
      <c r="QBE230"/>
      <c r="QBF230"/>
      <c r="QBG230"/>
      <c r="QBH230"/>
      <c r="QBI230"/>
      <c r="QBJ230"/>
      <c r="QBK230"/>
      <c r="QBL230"/>
      <c r="QBM230"/>
      <c r="QBN230"/>
      <c r="QBO230"/>
      <c r="QBP230"/>
      <c r="QBQ230"/>
      <c r="QBR230"/>
      <c r="QBS230"/>
      <c r="QBT230"/>
      <c r="QBU230"/>
      <c r="QBV230"/>
      <c r="QBW230"/>
      <c r="QBX230"/>
      <c r="QBY230"/>
      <c r="QBZ230"/>
      <c r="QCA230"/>
      <c r="QCB230"/>
      <c r="QCC230"/>
      <c r="QCD230"/>
      <c r="QCE230"/>
      <c r="QCF230"/>
      <c r="QCG230"/>
      <c r="QCH230"/>
      <c r="QCI230"/>
      <c r="QCJ230"/>
      <c r="QCK230"/>
      <c r="QCL230"/>
      <c r="QCM230"/>
      <c r="QCN230"/>
      <c r="QCO230"/>
      <c r="QCP230"/>
      <c r="QCQ230"/>
      <c r="QCR230"/>
      <c r="QCS230"/>
      <c r="QCT230"/>
      <c r="QCU230"/>
      <c r="QCV230"/>
      <c r="QCW230"/>
      <c r="QCX230"/>
      <c r="QCY230"/>
      <c r="QCZ230"/>
      <c r="QDA230"/>
      <c r="QDB230"/>
      <c r="QDC230"/>
      <c r="QDD230"/>
      <c r="QDE230"/>
      <c r="QDF230"/>
      <c r="QDG230"/>
      <c r="QDH230"/>
      <c r="QDI230"/>
      <c r="QDJ230"/>
      <c r="QDK230"/>
      <c r="QDL230"/>
      <c r="QDM230"/>
      <c r="QDN230"/>
      <c r="QDO230"/>
      <c r="QDP230"/>
      <c r="QDQ230"/>
      <c r="QDR230"/>
      <c r="QDS230"/>
      <c r="QDT230"/>
      <c r="QDU230"/>
      <c r="QDV230"/>
      <c r="QDW230"/>
      <c r="QDX230"/>
      <c r="QDY230"/>
      <c r="QDZ230"/>
      <c r="QEA230"/>
      <c r="QEB230"/>
      <c r="QEC230"/>
      <c r="QED230"/>
      <c r="QEE230"/>
      <c r="QEF230"/>
      <c r="QEG230"/>
      <c r="QEH230"/>
      <c r="QEI230"/>
      <c r="QEJ230"/>
      <c r="QEK230"/>
      <c r="QEL230"/>
      <c r="QEM230"/>
      <c r="QEN230"/>
      <c r="QEO230"/>
      <c r="QEP230"/>
      <c r="QEQ230"/>
      <c r="QER230"/>
      <c r="QES230"/>
      <c r="QET230"/>
      <c r="QEU230"/>
      <c r="QEV230"/>
      <c r="QEW230"/>
      <c r="QEX230"/>
      <c r="QEY230"/>
      <c r="QEZ230"/>
      <c r="QFA230"/>
      <c r="QFB230"/>
      <c r="QFC230"/>
      <c r="QFD230"/>
      <c r="QFE230"/>
      <c r="QFF230"/>
      <c r="QFG230"/>
      <c r="QFH230"/>
      <c r="QFI230"/>
      <c r="QFJ230"/>
      <c r="QFK230"/>
      <c r="QFL230"/>
      <c r="QFM230"/>
      <c r="QFN230"/>
      <c r="QFO230"/>
      <c r="QFP230"/>
      <c r="QFQ230"/>
      <c r="QFR230"/>
      <c r="QFS230"/>
      <c r="QFT230"/>
      <c r="QFU230"/>
      <c r="QFV230"/>
      <c r="QFW230"/>
      <c r="QFX230"/>
      <c r="QFY230"/>
      <c r="QFZ230"/>
      <c r="QGA230"/>
      <c r="QGB230"/>
      <c r="QGC230"/>
      <c r="QGD230"/>
      <c r="QGE230"/>
      <c r="QGF230"/>
      <c r="QGG230"/>
      <c r="QGH230"/>
      <c r="QGI230"/>
      <c r="QGJ230"/>
      <c r="QGK230"/>
      <c r="QGL230"/>
      <c r="QGM230"/>
      <c r="QGN230"/>
      <c r="QGO230"/>
      <c r="QGP230"/>
      <c r="QGQ230"/>
      <c r="QGR230"/>
      <c r="QGS230"/>
      <c r="QGT230"/>
      <c r="QGU230"/>
      <c r="QGV230"/>
      <c r="QGW230"/>
      <c r="QGX230"/>
      <c r="QGY230"/>
      <c r="QGZ230"/>
      <c r="QHA230"/>
      <c r="QHB230"/>
      <c r="QHC230"/>
      <c r="QHD230"/>
      <c r="QHE230"/>
      <c r="QHF230"/>
      <c r="QHG230"/>
      <c r="QHH230"/>
      <c r="QHI230"/>
      <c r="QHJ230"/>
      <c r="QHK230"/>
      <c r="QHL230"/>
      <c r="QHM230"/>
      <c r="QHN230"/>
      <c r="QHO230"/>
      <c r="QHP230"/>
      <c r="QHQ230"/>
      <c r="QHR230"/>
      <c r="QHS230"/>
      <c r="QHT230"/>
      <c r="QHU230"/>
      <c r="QHV230"/>
      <c r="QHW230"/>
      <c r="QHX230"/>
      <c r="QHY230"/>
      <c r="QHZ230"/>
      <c r="QIA230"/>
      <c r="QIB230"/>
      <c r="QIC230"/>
      <c r="QID230"/>
      <c r="QIE230"/>
      <c r="QIF230"/>
      <c r="QIG230"/>
      <c r="QIH230"/>
      <c r="QII230"/>
      <c r="QIJ230"/>
      <c r="QIK230"/>
      <c r="QIL230"/>
      <c r="QIM230"/>
      <c r="QIN230"/>
      <c r="QIO230"/>
      <c r="QIP230"/>
      <c r="QIQ230"/>
      <c r="QIR230"/>
      <c r="QIS230"/>
      <c r="QIT230"/>
      <c r="QIU230"/>
      <c r="QIV230"/>
      <c r="QIW230"/>
      <c r="QIX230"/>
      <c r="QIY230"/>
      <c r="QIZ230"/>
      <c r="QJA230"/>
      <c r="QJB230"/>
      <c r="QJC230"/>
      <c r="QJD230"/>
      <c r="QJE230"/>
      <c r="QJF230"/>
      <c r="QJG230"/>
      <c r="QJH230"/>
      <c r="QJI230"/>
      <c r="QJJ230"/>
      <c r="QJK230"/>
      <c r="QJL230"/>
      <c r="QJM230"/>
      <c r="QJN230"/>
      <c r="QJO230"/>
      <c r="QJP230"/>
      <c r="QJQ230"/>
      <c r="QJR230"/>
      <c r="QJS230"/>
      <c r="QJT230"/>
      <c r="QJU230"/>
      <c r="QJV230"/>
      <c r="QJW230"/>
      <c r="QJX230"/>
      <c r="QJY230"/>
      <c r="QJZ230"/>
      <c r="QKA230"/>
      <c r="QKB230"/>
      <c r="QKC230"/>
      <c r="QKD230"/>
      <c r="QKE230"/>
      <c r="QKF230"/>
      <c r="QKG230"/>
      <c r="QKH230"/>
      <c r="QKI230"/>
      <c r="QKJ230"/>
      <c r="QKK230"/>
      <c r="QKL230"/>
      <c r="QKM230"/>
      <c r="QKN230"/>
      <c r="QKO230"/>
      <c r="QKP230"/>
      <c r="QKQ230"/>
      <c r="QKR230"/>
      <c r="QKS230"/>
      <c r="QKT230"/>
      <c r="QKU230"/>
      <c r="QKV230"/>
      <c r="QKW230"/>
      <c r="QKX230"/>
      <c r="QKY230"/>
      <c r="QKZ230"/>
      <c r="QLA230"/>
      <c r="QLB230"/>
      <c r="QLC230"/>
      <c r="QLD230"/>
      <c r="QLE230"/>
      <c r="QLF230"/>
      <c r="QLG230"/>
      <c r="QLH230"/>
      <c r="QLI230"/>
      <c r="QLJ230"/>
      <c r="QLK230"/>
      <c r="QLL230"/>
      <c r="QLM230"/>
      <c r="QLN230"/>
      <c r="QLO230"/>
      <c r="QLP230"/>
      <c r="QLQ230"/>
      <c r="QLR230"/>
      <c r="QLS230"/>
      <c r="QLT230"/>
      <c r="QLU230"/>
      <c r="QLV230"/>
      <c r="QLW230"/>
      <c r="QLX230"/>
      <c r="QLY230"/>
      <c r="QLZ230"/>
      <c r="QMA230"/>
      <c r="QMB230"/>
      <c r="QMC230"/>
      <c r="QMD230"/>
      <c r="QME230"/>
      <c r="QMF230"/>
      <c r="QMG230"/>
      <c r="QMH230"/>
      <c r="QMI230"/>
      <c r="QMJ230"/>
      <c r="QMK230"/>
      <c r="QML230"/>
      <c r="QMM230"/>
      <c r="QMN230"/>
      <c r="QMO230"/>
      <c r="QMP230"/>
      <c r="QMQ230"/>
      <c r="QMR230"/>
      <c r="QMS230"/>
      <c r="QMT230"/>
      <c r="QMU230"/>
      <c r="QMV230"/>
      <c r="QMW230"/>
      <c r="QMX230"/>
      <c r="QMY230"/>
      <c r="QMZ230"/>
      <c r="QNA230"/>
      <c r="QNB230"/>
      <c r="QNC230"/>
      <c r="QND230"/>
      <c r="QNE230"/>
      <c r="QNF230"/>
      <c r="QNG230"/>
      <c r="QNH230"/>
      <c r="QNI230"/>
      <c r="QNJ230"/>
      <c r="QNK230"/>
      <c r="QNL230"/>
      <c r="QNM230"/>
      <c r="QNN230"/>
      <c r="QNO230"/>
      <c r="QNP230"/>
      <c r="QNQ230"/>
      <c r="QNR230"/>
      <c r="QNS230"/>
      <c r="QNT230"/>
      <c r="QNU230"/>
      <c r="QNV230"/>
      <c r="QNW230"/>
      <c r="QNX230"/>
      <c r="QNY230"/>
      <c r="QNZ230"/>
      <c r="QOA230"/>
      <c r="QOB230"/>
      <c r="QOC230"/>
      <c r="QOD230"/>
      <c r="QOE230"/>
      <c r="QOF230"/>
      <c r="QOG230"/>
      <c r="QOH230"/>
      <c r="QOI230"/>
      <c r="QOJ230"/>
      <c r="QOK230"/>
      <c r="QOL230"/>
      <c r="QOM230"/>
      <c r="QON230"/>
      <c r="QOO230"/>
      <c r="QOP230"/>
      <c r="QOQ230"/>
      <c r="QOR230"/>
      <c r="QOS230"/>
      <c r="QOT230"/>
      <c r="QOU230"/>
      <c r="QOV230"/>
      <c r="QOW230"/>
      <c r="QOX230"/>
      <c r="QOY230"/>
      <c r="QOZ230"/>
      <c r="QPA230"/>
      <c r="QPB230"/>
      <c r="QPC230"/>
      <c r="QPD230"/>
      <c r="QPE230"/>
      <c r="QPF230"/>
      <c r="QPG230"/>
      <c r="QPH230"/>
      <c r="QPI230"/>
      <c r="QPJ230"/>
      <c r="QPK230"/>
      <c r="QPL230"/>
      <c r="QPM230"/>
      <c r="QPN230"/>
      <c r="QPO230"/>
      <c r="QPP230"/>
      <c r="QPQ230"/>
      <c r="QPR230"/>
      <c r="QPS230"/>
      <c r="QPT230"/>
      <c r="QPU230"/>
      <c r="QPV230"/>
      <c r="QPW230"/>
      <c r="QPX230"/>
      <c r="QPY230"/>
      <c r="QPZ230"/>
      <c r="QQA230"/>
      <c r="QQB230"/>
      <c r="QQC230"/>
      <c r="QQD230"/>
      <c r="QQE230"/>
      <c r="QQF230"/>
      <c r="QQG230"/>
      <c r="QQH230"/>
      <c r="QQI230"/>
      <c r="QQJ230"/>
      <c r="QQK230"/>
      <c r="QQL230"/>
      <c r="QQM230"/>
      <c r="QQN230"/>
      <c r="QQO230"/>
      <c r="QQP230"/>
      <c r="QQQ230"/>
      <c r="QQR230"/>
      <c r="QQS230"/>
      <c r="QQT230"/>
      <c r="QQU230"/>
      <c r="QQV230"/>
      <c r="QQW230"/>
      <c r="QQX230"/>
      <c r="QQY230"/>
      <c r="QQZ230"/>
      <c r="QRA230"/>
      <c r="QRB230"/>
      <c r="QRC230"/>
      <c r="QRD230"/>
      <c r="QRE230"/>
      <c r="QRF230"/>
      <c r="QRG230"/>
      <c r="QRH230"/>
      <c r="QRI230"/>
      <c r="QRJ230"/>
      <c r="QRK230"/>
      <c r="QRL230"/>
      <c r="QRM230"/>
      <c r="QRN230"/>
      <c r="QRO230"/>
      <c r="QRP230"/>
      <c r="QRQ230"/>
      <c r="QRR230"/>
      <c r="QRS230"/>
      <c r="QRT230"/>
      <c r="QRU230"/>
      <c r="QRV230"/>
      <c r="QRW230"/>
      <c r="QRX230"/>
      <c r="QRY230"/>
      <c r="QRZ230"/>
      <c r="QSA230"/>
      <c r="QSB230"/>
      <c r="QSC230"/>
      <c r="QSD230"/>
      <c r="QSE230"/>
      <c r="QSF230"/>
      <c r="QSG230"/>
      <c r="QSH230"/>
      <c r="QSI230"/>
      <c r="QSJ230"/>
      <c r="QSK230"/>
      <c r="QSL230"/>
      <c r="QSM230"/>
      <c r="QSN230"/>
      <c r="QSO230"/>
      <c r="QSP230"/>
      <c r="QSQ230"/>
      <c r="QSR230"/>
      <c r="QSS230"/>
      <c r="QST230"/>
      <c r="QSU230"/>
      <c r="QSV230"/>
      <c r="QSW230"/>
      <c r="QSX230"/>
      <c r="QSY230"/>
      <c r="QSZ230"/>
      <c r="QTA230"/>
      <c r="QTB230"/>
      <c r="QTC230"/>
      <c r="QTD230"/>
      <c r="QTE230"/>
      <c r="QTF230"/>
      <c r="QTG230"/>
      <c r="QTH230"/>
      <c r="QTI230"/>
      <c r="QTJ230"/>
      <c r="QTK230"/>
      <c r="QTL230"/>
      <c r="QTM230"/>
      <c r="QTN230"/>
      <c r="QTO230"/>
      <c r="QTP230"/>
      <c r="QTQ230"/>
      <c r="QTR230"/>
      <c r="QTS230"/>
      <c r="QTT230"/>
      <c r="QTU230"/>
      <c r="QTV230"/>
      <c r="QTW230"/>
      <c r="QTX230"/>
      <c r="QTY230"/>
      <c r="QTZ230"/>
      <c r="QUA230"/>
      <c r="QUB230"/>
      <c r="QUC230"/>
      <c r="QUD230"/>
      <c r="QUE230"/>
      <c r="QUF230"/>
      <c r="QUG230"/>
      <c r="QUH230"/>
      <c r="QUI230"/>
      <c r="QUJ230"/>
      <c r="QUK230"/>
      <c r="QUL230"/>
      <c r="QUM230"/>
      <c r="QUN230"/>
      <c r="QUO230"/>
      <c r="QUP230"/>
      <c r="QUQ230"/>
      <c r="QUR230"/>
      <c r="QUS230"/>
      <c r="QUT230"/>
      <c r="QUU230"/>
      <c r="QUV230"/>
      <c r="QUW230"/>
      <c r="QUX230"/>
      <c r="QUY230"/>
      <c r="QUZ230"/>
      <c r="QVA230"/>
      <c r="QVB230"/>
      <c r="QVC230"/>
      <c r="QVD230"/>
      <c r="QVE230"/>
      <c r="QVF230"/>
      <c r="QVG230"/>
      <c r="QVH230"/>
      <c r="QVI230"/>
      <c r="QVJ230"/>
      <c r="QVK230"/>
      <c r="QVL230"/>
      <c r="QVM230"/>
      <c r="QVN230"/>
      <c r="QVO230"/>
      <c r="QVP230"/>
      <c r="QVQ230"/>
      <c r="QVR230"/>
      <c r="QVS230"/>
      <c r="QVT230"/>
      <c r="QVU230"/>
      <c r="QVV230"/>
      <c r="QVW230"/>
      <c r="QVX230"/>
      <c r="QVY230"/>
      <c r="QVZ230"/>
      <c r="QWA230"/>
      <c r="QWB230"/>
      <c r="QWC230"/>
      <c r="QWD230"/>
      <c r="QWE230"/>
      <c r="QWF230"/>
      <c r="QWG230"/>
      <c r="QWH230"/>
      <c r="QWI230"/>
      <c r="QWJ230"/>
      <c r="QWK230"/>
      <c r="QWL230"/>
      <c r="QWM230"/>
      <c r="QWN230"/>
      <c r="QWO230"/>
      <c r="QWP230"/>
      <c r="QWQ230"/>
      <c r="QWR230"/>
      <c r="QWS230"/>
      <c r="QWT230"/>
      <c r="QWU230"/>
      <c r="QWV230"/>
      <c r="QWW230"/>
      <c r="QWX230"/>
      <c r="QWY230"/>
      <c r="QWZ230"/>
      <c r="QXA230"/>
      <c r="QXB230"/>
      <c r="QXC230"/>
      <c r="QXD230"/>
      <c r="QXE230"/>
      <c r="QXF230"/>
      <c r="QXG230"/>
      <c r="QXH230"/>
      <c r="QXI230"/>
      <c r="QXJ230"/>
      <c r="QXK230"/>
      <c r="QXL230"/>
      <c r="QXM230"/>
      <c r="QXN230"/>
      <c r="QXO230"/>
      <c r="QXP230"/>
      <c r="QXQ230"/>
      <c r="QXR230"/>
      <c r="QXS230"/>
      <c r="QXT230"/>
      <c r="QXU230"/>
      <c r="QXV230"/>
      <c r="QXW230"/>
      <c r="QXX230"/>
      <c r="QXY230"/>
      <c r="QXZ230"/>
      <c r="QYA230"/>
      <c r="QYB230"/>
      <c r="QYC230"/>
      <c r="QYD230"/>
      <c r="QYE230"/>
      <c r="QYF230"/>
      <c r="QYG230"/>
      <c r="QYH230"/>
      <c r="QYI230"/>
      <c r="QYJ230"/>
      <c r="QYK230"/>
      <c r="QYL230"/>
      <c r="QYM230"/>
      <c r="QYN230"/>
      <c r="QYO230"/>
      <c r="QYP230"/>
      <c r="QYQ230"/>
      <c r="QYR230"/>
      <c r="QYS230"/>
      <c r="QYT230"/>
      <c r="QYU230"/>
      <c r="QYV230"/>
      <c r="QYW230"/>
      <c r="QYX230"/>
      <c r="QYY230"/>
      <c r="QYZ230"/>
      <c r="QZA230"/>
      <c r="QZB230"/>
      <c r="QZC230"/>
      <c r="QZD230"/>
      <c r="QZE230"/>
      <c r="QZF230"/>
      <c r="QZG230"/>
      <c r="QZH230"/>
      <c r="QZI230"/>
      <c r="QZJ230"/>
      <c r="QZK230"/>
      <c r="QZL230"/>
      <c r="QZM230"/>
      <c r="QZN230"/>
      <c r="QZO230"/>
      <c r="QZP230"/>
      <c r="QZQ230"/>
      <c r="QZR230"/>
      <c r="QZS230"/>
      <c r="QZT230"/>
      <c r="QZU230"/>
      <c r="QZV230"/>
      <c r="QZW230"/>
      <c r="QZX230"/>
      <c r="QZY230"/>
      <c r="QZZ230"/>
      <c r="RAA230"/>
      <c r="RAB230"/>
      <c r="RAC230"/>
      <c r="RAD230"/>
      <c r="RAE230"/>
      <c r="RAF230"/>
      <c r="RAG230"/>
      <c r="RAH230"/>
      <c r="RAI230"/>
      <c r="RAJ230"/>
      <c r="RAK230"/>
      <c r="RAL230"/>
      <c r="RAM230"/>
      <c r="RAN230"/>
      <c r="RAO230"/>
      <c r="RAP230"/>
      <c r="RAQ230"/>
      <c r="RAR230"/>
      <c r="RAS230"/>
      <c r="RAT230"/>
      <c r="RAU230"/>
      <c r="RAV230"/>
      <c r="RAW230"/>
      <c r="RAX230"/>
      <c r="RAY230"/>
      <c r="RAZ230"/>
      <c r="RBA230"/>
      <c r="RBB230"/>
      <c r="RBC230"/>
      <c r="RBD230"/>
      <c r="RBE230"/>
      <c r="RBF230"/>
      <c r="RBG230"/>
      <c r="RBH230"/>
      <c r="RBI230"/>
      <c r="RBJ230"/>
      <c r="RBK230"/>
      <c r="RBL230"/>
      <c r="RBM230"/>
      <c r="RBN230"/>
      <c r="RBO230"/>
      <c r="RBP230"/>
      <c r="RBQ230"/>
      <c r="RBR230"/>
      <c r="RBS230"/>
      <c r="RBT230"/>
      <c r="RBU230"/>
      <c r="RBV230"/>
      <c r="RBW230"/>
      <c r="RBX230"/>
      <c r="RBY230"/>
      <c r="RBZ230"/>
      <c r="RCA230"/>
      <c r="RCB230"/>
      <c r="RCC230"/>
      <c r="RCD230"/>
      <c r="RCE230"/>
      <c r="RCF230"/>
      <c r="RCG230"/>
      <c r="RCH230"/>
      <c r="RCI230"/>
      <c r="RCJ230"/>
      <c r="RCK230"/>
      <c r="RCL230"/>
      <c r="RCM230"/>
      <c r="RCN230"/>
      <c r="RCO230"/>
      <c r="RCP230"/>
      <c r="RCQ230"/>
      <c r="RCR230"/>
      <c r="RCS230"/>
      <c r="RCT230"/>
      <c r="RCU230"/>
      <c r="RCV230"/>
      <c r="RCW230"/>
      <c r="RCX230"/>
      <c r="RCY230"/>
      <c r="RCZ230"/>
      <c r="RDA230"/>
      <c r="RDB230"/>
      <c r="RDC230"/>
      <c r="RDD230"/>
      <c r="RDE230"/>
      <c r="RDF230"/>
      <c r="RDG230"/>
      <c r="RDH230"/>
      <c r="RDI230"/>
      <c r="RDJ230"/>
      <c r="RDK230"/>
      <c r="RDL230"/>
      <c r="RDM230"/>
      <c r="RDN230"/>
      <c r="RDO230"/>
      <c r="RDP230"/>
      <c r="RDQ230"/>
      <c r="RDR230"/>
      <c r="RDS230"/>
      <c r="RDT230"/>
      <c r="RDU230"/>
      <c r="RDV230"/>
      <c r="RDW230"/>
      <c r="RDX230"/>
      <c r="RDY230"/>
      <c r="RDZ230"/>
      <c r="REA230"/>
      <c r="REB230"/>
      <c r="REC230"/>
      <c r="RED230"/>
      <c r="REE230"/>
      <c r="REF230"/>
      <c r="REG230"/>
      <c r="REH230"/>
      <c r="REI230"/>
      <c r="REJ230"/>
      <c r="REK230"/>
      <c r="REL230"/>
      <c r="REM230"/>
      <c r="REN230"/>
      <c r="REO230"/>
      <c r="REP230"/>
      <c r="REQ230"/>
      <c r="RER230"/>
      <c r="RES230"/>
      <c r="RET230"/>
      <c r="REU230"/>
      <c r="REV230"/>
      <c r="REW230"/>
      <c r="REX230"/>
      <c r="REY230"/>
      <c r="REZ230"/>
      <c r="RFA230"/>
      <c r="RFB230"/>
      <c r="RFC230"/>
      <c r="RFD230"/>
      <c r="RFE230"/>
      <c r="RFF230"/>
      <c r="RFG230"/>
      <c r="RFH230"/>
      <c r="RFI230"/>
      <c r="RFJ230"/>
      <c r="RFK230"/>
      <c r="RFL230"/>
      <c r="RFM230"/>
      <c r="RFN230"/>
      <c r="RFO230"/>
      <c r="RFP230"/>
      <c r="RFQ230"/>
      <c r="RFR230"/>
      <c r="RFS230"/>
      <c r="RFT230"/>
      <c r="RFU230"/>
      <c r="RFV230"/>
      <c r="RFW230"/>
      <c r="RFX230"/>
      <c r="RFY230"/>
      <c r="RFZ230"/>
      <c r="RGA230"/>
      <c r="RGB230"/>
      <c r="RGC230"/>
      <c r="RGD230"/>
      <c r="RGE230"/>
      <c r="RGF230"/>
      <c r="RGG230"/>
      <c r="RGH230"/>
      <c r="RGI230"/>
      <c r="RGJ230"/>
      <c r="RGK230"/>
      <c r="RGL230"/>
      <c r="RGM230"/>
      <c r="RGN230"/>
      <c r="RGO230"/>
      <c r="RGP230"/>
      <c r="RGQ230"/>
      <c r="RGR230"/>
      <c r="RGS230"/>
      <c r="RGT230"/>
      <c r="RGU230"/>
      <c r="RGV230"/>
      <c r="RGW230"/>
      <c r="RGX230"/>
      <c r="RGY230"/>
      <c r="RGZ230"/>
      <c r="RHA230"/>
      <c r="RHB230"/>
      <c r="RHC230"/>
      <c r="RHD230"/>
      <c r="RHE230"/>
      <c r="RHF230"/>
      <c r="RHG230"/>
      <c r="RHH230"/>
      <c r="RHI230"/>
      <c r="RHJ230"/>
      <c r="RHK230"/>
      <c r="RHL230"/>
      <c r="RHM230"/>
      <c r="RHN230"/>
      <c r="RHO230"/>
      <c r="RHP230"/>
      <c r="RHQ230"/>
      <c r="RHR230"/>
      <c r="RHS230"/>
      <c r="RHT230"/>
      <c r="RHU230"/>
      <c r="RHV230"/>
      <c r="RHW230"/>
      <c r="RHX230"/>
      <c r="RHY230"/>
      <c r="RHZ230"/>
      <c r="RIA230"/>
      <c r="RIB230"/>
      <c r="RIC230"/>
      <c r="RID230"/>
      <c r="RIE230"/>
      <c r="RIF230"/>
      <c r="RIG230"/>
      <c r="RIH230"/>
      <c r="RII230"/>
      <c r="RIJ230"/>
      <c r="RIK230"/>
      <c r="RIL230"/>
      <c r="RIM230"/>
      <c r="RIN230"/>
      <c r="RIO230"/>
      <c r="RIP230"/>
      <c r="RIQ230"/>
      <c r="RIR230"/>
      <c r="RIS230"/>
      <c r="RIT230"/>
      <c r="RIU230"/>
      <c r="RIV230"/>
      <c r="RIW230"/>
      <c r="RIX230"/>
      <c r="RIY230"/>
      <c r="RIZ230"/>
      <c r="RJA230"/>
      <c r="RJB230"/>
      <c r="RJC230"/>
      <c r="RJD230"/>
      <c r="RJE230"/>
      <c r="RJF230"/>
      <c r="RJG230"/>
      <c r="RJH230"/>
      <c r="RJI230"/>
      <c r="RJJ230"/>
      <c r="RJK230"/>
      <c r="RJL230"/>
      <c r="RJM230"/>
      <c r="RJN230"/>
      <c r="RJO230"/>
      <c r="RJP230"/>
      <c r="RJQ230"/>
      <c r="RJR230"/>
      <c r="RJS230"/>
      <c r="RJT230"/>
      <c r="RJU230"/>
      <c r="RJV230"/>
      <c r="RJW230"/>
      <c r="RJX230"/>
      <c r="RJY230"/>
      <c r="RJZ230"/>
      <c r="RKA230"/>
      <c r="RKB230"/>
      <c r="RKC230"/>
      <c r="RKD230"/>
      <c r="RKE230"/>
      <c r="RKF230"/>
      <c r="RKG230"/>
      <c r="RKH230"/>
      <c r="RKI230"/>
      <c r="RKJ230"/>
      <c r="RKK230"/>
      <c r="RKL230"/>
      <c r="RKM230"/>
      <c r="RKN230"/>
      <c r="RKO230"/>
      <c r="RKP230"/>
      <c r="RKQ230"/>
      <c r="RKR230"/>
      <c r="RKS230"/>
      <c r="RKT230"/>
      <c r="RKU230"/>
      <c r="RKV230"/>
      <c r="RKW230"/>
      <c r="RKX230"/>
      <c r="RKY230"/>
      <c r="RKZ230"/>
      <c r="RLA230"/>
      <c r="RLB230"/>
      <c r="RLC230"/>
      <c r="RLD230"/>
      <c r="RLE230"/>
      <c r="RLF230"/>
      <c r="RLG230"/>
      <c r="RLH230"/>
      <c r="RLI230"/>
      <c r="RLJ230"/>
      <c r="RLK230"/>
      <c r="RLL230"/>
      <c r="RLM230"/>
      <c r="RLN230"/>
      <c r="RLO230"/>
      <c r="RLP230"/>
      <c r="RLQ230"/>
      <c r="RLR230"/>
      <c r="RLS230"/>
      <c r="RLT230"/>
      <c r="RLU230"/>
      <c r="RLV230"/>
      <c r="RLW230"/>
      <c r="RLX230"/>
      <c r="RLY230"/>
      <c r="RLZ230"/>
      <c r="RMA230"/>
      <c r="RMB230"/>
      <c r="RMC230"/>
      <c r="RMD230"/>
      <c r="RME230"/>
      <c r="RMF230"/>
      <c r="RMG230"/>
      <c r="RMH230"/>
      <c r="RMI230"/>
      <c r="RMJ230"/>
      <c r="RMK230"/>
      <c r="RML230"/>
      <c r="RMM230"/>
      <c r="RMN230"/>
      <c r="RMO230"/>
      <c r="RMP230"/>
      <c r="RMQ230"/>
      <c r="RMR230"/>
      <c r="RMS230"/>
      <c r="RMT230"/>
      <c r="RMU230"/>
      <c r="RMV230"/>
      <c r="RMW230"/>
      <c r="RMX230"/>
      <c r="RMY230"/>
      <c r="RMZ230"/>
      <c r="RNA230"/>
      <c r="RNB230"/>
      <c r="RNC230"/>
      <c r="RND230"/>
      <c r="RNE230"/>
      <c r="RNF230"/>
      <c r="RNG230"/>
      <c r="RNH230"/>
      <c r="RNI230"/>
      <c r="RNJ230"/>
      <c r="RNK230"/>
      <c r="RNL230"/>
      <c r="RNM230"/>
      <c r="RNN230"/>
      <c r="RNO230"/>
      <c r="RNP230"/>
      <c r="RNQ230"/>
      <c r="RNR230"/>
      <c r="RNS230"/>
      <c r="RNT230"/>
      <c r="RNU230"/>
      <c r="RNV230"/>
      <c r="RNW230"/>
      <c r="RNX230"/>
      <c r="RNY230"/>
      <c r="RNZ230"/>
      <c r="ROA230"/>
      <c r="ROB230"/>
      <c r="ROC230"/>
      <c r="ROD230"/>
      <c r="ROE230"/>
      <c r="ROF230"/>
      <c r="ROG230"/>
      <c r="ROH230"/>
      <c r="ROI230"/>
      <c r="ROJ230"/>
      <c r="ROK230"/>
      <c r="ROL230"/>
      <c r="ROM230"/>
      <c r="RON230"/>
      <c r="ROO230"/>
      <c r="ROP230"/>
      <c r="ROQ230"/>
      <c r="ROR230"/>
      <c r="ROS230"/>
      <c r="ROT230"/>
      <c r="ROU230"/>
      <c r="ROV230"/>
      <c r="ROW230"/>
      <c r="ROX230"/>
      <c r="ROY230"/>
      <c r="ROZ230"/>
      <c r="RPA230"/>
      <c r="RPB230"/>
      <c r="RPC230"/>
      <c r="RPD230"/>
      <c r="RPE230"/>
      <c r="RPF230"/>
      <c r="RPG230"/>
      <c r="RPH230"/>
      <c r="RPI230"/>
      <c r="RPJ230"/>
      <c r="RPK230"/>
      <c r="RPL230"/>
      <c r="RPM230"/>
      <c r="RPN230"/>
      <c r="RPO230"/>
      <c r="RPP230"/>
      <c r="RPQ230"/>
      <c r="RPR230"/>
      <c r="RPS230"/>
      <c r="RPT230"/>
      <c r="RPU230"/>
      <c r="RPV230"/>
      <c r="RPW230"/>
      <c r="RPX230"/>
      <c r="RPY230"/>
      <c r="RPZ230"/>
      <c r="RQA230"/>
      <c r="RQB230"/>
      <c r="RQC230"/>
      <c r="RQD230"/>
      <c r="RQE230"/>
      <c r="RQF230"/>
      <c r="RQG230"/>
      <c r="RQH230"/>
      <c r="RQI230"/>
      <c r="RQJ230"/>
      <c r="RQK230"/>
      <c r="RQL230"/>
      <c r="RQM230"/>
      <c r="RQN230"/>
      <c r="RQO230"/>
      <c r="RQP230"/>
      <c r="RQQ230"/>
      <c r="RQR230"/>
      <c r="RQS230"/>
      <c r="RQT230"/>
      <c r="RQU230"/>
      <c r="RQV230"/>
      <c r="RQW230"/>
      <c r="RQX230"/>
      <c r="RQY230"/>
      <c r="RQZ230"/>
      <c r="RRA230"/>
      <c r="RRB230"/>
      <c r="RRC230"/>
      <c r="RRD230"/>
      <c r="RRE230"/>
      <c r="RRF230"/>
      <c r="RRG230"/>
      <c r="RRH230"/>
      <c r="RRI230"/>
      <c r="RRJ230"/>
      <c r="RRK230"/>
      <c r="RRL230"/>
      <c r="RRM230"/>
      <c r="RRN230"/>
      <c r="RRO230"/>
      <c r="RRP230"/>
      <c r="RRQ230"/>
      <c r="RRR230"/>
      <c r="RRS230"/>
      <c r="RRT230"/>
      <c r="RRU230"/>
      <c r="RRV230"/>
      <c r="RRW230"/>
      <c r="RRX230"/>
      <c r="RRY230"/>
      <c r="RRZ230"/>
      <c r="RSA230"/>
      <c r="RSB230"/>
      <c r="RSC230"/>
      <c r="RSD230"/>
      <c r="RSE230"/>
      <c r="RSF230"/>
      <c r="RSG230"/>
      <c r="RSH230"/>
      <c r="RSI230"/>
      <c r="RSJ230"/>
      <c r="RSK230"/>
      <c r="RSL230"/>
      <c r="RSM230"/>
      <c r="RSN230"/>
      <c r="RSO230"/>
      <c r="RSP230"/>
      <c r="RSQ230"/>
      <c r="RSR230"/>
      <c r="RSS230"/>
      <c r="RST230"/>
      <c r="RSU230"/>
      <c r="RSV230"/>
      <c r="RSW230"/>
      <c r="RSX230"/>
      <c r="RSY230"/>
      <c r="RSZ230"/>
      <c r="RTA230"/>
      <c r="RTB230"/>
      <c r="RTC230"/>
      <c r="RTD230"/>
      <c r="RTE230"/>
      <c r="RTF230"/>
      <c r="RTG230"/>
      <c r="RTH230"/>
      <c r="RTI230"/>
      <c r="RTJ230"/>
      <c r="RTK230"/>
      <c r="RTL230"/>
      <c r="RTM230"/>
      <c r="RTN230"/>
      <c r="RTO230"/>
      <c r="RTP230"/>
      <c r="RTQ230"/>
      <c r="RTR230"/>
      <c r="RTS230"/>
      <c r="RTT230"/>
      <c r="RTU230"/>
      <c r="RTV230"/>
      <c r="RTW230"/>
      <c r="RTX230"/>
      <c r="RTY230"/>
      <c r="RTZ230"/>
      <c r="RUA230"/>
      <c r="RUB230"/>
      <c r="RUC230"/>
      <c r="RUD230"/>
      <c r="RUE230"/>
      <c r="RUF230"/>
      <c r="RUG230"/>
      <c r="RUH230"/>
      <c r="RUI230"/>
      <c r="RUJ230"/>
      <c r="RUK230"/>
      <c r="RUL230"/>
      <c r="RUM230"/>
      <c r="RUN230"/>
      <c r="RUO230"/>
      <c r="RUP230"/>
      <c r="RUQ230"/>
      <c r="RUR230"/>
      <c r="RUS230"/>
      <c r="RUT230"/>
      <c r="RUU230"/>
      <c r="RUV230"/>
      <c r="RUW230"/>
      <c r="RUX230"/>
      <c r="RUY230"/>
      <c r="RUZ230"/>
      <c r="RVA230"/>
      <c r="RVB230"/>
      <c r="RVC230"/>
      <c r="RVD230"/>
      <c r="RVE230"/>
      <c r="RVF230"/>
      <c r="RVG230"/>
      <c r="RVH230"/>
      <c r="RVI230"/>
      <c r="RVJ230"/>
      <c r="RVK230"/>
      <c r="RVL230"/>
      <c r="RVM230"/>
      <c r="RVN230"/>
      <c r="RVO230"/>
      <c r="RVP230"/>
      <c r="RVQ230"/>
      <c r="RVR230"/>
      <c r="RVS230"/>
      <c r="RVT230"/>
      <c r="RVU230"/>
      <c r="RVV230"/>
      <c r="RVW230"/>
      <c r="RVX230"/>
      <c r="RVY230"/>
      <c r="RVZ230"/>
      <c r="RWA230"/>
      <c r="RWB230"/>
      <c r="RWC230"/>
      <c r="RWD230"/>
      <c r="RWE230"/>
      <c r="RWF230"/>
      <c r="RWG230"/>
      <c r="RWH230"/>
      <c r="RWI230"/>
      <c r="RWJ230"/>
      <c r="RWK230"/>
      <c r="RWL230"/>
      <c r="RWM230"/>
      <c r="RWN230"/>
      <c r="RWO230"/>
      <c r="RWP230"/>
      <c r="RWQ230"/>
      <c r="RWR230"/>
      <c r="RWS230"/>
      <c r="RWT230"/>
      <c r="RWU230"/>
      <c r="RWV230"/>
      <c r="RWW230"/>
      <c r="RWX230"/>
      <c r="RWY230"/>
      <c r="RWZ230"/>
      <c r="RXA230"/>
      <c r="RXB230"/>
      <c r="RXC230"/>
      <c r="RXD230"/>
      <c r="RXE230"/>
      <c r="RXF230"/>
      <c r="RXG230"/>
      <c r="RXH230"/>
      <c r="RXI230"/>
      <c r="RXJ230"/>
      <c r="RXK230"/>
      <c r="RXL230"/>
      <c r="RXM230"/>
      <c r="RXN230"/>
      <c r="RXO230"/>
      <c r="RXP230"/>
      <c r="RXQ230"/>
      <c r="RXR230"/>
      <c r="RXS230"/>
      <c r="RXT230"/>
      <c r="RXU230"/>
      <c r="RXV230"/>
      <c r="RXW230"/>
      <c r="RXX230"/>
      <c r="RXY230"/>
      <c r="RXZ230"/>
      <c r="RYA230"/>
      <c r="RYB230"/>
      <c r="RYC230"/>
      <c r="RYD230"/>
      <c r="RYE230"/>
      <c r="RYF230"/>
      <c r="RYG230"/>
      <c r="RYH230"/>
      <c r="RYI230"/>
      <c r="RYJ230"/>
      <c r="RYK230"/>
      <c r="RYL230"/>
      <c r="RYM230"/>
      <c r="RYN230"/>
      <c r="RYO230"/>
      <c r="RYP230"/>
      <c r="RYQ230"/>
      <c r="RYR230"/>
      <c r="RYS230"/>
      <c r="RYT230"/>
      <c r="RYU230"/>
      <c r="RYV230"/>
      <c r="RYW230"/>
      <c r="RYX230"/>
      <c r="RYY230"/>
      <c r="RYZ230"/>
      <c r="RZA230"/>
      <c r="RZB230"/>
      <c r="RZC230"/>
      <c r="RZD230"/>
      <c r="RZE230"/>
      <c r="RZF230"/>
      <c r="RZG230"/>
      <c r="RZH230"/>
      <c r="RZI230"/>
      <c r="RZJ230"/>
      <c r="RZK230"/>
      <c r="RZL230"/>
      <c r="RZM230"/>
      <c r="RZN230"/>
      <c r="RZO230"/>
      <c r="RZP230"/>
      <c r="RZQ230"/>
      <c r="RZR230"/>
      <c r="RZS230"/>
      <c r="RZT230"/>
      <c r="RZU230"/>
      <c r="RZV230"/>
      <c r="RZW230"/>
      <c r="RZX230"/>
      <c r="RZY230"/>
      <c r="RZZ230"/>
      <c r="SAA230"/>
      <c r="SAB230"/>
      <c r="SAC230"/>
      <c r="SAD230"/>
      <c r="SAE230"/>
      <c r="SAF230"/>
      <c r="SAG230"/>
      <c r="SAH230"/>
      <c r="SAI230"/>
      <c r="SAJ230"/>
      <c r="SAK230"/>
      <c r="SAL230"/>
      <c r="SAM230"/>
      <c r="SAN230"/>
      <c r="SAO230"/>
      <c r="SAP230"/>
      <c r="SAQ230"/>
      <c r="SAR230"/>
      <c r="SAS230"/>
      <c r="SAT230"/>
      <c r="SAU230"/>
      <c r="SAV230"/>
      <c r="SAW230"/>
      <c r="SAX230"/>
      <c r="SAY230"/>
      <c r="SAZ230"/>
      <c r="SBA230"/>
      <c r="SBB230"/>
      <c r="SBC230"/>
      <c r="SBD230"/>
      <c r="SBE230"/>
      <c r="SBF230"/>
      <c r="SBG230"/>
      <c r="SBH230"/>
      <c r="SBI230"/>
      <c r="SBJ230"/>
      <c r="SBK230"/>
      <c r="SBL230"/>
      <c r="SBM230"/>
      <c r="SBN230"/>
      <c r="SBO230"/>
      <c r="SBP230"/>
      <c r="SBQ230"/>
      <c r="SBR230"/>
      <c r="SBS230"/>
      <c r="SBT230"/>
      <c r="SBU230"/>
      <c r="SBV230"/>
      <c r="SBW230"/>
      <c r="SBX230"/>
      <c r="SBY230"/>
      <c r="SBZ230"/>
      <c r="SCA230"/>
      <c r="SCB230"/>
      <c r="SCC230"/>
      <c r="SCD230"/>
      <c r="SCE230"/>
      <c r="SCF230"/>
      <c r="SCG230"/>
      <c r="SCH230"/>
      <c r="SCI230"/>
      <c r="SCJ230"/>
      <c r="SCK230"/>
      <c r="SCL230"/>
      <c r="SCM230"/>
      <c r="SCN230"/>
      <c r="SCO230"/>
      <c r="SCP230"/>
      <c r="SCQ230"/>
      <c r="SCR230"/>
      <c r="SCS230"/>
      <c r="SCT230"/>
      <c r="SCU230"/>
      <c r="SCV230"/>
      <c r="SCW230"/>
      <c r="SCX230"/>
      <c r="SCY230"/>
      <c r="SCZ230"/>
      <c r="SDA230"/>
      <c r="SDB230"/>
      <c r="SDC230"/>
      <c r="SDD230"/>
      <c r="SDE230"/>
      <c r="SDF230"/>
      <c r="SDG230"/>
      <c r="SDH230"/>
      <c r="SDI230"/>
      <c r="SDJ230"/>
      <c r="SDK230"/>
      <c r="SDL230"/>
      <c r="SDM230"/>
      <c r="SDN230"/>
      <c r="SDO230"/>
      <c r="SDP230"/>
      <c r="SDQ230"/>
      <c r="SDR230"/>
      <c r="SDS230"/>
      <c r="SDT230"/>
      <c r="SDU230"/>
      <c r="SDV230"/>
      <c r="SDW230"/>
      <c r="SDX230"/>
      <c r="SDY230"/>
      <c r="SDZ230"/>
      <c r="SEA230"/>
      <c r="SEB230"/>
      <c r="SEC230"/>
      <c r="SED230"/>
      <c r="SEE230"/>
      <c r="SEF230"/>
      <c r="SEG230"/>
      <c r="SEH230"/>
      <c r="SEI230"/>
      <c r="SEJ230"/>
      <c r="SEK230"/>
      <c r="SEL230"/>
      <c r="SEM230"/>
      <c r="SEN230"/>
      <c r="SEO230"/>
      <c r="SEP230"/>
      <c r="SEQ230"/>
      <c r="SER230"/>
      <c r="SES230"/>
      <c r="SET230"/>
      <c r="SEU230"/>
      <c r="SEV230"/>
      <c r="SEW230"/>
      <c r="SEX230"/>
      <c r="SEY230"/>
      <c r="SEZ230"/>
      <c r="SFA230"/>
      <c r="SFB230"/>
      <c r="SFC230"/>
      <c r="SFD230"/>
      <c r="SFE230"/>
      <c r="SFF230"/>
      <c r="SFG230"/>
      <c r="SFH230"/>
      <c r="SFI230"/>
      <c r="SFJ230"/>
      <c r="SFK230"/>
      <c r="SFL230"/>
      <c r="SFM230"/>
      <c r="SFN230"/>
      <c r="SFO230"/>
      <c r="SFP230"/>
      <c r="SFQ230"/>
      <c r="SFR230"/>
      <c r="SFS230"/>
      <c r="SFT230"/>
      <c r="SFU230"/>
      <c r="SFV230"/>
      <c r="SFW230"/>
      <c r="SFX230"/>
      <c r="SFY230"/>
      <c r="SFZ230"/>
      <c r="SGA230"/>
      <c r="SGB230"/>
      <c r="SGC230"/>
      <c r="SGD230"/>
      <c r="SGE230"/>
      <c r="SGF230"/>
      <c r="SGG230"/>
      <c r="SGH230"/>
      <c r="SGI230"/>
      <c r="SGJ230"/>
      <c r="SGK230"/>
      <c r="SGL230"/>
      <c r="SGM230"/>
      <c r="SGN230"/>
      <c r="SGO230"/>
      <c r="SGP230"/>
      <c r="SGQ230"/>
      <c r="SGR230"/>
      <c r="SGS230"/>
      <c r="SGT230"/>
      <c r="SGU230"/>
      <c r="SGV230"/>
      <c r="SGW230"/>
      <c r="SGX230"/>
      <c r="SGY230"/>
      <c r="SGZ230"/>
      <c r="SHA230"/>
      <c r="SHB230"/>
      <c r="SHC230"/>
      <c r="SHD230"/>
      <c r="SHE230"/>
      <c r="SHF230"/>
      <c r="SHG230"/>
      <c r="SHH230"/>
      <c r="SHI230"/>
      <c r="SHJ230"/>
      <c r="SHK230"/>
      <c r="SHL230"/>
      <c r="SHM230"/>
      <c r="SHN230"/>
      <c r="SHO230"/>
      <c r="SHP230"/>
      <c r="SHQ230"/>
      <c r="SHR230"/>
      <c r="SHS230"/>
      <c r="SHT230"/>
      <c r="SHU230"/>
      <c r="SHV230"/>
      <c r="SHW230"/>
      <c r="SHX230"/>
      <c r="SHY230"/>
      <c r="SHZ230"/>
      <c r="SIA230"/>
      <c r="SIB230"/>
      <c r="SIC230"/>
      <c r="SID230"/>
      <c r="SIE230"/>
      <c r="SIF230"/>
      <c r="SIG230"/>
      <c r="SIH230"/>
      <c r="SII230"/>
      <c r="SIJ230"/>
      <c r="SIK230"/>
      <c r="SIL230"/>
      <c r="SIM230"/>
      <c r="SIN230"/>
      <c r="SIO230"/>
      <c r="SIP230"/>
      <c r="SIQ230"/>
      <c r="SIR230"/>
      <c r="SIS230"/>
      <c r="SIT230"/>
      <c r="SIU230"/>
      <c r="SIV230"/>
      <c r="SIW230"/>
      <c r="SIX230"/>
      <c r="SIY230"/>
      <c r="SIZ230"/>
      <c r="SJA230"/>
      <c r="SJB230"/>
      <c r="SJC230"/>
      <c r="SJD230"/>
      <c r="SJE230"/>
      <c r="SJF230"/>
      <c r="SJG230"/>
      <c r="SJH230"/>
      <c r="SJI230"/>
      <c r="SJJ230"/>
      <c r="SJK230"/>
      <c r="SJL230"/>
      <c r="SJM230"/>
      <c r="SJN230"/>
      <c r="SJO230"/>
      <c r="SJP230"/>
      <c r="SJQ230"/>
      <c r="SJR230"/>
      <c r="SJS230"/>
      <c r="SJT230"/>
      <c r="SJU230"/>
      <c r="SJV230"/>
      <c r="SJW230"/>
      <c r="SJX230"/>
      <c r="SJY230"/>
      <c r="SJZ230"/>
      <c r="SKA230"/>
      <c r="SKB230"/>
      <c r="SKC230"/>
      <c r="SKD230"/>
      <c r="SKE230"/>
      <c r="SKF230"/>
      <c r="SKG230"/>
      <c r="SKH230"/>
      <c r="SKI230"/>
      <c r="SKJ230"/>
      <c r="SKK230"/>
      <c r="SKL230"/>
      <c r="SKM230"/>
      <c r="SKN230"/>
      <c r="SKO230"/>
      <c r="SKP230"/>
      <c r="SKQ230"/>
      <c r="SKR230"/>
      <c r="SKS230"/>
      <c r="SKT230"/>
      <c r="SKU230"/>
      <c r="SKV230"/>
      <c r="SKW230"/>
      <c r="SKX230"/>
      <c r="SKY230"/>
      <c r="SKZ230"/>
      <c r="SLA230"/>
      <c r="SLB230"/>
      <c r="SLC230"/>
      <c r="SLD230"/>
      <c r="SLE230"/>
      <c r="SLF230"/>
      <c r="SLG230"/>
      <c r="SLH230"/>
      <c r="SLI230"/>
      <c r="SLJ230"/>
      <c r="SLK230"/>
      <c r="SLL230"/>
      <c r="SLM230"/>
      <c r="SLN230"/>
      <c r="SLO230"/>
      <c r="SLP230"/>
      <c r="SLQ230"/>
      <c r="SLR230"/>
      <c r="SLS230"/>
      <c r="SLT230"/>
      <c r="SLU230"/>
      <c r="SLV230"/>
      <c r="SLW230"/>
      <c r="SLX230"/>
      <c r="SLY230"/>
      <c r="SLZ230"/>
      <c r="SMA230"/>
      <c r="SMB230"/>
      <c r="SMC230"/>
      <c r="SMD230"/>
      <c r="SME230"/>
      <c r="SMF230"/>
      <c r="SMG230"/>
      <c r="SMH230"/>
      <c r="SMI230"/>
      <c r="SMJ230"/>
      <c r="SMK230"/>
      <c r="SML230"/>
      <c r="SMM230"/>
      <c r="SMN230"/>
      <c r="SMO230"/>
      <c r="SMP230"/>
      <c r="SMQ230"/>
      <c r="SMR230"/>
      <c r="SMS230"/>
      <c r="SMT230"/>
      <c r="SMU230"/>
      <c r="SMV230"/>
      <c r="SMW230"/>
      <c r="SMX230"/>
      <c r="SMY230"/>
      <c r="SMZ230"/>
      <c r="SNA230"/>
      <c r="SNB230"/>
      <c r="SNC230"/>
      <c r="SND230"/>
      <c r="SNE230"/>
      <c r="SNF230"/>
      <c r="SNG230"/>
      <c r="SNH230"/>
      <c r="SNI230"/>
      <c r="SNJ230"/>
      <c r="SNK230"/>
      <c r="SNL230"/>
      <c r="SNM230"/>
      <c r="SNN230"/>
      <c r="SNO230"/>
      <c r="SNP230"/>
      <c r="SNQ230"/>
      <c r="SNR230"/>
      <c r="SNS230"/>
      <c r="SNT230"/>
      <c r="SNU230"/>
      <c r="SNV230"/>
      <c r="SNW230"/>
      <c r="SNX230"/>
      <c r="SNY230"/>
      <c r="SNZ230"/>
      <c r="SOA230"/>
      <c r="SOB230"/>
      <c r="SOC230"/>
      <c r="SOD230"/>
      <c r="SOE230"/>
      <c r="SOF230"/>
      <c r="SOG230"/>
      <c r="SOH230"/>
      <c r="SOI230"/>
      <c r="SOJ230"/>
      <c r="SOK230"/>
      <c r="SOL230"/>
      <c r="SOM230"/>
      <c r="SON230"/>
      <c r="SOO230"/>
      <c r="SOP230"/>
      <c r="SOQ230"/>
      <c r="SOR230"/>
      <c r="SOS230"/>
      <c r="SOT230"/>
      <c r="SOU230"/>
      <c r="SOV230"/>
      <c r="SOW230"/>
      <c r="SOX230"/>
      <c r="SOY230"/>
      <c r="SOZ230"/>
      <c r="SPA230"/>
      <c r="SPB230"/>
      <c r="SPC230"/>
      <c r="SPD230"/>
      <c r="SPE230"/>
      <c r="SPF230"/>
      <c r="SPG230"/>
      <c r="SPH230"/>
      <c r="SPI230"/>
      <c r="SPJ230"/>
      <c r="SPK230"/>
      <c r="SPL230"/>
      <c r="SPM230"/>
      <c r="SPN230"/>
      <c r="SPO230"/>
      <c r="SPP230"/>
      <c r="SPQ230"/>
      <c r="SPR230"/>
      <c r="SPS230"/>
      <c r="SPT230"/>
      <c r="SPU230"/>
      <c r="SPV230"/>
      <c r="SPW230"/>
      <c r="SPX230"/>
      <c r="SPY230"/>
      <c r="SPZ230"/>
      <c r="SQA230"/>
      <c r="SQB230"/>
      <c r="SQC230"/>
      <c r="SQD230"/>
      <c r="SQE230"/>
      <c r="SQF230"/>
      <c r="SQG230"/>
      <c r="SQH230"/>
      <c r="SQI230"/>
      <c r="SQJ230"/>
      <c r="SQK230"/>
      <c r="SQL230"/>
      <c r="SQM230"/>
      <c r="SQN230"/>
      <c r="SQO230"/>
      <c r="SQP230"/>
      <c r="SQQ230"/>
      <c r="SQR230"/>
      <c r="SQS230"/>
      <c r="SQT230"/>
      <c r="SQU230"/>
      <c r="SQV230"/>
      <c r="SQW230"/>
      <c r="SQX230"/>
      <c r="SQY230"/>
      <c r="SQZ230"/>
      <c r="SRA230"/>
      <c r="SRB230"/>
      <c r="SRC230"/>
      <c r="SRD230"/>
      <c r="SRE230"/>
      <c r="SRF230"/>
      <c r="SRG230"/>
      <c r="SRH230"/>
      <c r="SRI230"/>
      <c r="SRJ230"/>
      <c r="SRK230"/>
      <c r="SRL230"/>
      <c r="SRM230"/>
      <c r="SRN230"/>
      <c r="SRO230"/>
      <c r="SRP230"/>
      <c r="SRQ230"/>
      <c r="SRR230"/>
      <c r="SRS230"/>
      <c r="SRT230"/>
      <c r="SRU230"/>
      <c r="SRV230"/>
      <c r="SRW230"/>
      <c r="SRX230"/>
      <c r="SRY230"/>
      <c r="SRZ230"/>
      <c r="SSA230"/>
      <c r="SSB230"/>
      <c r="SSC230"/>
      <c r="SSD230"/>
      <c r="SSE230"/>
      <c r="SSF230"/>
      <c r="SSG230"/>
      <c r="SSH230"/>
      <c r="SSI230"/>
      <c r="SSJ230"/>
      <c r="SSK230"/>
      <c r="SSL230"/>
      <c r="SSM230"/>
      <c r="SSN230"/>
      <c r="SSO230"/>
      <c r="SSP230"/>
      <c r="SSQ230"/>
      <c r="SSR230"/>
      <c r="SSS230"/>
      <c r="SST230"/>
      <c r="SSU230"/>
      <c r="SSV230"/>
      <c r="SSW230"/>
      <c r="SSX230"/>
      <c r="SSY230"/>
      <c r="SSZ230"/>
      <c r="STA230"/>
      <c r="STB230"/>
      <c r="STC230"/>
      <c r="STD230"/>
      <c r="STE230"/>
      <c r="STF230"/>
      <c r="STG230"/>
      <c r="STH230"/>
      <c r="STI230"/>
      <c r="STJ230"/>
      <c r="STK230"/>
      <c r="STL230"/>
      <c r="STM230"/>
      <c r="STN230"/>
      <c r="STO230"/>
      <c r="STP230"/>
      <c r="STQ230"/>
      <c r="STR230"/>
      <c r="STS230"/>
      <c r="STT230"/>
      <c r="STU230"/>
      <c r="STV230"/>
      <c r="STW230"/>
      <c r="STX230"/>
      <c r="STY230"/>
      <c r="STZ230"/>
      <c r="SUA230"/>
      <c r="SUB230"/>
      <c r="SUC230"/>
      <c r="SUD230"/>
      <c r="SUE230"/>
      <c r="SUF230"/>
      <c r="SUG230"/>
      <c r="SUH230"/>
      <c r="SUI230"/>
      <c r="SUJ230"/>
      <c r="SUK230"/>
      <c r="SUL230"/>
      <c r="SUM230"/>
      <c r="SUN230"/>
      <c r="SUO230"/>
      <c r="SUP230"/>
      <c r="SUQ230"/>
      <c r="SUR230"/>
      <c r="SUS230"/>
      <c r="SUT230"/>
      <c r="SUU230"/>
      <c r="SUV230"/>
      <c r="SUW230"/>
      <c r="SUX230"/>
      <c r="SUY230"/>
      <c r="SUZ230"/>
      <c r="SVA230"/>
      <c r="SVB230"/>
      <c r="SVC230"/>
      <c r="SVD230"/>
      <c r="SVE230"/>
      <c r="SVF230"/>
      <c r="SVG230"/>
      <c r="SVH230"/>
      <c r="SVI230"/>
      <c r="SVJ230"/>
      <c r="SVK230"/>
      <c r="SVL230"/>
      <c r="SVM230"/>
      <c r="SVN230"/>
      <c r="SVO230"/>
      <c r="SVP230"/>
      <c r="SVQ230"/>
      <c r="SVR230"/>
      <c r="SVS230"/>
      <c r="SVT230"/>
      <c r="SVU230"/>
      <c r="SVV230"/>
      <c r="SVW230"/>
      <c r="SVX230"/>
      <c r="SVY230"/>
      <c r="SVZ230"/>
      <c r="SWA230"/>
      <c r="SWB230"/>
      <c r="SWC230"/>
      <c r="SWD230"/>
      <c r="SWE230"/>
      <c r="SWF230"/>
      <c r="SWG230"/>
      <c r="SWH230"/>
      <c r="SWI230"/>
      <c r="SWJ230"/>
      <c r="SWK230"/>
      <c r="SWL230"/>
      <c r="SWM230"/>
      <c r="SWN230"/>
      <c r="SWO230"/>
      <c r="SWP230"/>
      <c r="SWQ230"/>
      <c r="SWR230"/>
      <c r="SWS230"/>
      <c r="SWT230"/>
      <c r="SWU230"/>
      <c r="SWV230"/>
      <c r="SWW230"/>
      <c r="SWX230"/>
      <c r="SWY230"/>
      <c r="SWZ230"/>
      <c r="SXA230"/>
      <c r="SXB230"/>
      <c r="SXC230"/>
      <c r="SXD230"/>
      <c r="SXE230"/>
      <c r="SXF230"/>
      <c r="SXG230"/>
      <c r="SXH230"/>
      <c r="SXI230"/>
      <c r="SXJ230"/>
      <c r="SXK230"/>
      <c r="SXL230"/>
      <c r="SXM230"/>
      <c r="SXN230"/>
      <c r="SXO230"/>
      <c r="SXP230"/>
      <c r="SXQ230"/>
      <c r="SXR230"/>
      <c r="SXS230"/>
      <c r="SXT230"/>
      <c r="SXU230"/>
      <c r="SXV230"/>
      <c r="SXW230"/>
      <c r="SXX230"/>
      <c r="SXY230"/>
      <c r="SXZ230"/>
      <c r="SYA230"/>
      <c r="SYB230"/>
      <c r="SYC230"/>
      <c r="SYD230"/>
      <c r="SYE230"/>
      <c r="SYF230"/>
      <c r="SYG230"/>
      <c r="SYH230"/>
      <c r="SYI230"/>
      <c r="SYJ230"/>
      <c r="SYK230"/>
      <c r="SYL230"/>
      <c r="SYM230"/>
      <c r="SYN230"/>
      <c r="SYO230"/>
      <c r="SYP230"/>
      <c r="SYQ230"/>
      <c r="SYR230"/>
      <c r="SYS230"/>
      <c r="SYT230"/>
      <c r="SYU230"/>
      <c r="SYV230"/>
      <c r="SYW230"/>
      <c r="SYX230"/>
      <c r="SYY230"/>
      <c r="SYZ230"/>
      <c r="SZA230"/>
      <c r="SZB230"/>
      <c r="SZC230"/>
      <c r="SZD230"/>
      <c r="SZE230"/>
      <c r="SZF230"/>
      <c r="SZG230"/>
      <c r="SZH230"/>
      <c r="SZI230"/>
      <c r="SZJ230"/>
      <c r="SZK230"/>
      <c r="SZL230"/>
      <c r="SZM230"/>
      <c r="SZN230"/>
      <c r="SZO230"/>
      <c r="SZP230"/>
      <c r="SZQ230"/>
      <c r="SZR230"/>
      <c r="SZS230"/>
      <c r="SZT230"/>
      <c r="SZU230"/>
      <c r="SZV230"/>
      <c r="SZW230"/>
      <c r="SZX230"/>
      <c r="SZY230"/>
      <c r="SZZ230"/>
      <c r="TAA230"/>
      <c r="TAB230"/>
      <c r="TAC230"/>
      <c r="TAD230"/>
      <c r="TAE230"/>
      <c r="TAF230"/>
      <c r="TAG230"/>
      <c r="TAH230"/>
      <c r="TAI230"/>
      <c r="TAJ230"/>
      <c r="TAK230"/>
      <c r="TAL230"/>
      <c r="TAM230"/>
      <c r="TAN230"/>
      <c r="TAO230"/>
      <c r="TAP230"/>
      <c r="TAQ230"/>
      <c r="TAR230"/>
      <c r="TAS230"/>
      <c r="TAT230"/>
      <c r="TAU230"/>
      <c r="TAV230"/>
      <c r="TAW230"/>
      <c r="TAX230"/>
      <c r="TAY230"/>
      <c r="TAZ230"/>
      <c r="TBA230"/>
      <c r="TBB230"/>
      <c r="TBC230"/>
      <c r="TBD230"/>
      <c r="TBE230"/>
      <c r="TBF230"/>
      <c r="TBG230"/>
      <c r="TBH230"/>
      <c r="TBI230"/>
      <c r="TBJ230"/>
      <c r="TBK230"/>
      <c r="TBL230"/>
      <c r="TBM230"/>
      <c r="TBN230"/>
      <c r="TBO230"/>
      <c r="TBP230"/>
      <c r="TBQ230"/>
      <c r="TBR230"/>
      <c r="TBS230"/>
      <c r="TBT230"/>
      <c r="TBU230"/>
      <c r="TBV230"/>
      <c r="TBW230"/>
      <c r="TBX230"/>
      <c r="TBY230"/>
      <c r="TBZ230"/>
      <c r="TCA230"/>
      <c r="TCB230"/>
      <c r="TCC230"/>
      <c r="TCD230"/>
      <c r="TCE230"/>
      <c r="TCF230"/>
      <c r="TCG230"/>
      <c r="TCH230"/>
      <c r="TCI230"/>
      <c r="TCJ230"/>
      <c r="TCK230"/>
      <c r="TCL230"/>
      <c r="TCM230"/>
      <c r="TCN230"/>
      <c r="TCO230"/>
      <c r="TCP230"/>
      <c r="TCQ230"/>
      <c r="TCR230"/>
      <c r="TCS230"/>
      <c r="TCT230"/>
      <c r="TCU230"/>
      <c r="TCV230"/>
      <c r="TCW230"/>
      <c r="TCX230"/>
      <c r="TCY230"/>
      <c r="TCZ230"/>
      <c r="TDA230"/>
      <c r="TDB230"/>
      <c r="TDC230"/>
      <c r="TDD230"/>
      <c r="TDE230"/>
      <c r="TDF230"/>
      <c r="TDG230"/>
      <c r="TDH230"/>
      <c r="TDI230"/>
      <c r="TDJ230"/>
      <c r="TDK230"/>
      <c r="TDL230"/>
      <c r="TDM230"/>
      <c r="TDN230"/>
      <c r="TDO230"/>
      <c r="TDP230"/>
      <c r="TDQ230"/>
      <c r="TDR230"/>
      <c r="TDS230"/>
      <c r="TDT230"/>
      <c r="TDU230"/>
      <c r="TDV230"/>
      <c r="TDW230"/>
      <c r="TDX230"/>
      <c r="TDY230"/>
      <c r="TDZ230"/>
      <c r="TEA230"/>
      <c r="TEB230"/>
      <c r="TEC230"/>
      <c r="TED230"/>
      <c r="TEE230"/>
      <c r="TEF230"/>
      <c r="TEG230"/>
      <c r="TEH230"/>
      <c r="TEI230"/>
      <c r="TEJ230"/>
      <c r="TEK230"/>
      <c r="TEL230"/>
      <c r="TEM230"/>
      <c r="TEN230"/>
      <c r="TEO230"/>
      <c r="TEP230"/>
      <c r="TEQ230"/>
      <c r="TER230"/>
      <c r="TES230"/>
      <c r="TET230"/>
      <c r="TEU230"/>
      <c r="TEV230"/>
      <c r="TEW230"/>
      <c r="TEX230"/>
      <c r="TEY230"/>
      <c r="TEZ230"/>
      <c r="TFA230"/>
      <c r="TFB230"/>
      <c r="TFC230"/>
      <c r="TFD230"/>
      <c r="TFE230"/>
      <c r="TFF230"/>
      <c r="TFG230"/>
      <c r="TFH230"/>
      <c r="TFI230"/>
      <c r="TFJ230"/>
      <c r="TFK230"/>
      <c r="TFL230"/>
      <c r="TFM230"/>
      <c r="TFN230"/>
      <c r="TFO230"/>
      <c r="TFP230"/>
      <c r="TFQ230"/>
      <c r="TFR230"/>
      <c r="TFS230"/>
      <c r="TFT230"/>
      <c r="TFU230"/>
      <c r="TFV230"/>
      <c r="TFW230"/>
      <c r="TFX230"/>
      <c r="TFY230"/>
      <c r="TFZ230"/>
      <c r="TGA230"/>
      <c r="TGB230"/>
      <c r="TGC230"/>
      <c r="TGD230"/>
      <c r="TGE230"/>
      <c r="TGF230"/>
      <c r="TGG230"/>
      <c r="TGH230"/>
      <c r="TGI230"/>
      <c r="TGJ230"/>
      <c r="TGK230"/>
      <c r="TGL230"/>
      <c r="TGM230"/>
      <c r="TGN230"/>
      <c r="TGO230"/>
      <c r="TGP230"/>
      <c r="TGQ230"/>
      <c r="TGR230"/>
      <c r="TGS230"/>
      <c r="TGT230"/>
      <c r="TGU230"/>
      <c r="TGV230"/>
      <c r="TGW230"/>
      <c r="TGX230"/>
      <c r="TGY230"/>
      <c r="TGZ230"/>
      <c r="THA230"/>
      <c r="THB230"/>
      <c r="THC230"/>
      <c r="THD230"/>
      <c r="THE230"/>
      <c r="THF230"/>
      <c r="THG230"/>
      <c r="THH230"/>
      <c r="THI230"/>
      <c r="THJ230"/>
      <c r="THK230"/>
      <c r="THL230"/>
      <c r="THM230"/>
      <c r="THN230"/>
      <c r="THO230"/>
      <c r="THP230"/>
      <c r="THQ230"/>
      <c r="THR230"/>
      <c r="THS230"/>
      <c r="THT230"/>
      <c r="THU230"/>
      <c r="THV230"/>
      <c r="THW230"/>
      <c r="THX230"/>
      <c r="THY230"/>
      <c r="THZ230"/>
      <c r="TIA230"/>
      <c r="TIB230"/>
      <c r="TIC230"/>
      <c r="TID230"/>
      <c r="TIE230"/>
      <c r="TIF230"/>
      <c r="TIG230"/>
      <c r="TIH230"/>
      <c r="TII230"/>
      <c r="TIJ230"/>
      <c r="TIK230"/>
      <c r="TIL230"/>
      <c r="TIM230"/>
      <c r="TIN230"/>
      <c r="TIO230"/>
      <c r="TIP230"/>
      <c r="TIQ230"/>
      <c r="TIR230"/>
      <c r="TIS230"/>
      <c r="TIT230"/>
      <c r="TIU230"/>
      <c r="TIV230"/>
      <c r="TIW230"/>
      <c r="TIX230"/>
      <c r="TIY230"/>
      <c r="TIZ230"/>
      <c r="TJA230"/>
      <c r="TJB230"/>
      <c r="TJC230"/>
      <c r="TJD230"/>
      <c r="TJE230"/>
      <c r="TJF230"/>
      <c r="TJG230"/>
      <c r="TJH230"/>
      <c r="TJI230"/>
      <c r="TJJ230"/>
      <c r="TJK230"/>
      <c r="TJL230"/>
      <c r="TJM230"/>
      <c r="TJN230"/>
      <c r="TJO230"/>
      <c r="TJP230"/>
      <c r="TJQ230"/>
      <c r="TJR230"/>
      <c r="TJS230"/>
      <c r="TJT230"/>
      <c r="TJU230"/>
      <c r="TJV230"/>
      <c r="TJW230"/>
      <c r="TJX230"/>
      <c r="TJY230"/>
      <c r="TJZ230"/>
      <c r="TKA230"/>
      <c r="TKB230"/>
      <c r="TKC230"/>
      <c r="TKD230"/>
      <c r="TKE230"/>
      <c r="TKF230"/>
      <c r="TKG230"/>
      <c r="TKH230"/>
      <c r="TKI230"/>
      <c r="TKJ230"/>
      <c r="TKK230"/>
      <c r="TKL230"/>
      <c r="TKM230"/>
      <c r="TKN230"/>
      <c r="TKO230"/>
      <c r="TKP230"/>
      <c r="TKQ230"/>
      <c r="TKR230"/>
      <c r="TKS230"/>
      <c r="TKT230"/>
      <c r="TKU230"/>
      <c r="TKV230"/>
      <c r="TKW230"/>
      <c r="TKX230"/>
      <c r="TKY230"/>
      <c r="TKZ230"/>
      <c r="TLA230"/>
      <c r="TLB230"/>
      <c r="TLC230"/>
      <c r="TLD230"/>
      <c r="TLE230"/>
      <c r="TLF230"/>
      <c r="TLG230"/>
      <c r="TLH230"/>
      <c r="TLI230"/>
      <c r="TLJ230"/>
      <c r="TLK230"/>
      <c r="TLL230"/>
      <c r="TLM230"/>
      <c r="TLN230"/>
      <c r="TLO230"/>
      <c r="TLP230"/>
      <c r="TLQ230"/>
      <c r="TLR230"/>
      <c r="TLS230"/>
      <c r="TLT230"/>
      <c r="TLU230"/>
      <c r="TLV230"/>
      <c r="TLW230"/>
      <c r="TLX230"/>
      <c r="TLY230"/>
      <c r="TLZ230"/>
      <c r="TMA230"/>
      <c r="TMB230"/>
      <c r="TMC230"/>
      <c r="TMD230"/>
      <c r="TME230"/>
      <c r="TMF230"/>
      <c r="TMG230"/>
      <c r="TMH230"/>
      <c r="TMI230"/>
      <c r="TMJ230"/>
      <c r="TMK230"/>
      <c r="TML230"/>
      <c r="TMM230"/>
      <c r="TMN230"/>
      <c r="TMO230"/>
      <c r="TMP230"/>
      <c r="TMQ230"/>
      <c r="TMR230"/>
      <c r="TMS230"/>
      <c r="TMT230"/>
      <c r="TMU230"/>
      <c r="TMV230"/>
      <c r="TMW230"/>
      <c r="TMX230"/>
      <c r="TMY230"/>
      <c r="TMZ230"/>
      <c r="TNA230"/>
      <c r="TNB230"/>
      <c r="TNC230"/>
      <c r="TND230"/>
      <c r="TNE230"/>
      <c r="TNF230"/>
      <c r="TNG230"/>
      <c r="TNH230"/>
      <c r="TNI230"/>
      <c r="TNJ230"/>
      <c r="TNK230"/>
      <c r="TNL230"/>
      <c r="TNM230"/>
      <c r="TNN230"/>
      <c r="TNO230"/>
      <c r="TNP230"/>
      <c r="TNQ230"/>
      <c r="TNR230"/>
      <c r="TNS230"/>
      <c r="TNT230"/>
      <c r="TNU230"/>
      <c r="TNV230"/>
      <c r="TNW230"/>
      <c r="TNX230"/>
      <c r="TNY230"/>
      <c r="TNZ230"/>
      <c r="TOA230"/>
      <c r="TOB230"/>
      <c r="TOC230"/>
      <c r="TOD230"/>
      <c r="TOE230"/>
      <c r="TOF230"/>
      <c r="TOG230"/>
      <c r="TOH230"/>
      <c r="TOI230"/>
      <c r="TOJ230"/>
      <c r="TOK230"/>
      <c r="TOL230"/>
      <c r="TOM230"/>
      <c r="TON230"/>
      <c r="TOO230"/>
      <c r="TOP230"/>
      <c r="TOQ230"/>
      <c r="TOR230"/>
      <c r="TOS230"/>
      <c r="TOT230"/>
      <c r="TOU230"/>
      <c r="TOV230"/>
      <c r="TOW230"/>
      <c r="TOX230"/>
      <c r="TOY230"/>
      <c r="TOZ230"/>
      <c r="TPA230"/>
      <c r="TPB230"/>
      <c r="TPC230"/>
      <c r="TPD230"/>
      <c r="TPE230"/>
      <c r="TPF230"/>
      <c r="TPG230"/>
      <c r="TPH230"/>
      <c r="TPI230"/>
      <c r="TPJ230"/>
      <c r="TPK230"/>
      <c r="TPL230"/>
      <c r="TPM230"/>
      <c r="TPN230"/>
      <c r="TPO230"/>
      <c r="TPP230"/>
      <c r="TPQ230"/>
      <c r="TPR230"/>
      <c r="TPS230"/>
      <c r="TPT230"/>
      <c r="TPU230"/>
      <c r="TPV230"/>
      <c r="TPW230"/>
      <c r="TPX230"/>
      <c r="TPY230"/>
      <c r="TPZ230"/>
      <c r="TQA230"/>
      <c r="TQB230"/>
      <c r="TQC230"/>
      <c r="TQD230"/>
      <c r="TQE230"/>
      <c r="TQF230"/>
      <c r="TQG230"/>
      <c r="TQH230"/>
      <c r="TQI230"/>
      <c r="TQJ230"/>
      <c r="TQK230"/>
      <c r="TQL230"/>
      <c r="TQM230"/>
      <c r="TQN230"/>
      <c r="TQO230"/>
      <c r="TQP230"/>
      <c r="TQQ230"/>
      <c r="TQR230"/>
      <c r="TQS230"/>
      <c r="TQT230"/>
      <c r="TQU230"/>
      <c r="TQV230"/>
      <c r="TQW230"/>
      <c r="TQX230"/>
      <c r="TQY230"/>
      <c r="TQZ230"/>
      <c r="TRA230"/>
      <c r="TRB230"/>
      <c r="TRC230"/>
      <c r="TRD230"/>
      <c r="TRE230"/>
      <c r="TRF230"/>
      <c r="TRG230"/>
      <c r="TRH230"/>
      <c r="TRI230"/>
      <c r="TRJ230"/>
      <c r="TRK230"/>
      <c r="TRL230"/>
      <c r="TRM230"/>
      <c r="TRN230"/>
      <c r="TRO230"/>
      <c r="TRP230"/>
      <c r="TRQ230"/>
      <c r="TRR230"/>
      <c r="TRS230"/>
      <c r="TRT230"/>
      <c r="TRU230"/>
      <c r="TRV230"/>
      <c r="TRW230"/>
      <c r="TRX230"/>
      <c r="TRY230"/>
      <c r="TRZ230"/>
      <c r="TSA230"/>
      <c r="TSB230"/>
      <c r="TSC230"/>
      <c r="TSD230"/>
      <c r="TSE230"/>
      <c r="TSF230"/>
      <c r="TSG230"/>
      <c r="TSH230"/>
      <c r="TSI230"/>
      <c r="TSJ230"/>
      <c r="TSK230"/>
      <c r="TSL230"/>
      <c r="TSM230"/>
      <c r="TSN230"/>
      <c r="TSO230"/>
      <c r="TSP230"/>
      <c r="TSQ230"/>
      <c r="TSR230"/>
      <c r="TSS230"/>
      <c r="TST230"/>
      <c r="TSU230"/>
      <c r="TSV230"/>
      <c r="TSW230"/>
      <c r="TSX230"/>
      <c r="TSY230"/>
      <c r="TSZ230"/>
      <c r="TTA230"/>
      <c r="TTB230"/>
      <c r="TTC230"/>
      <c r="TTD230"/>
      <c r="TTE230"/>
      <c r="TTF230"/>
      <c r="TTG230"/>
      <c r="TTH230"/>
      <c r="TTI230"/>
      <c r="TTJ230"/>
      <c r="TTK230"/>
      <c r="TTL230"/>
      <c r="TTM230"/>
      <c r="TTN230"/>
      <c r="TTO230"/>
      <c r="TTP230"/>
      <c r="TTQ230"/>
      <c r="TTR230"/>
      <c r="TTS230"/>
      <c r="TTT230"/>
      <c r="TTU230"/>
      <c r="TTV230"/>
      <c r="TTW230"/>
      <c r="TTX230"/>
      <c r="TTY230"/>
      <c r="TTZ230"/>
      <c r="TUA230"/>
      <c r="TUB230"/>
      <c r="TUC230"/>
      <c r="TUD230"/>
      <c r="TUE230"/>
      <c r="TUF230"/>
      <c r="TUG230"/>
      <c r="TUH230"/>
      <c r="TUI230"/>
      <c r="TUJ230"/>
      <c r="TUK230"/>
      <c r="TUL230"/>
      <c r="TUM230"/>
      <c r="TUN230"/>
      <c r="TUO230"/>
      <c r="TUP230"/>
      <c r="TUQ230"/>
      <c r="TUR230"/>
      <c r="TUS230"/>
      <c r="TUT230"/>
      <c r="TUU230"/>
      <c r="TUV230"/>
      <c r="TUW230"/>
      <c r="TUX230"/>
      <c r="TUY230"/>
      <c r="TUZ230"/>
      <c r="TVA230"/>
      <c r="TVB230"/>
      <c r="TVC230"/>
      <c r="TVD230"/>
      <c r="TVE230"/>
      <c r="TVF230"/>
      <c r="TVG230"/>
      <c r="TVH230"/>
      <c r="TVI230"/>
      <c r="TVJ230"/>
      <c r="TVK230"/>
      <c r="TVL230"/>
      <c r="TVM230"/>
      <c r="TVN230"/>
      <c r="TVO230"/>
      <c r="TVP230"/>
      <c r="TVQ230"/>
      <c r="TVR230"/>
      <c r="TVS230"/>
      <c r="TVT230"/>
      <c r="TVU230"/>
      <c r="TVV230"/>
      <c r="TVW230"/>
      <c r="TVX230"/>
      <c r="TVY230"/>
      <c r="TVZ230"/>
      <c r="TWA230"/>
      <c r="TWB230"/>
      <c r="TWC230"/>
      <c r="TWD230"/>
      <c r="TWE230"/>
      <c r="TWF230"/>
      <c r="TWG230"/>
      <c r="TWH230"/>
      <c r="TWI230"/>
      <c r="TWJ230"/>
      <c r="TWK230"/>
      <c r="TWL230"/>
      <c r="TWM230"/>
      <c r="TWN230"/>
      <c r="TWO230"/>
      <c r="TWP230"/>
      <c r="TWQ230"/>
      <c r="TWR230"/>
      <c r="TWS230"/>
      <c r="TWT230"/>
      <c r="TWU230"/>
      <c r="TWV230"/>
      <c r="TWW230"/>
      <c r="TWX230"/>
      <c r="TWY230"/>
      <c r="TWZ230"/>
      <c r="TXA230"/>
      <c r="TXB230"/>
      <c r="TXC230"/>
      <c r="TXD230"/>
      <c r="TXE230"/>
      <c r="TXF230"/>
      <c r="TXG230"/>
      <c r="TXH230"/>
      <c r="TXI230"/>
      <c r="TXJ230"/>
      <c r="TXK230"/>
      <c r="TXL230"/>
      <c r="TXM230"/>
      <c r="TXN230"/>
      <c r="TXO230"/>
      <c r="TXP230"/>
      <c r="TXQ230"/>
      <c r="TXR230"/>
      <c r="TXS230"/>
      <c r="TXT230"/>
      <c r="TXU230"/>
      <c r="TXV230"/>
      <c r="TXW230"/>
      <c r="TXX230"/>
      <c r="TXY230"/>
      <c r="TXZ230"/>
      <c r="TYA230"/>
      <c r="TYB230"/>
      <c r="TYC230"/>
      <c r="TYD230"/>
      <c r="TYE230"/>
      <c r="TYF230"/>
      <c r="TYG230"/>
      <c r="TYH230"/>
      <c r="TYI230"/>
      <c r="TYJ230"/>
      <c r="TYK230"/>
      <c r="TYL230"/>
      <c r="TYM230"/>
      <c r="TYN230"/>
      <c r="TYO230"/>
      <c r="TYP230"/>
      <c r="TYQ230"/>
      <c r="TYR230"/>
      <c r="TYS230"/>
      <c r="TYT230"/>
      <c r="TYU230"/>
      <c r="TYV230"/>
      <c r="TYW230"/>
      <c r="TYX230"/>
      <c r="TYY230"/>
      <c r="TYZ230"/>
      <c r="TZA230"/>
      <c r="TZB230"/>
      <c r="TZC230"/>
      <c r="TZD230"/>
      <c r="TZE230"/>
      <c r="TZF230"/>
      <c r="TZG230"/>
      <c r="TZH230"/>
      <c r="TZI230"/>
      <c r="TZJ230"/>
      <c r="TZK230"/>
      <c r="TZL230"/>
      <c r="TZM230"/>
      <c r="TZN230"/>
      <c r="TZO230"/>
      <c r="TZP230"/>
      <c r="TZQ230"/>
      <c r="TZR230"/>
      <c r="TZS230"/>
      <c r="TZT230"/>
      <c r="TZU230"/>
      <c r="TZV230"/>
      <c r="TZW230"/>
      <c r="TZX230"/>
      <c r="TZY230"/>
      <c r="TZZ230"/>
      <c r="UAA230"/>
      <c r="UAB230"/>
      <c r="UAC230"/>
      <c r="UAD230"/>
      <c r="UAE230"/>
      <c r="UAF230"/>
      <c r="UAG230"/>
      <c r="UAH230"/>
      <c r="UAI230"/>
      <c r="UAJ230"/>
      <c r="UAK230"/>
      <c r="UAL230"/>
      <c r="UAM230"/>
      <c r="UAN230"/>
      <c r="UAO230"/>
      <c r="UAP230"/>
      <c r="UAQ230"/>
      <c r="UAR230"/>
      <c r="UAS230"/>
      <c r="UAT230"/>
      <c r="UAU230"/>
      <c r="UAV230"/>
      <c r="UAW230"/>
      <c r="UAX230"/>
      <c r="UAY230"/>
      <c r="UAZ230"/>
      <c r="UBA230"/>
      <c r="UBB230"/>
      <c r="UBC230"/>
      <c r="UBD230"/>
      <c r="UBE230"/>
      <c r="UBF230"/>
      <c r="UBG230"/>
      <c r="UBH230"/>
      <c r="UBI230"/>
      <c r="UBJ230"/>
      <c r="UBK230"/>
      <c r="UBL230"/>
      <c r="UBM230"/>
      <c r="UBN230"/>
      <c r="UBO230"/>
      <c r="UBP230"/>
      <c r="UBQ230"/>
      <c r="UBR230"/>
      <c r="UBS230"/>
      <c r="UBT230"/>
      <c r="UBU230"/>
      <c r="UBV230"/>
      <c r="UBW230"/>
      <c r="UBX230"/>
      <c r="UBY230"/>
      <c r="UBZ230"/>
      <c r="UCA230"/>
      <c r="UCB230"/>
      <c r="UCC230"/>
      <c r="UCD230"/>
      <c r="UCE230"/>
      <c r="UCF230"/>
      <c r="UCG230"/>
      <c r="UCH230"/>
      <c r="UCI230"/>
      <c r="UCJ230"/>
      <c r="UCK230"/>
      <c r="UCL230"/>
      <c r="UCM230"/>
      <c r="UCN230"/>
      <c r="UCO230"/>
      <c r="UCP230"/>
      <c r="UCQ230"/>
      <c r="UCR230"/>
      <c r="UCS230"/>
      <c r="UCT230"/>
      <c r="UCU230"/>
      <c r="UCV230"/>
      <c r="UCW230"/>
      <c r="UCX230"/>
      <c r="UCY230"/>
      <c r="UCZ230"/>
      <c r="UDA230"/>
      <c r="UDB230"/>
      <c r="UDC230"/>
      <c r="UDD230"/>
      <c r="UDE230"/>
      <c r="UDF230"/>
      <c r="UDG230"/>
      <c r="UDH230"/>
      <c r="UDI230"/>
      <c r="UDJ230"/>
      <c r="UDK230"/>
      <c r="UDL230"/>
      <c r="UDM230"/>
      <c r="UDN230"/>
      <c r="UDO230"/>
      <c r="UDP230"/>
      <c r="UDQ230"/>
      <c r="UDR230"/>
      <c r="UDS230"/>
      <c r="UDT230"/>
      <c r="UDU230"/>
      <c r="UDV230"/>
      <c r="UDW230"/>
      <c r="UDX230"/>
      <c r="UDY230"/>
      <c r="UDZ230"/>
      <c r="UEA230"/>
      <c r="UEB230"/>
      <c r="UEC230"/>
      <c r="UED230"/>
      <c r="UEE230"/>
      <c r="UEF230"/>
      <c r="UEG230"/>
      <c r="UEH230"/>
      <c r="UEI230"/>
      <c r="UEJ230"/>
      <c r="UEK230"/>
      <c r="UEL230"/>
      <c r="UEM230"/>
      <c r="UEN230"/>
      <c r="UEO230"/>
      <c r="UEP230"/>
      <c r="UEQ230"/>
      <c r="UER230"/>
      <c r="UES230"/>
      <c r="UET230"/>
      <c r="UEU230"/>
      <c r="UEV230"/>
      <c r="UEW230"/>
      <c r="UEX230"/>
      <c r="UEY230"/>
      <c r="UEZ230"/>
      <c r="UFA230"/>
      <c r="UFB230"/>
      <c r="UFC230"/>
      <c r="UFD230"/>
      <c r="UFE230"/>
      <c r="UFF230"/>
      <c r="UFG230"/>
      <c r="UFH230"/>
      <c r="UFI230"/>
      <c r="UFJ230"/>
      <c r="UFK230"/>
      <c r="UFL230"/>
      <c r="UFM230"/>
      <c r="UFN230"/>
      <c r="UFO230"/>
      <c r="UFP230"/>
      <c r="UFQ230"/>
      <c r="UFR230"/>
      <c r="UFS230"/>
      <c r="UFT230"/>
      <c r="UFU230"/>
      <c r="UFV230"/>
      <c r="UFW230"/>
      <c r="UFX230"/>
      <c r="UFY230"/>
      <c r="UFZ230"/>
      <c r="UGA230"/>
      <c r="UGB230"/>
      <c r="UGC230"/>
      <c r="UGD230"/>
      <c r="UGE230"/>
      <c r="UGF230"/>
      <c r="UGG230"/>
      <c r="UGH230"/>
      <c r="UGI230"/>
      <c r="UGJ230"/>
      <c r="UGK230"/>
      <c r="UGL230"/>
      <c r="UGM230"/>
      <c r="UGN230"/>
      <c r="UGO230"/>
      <c r="UGP230"/>
      <c r="UGQ230"/>
      <c r="UGR230"/>
      <c r="UGS230"/>
      <c r="UGT230"/>
      <c r="UGU230"/>
      <c r="UGV230"/>
      <c r="UGW230"/>
      <c r="UGX230"/>
      <c r="UGY230"/>
      <c r="UGZ230"/>
      <c r="UHA230"/>
      <c r="UHB230"/>
      <c r="UHC230"/>
      <c r="UHD230"/>
      <c r="UHE230"/>
      <c r="UHF230"/>
      <c r="UHG230"/>
      <c r="UHH230"/>
      <c r="UHI230"/>
      <c r="UHJ230"/>
      <c r="UHK230"/>
      <c r="UHL230"/>
      <c r="UHM230"/>
      <c r="UHN230"/>
      <c r="UHO230"/>
      <c r="UHP230"/>
      <c r="UHQ230"/>
      <c r="UHR230"/>
      <c r="UHS230"/>
      <c r="UHT230"/>
      <c r="UHU230"/>
      <c r="UHV230"/>
      <c r="UHW230"/>
      <c r="UHX230"/>
      <c r="UHY230"/>
      <c r="UHZ230"/>
      <c r="UIA230"/>
      <c r="UIB230"/>
      <c r="UIC230"/>
      <c r="UID230"/>
      <c r="UIE230"/>
      <c r="UIF230"/>
      <c r="UIG230"/>
      <c r="UIH230"/>
      <c r="UII230"/>
      <c r="UIJ230"/>
      <c r="UIK230"/>
      <c r="UIL230"/>
      <c r="UIM230"/>
      <c r="UIN230"/>
      <c r="UIO230"/>
      <c r="UIP230"/>
      <c r="UIQ230"/>
      <c r="UIR230"/>
      <c r="UIS230"/>
      <c r="UIT230"/>
      <c r="UIU230"/>
      <c r="UIV230"/>
      <c r="UIW230"/>
      <c r="UIX230"/>
      <c r="UIY230"/>
      <c r="UIZ230"/>
      <c r="UJA230"/>
      <c r="UJB230"/>
      <c r="UJC230"/>
      <c r="UJD230"/>
      <c r="UJE230"/>
      <c r="UJF230"/>
      <c r="UJG230"/>
      <c r="UJH230"/>
      <c r="UJI230"/>
      <c r="UJJ230"/>
      <c r="UJK230"/>
      <c r="UJL230"/>
      <c r="UJM230"/>
      <c r="UJN230"/>
      <c r="UJO230"/>
      <c r="UJP230"/>
      <c r="UJQ230"/>
      <c r="UJR230"/>
      <c r="UJS230"/>
      <c r="UJT230"/>
      <c r="UJU230"/>
      <c r="UJV230"/>
      <c r="UJW230"/>
      <c r="UJX230"/>
      <c r="UJY230"/>
      <c r="UJZ230"/>
      <c r="UKA230"/>
      <c r="UKB230"/>
      <c r="UKC230"/>
      <c r="UKD230"/>
      <c r="UKE230"/>
      <c r="UKF230"/>
      <c r="UKG230"/>
      <c r="UKH230"/>
      <c r="UKI230"/>
      <c r="UKJ230"/>
      <c r="UKK230"/>
      <c r="UKL230"/>
      <c r="UKM230"/>
      <c r="UKN230"/>
      <c r="UKO230"/>
      <c r="UKP230"/>
      <c r="UKQ230"/>
      <c r="UKR230"/>
      <c r="UKS230"/>
      <c r="UKT230"/>
      <c r="UKU230"/>
      <c r="UKV230"/>
      <c r="UKW230"/>
      <c r="UKX230"/>
      <c r="UKY230"/>
      <c r="UKZ230"/>
      <c r="ULA230"/>
      <c r="ULB230"/>
      <c r="ULC230"/>
      <c r="ULD230"/>
      <c r="ULE230"/>
      <c r="ULF230"/>
      <c r="ULG230"/>
      <c r="ULH230"/>
      <c r="ULI230"/>
      <c r="ULJ230"/>
      <c r="ULK230"/>
      <c r="ULL230"/>
      <c r="ULM230"/>
      <c r="ULN230"/>
      <c r="ULO230"/>
      <c r="ULP230"/>
      <c r="ULQ230"/>
      <c r="ULR230"/>
      <c r="ULS230"/>
      <c r="ULT230"/>
      <c r="ULU230"/>
      <c r="ULV230"/>
      <c r="ULW230"/>
      <c r="ULX230"/>
      <c r="ULY230"/>
      <c r="ULZ230"/>
      <c r="UMA230"/>
      <c r="UMB230"/>
      <c r="UMC230"/>
      <c r="UMD230"/>
      <c r="UME230"/>
      <c r="UMF230"/>
      <c r="UMG230"/>
      <c r="UMH230"/>
      <c r="UMI230"/>
      <c r="UMJ230"/>
      <c r="UMK230"/>
      <c r="UML230"/>
      <c r="UMM230"/>
      <c r="UMN230"/>
      <c r="UMO230"/>
      <c r="UMP230"/>
      <c r="UMQ230"/>
      <c r="UMR230"/>
      <c r="UMS230"/>
      <c r="UMT230"/>
      <c r="UMU230"/>
      <c r="UMV230"/>
      <c r="UMW230"/>
      <c r="UMX230"/>
      <c r="UMY230"/>
      <c r="UMZ230"/>
      <c r="UNA230"/>
      <c r="UNB230"/>
      <c r="UNC230"/>
      <c r="UND230"/>
      <c r="UNE230"/>
      <c r="UNF230"/>
      <c r="UNG230"/>
      <c r="UNH230"/>
      <c r="UNI230"/>
      <c r="UNJ230"/>
      <c r="UNK230"/>
      <c r="UNL230"/>
      <c r="UNM230"/>
      <c r="UNN230"/>
      <c r="UNO230"/>
      <c r="UNP230"/>
      <c r="UNQ230"/>
      <c r="UNR230"/>
      <c r="UNS230"/>
      <c r="UNT230"/>
      <c r="UNU230"/>
      <c r="UNV230"/>
      <c r="UNW230"/>
      <c r="UNX230"/>
      <c r="UNY230"/>
      <c r="UNZ230"/>
      <c r="UOA230"/>
      <c r="UOB230"/>
      <c r="UOC230"/>
      <c r="UOD230"/>
      <c r="UOE230"/>
      <c r="UOF230"/>
      <c r="UOG230"/>
      <c r="UOH230"/>
      <c r="UOI230"/>
      <c r="UOJ230"/>
      <c r="UOK230"/>
      <c r="UOL230"/>
      <c r="UOM230"/>
      <c r="UON230"/>
      <c r="UOO230"/>
      <c r="UOP230"/>
      <c r="UOQ230"/>
      <c r="UOR230"/>
      <c r="UOS230"/>
      <c r="UOT230"/>
      <c r="UOU230"/>
      <c r="UOV230"/>
      <c r="UOW230"/>
      <c r="UOX230"/>
      <c r="UOY230"/>
      <c r="UOZ230"/>
      <c r="UPA230"/>
      <c r="UPB230"/>
      <c r="UPC230"/>
      <c r="UPD230"/>
      <c r="UPE230"/>
      <c r="UPF230"/>
      <c r="UPG230"/>
      <c r="UPH230"/>
      <c r="UPI230"/>
      <c r="UPJ230"/>
      <c r="UPK230"/>
      <c r="UPL230"/>
      <c r="UPM230"/>
      <c r="UPN230"/>
      <c r="UPO230"/>
      <c r="UPP230"/>
      <c r="UPQ230"/>
      <c r="UPR230"/>
      <c r="UPS230"/>
      <c r="UPT230"/>
      <c r="UPU230"/>
      <c r="UPV230"/>
      <c r="UPW230"/>
      <c r="UPX230"/>
      <c r="UPY230"/>
      <c r="UPZ230"/>
      <c r="UQA230"/>
      <c r="UQB230"/>
      <c r="UQC230"/>
      <c r="UQD230"/>
      <c r="UQE230"/>
      <c r="UQF230"/>
      <c r="UQG230"/>
      <c r="UQH230"/>
      <c r="UQI230"/>
      <c r="UQJ230"/>
      <c r="UQK230"/>
      <c r="UQL230"/>
      <c r="UQM230"/>
      <c r="UQN230"/>
      <c r="UQO230"/>
      <c r="UQP230"/>
      <c r="UQQ230"/>
      <c r="UQR230"/>
      <c r="UQS230"/>
      <c r="UQT230"/>
      <c r="UQU230"/>
      <c r="UQV230"/>
      <c r="UQW230"/>
      <c r="UQX230"/>
      <c r="UQY230"/>
      <c r="UQZ230"/>
      <c r="URA230"/>
      <c r="URB230"/>
      <c r="URC230"/>
      <c r="URD230"/>
      <c r="URE230"/>
      <c r="URF230"/>
      <c r="URG230"/>
      <c r="URH230"/>
      <c r="URI230"/>
      <c r="URJ230"/>
      <c r="URK230"/>
      <c r="URL230"/>
      <c r="URM230"/>
      <c r="URN230"/>
      <c r="URO230"/>
      <c r="URP230"/>
      <c r="URQ230"/>
      <c r="URR230"/>
      <c r="URS230"/>
      <c r="URT230"/>
      <c r="URU230"/>
      <c r="URV230"/>
      <c r="URW230"/>
      <c r="URX230"/>
      <c r="URY230"/>
      <c r="URZ230"/>
      <c r="USA230"/>
      <c r="USB230"/>
      <c r="USC230"/>
      <c r="USD230"/>
      <c r="USE230"/>
      <c r="USF230"/>
      <c r="USG230"/>
      <c r="USH230"/>
      <c r="USI230"/>
      <c r="USJ230"/>
      <c r="USK230"/>
      <c r="USL230"/>
      <c r="USM230"/>
      <c r="USN230"/>
      <c r="USO230"/>
      <c r="USP230"/>
      <c r="USQ230"/>
      <c r="USR230"/>
      <c r="USS230"/>
      <c r="UST230"/>
      <c r="USU230"/>
      <c r="USV230"/>
      <c r="USW230"/>
      <c r="USX230"/>
      <c r="USY230"/>
      <c r="USZ230"/>
      <c r="UTA230"/>
      <c r="UTB230"/>
      <c r="UTC230"/>
      <c r="UTD230"/>
      <c r="UTE230"/>
      <c r="UTF230"/>
      <c r="UTG230"/>
      <c r="UTH230"/>
      <c r="UTI230"/>
      <c r="UTJ230"/>
      <c r="UTK230"/>
      <c r="UTL230"/>
      <c r="UTM230"/>
      <c r="UTN230"/>
      <c r="UTO230"/>
      <c r="UTP230"/>
      <c r="UTQ230"/>
      <c r="UTR230"/>
      <c r="UTS230"/>
      <c r="UTT230"/>
      <c r="UTU230"/>
      <c r="UTV230"/>
      <c r="UTW230"/>
      <c r="UTX230"/>
      <c r="UTY230"/>
      <c r="UTZ230"/>
      <c r="UUA230"/>
      <c r="UUB230"/>
      <c r="UUC230"/>
      <c r="UUD230"/>
      <c r="UUE230"/>
      <c r="UUF230"/>
      <c r="UUG230"/>
      <c r="UUH230"/>
      <c r="UUI230"/>
      <c r="UUJ230"/>
      <c r="UUK230"/>
      <c r="UUL230"/>
      <c r="UUM230"/>
      <c r="UUN230"/>
      <c r="UUO230"/>
      <c r="UUP230"/>
      <c r="UUQ230"/>
      <c r="UUR230"/>
      <c r="UUS230"/>
      <c r="UUT230"/>
      <c r="UUU230"/>
      <c r="UUV230"/>
      <c r="UUW230"/>
      <c r="UUX230"/>
      <c r="UUY230"/>
      <c r="UUZ230"/>
      <c r="UVA230"/>
      <c r="UVB230"/>
      <c r="UVC230"/>
      <c r="UVD230"/>
      <c r="UVE230"/>
      <c r="UVF230"/>
      <c r="UVG230"/>
      <c r="UVH230"/>
      <c r="UVI230"/>
      <c r="UVJ230"/>
      <c r="UVK230"/>
      <c r="UVL230"/>
      <c r="UVM230"/>
      <c r="UVN230"/>
      <c r="UVO230"/>
      <c r="UVP230"/>
      <c r="UVQ230"/>
      <c r="UVR230"/>
      <c r="UVS230"/>
      <c r="UVT230"/>
      <c r="UVU230"/>
      <c r="UVV230"/>
      <c r="UVW230"/>
      <c r="UVX230"/>
      <c r="UVY230"/>
      <c r="UVZ230"/>
      <c r="UWA230"/>
      <c r="UWB230"/>
      <c r="UWC230"/>
      <c r="UWD230"/>
      <c r="UWE230"/>
      <c r="UWF230"/>
      <c r="UWG230"/>
      <c r="UWH230"/>
      <c r="UWI230"/>
      <c r="UWJ230"/>
      <c r="UWK230"/>
      <c r="UWL230"/>
      <c r="UWM230"/>
      <c r="UWN230"/>
      <c r="UWO230"/>
      <c r="UWP230"/>
      <c r="UWQ230"/>
      <c r="UWR230"/>
      <c r="UWS230"/>
      <c r="UWT230"/>
      <c r="UWU230"/>
      <c r="UWV230"/>
      <c r="UWW230"/>
      <c r="UWX230"/>
      <c r="UWY230"/>
      <c r="UWZ230"/>
      <c r="UXA230"/>
      <c r="UXB230"/>
      <c r="UXC230"/>
      <c r="UXD230"/>
      <c r="UXE230"/>
      <c r="UXF230"/>
      <c r="UXG230"/>
      <c r="UXH230"/>
      <c r="UXI230"/>
      <c r="UXJ230"/>
      <c r="UXK230"/>
      <c r="UXL230"/>
      <c r="UXM230"/>
      <c r="UXN230"/>
      <c r="UXO230"/>
      <c r="UXP230"/>
      <c r="UXQ230"/>
      <c r="UXR230"/>
      <c r="UXS230"/>
      <c r="UXT230"/>
      <c r="UXU230"/>
      <c r="UXV230"/>
      <c r="UXW230"/>
      <c r="UXX230"/>
      <c r="UXY230"/>
      <c r="UXZ230"/>
      <c r="UYA230"/>
      <c r="UYB230"/>
      <c r="UYC230"/>
      <c r="UYD230"/>
      <c r="UYE230"/>
      <c r="UYF230"/>
      <c r="UYG230"/>
      <c r="UYH230"/>
      <c r="UYI230"/>
      <c r="UYJ230"/>
      <c r="UYK230"/>
      <c r="UYL230"/>
      <c r="UYM230"/>
      <c r="UYN230"/>
      <c r="UYO230"/>
      <c r="UYP230"/>
      <c r="UYQ230"/>
      <c r="UYR230"/>
      <c r="UYS230"/>
      <c r="UYT230"/>
      <c r="UYU230"/>
      <c r="UYV230"/>
      <c r="UYW230"/>
      <c r="UYX230"/>
      <c r="UYY230"/>
      <c r="UYZ230"/>
      <c r="UZA230"/>
      <c r="UZB230"/>
      <c r="UZC230"/>
      <c r="UZD230"/>
      <c r="UZE230"/>
      <c r="UZF230"/>
      <c r="UZG230"/>
      <c r="UZH230"/>
      <c r="UZI230"/>
      <c r="UZJ230"/>
      <c r="UZK230"/>
      <c r="UZL230"/>
      <c r="UZM230"/>
      <c r="UZN230"/>
      <c r="UZO230"/>
      <c r="UZP230"/>
      <c r="UZQ230"/>
      <c r="UZR230"/>
      <c r="UZS230"/>
      <c r="UZT230"/>
      <c r="UZU230"/>
      <c r="UZV230"/>
      <c r="UZW230"/>
      <c r="UZX230"/>
      <c r="UZY230"/>
      <c r="UZZ230"/>
      <c r="VAA230"/>
      <c r="VAB230"/>
      <c r="VAC230"/>
      <c r="VAD230"/>
      <c r="VAE230"/>
      <c r="VAF230"/>
      <c r="VAG230"/>
      <c r="VAH230"/>
      <c r="VAI230"/>
      <c r="VAJ230"/>
      <c r="VAK230"/>
      <c r="VAL230"/>
      <c r="VAM230"/>
      <c r="VAN230"/>
      <c r="VAO230"/>
      <c r="VAP230"/>
      <c r="VAQ230"/>
      <c r="VAR230"/>
      <c r="VAS230"/>
      <c r="VAT230"/>
      <c r="VAU230"/>
      <c r="VAV230"/>
      <c r="VAW230"/>
      <c r="VAX230"/>
      <c r="VAY230"/>
      <c r="VAZ230"/>
      <c r="VBA230"/>
      <c r="VBB230"/>
      <c r="VBC230"/>
      <c r="VBD230"/>
      <c r="VBE230"/>
      <c r="VBF230"/>
      <c r="VBG230"/>
      <c r="VBH230"/>
      <c r="VBI230"/>
      <c r="VBJ230"/>
      <c r="VBK230"/>
      <c r="VBL230"/>
      <c r="VBM230"/>
      <c r="VBN230"/>
      <c r="VBO230"/>
      <c r="VBP230"/>
      <c r="VBQ230"/>
      <c r="VBR230"/>
      <c r="VBS230"/>
      <c r="VBT230"/>
      <c r="VBU230"/>
      <c r="VBV230"/>
      <c r="VBW230"/>
      <c r="VBX230"/>
      <c r="VBY230"/>
      <c r="VBZ230"/>
      <c r="VCA230"/>
      <c r="VCB230"/>
      <c r="VCC230"/>
      <c r="VCD230"/>
      <c r="VCE230"/>
      <c r="VCF230"/>
      <c r="VCG230"/>
      <c r="VCH230"/>
      <c r="VCI230"/>
      <c r="VCJ230"/>
      <c r="VCK230"/>
      <c r="VCL230"/>
      <c r="VCM230"/>
      <c r="VCN230"/>
      <c r="VCO230"/>
      <c r="VCP230"/>
      <c r="VCQ230"/>
      <c r="VCR230"/>
      <c r="VCS230"/>
      <c r="VCT230"/>
      <c r="VCU230"/>
      <c r="VCV230"/>
      <c r="VCW230"/>
      <c r="VCX230"/>
      <c r="VCY230"/>
      <c r="VCZ230"/>
      <c r="VDA230"/>
      <c r="VDB230"/>
      <c r="VDC230"/>
      <c r="VDD230"/>
      <c r="VDE230"/>
      <c r="VDF230"/>
      <c r="VDG230"/>
      <c r="VDH230"/>
      <c r="VDI230"/>
      <c r="VDJ230"/>
      <c r="VDK230"/>
      <c r="VDL230"/>
      <c r="VDM230"/>
      <c r="VDN230"/>
      <c r="VDO230"/>
      <c r="VDP230"/>
      <c r="VDQ230"/>
      <c r="VDR230"/>
      <c r="VDS230"/>
      <c r="VDT230"/>
      <c r="VDU230"/>
      <c r="VDV230"/>
      <c r="VDW230"/>
      <c r="VDX230"/>
      <c r="VDY230"/>
      <c r="VDZ230"/>
      <c r="VEA230"/>
      <c r="VEB230"/>
      <c r="VEC230"/>
      <c r="VED230"/>
      <c r="VEE230"/>
      <c r="VEF230"/>
      <c r="VEG230"/>
      <c r="VEH230"/>
      <c r="VEI230"/>
      <c r="VEJ230"/>
      <c r="VEK230"/>
      <c r="VEL230"/>
      <c r="VEM230"/>
      <c r="VEN230"/>
      <c r="VEO230"/>
      <c r="VEP230"/>
      <c r="VEQ230"/>
      <c r="VER230"/>
      <c r="VES230"/>
      <c r="VET230"/>
      <c r="VEU230"/>
      <c r="VEV230"/>
      <c r="VEW230"/>
      <c r="VEX230"/>
      <c r="VEY230"/>
      <c r="VEZ230"/>
      <c r="VFA230"/>
      <c r="VFB230"/>
      <c r="VFC230"/>
      <c r="VFD230"/>
      <c r="VFE230"/>
      <c r="VFF230"/>
      <c r="VFG230"/>
      <c r="VFH230"/>
      <c r="VFI230"/>
      <c r="VFJ230"/>
      <c r="VFK230"/>
      <c r="VFL230"/>
      <c r="VFM230"/>
      <c r="VFN230"/>
      <c r="VFO230"/>
      <c r="VFP230"/>
      <c r="VFQ230"/>
      <c r="VFR230"/>
      <c r="VFS230"/>
      <c r="VFT230"/>
      <c r="VFU230"/>
      <c r="VFV230"/>
      <c r="VFW230"/>
      <c r="VFX230"/>
      <c r="VFY230"/>
      <c r="VFZ230"/>
      <c r="VGA230"/>
      <c r="VGB230"/>
      <c r="VGC230"/>
      <c r="VGD230"/>
      <c r="VGE230"/>
      <c r="VGF230"/>
      <c r="VGG230"/>
      <c r="VGH230"/>
      <c r="VGI230"/>
      <c r="VGJ230"/>
      <c r="VGK230"/>
      <c r="VGL230"/>
      <c r="VGM230"/>
      <c r="VGN230"/>
      <c r="VGO230"/>
      <c r="VGP230"/>
      <c r="VGQ230"/>
      <c r="VGR230"/>
      <c r="VGS230"/>
      <c r="VGT230"/>
      <c r="VGU230"/>
      <c r="VGV230"/>
      <c r="VGW230"/>
      <c r="VGX230"/>
      <c r="VGY230"/>
      <c r="VGZ230"/>
      <c r="VHA230"/>
      <c r="VHB230"/>
      <c r="VHC230"/>
      <c r="VHD230"/>
      <c r="VHE230"/>
      <c r="VHF230"/>
      <c r="VHG230"/>
      <c r="VHH230"/>
      <c r="VHI230"/>
      <c r="VHJ230"/>
      <c r="VHK230"/>
      <c r="VHL230"/>
      <c r="VHM230"/>
      <c r="VHN230"/>
      <c r="VHO230"/>
      <c r="VHP230"/>
      <c r="VHQ230"/>
      <c r="VHR230"/>
      <c r="VHS230"/>
      <c r="VHT230"/>
      <c r="VHU230"/>
      <c r="VHV230"/>
      <c r="VHW230"/>
      <c r="VHX230"/>
      <c r="VHY230"/>
      <c r="VHZ230"/>
      <c r="VIA230"/>
      <c r="VIB230"/>
      <c r="VIC230"/>
      <c r="VID230"/>
      <c r="VIE230"/>
      <c r="VIF230"/>
      <c r="VIG230"/>
      <c r="VIH230"/>
      <c r="VII230"/>
      <c r="VIJ230"/>
      <c r="VIK230"/>
      <c r="VIL230"/>
      <c r="VIM230"/>
      <c r="VIN230"/>
      <c r="VIO230"/>
      <c r="VIP230"/>
      <c r="VIQ230"/>
      <c r="VIR230"/>
      <c r="VIS230"/>
      <c r="VIT230"/>
      <c r="VIU230"/>
      <c r="VIV230"/>
      <c r="VIW230"/>
      <c r="VIX230"/>
      <c r="VIY230"/>
      <c r="VIZ230"/>
      <c r="VJA230"/>
      <c r="VJB230"/>
      <c r="VJC230"/>
      <c r="VJD230"/>
      <c r="VJE230"/>
      <c r="VJF230"/>
      <c r="VJG230"/>
      <c r="VJH230"/>
      <c r="VJI230"/>
      <c r="VJJ230"/>
      <c r="VJK230"/>
      <c r="VJL230"/>
      <c r="VJM230"/>
      <c r="VJN230"/>
      <c r="VJO230"/>
      <c r="VJP230"/>
      <c r="VJQ230"/>
      <c r="VJR230"/>
      <c r="VJS230"/>
      <c r="VJT230"/>
      <c r="VJU230"/>
      <c r="VJV230"/>
      <c r="VJW230"/>
      <c r="VJX230"/>
      <c r="VJY230"/>
      <c r="VJZ230"/>
      <c r="VKA230"/>
      <c r="VKB230"/>
      <c r="VKC230"/>
      <c r="VKD230"/>
      <c r="VKE230"/>
      <c r="VKF230"/>
      <c r="VKG230"/>
      <c r="VKH230"/>
      <c r="VKI230"/>
      <c r="VKJ230"/>
      <c r="VKK230"/>
      <c r="VKL230"/>
      <c r="VKM230"/>
      <c r="VKN230"/>
      <c r="VKO230"/>
      <c r="VKP230"/>
      <c r="VKQ230"/>
      <c r="VKR230"/>
      <c r="VKS230"/>
      <c r="VKT230"/>
      <c r="VKU230"/>
      <c r="VKV230"/>
      <c r="VKW230"/>
      <c r="VKX230"/>
      <c r="VKY230"/>
      <c r="VKZ230"/>
      <c r="VLA230"/>
      <c r="VLB230"/>
      <c r="VLC230"/>
      <c r="VLD230"/>
      <c r="VLE230"/>
      <c r="VLF230"/>
      <c r="VLG230"/>
      <c r="VLH230"/>
      <c r="VLI230"/>
      <c r="VLJ230"/>
      <c r="VLK230"/>
      <c r="VLL230"/>
      <c r="VLM230"/>
      <c r="VLN230"/>
      <c r="VLO230"/>
      <c r="VLP230"/>
      <c r="VLQ230"/>
      <c r="VLR230"/>
      <c r="VLS230"/>
      <c r="VLT230"/>
      <c r="VLU230"/>
      <c r="VLV230"/>
      <c r="VLW230"/>
      <c r="VLX230"/>
      <c r="VLY230"/>
      <c r="VLZ230"/>
      <c r="VMA230"/>
      <c r="VMB230"/>
      <c r="VMC230"/>
      <c r="VMD230"/>
      <c r="VME230"/>
      <c r="VMF230"/>
      <c r="VMG230"/>
      <c r="VMH230"/>
      <c r="VMI230"/>
      <c r="VMJ230"/>
      <c r="VMK230"/>
      <c r="VML230"/>
      <c r="VMM230"/>
      <c r="VMN230"/>
      <c r="VMO230"/>
      <c r="VMP230"/>
      <c r="VMQ230"/>
      <c r="VMR230"/>
      <c r="VMS230"/>
      <c r="VMT230"/>
      <c r="VMU230"/>
      <c r="VMV230"/>
      <c r="VMW230"/>
      <c r="VMX230"/>
      <c r="VMY230"/>
      <c r="VMZ230"/>
      <c r="VNA230"/>
      <c r="VNB230"/>
      <c r="VNC230"/>
      <c r="VND230"/>
      <c r="VNE230"/>
      <c r="VNF230"/>
      <c r="VNG230"/>
      <c r="VNH230"/>
      <c r="VNI230"/>
      <c r="VNJ230"/>
      <c r="VNK230"/>
      <c r="VNL230"/>
      <c r="VNM230"/>
      <c r="VNN230"/>
      <c r="VNO230"/>
      <c r="VNP230"/>
      <c r="VNQ230"/>
      <c r="VNR230"/>
      <c r="VNS230"/>
      <c r="VNT230"/>
      <c r="VNU230"/>
      <c r="VNV230"/>
      <c r="VNW230"/>
      <c r="VNX230"/>
      <c r="VNY230"/>
      <c r="VNZ230"/>
      <c r="VOA230"/>
      <c r="VOB230"/>
      <c r="VOC230"/>
      <c r="VOD230"/>
      <c r="VOE230"/>
      <c r="VOF230"/>
      <c r="VOG230"/>
      <c r="VOH230"/>
      <c r="VOI230"/>
      <c r="VOJ230"/>
      <c r="VOK230"/>
      <c r="VOL230"/>
      <c r="VOM230"/>
      <c r="VON230"/>
      <c r="VOO230"/>
      <c r="VOP230"/>
      <c r="VOQ230"/>
      <c r="VOR230"/>
      <c r="VOS230"/>
      <c r="VOT230"/>
      <c r="VOU230"/>
      <c r="VOV230"/>
      <c r="VOW230"/>
      <c r="VOX230"/>
      <c r="VOY230"/>
      <c r="VOZ230"/>
      <c r="VPA230"/>
      <c r="VPB230"/>
      <c r="VPC230"/>
      <c r="VPD230"/>
      <c r="VPE230"/>
      <c r="VPF230"/>
      <c r="VPG230"/>
      <c r="VPH230"/>
      <c r="VPI230"/>
      <c r="VPJ230"/>
      <c r="VPK230"/>
      <c r="VPL230"/>
      <c r="VPM230"/>
      <c r="VPN230"/>
      <c r="VPO230"/>
      <c r="VPP230"/>
      <c r="VPQ230"/>
      <c r="VPR230"/>
      <c r="VPS230"/>
      <c r="VPT230"/>
      <c r="VPU230"/>
      <c r="VPV230"/>
      <c r="VPW230"/>
      <c r="VPX230"/>
      <c r="VPY230"/>
      <c r="VPZ230"/>
      <c r="VQA230"/>
      <c r="VQB230"/>
      <c r="VQC230"/>
      <c r="VQD230"/>
      <c r="VQE230"/>
      <c r="VQF230"/>
      <c r="VQG230"/>
      <c r="VQH230"/>
      <c r="VQI230"/>
      <c r="VQJ230"/>
      <c r="VQK230"/>
      <c r="VQL230"/>
      <c r="VQM230"/>
      <c r="VQN230"/>
      <c r="VQO230"/>
      <c r="VQP230"/>
      <c r="VQQ230"/>
      <c r="VQR230"/>
      <c r="VQS230"/>
      <c r="VQT230"/>
      <c r="VQU230"/>
      <c r="VQV230"/>
      <c r="VQW230"/>
      <c r="VQX230"/>
      <c r="VQY230"/>
      <c r="VQZ230"/>
      <c r="VRA230"/>
      <c r="VRB230"/>
      <c r="VRC230"/>
      <c r="VRD230"/>
      <c r="VRE230"/>
      <c r="VRF230"/>
      <c r="VRG230"/>
      <c r="VRH230"/>
      <c r="VRI230"/>
      <c r="VRJ230"/>
      <c r="VRK230"/>
      <c r="VRL230"/>
      <c r="VRM230"/>
      <c r="VRN230"/>
      <c r="VRO230"/>
      <c r="VRP230"/>
      <c r="VRQ230"/>
      <c r="VRR230"/>
      <c r="VRS230"/>
      <c r="VRT230"/>
      <c r="VRU230"/>
      <c r="VRV230"/>
      <c r="VRW230"/>
      <c r="VRX230"/>
      <c r="VRY230"/>
      <c r="VRZ230"/>
      <c r="VSA230"/>
      <c r="VSB230"/>
      <c r="VSC230"/>
      <c r="VSD230"/>
      <c r="VSE230"/>
      <c r="VSF230"/>
      <c r="VSG230"/>
      <c r="VSH230"/>
      <c r="VSI230"/>
      <c r="VSJ230"/>
      <c r="VSK230"/>
      <c r="VSL230"/>
      <c r="VSM230"/>
      <c r="VSN230"/>
      <c r="VSO230"/>
      <c r="VSP230"/>
      <c r="VSQ230"/>
      <c r="VSR230"/>
      <c r="VSS230"/>
      <c r="VST230"/>
      <c r="VSU230"/>
      <c r="VSV230"/>
      <c r="VSW230"/>
      <c r="VSX230"/>
      <c r="VSY230"/>
      <c r="VSZ230"/>
      <c r="VTA230"/>
      <c r="VTB230"/>
      <c r="VTC230"/>
      <c r="VTD230"/>
      <c r="VTE230"/>
      <c r="VTF230"/>
      <c r="VTG230"/>
      <c r="VTH230"/>
      <c r="VTI230"/>
      <c r="VTJ230"/>
      <c r="VTK230"/>
      <c r="VTL230"/>
      <c r="VTM230"/>
      <c r="VTN230"/>
      <c r="VTO230"/>
      <c r="VTP230"/>
      <c r="VTQ230"/>
      <c r="VTR230"/>
      <c r="VTS230"/>
      <c r="VTT230"/>
      <c r="VTU230"/>
      <c r="VTV230"/>
      <c r="VTW230"/>
      <c r="VTX230"/>
      <c r="VTY230"/>
      <c r="VTZ230"/>
      <c r="VUA230"/>
      <c r="VUB230"/>
      <c r="VUC230"/>
      <c r="VUD230"/>
      <c r="VUE230"/>
      <c r="VUF230"/>
      <c r="VUG230"/>
      <c r="VUH230"/>
      <c r="VUI230"/>
      <c r="VUJ230"/>
      <c r="VUK230"/>
      <c r="VUL230"/>
      <c r="VUM230"/>
      <c r="VUN230"/>
      <c r="VUO230"/>
      <c r="VUP230"/>
      <c r="VUQ230"/>
      <c r="VUR230"/>
      <c r="VUS230"/>
      <c r="VUT230"/>
      <c r="VUU230"/>
      <c r="VUV230"/>
      <c r="VUW230"/>
      <c r="VUX230"/>
      <c r="VUY230"/>
      <c r="VUZ230"/>
      <c r="VVA230"/>
      <c r="VVB230"/>
      <c r="VVC230"/>
      <c r="VVD230"/>
      <c r="VVE230"/>
      <c r="VVF230"/>
      <c r="VVG230"/>
      <c r="VVH230"/>
      <c r="VVI230"/>
      <c r="VVJ230"/>
      <c r="VVK230"/>
      <c r="VVL230"/>
      <c r="VVM230"/>
      <c r="VVN230"/>
      <c r="VVO230"/>
      <c r="VVP230"/>
      <c r="VVQ230"/>
      <c r="VVR230"/>
      <c r="VVS230"/>
      <c r="VVT230"/>
      <c r="VVU230"/>
      <c r="VVV230"/>
      <c r="VVW230"/>
      <c r="VVX230"/>
      <c r="VVY230"/>
      <c r="VVZ230"/>
      <c r="VWA230"/>
      <c r="VWB230"/>
      <c r="VWC230"/>
      <c r="VWD230"/>
      <c r="VWE230"/>
      <c r="VWF230"/>
      <c r="VWG230"/>
      <c r="VWH230"/>
      <c r="VWI230"/>
      <c r="VWJ230"/>
      <c r="VWK230"/>
      <c r="VWL230"/>
      <c r="VWM230"/>
      <c r="VWN230"/>
      <c r="VWO230"/>
      <c r="VWP230"/>
      <c r="VWQ230"/>
      <c r="VWR230"/>
      <c r="VWS230"/>
      <c r="VWT230"/>
      <c r="VWU230"/>
      <c r="VWV230"/>
      <c r="VWW230"/>
      <c r="VWX230"/>
      <c r="VWY230"/>
      <c r="VWZ230"/>
      <c r="VXA230"/>
      <c r="VXB230"/>
      <c r="VXC230"/>
      <c r="VXD230"/>
      <c r="VXE230"/>
      <c r="VXF230"/>
      <c r="VXG230"/>
      <c r="VXH230"/>
      <c r="VXI230"/>
      <c r="VXJ230"/>
      <c r="VXK230"/>
      <c r="VXL230"/>
      <c r="VXM230"/>
      <c r="VXN230"/>
      <c r="VXO230"/>
      <c r="VXP230"/>
      <c r="VXQ230"/>
      <c r="VXR230"/>
      <c r="VXS230"/>
      <c r="VXT230"/>
      <c r="VXU230"/>
      <c r="VXV230"/>
      <c r="VXW230"/>
      <c r="VXX230"/>
      <c r="VXY230"/>
      <c r="VXZ230"/>
      <c r="VYA230"/>
      <c r="VYB230"/>
      <c r="VYC230"/>
      <c r="VYD230"/>
      <c r="VYE230"/>
      <c r="VYF230"/>
      <c r="VYG230"/>
      <c r="VYH230"/>
      <c r="VYI230"/>
      <c r="VYJ230"/>
      <c r="VYK230"/>
      <c r="VYL230"/>
      <c r="VYM230"/>
      <c r="VYN230"/>
      <c r="VYO230"/>
      <c r="VYP230"/>
      <c r="VYQ230"/>
      <c r="VYR230"/>
      <c r="VYS230"/>
      <c r="VYT230"/>
      <c r="VYU230"/>
      <c r="VYV230"/>
      <c r="VYW230"/>
      <c r="VYX230"/>
      <c r="VYY230"/>
      <c r="VYZ230"/>
      <c r="VZA230"/>
      <c r="VZB230"/>
      <c r="VZC230"/>
      <c r="VZD230"/>
      <c r="VZE230"/>
      <c r="VZF230"/>
      <c r="VZG230"/>
      <c r="VZH230"/>
      <c r="VZI230"/>
      <c r="VZJ230"/>
      <c r="VZK230"/>
      <c r="VZL230"/>
      <c r="VZM230"/>
      <c r="VZN230"/>
      <c r="VZO230"/>
      <c r="VZP230"/>
      <c r="VZQ230"/>
      <c r="VZR230"/>
      <c r="VZS230"/>
      <c r="VZT230"/>
      <c r="VZU230"/>
      <c r="VZV230"/>
      <c r="VZW230"/>
      <c r="VZX230"/>
      <c r="VZY230"/>
      <c r="VZZ230"/>
      <c r="WAA230"/>
      <c r="WAB230"/>
      <c r="WAC230"/>
      <c r="WAD230"/>
      <c r="WAE230"/>
      <c r="WAF230"/>
      <c r="WAG230"/>
      <c r="WAH230"/>
      <c r="WAI230"/>
      <c r="WAJ230"/>
      <c r="WAK230"/>
      <c r="WAL230"/>
      <c r="WAM230"/>
      <c r="WAN230"/>
      <c r="WAO230"/>
      <c r="WAP230"/>
      <c r="WAQ230"/>
      <c r="WAR230"/>
      <c r="WAS230"/>
      <c r="WAT230"/>
      <c r="WAU230"/>
      <c r="WAV230"/>
      <c r="WAW230"/>
      <c r="WAX230"/>
      <c r="WAY230"/>
      <c r="WAZ230"/>
      <c r="WBA230"/>
      <c r="WBB230"/>
      <c r="WBC230"/>
      <c r="WBD230"/>
      <c r="WBE230"/>
      <c r="WBF230"/>
      <c r="WBG230"/>
      <c r="WBH230"/>
      <c r="WBI230"/>
      <c r="WBJ230"/>
      <c r="WBK230"/>
      <c r="WBL230"/>
      <c r="WBM230"/>
      <c r="WBN230"/>
      <c r="WBO230"/>
      <c r="WBP230"/>
      <c r="WBQ230"/>
      <c r="WBR230"/>
      <c r="WBS230"/>
      <c r="WBT230"/>
      <c r="WBU230"/>
      <c r="WBV230"/>
      <c r="WBW230"/>
      <c r="WBX230"/>
      <c r="WBY230"/>
      <c r="WBZ230"/>
      <c r="WCA230"/>
      <c r="WCB230"/>
      <c r="WCC230"/>
      <c r="WCD230"/>
      <c r="WCE230"/>
      <c r="WCF230"/>
      <c r="WCG230"/>
      <c r="WCH230"/>
      <c r="WCI230"/>
      <c r="WCJ230"/>
      <c r="WCK230"/>
      <c r="WCL230"/>
      <c r="WCM230"/>
      <c r="WCN230"/>
      <c r="WCO230"/>
      <c r="WCP230"/>
      <c r="WCQ230"/>
      <c r="WCR230"/>
      <c r="WCS230"/>
      <c r="WCT230"/>
      <c r="WCU230"/>
      <c r="WCV230"/>
      <c r="WCW230"/>
      <c r="WCX230"/>
      <c r="WCY230"/>
      <c r="WCZ230"/>
      <c r="WDA230"/>
      <c r="WDB230"/>
      <c r="WDC230"/>
      <c r="WDD230"/>
      <c r="WDE230"/>
      <c r="WDF230"/>
      <c r="WDG230"/>
      <c r="WDH230"/>
      <c r="WDI230"/>
      <c r="WDJ230"/>
      <c r="WDK230"/>
      <c r="WDL230"/>
      <c r="WDM230"/>
      <c r="WDN230"/>
      <c r="WDO230"/>
      <c r="WDP230"/>
      <c r="WDQ230"/>
      <c r="WDR230"/>
      <c r="WDS230"/>
      <c r="WDT230"/>
      <c r="WDU230"/>
      <c r="WDV230"/>
      <c r="WDW230"/>
      <c r="WDX230"/>
      <c r="WDY230"/>
      <c r="WDZ230"/>
      <c r="WEA230"/>
      <c r="WEB230"/>
      <c r="WEC230"/>
      <c r="WED230"/>
      <c r="WEE230"/>
      <c r="WEF230"/>
      <c r="WEG230"/>
      <c r="WEH230"/>
      <c r="WEI230"/>
      <c r="WEJ230"/>
      <c r="WEK230"/>
      <c r="WEL230"/>
      <c r="WEM230"/>
      <c r="WEN230"/>
      <c r="WEO230"/>
      <c r="WEP230"/>
      <c r="WEQ230"/>
      <c r="WER230"/>
      <c r="WES230"/>
      <c r="WET230"/>
      <c r="WEU230"/>
      <c r="WEV230"/>
      <c r="WEW230"/>
      <c r="WEX230"/>
      <c r="WEY230"/>
      <c r="WEZ230"/>
      <c r="WFA230"/>
      <c r="WFB230"/>
      <c r="WFC230"/>
      <c r="WFD230"/>
      <c r="WFE230"/>
      <c r="WFF230"/>
      <c r="WFG230"/>
      <c r="WFH230"/>
      <c r="WFI230"/>
      <c r="WFJ230"/>
      <c r="WFK230"/>
      <c r="WFL230"/>
      <c r="WFM230"/>
      <c r="WFN230"/>
      <c r="WFO230"/>
      <c r="WFP230"/>
      <c r="WFQ230"/>
      <c r="WFR230"/>
      <c r="WFS230"/>
      <c r="WFT230"/>
      <c r="WFU230"/>
      <c r="WFV230"/>
      <c r="WFW230"/>
      <c r="WFX230"/>
      <c r="WFY230"/>
      <c r="WFZ230"/>
      <c r="WGA230"/>
      <c r="WGB230"/>
      <c r="WGC230"/>
      <c r="WGD230"/>
      <c r="WGE230"/>
      <c r="WGF230"/>
      <c r="WGG230"/>
      <c r="WGH230"/>
      <c r="WGI230"/>
      <c r="WGJ230"/>
      <c r="WGK230"/>
      <c r="WGL230"/>
      <c r="WGM230"/>
      <c r="WGN230"/>
      <c r="WGO230"/>
      <c r="WGP230"/>
      <c r="WGQ230"/>
      <c r="WGR230"/>
      <c r="WGS230"/>
      <c r="WGT230"/>
      <c r="WGU230"/>
      <c r="WGV230"/>
      <c r="WGW230"/>
      <c r="WGX230"/>
      <c r="WGY230"/>
      <c r="WGZ230"/>
      <c r="WHA230"/>
      <c r="WHB230"/>
      <c r="WHC230"/>
      <c r="WHD230"/>
      <c r="WHE230"/>
      <c r="WHF230"/>
      <c r="WHG230"/>
      <c r="WHH230"/>
      <c r="WHI230"/>
      <c r="WHJ230"/>
      <c r="WHK230"/>
      <c r="WHL230"/>
      <c r="WHM230"/>
      <c r="WHN230"/>
      <c r="WHO230"/>
      <c r="WHP230"/>
      <c r="WHQ230"/>
      <c r="WHR230"/>
      <c r="WHS230"/>
      <c r="WHT230"/>
      <c r="WHU230"/>
      <c r="WHV230"/>
      <c r="WHW230"/>
      <c r="WHX230"/>
      <c r="WHY230"/>
      <c r="WHZ230"/>
      <c r="WIA230"/>
      <c r="WIB230"/>
      <c r="WIC230"/>
      <c r="WID230"/>
      <c r="WIE230"/>
      <c r="WIF230"/>
      <c r="WIG230"/>
      <c r="WIH230"/>
      <c r="WII230"/>
      <c r="WIJ230"/>
      <c r="WIK230"/>
      <c r="WIL230"/>
      <c r="WIM230"/>
      <c r="WIN230"/>
      <c r="WIO230"/>
      <c r="WIP230"/>
      <c r="WIQ230"/>
      <c r="WIR230"/>
      <c r="WIS230"/>
      <c r="WIT230"/>
      <c r="WIU230"/>
      <c r="WIV230"/>
      <c r="WIW230"/>
      <c r="WIX230"/>
      <c r="WIY230"/>
      <c r="WIZ230"/>
      <c r="WJA230"/>
      <c r="WJB230"/>
      <c r="WJC230"/>
      <c r="WJD230"/>
      <c r="WJE230"/>
      <c r="WJF230"/>
      <c r="WJG230"/>
      <c r="WJH230"/>
      <c r="WJI230"/>
      <c r="WJJ230"/>
      <c r="WJK230"/>
      <c r="WJL230"/>
      <c r="WJM230"/>
      <c r="WJN230"/>
      <c r="WJO230"/>
      <c r="WJP230"/>
      <c r="WJQ230"/>
      <c r="WJR230"/>
      <c r="WJS230"/>
      <c r="WJT230"/>
      <c r="WJU230"/>
      <c r="WJV230"/>
      <c r="WJW230"/>
      <c r="WJX230"/>
      <c r="WJY230"/>
      <c r="WJZ230"/>
      <c r="WKA230"/>
      <c r="WKB230"/>
      <c r="WKC230"/>
      <c r="WKD230"/>
      <c r="WKE230"/>
      <c r="WKF230"/>
      <c r="WKG230"/>
      <c r="WKH230"/>
      <c r="WKI230"/>
      <c r="WKJ230"/>
      <c r="WKK230"/>
      <c r="WKL230"/>
      <c r="WKM230"/>
      <c r="WKN230"/>
      <c r="WKO230"/>
      <c r="WKP230"/>
      <c r="WKQ230"/>
      <c r="WKR230"/>
      <c r="WKS230"/>
      <c r="WKT230"/>
      <c r="WKU230"/>
      <c r="WKV230"/>
      <c r="WKW230"/>
      <c r="WKX230"/>
      <c r="WKY230"/>
      <c r="WKZ230"/>
      <c r="WLA230"/>
      <c r="WLB230"/>
      <c r="WLC230"/>
      <c r="WLD230"/>
      <c r="WLE230"/>
      <c r="WLF230"/>
      <c r="WLG230"/>
      <c r="WLH230"/>
      <c r="WLI230"/>
      <c r="WLJ230"/>
      <c r="WLK230"/>
      <c r="WLL230"/>
      <c r="WLM230"/>
      <c r="WLN230"/>
      <c r="WLO230"/>
      <c r="WLP230"/>
      <c r="WLQ230"/>
      <c r="WLR230"/>
      <c r="WLS230"/>
      <c r="WLT230"/>
      <c r="WLU230"/>
      <c r="WLV230"/>
      <c r="WLW230"/>
      <c r="WLX230"/>
      <c r="WLY230"/>
      <c r="WLZ230"/>
      <c r="WMA230"/>
      <c r="WMB230"/>
      <c r="WMC230"/>
      <c r="WMD230"/>
      <c r="WME230"/>
      <c r="WMF230"/>
      <c r="WMG230"/>
      <c r="WMH230"/>
      <c r="WMI230"/>
      <c r="WMJ230"/>
      <c r="WMK230"/>
      <c r="WML230"/>
      <c r="WMM230"/>
      <c r="WMN230"/>
      <c r="WMO230"/>
      <c r="WMP230"/>
      <c r="WMQ230"/>
      <c r="WMR230"/>
      <c r="WMS230"/>
      <c r="WMT230"/>
      <c r="WMU230"/>
      <c r="WMV230"/>
      <c r="WMW230"/>
      <c r="WMX230"/>
      <c r="WMY230"/>
      <c r="WMZ230"/>
      <c r="WNA230"/>
      <c r="WNB230"/>
      <c r="WNC230"/>
      <c r="WND230"/>
      <c r="WNE230"/>
      <c r="WNF230"/>
      <c r="WNG230"/>
      <c r="WNH230"/>
      <c r="WNI230"/>
      <c r="WNJ230"/>
      <c r="WNK230"/>
      <c r="WNL230"/>
      <c r="WNM230"/>
      <c r="WNN230"/>
      <c r="WNO230"/>
      <c r="WNP230"/>
      <c r="WNQ230"/>
      <c r="WNR230"/>
      <c r="WNS230"/>
      <c r="WNT230"/>
      <c r="WNU230"/>
      <c r="WNV230"/>
      <c r="WNW230"/>
      <c r="WNX230"/>
      <c r="WNY230"/>
      <c r="WNZ230"/>
      <c r="WOA230"/>
      <c r="WOB230"/>
      <c r="WOC230"/>
      <c r="WOD230"/>
      <c r="WOE230"/>
      <c r="WOF230"/>
      <c r="WOG230"/>
      <c r="WOH230"/>
      <c r="WOI230"/>
      <c r="WOJ230"/>
      <c r="WOK230"/>
      <c r="WOL230"/>
      <c r="WOM230"/>
      <c r="WON230"/>
      <c r="WOO230"/>
      <c r="WOP230"/>
      <c r="WOQ230"/>
      <c r="WOR230"/>
      <c r="WOS230"/>
      <c r="WOT230"/>
      <c r="WOU230"/>
      <c r="WOV230"/>
      <c r="WOW230"/>
      <c r="WOX230"/>
      <c r="WOY230"/>
      <c r="WOZ230"/>
      <c r="WPA230"/>
      <c r="WPB230"/>
      <c r="WPC230"/>
      <c r="WPD230"/>
      <c r="WPE230"/>
      <c r="WPF230"/>
      <c r="WPG230"/>
      <c r="WPH230"/>
      <c r="WPI230"/>
      <c r="WPJ230"/>
      <c r="WPK230"/>
      <c r="WPL230"/>
      <c r="WPM230"/>
      <c r="WPN230"/>
      <c r="WPO230"/>
      <c r="WPP230"/>
      <c r="WPQ230"/>
      <c r="WPR230"/>
      <c r="WPS230"/>
      <c r="WPT230"/>
      <c r="WPU230"/>
      <c r="WPV230"/>
      <c r="WPW230"/>
      <c r="WPX230"/>
      <c r="WPY230"/>
      <c r="WPZ230"/>
      <c r="WQA230"/>
      <c r="WQB230"/>
      <c r="WQC230"/>
      <c r="WQD230"/>
      <c r="WQE230"/>
      <c r="WQF230"/>
      <c r="WQG230"/>
      <c r="WQH230"/>
      <c r="WQI230"/>
      <c r="WQJ230"/>
      <c r="WQK230"/>
      <c r="WQL230"/>
      <c r="WQM230"/>
      <c r="WQN230"/>
      <c r="WQO230"/>
      <c r="WQP230"/>
      <c r="WQQ230"/>
      <c r="WQR230"/>
      <c r="WQS230"/>
      <c r="WQT230"/>
      <c r="WQU230"/>
      <c r="WQV230"/>
      <c r="WQW230"/>
      <c r="WQX230"/>
      <c r="WQY230"/>
      <c r="WQZ230"/>
      <c r="WRA230"/>
      <c r="WRB230"/>
      <c r="WRC230"/>
      <c r="WRD230"/>
      <c r="WRE230"/>
      <c r="WRF230"/>
      <c r="WRG230"/>
      <c r="WRH230"/>
      <c r="WRI230"/>
      <c r="WRJ230"/>
      <c r="WRK230"/>
      <c r="WRL230"/>
      <c r="WRM230"/>
      <c r="WRN230"/>
      <c r="WRO230"/>
      <c r="WRP230"/>
      <c r="WRQ230"/>
      <c r="WRR230"/>
      <c r="WRS230"/>
      <c r="WRT230"/>
      <c r="WRU230"/>
      <c r="WRV230"/>
      <c r="WRW230"/>
      <c r="WRX230"/>
      <c r="WRY230"/>
      <c r="WRZ230"/>
      <c r="WSA230"/>
      <c r="WSB230"/>
      <c r="WSC230"/>
      <c r="WSD230"/>
      <c r="WSE230"/>
      <c r="WSF230"/>
      <c r="WSG230"/>
      <c r="WSH230"/>
      <c r="WSI230"/>
      <c r="WSJ230"/>
      <c r="WSK230"/>
      <c r="WSL230"/>
      <c r="WSM230"/>
      <c r="WSN230"/>
      <c r="WSO230"/>
      <c r="WSP230"/>
      <c r="WSQ230"/>
      <c r="WSR230"/>
      <c r="WSS230"/>
      <c r="WST230"/>
      <c r="WSU230"/>
      <c r="WSV230"/>
      <c r="WSW230"/>
      <c r="WSX230"/>
      <c r="WSY230"/>
      <c r="WSZ230"/>
      <c r="WTA230"/>
      <c r="WTB230"/>
      <c r="WTC230"/>
      <c r="WTD230"/>
      <c r="WTE230"/>
      <c r="WTF230"/>
      <c r="WTG230"/>
      <c r="WTH230"/>
      <c r="WTI230"/>
      <c r="WTJ230"/>
      <c r="WTK230"/>
      <c r="WTL230"/>
      <c r="WTM230"/>
      <c r="WTN230"/>
      <c r="WTO230"/>
      <c r="WTP230"/>
      <c r="WTQ230"/>
      <c r="WTR230"/>
      <c r="WTS230"/>
      <c r="WTT230"/>
      <c r="WTU230"/>
      <c r="WTV230"/>
      <c r="WTW230"/>
      <c r="WTX230"/>
      <c r="WTY230"/>
      <c r="WTZ230"/>
      <c r="WUA230"/>
      <c r="WUB230"/>
      <c r="WUC230"/>
      <c r="WUD230"/>
      <c r="WUE230"/>
      <c r="WUF230"/>
      <c r="WUG230"/>
      <c r="WUH230"/>
      <c r="WUI230"/>
      <c r="WUJ230"/>
      <c r="WUK230"/>
      <c r="WUL230"/>
      <c r="WUM230"/>
      <c r="WUN230"/>
      <c r="WUO230"/>
      <c r="WUP230"/>
      <c r="WUQ230"/>
      <c r="WUR230"/>
      <c r="WUS230"/>
      <c r="WUT230"/>
      <c r="WUU230"/>
      <c r="WUV230"/>
      <c r="WUW230"/>
      <c r="WUX230"/>
      <c r="WUY230"/>
      <c r="WUZ230"/>
      <c r="WVA230"/>
      <c r="WVB230"/>
      <c r="WVC230"/>
      <c r="WVD230"/>
      <c r="WVE230"/>
      <c r="WVF230"/>
      <c r="WVG230"/>
      <c r="WVH230"/>
      <c r="WVI230"/>
      <c r="WVJ230"/>
      <c r="WVK230"/>
      <c r="WVL230"/>
      <c r="WVM230"/>
      <c r="WVN230"/>
      <c r="WVO230"/>
      <c r="WVP230"/>
      <c r="WVQ230"/>
      <c r="WVR230"/>
      <c r="WVS230"/>
      <c r="WVT230"/>
      <c r="WVU230"/>
      <c r="WVV230"/>
      <c r="WVW230"/>
      <c r="WVX230"/>
      <c r="WVY230"/>
      <c r="WVZ230"/>
      <c r="WWA230"/>
      <c r="WWB230"/>
      <c r="WWC230"/>
      <c r="WWD230"/>
      <c r="WWE230"/>
      <c r="WWF230"/>
      <c r="WWG230"/>
      <c r="WWH230"/>
      <c r="WWI230"/>
      <c r="WWJ230"/>
      <c r="WWK230"/>
      <c r="WWL230"/>
      <c r="WWM230"/>
      <c r="WWN230"/>
      <c r="WWO230"/>
      <c r="WWP230"/>
      <c r="WWQ230"/>
      <c r="WWR230"/>
      <c r="WWS230"/>
      <c r="WWT230"/>
      <c r="WWU230"/>
      <c r="WWV230"/>
      <c r="WWW230"/>
      <c r="WWX230"/>
      <c r="WWY230"/>
      <c r="WWZ230"/>
      <c r="WXA230"/>
      <c r="WXB230"/>
      <c r="WXC230"/>
      <c r="WXD230"/>
      <c r="WXE230"/>
      <c r="WXF230"/>
      <c r="WXG230"/>
      <c r="WXH230"/>
      <c r="WXI230"/>
      <c r="WXJ230"/>
      <c r="WXK230"/>
      <c r="WXL230"/>
      <c r="WXM230"/>
      <c r="WXN230"/>
      <c r="WXO230"/>
      <c r="WXP230"/>
      <c r="WXQ230"/>
      <c r="WXR230"/>
      <c r="WXS230"/>
      <c r="WXT230"/>
      <c r="WXU230"/>
      <c r="WXV230"/>
      <c r="WXW230"/>
      <c r="WXX230"/>
      <c r="WXY230"/>
      <c r="WXZ230"/>
      <c r="WYA230"/>
      <c r="WYB230"/>
      <c r="WYC230"/>
      <c r="WYD230"/>
      <c r="WYE230"/>
      <c r="WYF230"/>
      <c r="WYG230"/>
      <c r="WYH230"/>
      <c r="WYI230"/>
      <c r="WYJ230"/>
      <c r="WYK230"/>
      <c r="WYL230"/>
      <c r="WYM230"/>
      <c r="WYN230"/>
      <c r="WYO230"/>
      <c r="WYP230"/>
      <c r="WYQ230"/>
      <c r="WYR230"/>
      <c r="WYS230"/>
      <c r="WYT230"/>
      <c r="WYU230"/>
      <c r="WYV230"/>
      <c r="WYW230"/>
      <c r="WYX230"/>
      <c r="WYY230"/>
      <c r="WYZ230"/>
      <c r="WZA230"/>
      <c r="WZB230"/>
      <c r="WZC230"/>
      <c r="WZD230"/>
      <c r="WZE230"/>
      <c r="WZF230"/>
      <c r="WZG230"/>
      <c r="WZH230"/>
      <c r="WZI230"/>
      <c r="WZJ230"/>
      <c r="WZK230"/>
      <c r="WZL230"/>
      <c r="WZM230"/>
      <c r="WZN230"/>
      <c r="WZO230"/>
      <c r="WZP230"/>
      <c r="WZQ230"/>
      <c r="WZR230"/>
      <c r="WZS230"/>
      <c r="WZT230"/>
      <c r="WZU230"/>
      <c r="WZV230"/>
      <c r="WZW230"/>
      <c r="WZX230"/>
      <c r="WZY230"/>
      <c r="WZZ230"/>
      <c r="XAA230"/>
      <c r="XAB230"/>
      <c r="XAC230"/>
      <c r="XAD230"/>
      <c r="XAE230"/>
      <c r="XAF230"/>
      <c r="XAG230"/>
      <c r="XAH230"/>
      <c r="XAI230"/>
      <c r="XAJ230"/>
      <c r="XAK230"/>
      <c r="XAL230"/>
      <c r="XAM230"/>
      <c r="XAN230"/>
      <c r="XAO230"/>
      <c r="XAP230"/>
      <c r="XAQ230"/>
      <c r="XAR230"/>
      <c r="XAS230"/>
      <c r="XAT230"/>
      <c r="XAU230"/>
      <c r="XAV230"/>
      <c r="XAW230"/>
      <c r="XAX230"/>
      <c r="XAY230"/>
      <c r="XAZ230"/>
      <c r="XBA230"/>
      <c r="XBB230"/>
      <c r="XBC230"/>
      <c r="XBD230"/>
      <c r="XBE230"/>
      <c r="XBF230"/>
      <c r="XBG230"/>
      <c r="XBH230"/>
      <c r="XBI230"/>
      <c r="XBJ230"/>
      <c r="XBK230"/>
      <c r="XBL230"/>
      <c r="XBM230"/>
      <c r="XBN230"/>
      <c r="XBO230"/>
      <c r="XBP230"/>
      <c r="XBQ230"/>
      <c r="XBR230"/>
      <c r="XBS230"/>
      <c r="XBT230"/>
      <c r="XBU230"/>
      <c r="XBV230"/>
      <c r="XBW230"/>
      <c r="XBX230"/>
      <c r="XBY230"/>
      <c r="XBZ230"/>
      <c r="XCA230"/>
      <c r="XCB230"/>
      <c r="XCC230"/>
      <c r="XCD230"/>
      <c r="XCE230"/>
      <c r="XCF230"/>
      <c r="XCG230"/>
      <c r="XCH230"/>
      <c r="XCI230"/>
      <c r="XCJ230"/>
      <c r="XCK230"/>
      <c r="XCL230"/>
      <c r="XCM230"/>
      <c r="XCN230"/>
      <c r="XCO230"/>
      <c r="XCP230"/>
      <c r="XCQ230"/>
      <c r="XCR230"/>
      <c r="XCS230"/>
      <c r="XCT230"/>
      <c r="XCU230"/>
      <c r="XCV230"/>
      <c r="XCW230"/>
      <c r="XCX230"/>
      <c r="XCY230"/>
      <c r="XCZ230"/>
      <c r="XDA230"/>
      <c r="XDB230"/>
      <c r="XDC230"/>
      <c r="XDD230"/>
      <c r="XDE230"/>
      <c r="XDF230"/>
      <c r="XDG230"/>
      <c r="XDH230"/>
      <c r="XDI230"/>
      <c r="XDJ230"/>
      <c r="XDK230"/>
      <c r="XDL230"/>
      <c r="XDM230"/>
      <c r="XDN230"/>
      <c r="XDO230"/>
      <c r="XDP230"/>
      <c r="XDQ230"/>
      <c r="XDR230"/>
      <c r="XDS230"/>
      <c r="XDT230"/>
      <c r="XDU230"/>
      <c r="XDV230"/>
      <c r="XDW230"/>
      <c r="XDX230"/>
      <c r="XDY230"/>
      <c r="XDZ230"/>
      <c r="XEA230"/>
      <c r="XEB230"/>
      <c r="XEC230"/>
      <c r="XED230"/>
    </row>
    <row r="232" spans="1:16358" x14ac:dyDescent="0.25">
      <c r="A232" s="165" t="s">
        <v>435</v>
      </c>
      <c r="B232" s="165"/>
    </row>
    <row r="233" spans="1:16358" s="114" customFormat="1" ht="11.25" x14ac:dyDescent="0.2">
      <c r="A233" s="164" t="s">
        <v>441</v>
      </c>
      <c r="B233" s="164"/>
      <c r="C233" s="164"/>
      <c r="D233" s="164"/>
      <c r="E233" s="164"/>
      <c r="F233" s="164"/>
      <c r="G233" s="164"/>
      <c r="H233" s="164"/>
    </row>
    <row r="234" spans="1:16358" s="114" customFormat="1" ht="24.75" customHeight="1" x14ac:dyDescent="0.25">
      <c r="A234" s="158" t="s">
        <v>442</v>
      </c>
      <c r="B234" s="159"/>
      <c r="C234" s="159"/>
      <c r="D234" s="159"/>
      <c r="E234" s="159"/>
      <c r="F234" s="159"/>
      <c r="G234" s="159"/>
      <c r="H234" s="159"/>
      <c r="I234" s="159"/>
      <c r="J234" s="159"/>
    </row>
    <row r="235" spans="1:16358" s="114" customFormat="1" x14ac:dyDescent="0.25">
      <c r="A235" s="118"/>
      <c r="B235" s="119"/>
      <c r="C235" s="119"/>
      <c r="D235" s="119"/>
      <c r="E235" s="119"/>
      <c r="F235" s="119"/>
      <c r="G235" s="119"/>
      <c r="H235" s="119"/>
      <c r="I235" s="119"/>
      <c r="J235" s="119"/>
    </row>
    <row r="236" spans="1:16358" s="114" customFormat="1" ht="11.25" x14ac:dyDescent="0.2">
      <c r="A236" s="153" t="s">
        <v>5</v>
      </c>
      <c r="B236" s="153"/>
    </row>
  </sheetData>
  <mergeCells count="41">
    <mergeCell ref="A5:B5"/>
    <mergeCell ref="A232:B232"/>
    <mergeCell ref="A233:H233"/>
    <mergeCell ref="A236:B236"/>
    <mergeCell ref="A6:B6"/>
    <mergeCell ref="C6:G6"/>
    <mergeCell ref="A7:B7"/>
    <mergeCell ref="C7:G7"/>
    <mergeCell ref="A120:B120"/>
    <mergeCell ref="A151:D151"/>
    <mergeCell ref="A65:B65"/>
    <mergeCell ref="A96:D96"/>
    <mergeCell ref="A117:F117"/>
    <mergeCell ref="A208:D208"/>
    <mergeCell ref="A234:J234"/>
    <mergeCell ref="A10:B10"/>
    <mergeCell ref="A230:F230"/>
    <mergeCell ref="P117:V117"/>
    <mergeCell ref="A118:F118"/>
    <mergeCell ref="K118:L118"/>
    <mergeCell ref="P118:V118"/>
    <mergeCell ref="K230:L230"/>
    <mergeCell ref="P230:V230"/>
    <mergeCell ref="P174:V174"/>
    <mergeCell ref="A175:F175"/>
    <mergeCell ref="K175:L175"/>
    <mergeCell ref="P175:V175"/>
    <mergeCell ref="A177:C177"/>
    <mergeCell ref="A174:F174"/>
    <mergeCell ref="A41:D41"/>
    <mergeCell ref="A62:F62"/>
    <mergeCell ref="P62:V62"/>
    <mergeCell ref="A63:F63"/>
    <mergeCell ref="K63:L63"/>
    <mergeCell ref="P63:V63"/>
    <mergeCell ref="A1:F1"/>
    <mergeCell ref="P1:V1"/>
    <mergeCell ref="A3:F3"/>
    <mergeCell ref="K3:L3"/>
    <mergeCell ref="P3:V3"/>
    <mergeCell ref="A2:B2"/>
  </mergeCells>
  <hyperlinks>
    <hyperlink ref="K3" display="Back to contents page "/>
    <hyperlink ref="K3:L3" location="Contents!A1" display="Back to contents page "/>
    <hyperlink ref="K63" display="Back to contents page "/>
    <hyperlink ref="K63:L63" location="Contents!A1" display="Back to contents page "/>
    <hyperlink ref="K118" display="Back to contents page "/>
    <hyperlink ref="K118:L118" location="Contents!A1" display="Back to contents page "/>
    <hyperlink ref="K175" display="Back to contents page "/>
    <hyperlink ref="K175:L175" location="Contents!A1" display="Back to contents page "/>
    <hyperlink ref="K230" display="Back to contents page "/>
    <hyperlink ref="K230:L230" location="Contents!A1" display="Back to contents page "/>
    <hyperlink ref="A6:B6" location="Fife!A42" display="1. Total Fertility Rate (All persons)"/>
    <hyperlink ref="C6:G6" location="Fife!A97" display="2. Standardised Mortality Ratio (All Persons)"/>
    <hyperlink ref="A7:B7" location="Fife!A152" display="3. Life Expectancy (All Persons)"/>
    <hyperlink ref="C7:G7" location="Fife!A20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List Box 1">
              <controlPr defaultSize="0" autoLine="0" autoPict="0">
                <anchor moveWithCells="1">
                  <from>
                    <xdr:col>1</xdr:col>
                    <xdr:colOff>9525</xdr:colOff>
                    <xdr:row>41</xdr:row>
                    <xdr:rowOff>0</xdr:rowOff>
                  </from>
                  <to>
                    <xdr:col>2</xdr:col>
                    <xdr:colOff>9525</xdr:colOff>
                    <xdr:row>60</xdr:row>
                    <xdr:rowOff>0</xdr:rowOff>
                  </to>
                </anchor>
              </controlPr>
            </control>
          </mc:Choice>
        </mc:AlternateContent>
        <mc:AlternateContent xmlns:mc="http://schemas.openxmlformats.org/markup-compatibility/2006">
          <mc:Choice Requires="x14">
            <control shapeId="52226" r:id="rId5" name="List Box 2">
              <controlPr defaultSize="0" autoLine="0" autoPict="0">
                <anchor moveWithCells="1">
                  <from>
                    <xdr:col>1</xdr:col>
                    <xdr:colOff>38100</xdr:colOff>
                    <xdr:row>96</xdr:row>
                    <xdr:rowOff>19050</xdr:rowOff>
                  </from>
                  <to>
                    <xdr:col>2</xdr:col>
                    <xdr:colOff>9525</xdr:colOff>
                    <xdr:row>115</xdr:row>
                    <xdr:rowOff>0</xdr:rowOff>
                  </to>
                </anchor>
              </controlPr>
            </control>
          </mc:Choice>
        </mc:AlternateContent>
        <mc:AlternateContent xmlns:mc="http://schemas.openxmlformats.org/markup-compatibility/2006">
          <mc:Choice Requires="x14">
            <control shapeId="52227" r:id="rId6" name="List Box 3">
              <controlPr defaultSize="0" autoLine="0" autoPict="0">
                <anchor moveWithCells="1">
                  <from>
                    <xdr:col>1</xdr:col>
                    <xdr:colOff>38100</xdr:colOff>
                    <xdr:row>151</xdr:row>
                    <xdr:rowOff>57150</xdr:rowOff>
                  </from>
                  <to>
                    <xdr:col>2</xdr:col>
                    <xdr:colOff>28575</xdr:colOff>
                    <xdr:row>171</xdr:row>
                    <xdr:rowOff>123825</xdr:rowOff>
                  </to>
                </anchor>
              </controlPr>
            </control>
          </mc:Choice>
        </mc:AlternateContent>
        <mc:AlternateContent xmlns:mc="http://schemas.openxmlformats.org/markup-compatibility/2006">
          <mc:Choice Requires="x14">
            <control shapeId="52228" r:id="rId7" name="List Box 4">
              <controlPr defaultSize="0" autoLine="0" autoPict="0">
                <anchor moveWithCells="1">
                  <from>
                    <xdr:col>1</xdr:col>
                    <xdr:colOff>38100</xdr:colOff>
                    <xdr:row>208</xdr:row>
                    <xdr:rowOff>57150</xdr:rowOff>
                  </from>
                  <to>
                    <xdr:col>2</xdr:col>
                    <xdr:colOff>28575</xdr:colOff>
                    <xdr:row>228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ED228"/>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215</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216</v>
      </c>
      <c r="C13" s="48">
        <v>1.149412989616394</v>
      </c>
      <c r="D13" s="49">
        <v>1.1540416479110718</v>
      </c>
      <c r="E13" s="49">
        <v>1.16105055809021</v>
      </c>
      <c r="F13" s="49">
        <v>1.1697317361831665</v>
      </c>
      <c r="G13" s="49">
        <v>1.1767392158508301</v>
      </c>
      <c r="H13" s="49">
        <v>1.1824264526367187</v>
      </c>
      <c r="I13" s="49">
        <v>1.1864039897918701</v>
      </c>
      <c r="J13" s="50">
        <v>1.1895296573638916</v>
      </c>
      <c r="K13" s="50">
        <v>1.1928069591522217</v>
      </c>
      <c r="L13" s="50">
        <v>1.1960341930389404</v>
      </c>
      <c r="M13" s="50">
        <v>1.199915885925293</v>
      </c>
      <c r="N13" s="50">
        <v>1.2046051025390625</v>
      </c>
      <c r="O13" s="50">
        <v>1.2092329263687134</v>
      </c>
      <c r="P13" s="50">
        <v>1.2138845920562744</v>
      </c>
      <c r="Q13" s="50">
        <v>1.2174943685531616</v>
      </c>
      <c r="R13" s="50">
        <v>1.2202689647674561</v>
      </c>
      <c r="S13" s="50">
        <v>1.2231606245040894</v>
      </c>
      <c r="T13" s="50">
        <v>1.2269693613052368</v>
      </c>
      <c r="U13" s="50">
        <v>1.229853630065918</v>
      </c>
      <c r="V13" s="50">
        <v>1.229717493057251</v>
      </c>
      <c r="W13" s="50">
        <v>1.229514479637146</v>
      </c>
      <c r="X13" s="50">
        <v>1.2294353246688843</v>
      </c>
      <c r="Y13" s="50">
        <v>1.2294633388519287</v>
      </c>
      <c r="Z13" s="50">
        <v>1.2295987606048584</v>
      </c>
      <c r="AA13" s="51">
        <v>1.2295514345169067</v>
      </c>
    </row>
    <row r="14" spans="1:27" x14ac:dyDescent="0.25">
      <c r="A14" s="19">
        <v>2</v>
      </c>
      <c r="B14" s="16" t="s">
        <v>217</v>
      </c>
      <c r="C14" s="48">
        <v>1.6115599870681763</v>
      </c>
      <c r="D14" s="49">
        <v>1.6180496215820312</v>
      </c>
      <c r="E14" s="49">
        <v>1.6278767585754395</v>
      </c>
      <c r="F14" s="49">
        <v>1.6400483846664429</v>
      </c>
      <c r="G14" s="49">
        <v>1.6498733758926392</v>
      </c>
      <c r="H14" s="49">
        <v>1.6578471660614014</v>
      </c>
      <c r="I14" s="49">
        <v>1.663424015045166</v>
      </c>
      <c r="J14" s="50">
        <v>1.6678063869476318</v>
      </c>
      <c r="K14" s="50">
        <v>1.6724015474319458</v>
      </c>
      <c r="L14" s="50">
        <v>1.6769262552261353</v>
      </c>
      <c r="M14" s="50">
        <v>1.6823687553405762</v>
      </c>
      <c r="N14" s="50">
        <v>1.6889433860778809</v>
      </c>
      <c r="O14" s="50">
        <v>1.6954318284988403</v>
      </c>
      <c r="P14" s="50">
        <v>1.7019538879394531</v>
      </c>
      <c r="Q14" s="50">
        <v>1.7070149183273315</v>
      </c>
      <c r="R14" s="50">
        <v>1.7109050750732422</v>
      </c>
      <c r="S14" s="50">
        <v>1.7149593830108643</v>
      </c>
      <c r="T14" s="50">
        <v>1.7202996015548706</v>
      </c>
      <c r="U14" s="50">
        <v>1.7243436574935913</v>
      </c>
      <c r="V14" s="50">
        <v>1.724152684211731</v>
      </c>
      <c r="W14" s="50">
        <v>1.7238680124282837</v>
      </c>
      <c r="X14" s="50">
        <v>1.7237571477890015</v>
      </c>
      <c r="Y14" s="50">
        <v>1.7237962484359741</v>
      </c>
      <c r="Z14" s="50">
        <v>1.7239861488342285</v>
      </c>
      <c r="AA14" s="51">
        <v>1.7239198684692383</v>
      </c>
    </row>
    <row r="15" spans="1:27" x14ac:dyDescent="0.25">
      <c r="A15" s="19">
        <v>3</v>
      </c>
      <c r="B15" s="16" t="s">
        <v>218</v>
      </c>
      <c r="C15" s="48">
        <v>1.6675785779953003</v>
      </c>
      <c r="D15" s="49">
        <v>1.6742937564849854</v>
      </c>
      <c r="E15" s="49">
        <v>1.6844624280929565</v>
      </c>
      <c r="F15" s="49">
        <v>1.6970571279525757</v>
      </c>
      <c r="G15" s="49">
        <v>1.707223653793335</v>
      </c>
      <c r="H15" s="49">
        <v>1.7154747247695923</v>
      </c>
      <c r="I15" s="49">
        <v>1.7212454080581665</v>
      </c>
      <c r="J15" s="50">
        <v>1.7257801294326782</v>
      </c>
      <c r="K15" s="50">
        <v>1.7305349111557007</v>
      </c>
      <c r="L15" s="50">
        <v>1.7352169752120972</v>
      </c>
      <c r="M15" s="50">
        <v>1.7408486604690552</v>
      </c>
      <c r="N15" s="50">
        <v>1.7476518154144287</v>
      </c>
      <c r="O15" s="50">
        <v>1.7543659210205078</v>
      </c>
      <c r="P15" s="50">
        <v>1.7611144781112671</v>
      </c>
      <c r="Q15" s="50">
        <v>1.7663514614105225</v>
      </c>
      <c r="R15" s="50">
        <v>1.7703769207000732</v>
      </c>
      <c r="S15" s="50">
        <v>1.7745721340179443</v>
      </c>
      <c r="T15" s="50">
        <v>1.7800979614257812</v>
      </c>
      <c r="U15" s="50">
        <v>1.7842825651168823</v>
      </c>
      <c r="V15" s="50">
        <v>1.7840850353240967</v>
      </c>
      <c r="W15" s="50">
        <v>1.7837904691696167</v>
      </c>
      <c r="X15" s="50">
        <v>1.7836756706237793</v>
      </c>
      <c r="Y15" s="50">
        <v>1.7837162017822266</v>
      </c>
      <c r="Z15" s="50">
        <v>1.7839126586914062</v>
      </c>
      <c r="AA15" s="51">
        <v>1.7838441133499146</v>
      </c>
    </row>
    <row r="16" spans="1:27" x14ac:dyDescent="0.25">
      <c r="A16" s="19">
        <v>4</v>
      </c>
      <c r="B16" s="16" t="s">
        <v>219</v>
      </c>
      <c r="C16" s="52">
        <v>1.6848909854888916</v>
      </c>
      <c r="D16" s="50">
        <v>1.6916757822036743</v>
      </c>
      <c r="E16" s="50">
        <v>1.7019501924514771</v>
      </c>
      <c r="F16" s="50">
        <v>1.7146755456924438</v>
      </c>
      <c r="G16" s="50">
        <v>1.7249476909637451</v>
      </c>
      <c r="H16" s="50">
        <v>1.7332843542098999</v>
      </c>
      <c r="I16" s="50">
        <v>1.7391148805618286</v>
      </c>
      <c r="J16" s="50">
        <v>1.7436966896057129</v>
      </c>
      <c r="K16" s="50">
        <v>1.7485009431838989</v>
      </c>
      <c r="L16" s="50">
        <v>1.7532316446304321</v>
      </c>
      <c r="M16" s="50">
        <v>1.75892174243927</v>
      </c>
      <c r="N16" s="50">
        <v>1.7657954692840576</v>
      </c>
      <c r="O16" s="50">
        <v>1.7725793123245239</v>
      </c>
      <c r="P16" s="50">
        <v>1.7793979644775391</v>
      </c>
      <c r="Q16" s="50">
        <v>1.7846893072128296</v>
      </c>
      <c r="R16" s="50">
        <v>1.7887566089630127</v>
      </c>
      <c r="S16" s="50">
        <v>1.7929953336715698</v>
      </c>
      <c r="T16" s="50">
        <v>1.7985785007476807</v>
      </c>
      <c r="U16" s="50">
        <v>1.8028064966201782</v>
      </c>
      <c r="V16" s="50">
        <v>1.8026069402694702</v>
      </c>
      <c r="W16" s="50">
        <v>1.8023093938827515</v>
      </c>
      <c r="X16" s="50">
        <v>1.8021934032440186</v>
      </c>
      <c r="Y16" s="50">
        <v>1.8022342920303345</v>
      </c>
      <c r="Z16" s="50">
        <v>1.8024328947067261</v>
      </c>
      <c r="AA16" s="51">
        <v>1.8023636341094971</v>
      </c>
    </row>
    <row r="17" spans="1:27" x14ac:dyDescent="0.25">
      <c r="A17" s="19">
        <v>5</v>
      </c>
      <c r="B17" s="16" t="s">
        <v>220</v>
      </c>
      <c r="C17" s="52">
        <v>1.7360796928405762</v>
      </c>
      <c r="D17" s="50">
        <v>1.7430706024169922</v>
      </c>
      <c r="E17" s="50">
        <v>1.7536571025848389</v>
      </c>
      <c r="F17" s="50">
        <v>1.7667691707611084</v>
      </c>
      <c r="G17" s="50">
        <v>1.7773532867431641</v>
      </c>
      <c r="H17" s="50">
        <v>1.7859432697296143</v>
      </c>
      <c r="I17" s="50">
        <v>1.7919509410858154</v>
      </c>
      <c r="J17" s="50">
        <v>1.796671986579895</v>
      </c>
      <c r="K17" s="50">
        <v>1.8016221523284912</v>
      </c>
      <c r="L17" s="50">
        <v>1.8064966201782227</v>
      </c>
      <c r="M17" s="50">
        <v>1.8123594522476196</v>
      </c>
      <c r="N17" s="50">
        <v>1.8194421529769897</v>
      </c>
      <c r="O17" s="50">
        <v>1.8264319896697998</v>
      </c>
      <c r="P17" s="50">
        <v>1.8334579467773438</v>
      </c>
      <c r="Q17" s="50">
        <v>1.8389099836349487</v>
      </c>
      <c r="R17" s="50">
        <v>1.8431007862091064</v>
      </c>
      <c r="S17" s="50">
        <v>1.847468376159668</v>
      </c>
      <c r="T17" s="50">
        <v>1.8532211780548096</v>
      </c>
      <c r="U17" s="50">
        <v>1.8575776815414429</v>
      </c>
      <c r="V17" s="50">
        <v>1.8573720455169678</v>
      </c>
      <c r="W17" s="50">
        <v>1.8570653200149536</v>
      </c>
      <c r="X17" s="50">
        <v>1.8569458723068237</v>
      </c>
      <c r="Y17" s="50">
        <v>1.8569879531860352</v>
      </c>
      <c r="Z17" s="50">
        <v>1.8571925163269043</v>
      </c>
      <c r="AA17" s="51">
        <v>1.8571212291717529</v>
      </c>
    </row>
    <row r="18" spans="1:27" x14ac:dyDescent="0.25">
      <c r="A18" s="19">
        <v>6</v>
      </c>
      <c r="B18" s="16" t="s">
        <v>221</v>
      </c>
      <c r="C18" s="52">
        <v>1.6835254430770874</v>
      </c>
      <c r="D18" s="50">
        <v>1.6903048753738403</v>
      </c>
      <c r="E18" s="50">
        <v>1.700570821762085</v>
      </c>
      <c r="F18" s="50">
        <v>1.7132859230041504</v>
      </c>
      <c r="G18" s="50">
        <v>1.7235497236251831</v>
      </c>
      <c r="H18" s="50">
        <v>1.7318795919418335</v>
      </c>
      <c r="I18" s="50">
        <v>1.7377054691314697</v>
      </c>
      <c r="J18" s="50">
        <v>1.7422835826873779</v>
      </c>
      <c r="K18" s="50">
        <v>1.7470839023590088</v>
      </c>
      <c r="L18" s="50">
        <v>1.7518107891082764</v>
      </c>
      <c r="M18" s="50">
        <v>1.7574962377548218</v>
      </c>
      <c r="N18" s="50">
        <v>1.7643643617630005</v>
      </c>
      <c r="O18" s="50">
        <v>1.7711427211761475</v>
      </c>
      <c r="P18" s="50">
        <v>1.7779558897018433</v>
      </c>
      <c r="Q18" s="50">
        <v>1.78324294090271</v>
      </c>
      <c r="R18" s="50">
        <v>1.7873069047927856</v>
      </c>
      <c r="S18" s="50">
        <v>1.7915421724319458</v>
      </c>
      <c r="T18" s="50">
        <v>1.7971209287643433</v>
      </c>
      <c r="U18" s="50">
        <v>1.8013454675674438</v>
      </c>
      <c r="V18" s="50">
        <v>1.8011461496353149</v>
      </c>
      <c r="W18" s="50">
        <v>1.8008487224578857</v>
      </c>
      <c r="X18" s="50">
        <v>1.8007328510284424</v>
      </c>
      <c r="Y18" s="50">
        <v>1.8007737398147583</v>
      </c>
      <c r="Z18" s="50">
        <v>1.8009721040725708</v>
      </c>
      <c r="AA18" s="51">
        <v>1.8009028434753418</v>
      </c>
    </row>
    <row r="19" spans="1:27" x14ac:dyDescent="0.25">
      <c r="A19" s="19">
        <v>7</v>
      </c>
      <c r="B19" s="16" t="s">
        <v>222</v>
      </c>
      <c r="C19" s="52">
        <v>1.6342138051986694</v>
      </c>
      <c r="D19" s="50">
        <v>1.6407946348190308</v>
      </c>
      <c r="E19" s="50">
        <v>1.6507599353790283</v>
      </c>
      <c r="F19" s="50">
        <v>1.6631026268005371</v>
      </c>
      <c r="G19" s="50">
        <v>1.6730657815933228</v>
      </c>
      <c r="H19" s="50">
        <v>1.6811516284942627</v>
      </c>
      <c r="I19" s="50">
        <v>1.6868069171905518</v>
      </c>
      <c r="J19" s="50">
        <v>1.6912509202957153</v>
      </c>
      <c r="K19" s="50">
        <v>1.6959105730056763</v>
      </c>
      <c r="L19" s="50">
        <v>1.7004989385604858</v>
      </c>
      <c r="M19" s="50">
        <v>1.7060178518295288</v>
      </c>
      <c r="N19" s="50">
        <v>1.7126848697662354</v>
      </c>
      <c r="O19" s="50">
        <v>1.7192646265029907</v>
      </c>
      <c r="P19" s="50">
        <v>1.7258783578872681</v>
      </c>
      <c r="Q19" s="50">
        <v>1.7310105562210083</v>
      </c>
      <c r="R19" s="50">
        <v>1.7349554300308228</v>
      </c>
      <c r="S19" s="50">
        <v>1.7390667200088501</v>
      </c>
      <c r="T19" s="50">
        <v>1.7444819211959839</v>
      </c>
      <c r="U19" s="50">
        <v>1.7485828399658203</v>
      </c>
      <c r="V19" s="50">
        <v>1.7483892440795898</v>
      </c>
      <c r="W19" s="50">
        <v>1.7481006383895874</v>
      </c>
      <c r="X19" s="50">
        <v>1.7479881048202515</v>
      </c>
      <c r="Y19" s="50">
        <v>1.7480278015136719</v>
      </c>
      <c r="Z19" s="50">
        <v>1.7482203245162964</v>
      </c>
      <c r="AA19" s="51">
        <v>1.7481532096862793</v>
      </c>
    </row>
    <row r="20" spans="1:27" x14ac:dyDescent="0.25">
      <c r="A20" s="19">
        <v>8</v>
      </c>
      <c r="B20" s="16" t="s">
        <v>223</v>
      </c>
      <c r="C20" s="52">
        <v>1.8525004386901855</v>
      </c>
      <c r="D20" s="50">
        <v>1.8599601984024048</v>
      </c>
      <c r="E20" s="50">
        <v>1.8712565898895264</v>
      </c>
      <c r="F20" s="50">
        <v>1.8852479457855225</v>
      </c>
      <c r="G20" s="50">
        <v>1.896541953086853</v>
      </c>
      <c r="H20" s="50">
        <v>1.905707836151123</v>
      </c>
      <c r="I20" s="50">
        <v>1.9121184349060059</v>
      </c>
      <c r="J20" s="50">
        <v>1.9171561002731323</v>
      </c>
      <c r="K20" s="50">
        <v>1.9224381446838379</v>
      </c>
      <c r="L20" s="50">
        <v>1.9276394844055176</v>
      </c>
      <c r="M20" s="50">
        <v>1.9338955879211426</v>
      </c>
      <c r="N20" s="50">
        <v>1.9414530992507935</v>
      </c>
      <c r="O20" s="50">
        <v>1.9489117860794067</v>
      </c>
      <c r="P20" s="50">
        <v>1.9564088582992554</v>
      </c>
      <c r="Q20" s="50">
        <v>1.9622265100479126</v>
      </c>
      <c r="R20" s="50">
        <v>1.9666982889175415</v>
      </c>
      <c r="S20" s="50">
        <v>1.9713587760925293</v>
      </c>
      <c r="T20" s="50">
        <v>1.9774973392486572</v>
      </c>
      <c r="U20" s="50">
        <v>1.9821460247039795</v>
      </c>
      <c r="V20" s="50">
        <v>1.9819265604019165</v>
      </c>
      <c r="W20" s="50">
        <v>1.9815993309020996</v>
      </c>
      <c r="X20" s="50">
        <v>1.9814717769622803</v>
      </c>
      <c r="Y20" s="50">
        <v>1.9815168380737305</v>
      </c>
      <c r="Z20" s="50">
        <v>1.9817351102828979</v>
      </c>
      <c r="AA20" s="51">
        <v>1.981658935546875</v>
      </c>
    </row>
    <row r="21" spans="1:27" x14ac:dyDescent="0.25">
      <c r="A21" s="19">
        <v>9</v>
      </c>
      <c r="B21" s="16" t="s">
        <v>224</v>
      </c>
      <c r="C21" s="52">
        <v>1.8933446407318115</v>
      </c>
      <c r="D21" s="50">
        <v>1.9009689092636108</v>
      </c>
      <c r="E21" s="50">
        <v>1.912514328956604</v>
      </c>
      <c r="F21" s="50">
        <v>1.9268141984939575</v>
      </c>
      <c r="G21" s="50">
        <v>1.9383572340011597</v>
      </c>
      <c r="H21" s="50">
        <v>1.9477251768112183</v>
      </c>
      <c r="I21" s="50">
        <v>1.9542771577835083</v>
      </c>
      <c r="J21" s="50">
        <v>1.9594258069992065</v>
      </c>
      <c r="K21" s="50">
        <v>1.9648244380950928</v>
      </c>
      <c r="L21" s="50">
        <v>1.9701403379440308</v>
      </c>
      <c r="M21" s="50">
        <v>1.9765344858169556</v>
      </c>
      <c r="N21" s="50">
        <v>1.9842586517333984</v>
      </c>
      <c r="O21" s="50">
        <v>1.9918817281723022</v>
      </c>
      <c r="P21" s="50">
        <v>1.9995440244674683</v>
      </c>
      <c r="Q21" s="50">
        <v>2.0054900646209717</v>
      </c>
      <c r="R21" s="50">
        <v>2.0100605487823486</v>
      </c>
      <c r="S21" s="50">
        <v>2.0148236751556396</v>
      </c>
      <c r="T21" s="50">
        <v>2.0210976600646973</v>
      </c>
      <c r="U21" s="50">
        <v>2.0258486270904541</v>
      </c>
      <c r="V21" s="50">
        <v>2.0256245136260986</v>
      </c>
      <c r="W21" s="50">
        <v>2.0252900123596191</v>
      </c>
      <c r="X21" s="50">
        <v>2.0251595973968506</v>
      </c>
      <c r="Y21" s="50">
        <v>2.0252056121826172</v>
      </c>
      <c r="Z21" s="50">
        <v>2.0254287719726562</v>
      </c>
      <c r="AA21" s="51">
        <v>2.02535080909729</v>
      </c>
    </row>
    <row r="22" spans="1:27" x14ac:dyDescent="0.25">
      <c r="A22" s="19">
        <v>10</v>
      </c>
      <c r="B22" s="16" t="s">
        <v>225</v>
      </c>
      <c r="C22" s="52">
        <v>1.7984760999679565</v>
      </c>
      <c r="D22" s="50">
        <v>1.8057183027267456</v>
      </c>
      <c r="E22" s="50">
        <v>1.8166853189468384</v>
      </c>
      <c r="F22" s="50">
        <v>1.8302686214447021</v>
      </c>
      <c r="G22" s="50">
        <v>1.8412331342697144</v>
      </c>
      <c r="H22" s="50">
        <v>1.8501318693161011</v>
      </c>
      <c r="I22" s="50">
        <v>1.8563555479049683</v>
      </c>
      <c r="J22" s="50">
        <v>1.8612462282180786</v>
      </c>
      <c r="K22" s="50">
        <v>1.8663742542266846</v>
      </c>
      <c r="L22" s="50">
        <v>1.8714238405227661</v>
      </c>
      <c r="M22" s="50">
        <v>1.8774975538253784</v>
      </c>
      <c r="N22" s="50">
        <v>1.8848346471786499</v>
      </c>
      <c r="O22" s="50">
        <v>1.892075777053833</v>
      </c>
      <c r="P22" s="50">
        <v>1.8993542194366455</v>
      </c>
      <c r="Q22" s="50">
        <v>1.905002236366272</v>
      </c>
      <c r="R22" s="50">
        <v>1.9093436002731323</v>
      </c>
      <c r="S22" s="50">
        <v>1.9138681888580322</v>
      </c>
      <c r="T22" s="50">
        <v>1.9198276996612549</v>
      </c>
      <c r="U22" s="50">
        <v>1.9243408441543579</v>
      </c>
      <c r="V22" s="50">
        <v>1.9241278171539307</v>
      </c>
      <c r="W22" s="50">
        <v>1.9238101243972778</v>
      </c>
      <c r="X22" s="50">
        <v>1.9236862659454346</v>
      </c>
      <c r="Y22" s="50">
        <v>1.9237300157546997</v>
      </c>
      <c r="Z22" s="50">
        <v>1.9239418506622314</v>
      </c>
      <c r="AA22" s="51">
        <v>1.92386794090271</v>
      </c>
    </row>
    <row r="23" spans="1:27" x14ac:dyDescent="0.25">
      <c r="A23" s="19">
        <v>11</v>
      </c>
      <c r="B23" s="16" t="s">
        <v>226</v>
      </c>
      <c r="C23" s="52">
        <v>1.9385335445404053</v>
      </c>
      <c r="D23" s="50">
        <v>1.9463398456573486</v>
      </c>
      <c r="E23" s="50">
        <v>1.9581608772277832</v>
      </c>
      <c r="F23" s="50">
        <v>1.9728019237518311</v>
      </c>
      <c r="G23" s="50">
        <v>1.9846204519271851</v>
      </c>
      <c r="H23" s="50">
        <v>1.9942120313644409</v>
      </c>
      <c r="I23" s="50">
        <v>2.000920295715332</v>
      </c>
      <c r="J23" s="50">
        <v>2.0061919689178467</v>
      </c>
      <c r="K23" s="50">
        <v>2.0117194652557373</v>
      </c>
      <c r="L23" s="50">
        <v>2.0171623229980469</v>
      </c>
      <c r="M23" s="50">
        <v>2.0237088203430176</v>
      </c>
      <c r="N23" s="50">
        <v>2.0316174030303955</v>
      </c>
      <c r="O23" s="50">
        <v>2.0394225120544434</v>
      </c>
      <c r="P23" s="50">
        <v>2.0472676753997803</v>
      </c>
      <c r="Q23" s="50">
        <v>2.0533554553985596</v>
      </c>
      <c r="R23" s="50">
        <v>2.058035135269165</v>
      </c>
      <c r="S23" s="50">
        <v>2.0629119873046875</v>
      </c>
      <c r="T23" s="50">
        <v>2.0693356990814209</v>
      </c>
      <c r="U23" s="50">
        <v>2.0742001533508301</v>
      </c>
      <c r="V23" s="50">
        <v>2.0739705562591553</v>
      </c>
      <c r="W23" s="50">
        <v>2.0736281871795654</v>
      </c>
      <c r="X23" s="50">
        <v>2.0734946727752686</v>
      </c>
      <c r="Y23" s="50">
        <v>2.0735416412353516</v>
      </c>
      <c r="Z23" s="50">
        <v>2.0737700462341309</v>
      </c>
      <c r="AA23" s="51">
        <v>2.0736904144287109</v>
      </c>
    </row>
    <row r="24" spans="1:27" x14ac:dyDescent="0.25">
      <c r="A24" s="19">
        <v>12</v>
      </c>
      <c r="B24" s="16" t="s">
        <v>227</v>
      </c>
      <c r="C24" s="52">
        <v>1.2930591106414795</v>
      </c>
      <c r="D24" s="50">
        <v>1.2982660531997681</v>
      </c>
      <c r="E24" s="50">
        <v>1.3061510324478149</v>
      </c>
      <c r="F24" s="50">
        <v>1.3159171342849731</v>
      </c>
      <c r="G24" s="50">
        <v>1.3238003253936768</v>
      </c>
      <c r="H24" s="50">
        <v>1.3301982879638672</v>
      </c>
      <c r="I24" s="50">
        <v>1.3346729278564453</v>
      </c>
      <c r="J24" s="50">
        <v>1.3381892442703247</v>
      </c>
      <c r="K24" s="50">
        <v>1.3418761491775513</v>
      </c>
      <c r="L24" s="50">
        <v>1.3455066680908203</v>
      </c>
      <c r="M24" s="50">
        <v>1.3498735427856445</v>
      </c>
      <c r="N24" s="50">
        <v>1.3551486730575562</v>
      </c>
      <c r="O24" s="50">
        <v>1.3603549003601074</v>
      </c>
      <c r="P24" s="50">
        <v>1.3655878305435181</v>
      </c>
      <c r="Q24" s="50">
        <v>1.3696486949920654</v>
      </c>
      <c r="R24" s="50">
        <v>1.3727700710296631</v>
      </c>
      <c r="S24" s="50">
        <v>1.3760230541229248</v>
      </c>
      <c r="T24" s="50">
        <v>1.3803079128265381</v>
      </c>
      <c r="U24" s="50">
        <v>1.3835526704788208</v>
      </c>
      <c r="V24" s="50">
        <v>1.383399486541748</v>
      </c>
      <c r="W24" s="50">
        <v>1.3831710815429688</v>
      </c>
      <c r="X24" s="50">
        <v>1.3830820322036743</v>
      </c>
      <c r="Y24" s="50">
        <v>1.3831135034561157</v>
      </c>
      <c r="Z24" s="50">
        <v>1.3832658529281616</v>
      </c>
      <c r="AA24" s="51">
        <v>1.383212685585022</v>
      </c>
    </row>
    <row r="25" spans="1:27" x14ac:dyDescent="0.25">
      <c r="A25" s="19">
        <v>13</v>
      </c>
      <c r="B25" s="16" t="s">
        <v>228</v>
      </c>
      <c r="C25" s="52">
        <v>1.17845618724823</v>
      </c>
      <c r="D25" s="50">
        <v>1.1832016706466675</v>
      </c>
      <c r="E25" s="50">
        <v>1.1903878450393677</v>
      </c>
      <c r="F25" s="50">
        <v>1.1992883682250977</v>
      </c>
      <c r="G25" s="50">
        <v>1.2064728736877441</v>
      </c>
      <c r="H25" s="50">
        <v>1.2123037576675415</v>
      </c>
      <c r="I25" s="50">
        <v>1.2163817882537842</v>
      </c>
      <c r="J25" s="50">
        <v>1.2195864915847778</v>
      </c>
      <c r="K25" s="50">
        <v>1.2229466438293457</v>
      </c>
      <c r="L25" s="50">
        <v>1.2262554168701172</v>
      </c>
      <c r="M25" s="50">
        <v>1.23023521900177</v>
      </c>
      <c r="N25" s="50">
        <v>1.235042929649353</v>
      </c>
      <c r="O25" s="50">
        <v>1.2397876977920532</v>
      </c>
      <c r="P25" s="50">
        <v>1.2445569038391113</v>
      </c>
      <c r="Q25" s="50">
        <v>1.2482577562332153</v>
      </c>
      <c r="R25" s="50">
        <v>1.2511024475097656</v>
      </c>
      <c r="S25" s="50">
        <v>1.2540671825408936</v>
      </c>
      <c r="T25" s="50">
        <v>1.257972240447998</v>
      </c>
      <c r="U25" s="50">
        <v>1.2609293460845947</v>
      </c>
      <c r="V25" s="50">
        <v>1.2607898712158203</v>
      </c>
      <c r="W25" s="50">
        <v>1.2605816125869751</v>
      </c>
      <c r="X25" s="50">
        <v>1.2605005502700806</v>
      </c>
      <c r="Y25" s="50">
        <v>1.2605291604995728</v>
      </c>
      <c r="Z25" s="50">
        <v>1.2606680393218994</v>
      </c>
      <c r="AA25" s="51">
        <v>1.2606196403503418</v>
      </c>
    </row>
    <row r="26" spans="1:27" x14ac:dyDescent="0.25">
      <c r="A26" s="19">
        <v>14</v>
      </c>
      <c r="B26" s="16" t="s">
        <v>229</v>
      </c>
      <c r="C26" s="52">
        <v>1.6819747686386108</v>
      </c>
      <c r="D26" s="50">
        <v>1.6887478828430176</v>
      </c>
      <c r="E26" s="50">
        <v>1.6990044116973877</v>
      </c>
      <c r="F26" s="50">
        <v>1.7117078304290771</v>
      </c>
      <c r="G26" s="50">
        <v>1.7219620943069458</v>
      </c>
      <c r="H26" s="50">
        <v>1.7302843332290649</v>
      </c>
      <c r="I26" s="50">
        <v>1.7361048460006714</v>
      </c>
      <c r="J26" s="50">
        <v>1.7406787872314453</v>
      </c>
      <c r="K26" s="50">
        <v>1.7454745769500732</v>
      </c>
      <c r="L26" s="50">
        <v>1.7501970529556274</v>
      </c>
      <c r="M26" s="50">
        <v>1.7558773756027222</v>
      </c>
      <c r="N26" s="50">
        <v>1.7627391815185547</v>
      </c>
      <c r="O26" s="50">
        <v>1.7695112228393555</v>
      </c>
      <c r="P26" s="50">
        <v>1.7763181924819946</v>
      </c>
      <c r="Q26" s="50">
        <v>1.7816003561019897</v>
      </c>
      <c r="R26" s="50">
        <v>1.7856605052947998</v>
      </c>
      <c r="S26" s="50">
        <v>1.7898919582366943</v>
      </c>
      <c r="T26" s="50">
        <v>1.7954654693603516</v>
      </c>
      <c r="U26" s="50">
        <v>1.7996861934661865</v>
      </c>
      <c r="V26" s="50">
        <v>1.7994869947433472</v>
      </c>
      <c r="W26" s="50">
        <v>1.7991899251937866</v>
      </c>
      <c r="X26" s="50">
        <v>1.7990740537643433</v>
      </c>
      <c r="Y26" s="50">
        <v>1.7991149425506592</v>
      </c>
      <c r="Z26" s="50">
        <v>1.7993131875991821</v>
      </c>
      <c r="AA26" s="51">
        <v>1.7992440462112427</v>
      </c>
    </row>
    <row r="27" spans="1:27" x14ac:dyDescent="0.25">
      <c r="A27" s="19">
        <v>15</v>
      </c>
      <c r="B27" s="16" t="s">
        <v>230</v>
      </c>
      <c r="C27" s="52">
        <v>1.7186707258224487</v>
      </c>
      <c r="D27" s="50">
        <v>1.7255915403366089</v>
      </c>
      <c r="E27" s="50">
        <v>1.7360718250274658</v>
      </c>
      <c r="F27" s="50">
        <v>1.7490524053573608</v>
      </c>
      <c r="G27" s="50">
        <v>1.7595305442810059</v>
      </c>
      <c r="H27" s="50">
        <v>1.7680342197418213</v>
      </c>
      <c r="I27" s="50">
        <v>1.7739818096160889</v>
      </c>
      <c r="J27" s="50">
        <v>1.7786554098129272</v>
      </c>
      <c r="K27" s="50">
        <v>1.7835559844970703</v>
      </c>
      <c r="L27" s="50">
        <v>1.7883814573287964</v>
      </c>
      <c r="M27" s="50">
        <v>1.7941856384277344</v>
      </c>
      <c r="N27" s="50">
        <v>1.8011971712112427</v>
      </c>
      <c r="O27" s="50">
        <v>1.8081170320510864</v>
      </c>
      <c r="P27" s="50">
        <v>1.8150724172592163</v>
      </c>
      <c r="Q27" s="50">
        <v>1.820469856262207</v>
      </c>
      <c r="R27" s="50">
        <v>1.8246185779571533</v>
      </c>
      <c r="S27" s="50">
        <v>1.8289424180984497</v>
      </c>
      <c r="T27" s="50">
        <v>1.8346375226974487</v>
      </c>
      <c r="U27" s="50">
        <v>1.8389502763748169</v>
      </c>
      <c r="V27" s="50">
        <v>1.8387467861175537</v>
      </c>
      <c r="W27" s="50">
        <v>1.8384431600570679</v>
      </c>
      <c r="X27" s="50">
        <v>1.8383247852325439</v>
      </c>
      <c r="Y27" s="50">
        <v>1.8383666276931763</v>
      </c>
      <c r="Z27" s="50">
        <v>1.8385690450668335</v>
      </c>
      <c r="AA27" s="51">
        <v>1.8384984731674194</v>
      </c>
    </row>
    <row r="28" spans="1:27" x14ac:dyDescent="0.25">
      <c r="A28" s="19">
        <v>16</v>
      </c>
      <c r="B28" s="16" t="s">
        <v>231</v>
      </c>
      <c r="C28" s="52">
        <v>1.8624609708786011</v>
      </c>
      <c r="D28" s="50">
        <v>1.8699609041213989</v>
      </c>
      <c r="E28" s="50">
        <v>1.8813179731369019</v>
      </c>
      <c r="F28" s="50">
        <v>1.8953845500946045</v>
      </c>
      <c r="G28" s="50">
        <v>1.9067392349243164</v>
      </c>
      <c r="H28" s="50">
        <v>1.9159544706344604</v>
      </c>
      <c r="I28" s="50">
        <v>1.9223995208740234</v>
      </c>
      <c r="J28" s="50">
        <v>1.9274642467498779</v>
      </c>
      <c r="K28" s="50">
        <v>1.9327747821807861</v>
      </c>
      <c r="L28" s="50">
        <v>1.9380040168762207</v>
      </c>
      <c r="M28" s="50">
        <v>1.944293737411499</v>
      </c>
      <c r="N28" s="50">
        <v>1.9518918991088867</v>
      </c>
      <c r="O28" s="50">
        <v>1.9593906402587891</v>
      </c>
      <c r="P28" s="50">
        <v>1.9669280052185059</v>
      </c>
      <c r="Q28" s="50">
        <v>1.9727770090103149</v>
      </c>
      <c r="R28" s="50">
        <v>1.9772728681564331</v>
      </c>
      <c r="S28" s="50">
        <v>1.9819583892822266</v>
      </c>
      <c r="T28" s="50">
        <v>1.9881299734115601</v>
      </c>
      <c r="U28" s="50">
        <v>1.9928035736083984</v>
      </c>
      <c r="V28" s="50">
        <v>1.9925830364227295</v>
      </c>
      <c r="W28" s="50">
        <v>1.9922540187835693</v>
      </c>
      <c r="X28" s="50">
        <v>1.9921258687973022</v>
      </c>
      <c r="Y28" s="50">
        <v>1.992171049118042</v>
      </c>
      <c r="Z28" s="50">
        <v>1.992390513420105</v>
      </c>
      <c r="AA28" s="51">
        <v>1.9923139810562134</v>
      </c>
    </row>
    <row r="29" spans="1:27" x14ac:dyDescent="0.25">
      <c r="A29" s="19">
        <v>17</v>
      </c>
      <c r="B29" s="16" t="s">
        <v>232</v>
      </c>
      <c r="C29" s="52">
        <v>1.3029922246932983</v>
      </c>
      <c r="D29" s="50">
        <v>1.308239221572876</v>
      </c>
      <c r="E29" s="50">
        <v>1.3161847591400146</v>
      </c>
      <c r="F29" s="50">
        <v>1.3260258436203003</v>
      </c>
      <c r="G29" s="50">
        <v>1.3339697122573853</v>
      </c>
      <c r="H29" s="50">
        <v>1.3404166698455811</v>
      </c>
      <c r="I29" s="50">
        <v>1.3449257612228394</v>
      </c>
      <c r="J29" s="50">
        <v>1.3484690189361572</v>
      </c>
      <c r="K29" s="50">
        <v>1.3521842956542969</v>
      </c>
      <c r="L29" s="50">
        <v>1.3558427095413208</v>
      </c>
      <c r="M29" s="50">
        <v>1.3602430820465088</v>
      </c>
      <c r="N29" s="50">
        <v>1.3655588626861572</v>
      </c>
      <c r="O29" s="50">
        <v>1.370805025100708</v>
      </c>
      <c r="P29" s="50">
        <v>1.3760782480239868</v>
      </c>
      <c r="Q29" s="50">
        <v>1.3801702260971069</v>
      </c>
      <c r="R29" s="50">
        <v>1.3833155632019043</v>
      </c>
      <c r="S29" s="50">
        <v>1.3865935802459717</v>
      </c>
      <c r="T29" s="50">
        <v>1.390911340713501</v>
      </c>
      <c r="U29" s="50">
        <v>1.3941810131072998</v>
      </c>
      <c r="V29" s="50">
        <v>1.3940266370773315</v>
      </c>
      <c r="W29" s="50">
        <v>1.393796443939209</v>
      </c>
      <c r="X29" s="50">
        <v>1.3937067985534668</v>
      </c>
      <c r="Y29" s="50">
        <v>1.3937383890151978</v>
      </c>
      <c r="Z29" s="50">
        <v>1.3938919305801392</v>
      </c>
      <c r="AA29" s="51">
        <v>1.3938384056091309</v>
      </c>
    </row>
    <row r="30" spans="1:27" x14ac:dyDescent="0.25">
      <c r="A30" s="19">
        <v>18</v>
      </c>
      <c r="B30" s="16" t="s">
        <v>233</v>
      </c>
      <c r="C30" s="52">
        <v>1.8171879053115845</v>
      </c>
      <c r="D30" s="50">
        <v>1.8245055675506592</v>
      </c>
      <c r="E30" s="50">
        <v>1.8355866670608521</v>
      </c>
      <c r="F30" s="50">
        <v>1.8493112325668335</v>
      </c>
      <c r="G30" s="50">
        <v>1.8603899478912354</v>
      </c>
      <c r="H30" s="50">
        <v>1.8693811893463135</v>
      </c>
      <c r="I30" s="50">
        <v>1.8756695985794067</v>
      </c>
      <c r="J30" s="50">
        <v>1.8806111812591553</v>
      </c>
      <c r="K30" s="50">
        <v>1.88579261302948</v>
      </c>
      <c r="L30" s="50">
        <v>1.8908947706222534</v>
      </c>
      <c r="M30" s="50">
        <v>1.8970315456390381</v>
      </c>
      <c r="N30" s="50">
        <v>1.9044450521469116</v>
      </c>
      <c r="O30" s="50">
        <v>1.9117615222930908</v>
      </c>
      <c r="P30" s="50">
        <v>1.9191156625747681</v>
      </c>
      <c r="Q30" s="50">
        <v>1.9248224496841431</v>
      </c>
      <c r="R30" s="50">
        <v>1.9292089939117432</v>
      </c>
      <c r="S30" s="50">
        <v>1.9337806701660156</v>
      </c>
      <c r="T30" s="50">
        <v>1.9398022890090942</v>
      </c>
      <c r="U30" s="50">
        <v>1.9443622827529907</v>
      </c>
      <c r="V30" s="50">
        <v>1.944146990776062</v>
      </c>
      <c r="W30" s="50">
        <v>1.9438260793685913</v>
      </c>
      <c r="X30" s="50">
        <v>1.943700909614563</v>
      </c>
      <c r="Y30" s="50">
        <v>1.9437450170516968</v>
      </c>
      <c r="Z30" s="50">
        <v>1.9439592361450195</v>
      </c>
      <c r="AA30" s="51">
        <v>1.9438844919204712</v>
      </c>
    </row>
    <row r="31" spans="1:27" x14ac:dyDescent="0.25">
      <c r="A31" s="19">
        <v>19</v>
      </c>
      <c r="B31" s="16" t="s">
        <v>234</v>
      </c>
      <c r="C31" s="52">
        <v>1.5823299884796143</v>
      </c>
      <c r="D31" s="50">
        <v>1.5887019634246826</v>
      </c>
      <c r="E31" s="50">
        <v>1.5983507633209229</v>
      </c>
      <c r="F31" s="50">
        <v>1.6103016138076782</v>
      </c>
      <c r="G31" s="50">
        <v>1.6199485063552856</v>
      </c>
      <c r="H31" s="50">
        <v>1.6277776956558228</v>
      </c>
      <c r="I31" s="50">
        <v>1.6332533359527588</v>
      </c>
      <c r="J31" s="50">
        <v>1.6375563144683838</v>
      </c>
      <c r="K31" s="50">
        <v>1.6420680284500122</v>
      </c>
      <c r="L31" s="50">
        <v>1.6465107202529907</v>
      </c>
      <c r="M31" s="50">
        <v>1.6518545150756836</v>
      </c>
      <c r="N31" s="50">
        <v>1.6583098173141479</v>
      </c>
      <c r="O31" s="50">
        <v>1.6646807193756104</v>
      </c>
      <c r="P31" s="50">
        <v>1.6710844039916992</v>
      </c>
      <c r="Q31" s="50">
        <v>1.6760536432266235</v>
      </c>
      <c r="R31" s="50">
        <v>1.6798732280731201</v>
      </c>
      <c r="S31" s="50">
        <v>1.6838539838790894</v>
      </c>
      <c r="T31" s="50">
        <v>1.6890972852706909</v>
      </c>
      <c r="U31" s="50">
        <v>1.6930680274963379</v>
      </c>
      <c r="V31" s="50">
        <v>1.6928806304931641</v>
      </c>
      <c r="W31" s="50">
        <v>1.6926010847091675</v>
      </c>
      <c r="X31" s="50">
        <v>1.6924921274185181</v>
      </c>
      <c r="Y31" s="50">
        <v>1.692530632019043</v>
      </c>
      <c r="Z31" s="50">
        <v>1.6927170753479004</v>
      </c>
      <c r="AA31" s="51">
        <v>1.6926519870758057</v>
      </c>
    </row>
    <row r="32" spans="1:27" x14ac:dyDescent="0.25">
      <c r="A32" s="19">
        <v>20</v>
      </c>
      <c r="B32" s="16" t="s">
        <v>235</v>
      </c>
      <c r="C32" s="52">
        <v>1.8380428552627563</v>
      </c>
      <c r="D32" s="50">
        <v>1.8454444408416748</v>
      </c>
      <c r="E32" s="50">
        <v>1.8566527366638184</v>
      </c>
      <c r="F32" s="50">
        <v>1.8705348968505859</v>
      </c>
      <c r="G32" s="50">
        <v>1.8817406892776489</v>
      </c>
      <c r="H32" s="50">
        <v>1.8908350467681885</v>
      </c>
      <c r="I32" s="50">
        <v>1.8971956968307495</v>
      </c>
      <c r="J32" s="50">
        <v>1.9021939039230347</v>
      </c>
      <c r="K32" s="50">
        <v>1.9074348211288452</v>
      </c>
      <c r="L32" s="50">
        <v>1.9125955104827881</v>
      </c>
      <c r="M32" s="50">
        <v>1.9188028573989868</v>
      </c>
      <c r="N32" s="50">
        <v>1.9263013601303101</v>
      </c>
      <c r="O32" s="50">
        <v>1.933701753616333</v>
      </c>
      <c r="P32" s="50">
        <v>1.9411402940750122</v>
      </c>
      <c r="Q32" s="50">
        <v>1.9469126462936401</v>
      </c>
      <c r="R32" s="50">
        <v>1.9513496160507202</v>
      </c>
      <c r="S32" s="50">
        <v>1.9559736251831055</v>
      </c>
      <c r="T32" s="50">
        <v>1.962064266204834</v>
      </c>
      <c r="U32" s="50">
        <v>1.9666767120361328</v>
      </c>
      <c r="V32" s="50">
        <v>1.9664589166641235</v>
      </c>
      <c r="W32" s="50">
        <v>1.9661343097686768</v>
      </c>
      <c r="X32" s="50">
        <v>1.9660077095031738</v>
      </c>
      <c r="Y32" s="50">
        <v>1.9660524129867554</v>
      </c>
      <c r="Z32" s="50">
        <v>1.9662690162658691</v>
      </c>
      <c r="AA32" s="51">
        <v>1.9661934375762939</v>
      </c>
    </row>
    <row r="33" spans="1:27" x14ac:dyDescent="0.25">
      <c r="A33" s="20">
        <v>21</v>
      </c>
      <c r="B33" s="17" t="s">
        <v>236</v>
      </c>
      <c r="C33" s="53">
        <v>2.0899205207824707</v>
      </c>
      <c r="D33" s="54">
        <v>2.0983362197875977</v>
      </c>
      <c r="E33" s="54">
        <v>2.1110804080963135</v>
      </c>
      <c r="F33" s="54">
        <v>2.1268649101257324</v>
      </c>
      <c r="G33" s="54">
        <v>2.139606237411499</v>
      </c>
      <c r="H33" s="54">
        <v>2.149946928024292</v>
      </c>
      <c r="I33" s="54">
        <v>2.1571793556213379</v>
      </c>
      <c r="J33" s="54">
        <v>2.1628625392913818</v>
      </c>
      <c r="K33" s="54">
        <v>2.1688215732574463</v>
      </c>
      <c r="L33" s="54">
        <v>2.1746895313262939</v>
      </c>
      <c r="M33" s="54">
        <v>2.1817474365234375</v>
      </c>
      <c r="N33" s="54">
        <v>2.1902735233306885</v>
      </c>
      <c r="O33" s="54">
        <v>2.1986880302429199</v>
      </c>
      <c r="P33" s="54">
        <v>2.2071459293365479</v>
      </c>
      <c r="Q33" s="54">
        <v>2.2137093544006348</v>
      </c>
      <c r="R33" s="54">
        <v>2.2187540531158447</v>
      </c>
      <c r="S33" s="54">
        <v>2.2240118980407715</v>
      </c>
      <c r="T33" s="54">
        <v>2.2309372425079346</v>
      </c>
      <c r="U33" s="54">
        <v>2.2361817359924316</v>
      </c>
      <c r="V33" s="54">
        <v>2.2359340190887451</v>
      </c>
      <c r="W33" s="54">
        <v>2.2355649471282959</v>
      </c>
      <c r="X33" s="54">
        <v>2.2354209423065186</v>
      </c>
      <c r="Y33" s="54">
        <v>2.2354717254638672</v>
      </c>
      <c r="Z33" s="54">
        <v>2.2357180118560791</v>
      </c>
      <c r="AA33" s="55">
        <v>2.2356321811676025</v>
      </c>
    </row>
    <row r="34" spans="1:27" x14ac:dyDescent="0.25">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row>
    <row r="35" spans="1:27" x14ac:dyDescent="0.25">
      <c r="A35" s="69"/>
      <c r="B35" s="10" t="s">
        <v>85</v>
      </c>
      <c r="C35" s="69"/>
      <c r="D35" s="69"/>
      <c r="E35" s="69"/>
      <c r="F35" s="69"/>
      <c r="G35" s="69"/>
      <c r="H35" s="69"/>
      <c r="I35" s="69"/>
      <c r="J35" s="69"/>
      <c r="K35" s="69"/>
      <c r="L35" s="69"/>
      <c r="M35" s="69"/>
      <c r="N35" s="69"/>
      <c r="O35" s="69"/>
      <c r="P35" s="69"/>
      <c r="Q35" s="69"/>
      <c r="R35" s="69"/>
      <c r="S35" s="69"/>
      <c r="T35" s="69"/>
      <c r="U35" s="69"/>
      <c r="V35" s="69"/>
      <c r="W35" s="69"/>
      <c r="X35" s="69"/>
      <c r="Y35" s="69"/>
      <c r="Z35" s="69"/>
      <c r="AA35" s="69"/>
    </row>
    <row r="36" spans="1:27" x14ac:dyDescent="0.25">
      <c r="A36" s="15" t="s">
        <v>84</v>
      </c>
      <c r="B36" s="22" t="s">
        <v>83</v>
      </c>
      <c r="C36" s="46" t="s">
        <v>45</v>
      </c>
      <c r="D36" s="46" t="s">
        <v>46</v>
      </c>
      <c r="E36" s="46" t="s">
        <v>47</v>
      </c>
      <c r="F36" s="46" t="s">
        <v>48</v>
      </c>
      <c r="G36" s="46" t="s">
        <v>49</v>
      </c>
      <c r="H36" s="46" t="s">
        <v>50</v>
      </c>
      <c r="I36" s="46" t="s">
        <v>51</v>
      </c>
      <c r="J36" s="46" t="s">
        <v>52</v>
      </c>
      <c r="K36" s="46" t="s">
        <v>53</v>
      </c>
      <c r="L36" s="46" t="s">
        <v>54</v>
      </c>
      <c r="M36" s="46" t="s">
        <v>55</v>
      </c>
      <c r="N36" s="46" t="s">
        <v>56</v>
      </c>
      <c r="O36" s="46" t="s">
        <v>57</v>
      </c>
      <c r="P36" s="46" t="s">
        <v>58</v>
      </c>
      <c r="Q36" s="46" t="s">
        <v>59</v>
      </c>
      <c r="R36" s="46" t="s">
        <v>60</v>
      </c>
      <c r="S36" s="46" t="s">
        <v>61</v>
      </c>
      <c r="T36" s="46" t="s">
        <v>62</v>
      </c>
      <c r="U36" s="46" t="s">
        <v>63</v>
      </c>
      <c r="V36" s="46" t="s">
        <v>64</v>
      </c>
      <c r="W36" s="46" t="s">
        <v>65</v>
      </c>
      <c r="X36" s="46" t="s">
        <v>66</v>
      </c>
      <c r="Y36" s="46" t="s">
        <v>67</v>
      </c>
      <c r="Z36" s="46" t="s">
        <v>68</v>
      </c>
      <c r="AA36" s="47" t="s">
        <v>69</v>
      </c>
    </row>
    <row r="37" spans="1:27" x14ac:dyDescent="0.25">
      <c r="A37" s="23">
        <v>1</v>
      </c>
      <c r="B37" s="21" t="str">
        <f>VLOOKUP($A37,$A$13:$AA$33,2)</f>
        <v>Anderston / City</v>
      </c>
      <c r="C37" s="64">
        <f>VLOOKUP($A37,$A$13:$AA$33,3)</f>
        <v>1.149412989616394</v>
      </c>
      <c r="D37" s="64">
        <f>VLOOKUP($A37,$A$13:$AA$33,4)</f>
        <v>1.1540416479110718</v>
      </c>
      <c r="E37" s="64">
        <f>VLOOKUP($A37,$A$13:$AA$33,5)</f>
        <v>1.16105055809021</v>
      </c>
      <c r="F37" s="64">
        <f>VLOOKUP($A37,$A$13:$AA$33,6)</f>
        <v>1.1697317361831665</v>
      </c>
      <c r="G37" s="64">
        <f>VLOOKUP($A37,$A$13:$AA$33,7)</f>
        <v>1.1767392158508301</v>
      </c>
      <c r="H37" s="64">
        <f>VLOOKUP($A37,$A$13:$AA$33,8)</f>
        <v>1.1824264526367187</v>
      </c>
      <c r="I37" s="64">
        <f>VLOOKUP($A37,$A$13:$AA$33,9)</f>
        <v>1.1864039897918701</v>
      </c>
      <c r="J37" s="64">
        <f>VLOOKUP($A37,$A$13:$AA$33,10)</f>
        <v>1.1895296573638916</v>
      </c>
      <c r="K37" s="64">
        <f>VLOOKUP($A37,$A$13:$AA$33,11)</f>
        <v>1.1928069591522217</v>
      </c>
      <c r="L37" s="64">
        <f>VLOOKUP($A37,$A$13:$AA$33,12)</f>
        <v>1.1960341930389404</v>
      </c>
      <c r="M37" s="64">
        <f>VLOOKUP($A37,$A$13:$AA$33,13)</f>
        <v>1.199915885925293</v>
      </c>
      <c r="N37" s="64">
        <f>VLOOKUP($A37,$A$13:$AA$33,14)</f>
        <v>1.2046051025390625</v>
      </c>
      <c r="O37" s="64">
        <f>VLOOKUP($A37,$A$13:$AA$33,15)</f>
        <v>1.2092329263687134</v>
      </c>
      <c r="P37" s="64">
        <f>VLOOKUP($A37,$A$13:$AA$33,16)</f>
        <v>1.2138845920562744</v>
      </c>
      <c r="Q37" s="64">
        <f>VLOOKUP($A37,$A$13:$AA$33,17)</f>
        <v>1.2174943685531616</v>
      </c>
      <c r="R37" s="64">
        <f>VLOOKUP($A37,$A$13:$AA$33,18)</f>
        <v>1.2202689647674561</v>
      </c>
      <c r="S37" s="64">
        <f>VLOOKUP($A37,$A$13:$AA$33,19)</f>
        <v>1.2231606245040894</v>
      </c>
      <c r="T37" s="64">
        <f>VLOOKUP($A37,$A$13:$AA$33,20)</f>
        <v>1.2269693613052368</v>
      </c>
      <c r="U37" s="64">
        <f>VLOOKUP($A37,$A$13:$AA$33,21)</f>
        <v>1.229853630065918</v>
      </c>
      <c r="V37" s="64">
        <f>VLOOKUP($A37,$A$13:$AA$33,22)</f>
        <v>1.229717493057251</v>
      </c>
      <c r="W37" s="64">
        <f>VLOOKUP($A37,$A$13:$AA$33,23)</f>
        <v>1.229514479637146</v>
      </c>
      <c r="X37" s="64">
        <f>VLOOKUP($A37,$A$13:$AA$33,24)</f>
        <v>1.2294353246688843</v>
      </c>
      <c r="Y37" s="64">
        <f>VLOOKUP($A37,$A$13:$AA$33,25)</f>
        <v>1.2294633388519287</v>
      </c>
      <c r="Z37" s="64">
        <f>VLOOKUP($A37,$A$13:$AA$33,26)</f>
        <v>1.2295987606048584</v>
      </c>
      <c r="AA37" s="65">
        <f>VLOOKUP($A37,$A$13:$AA$33,27)</f>
        <v>1.2295514345169067</v>
      </c>
    </row>
    <row r="38" spans="1:27" x14ac:dyDescent="0.25">
      <c r="A38" s="66"/>
      <c r="B38" s="66"/>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x14ac:dyDescent="0.25">
      <c r="A39" s="161" t="s">
        <v>87</v>
      </c>
      <c r="B39" s="161"/>
      <c r="C39" s="161"/>
      <c r="D39" s="161"/>
    </row>
    <row r="59" spans="1:27"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5.75" x14ac:dyDescent="0.25">
      <c r="A60" s="154" t="s">
        <v>379</v>
      </c>
      <c r="B60" s="154"/>
      <c r="C60" s="154"/>
      <c r="D60" s="154"/>
      <c r="E60" s="154"/>
      <c r="F60" s="154"/>
      <c r="G60" s="2"/>
      <c r="H60" s="2"/>
      <c r="I60" s="2"/>
      <c r="J60" s="2"/>
      <c r="K60" s="12"/>
      <c r="L60" s="2"/>
      <c r="M60" s="2"/>
      <c r="N60" s="2"/>
      <c r="O60" s="2"/>
      <c r="P60" s="155"/>
      <c r="Q60" s="155"/>
      <c r="R60" s="155"/>
      <c r="S60" s="155"/>
      <c r="T60" s="155"/>
      <c r="U60" s="155"/>
      <c r="V60" s="155"/>
      <c r="W60" s="25"/>
      <c r="X60" s="25"/>
      <c r="Y60" s="25"/>
      <c r="Z60" s="25"/>
      <c r="AA60" s="25"/>
    </row>
    <row r="61" spans="1:27" ht="15.75" x14ac:dyDescent="0.25">
      <c r="A61" s="156" t="s">
        <v>215</v>
      </c>
      <c r="B61" s="156"/>
      <c r="C61" s="156"/>
      <c r="D61" s="156"/>
      <c r="E61" s="156"/>
      <c r="F61" s="156"/>
      <c r="G61" s="31"/>
      <c r="H61" s="31"/>
      <c r="I61" s="31"/>
      <c r="J61" s="31"/>
      <c r="K61" s="157" t="s">
        <v>86</v>
      </c>
      <c r="L61" s="157"/>
      <c r="M61" s="31"/>
      <c r="N61" s="31"/>
      <c r="O61" s="31"/>
      <c r="P61" s="156"/>
      <c r="Q61" s="156"/>
      <c r="R61" s="156"/>
      <c r="S61" s="156"/>
      <c r="T61" s="156"/>
      <c r="U61" s="156"/>
      <c r="V61" s="156"/>
      <c r="W61" s="11"/>
      <c r="X61" s="11"/>
      <c r="Y61" s="11"/>
      <c r="Z61" s="11"/>
      <c r="AA61" s="11"/>
    </row>
    <row r="63" spans="1:27" ht="15.75" x14ac:dyDescent="0.25">
      <c r="A63" s="170" t="s">
        <v>382</v>
      </c>
      <c r="B63" s="170"/>
      <c r="C63" s="8"/>
      <c r="D63" s="8"/>
      <c r="E63" s="8"/>
      <c r="F63" s="8"/>
      <c r="G63" s="8"/>
      <c r="H63" s="8"/>
      <c r="I63" s="8"/>
      <c r="J63" s="8"/>
      <c r="K63" s="8"/>
      <c r="L63" s="8"/>
      <c r="M63" s="8"/>
      <c r="N63" s="8"/>
      <c r="O63" s="8"/>
      <c r="P63" s="8"/>
      <c r="Q63" s="8"/>
      <c r="R63" s="8"/>
      <c r="S63" s="8"/>
      <c r="T63" s="8"/>
      <c r="U63" s="8"/>
      <c r="V63" s="8"/>
      <c r="W63" s="8"/>
      <c r="X63" s="8"/>
      <c r="Y63" s="8"/>
      <c r="Z63" s="8"/>
      <c r="AA63" s="8"/>
    </row>
    <row r="64" spans="1:27"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row>
    <row r="65" spans="1:27" x14ac:dyDescent="0.25">
      <c r="A65" s="14" t="s">
        <v>84</v>
      </c>
      <c r="B65" s="15" t="s">
        <v>83</v>
      </c>
      <c r="C65" s="46" t="s">
        <v>45</v>
      </c>
      <c r="D65" s="46" t="s">
        <v>46</v>
      </c>
      <c r="E65" s="46" t="s">
        <v>47</v>
      </c>
      <c r="F65" s="46" t="s">
        <v>48</v>
      </c>
      <c r="G65" s="46" t="s">
        <v>49</v>
      </c>
      <c r="H65" s="46" t="s">
        <v>50</v>
      </c>
      <c r="I65" s="46" t="s">
        <v>51</v>
      </c>
      <c r="J65" s="46" t="s">
        <v>52</v>
      </c>
      <c r="K65" s="46" t="s">
        <v>53</v>
      </c>
      <c r="L65" s="46" t="s">
        <v>54</v>
      </c>
      <c r="M65" s="46" t="s">
        <v>55</v>
      </c>
      <c r="N65" s="46" t="s">
        <v>56</v>
      </c>
      <c r="O65" s="46" t="s">
        <v>57</v>
      </c>
      <c r="P65" s="46" t="s">
        <v>58</v>
      </c>
      <c r="Q65" s="46" t="s">
        <v>59</v>
      </c>
      <c r="R65" s="46" t="s">
        <v>60</v>
      </c>
      <c r="S65" s="46" t="s">
        <v>61</v>
      </c>
      <c r="T65" s="46" t="s">
        <v>62</v>
      </c>
      <c r="U65" s="46" t="s">
        <v>63</v>
      </c>
      <c r="V65" s="46" t="s">
        <v>64</v>
      </c>
      <c r="W65" s="46" t="s">
        <v>65</v>
      </c>
      <c r="X65" s="46" t="s">
        <v>66</v>
      </c>
      <c r="Y65" s="46" t="s">
        <v>67</v>
      </c>
      <c r="Z65" s="46" t="s">
        <v>68</v>
      </c>
      <c r="AA65" s="47" t="s">
        <v>69</v>
      </c>
    </row>
    <row r="66" spans="1:27" x14ac:dyDescent="0.25">
      <c r="A66" s="18">
        <v>1</v>
      </c>
      <c r="B66" s="26" t="s">
        <v>216</v>
      </c>
      <c r="C66" s="56">
        <v>154.69607543945312</v>
      </c>
      <c r="D66" s="57">
        <v>143.99000549316406</v>
      </c>
      <c r="E66" s="57">
        <v>140.72543334960937</v>
      </c>
      <c r="F66" s="57">
        <v>137.48600769042969</v>
      </c>
      <c r="G66" s="57">
        <v>134.44146728515625</v>
      </c>
      <c r="H66" s="57">
        <v>131.62106323242187</v>
      </c>
      <c r="I66" s="57">
        <v>129.0167236328125</v>
      </c>
      <c r="J66" s="58">
        <v>126.51621246337891</v>
      </c>
      <c r="K66" s="58">
        <v>124.16557312011719</v>
      </c>
      <c r="L66" s="58">
        <v>121.92269897460937</v>
      </c>
      <c r="M66" s="58">
        <v>119.82000732421875</v>
      </c>
      <c r="N66" s="58">
        <v>117.88039398193359</v>
      </c>
      <c r="O66" s="58">
        <v>116.00303649902344</v>
      </c>
      <c r="P66" s="58">
        <v>114.1334228515625</v>
      </c>
      <c r="Q66" s="58">
        <v>112.33828735351562</v>
      </c>
      <c r="R66" s="58">
        <v>110.61530303955078</v>
      </c>
      <c r="S66" s="58">
        <v>108.97555541992187</v>
      </c>
      <c r="T66" s="58">
        <v>107.36299896240234</v>
      </c>
      <c r="U66" s="58">
        <v>105.79676818847656</v>
      </c>
      <c r="V66" s="58">
        <v>104.28498077392578</v>
      </c>
      <c r="W66" s="58">
        <v>102.79237365722656</v>
      </c>
      <c r="X66" s="58">
        <v>101.33688354492187</v>
      </c>
      <c r="Y66" s="58">
        <v>99.914947509765625</v>
      </c>
      <c r="Z66" s="58">
        <v>98.57427978515625</v>
      </c>
      <c r="AA66" s="59">
        <v>97.275703430175781</v>
      </c>
    </row>
    <row r="67" spans="1:27" x14ac:dyDescent="0.25">
      <c r="A67" s="19">
        <v>2</v>
      </c>
      <c r="B67" s="16" t="s">
        <v>217</v>
      </c>
      <c r="C67" s="48">
        <v>123.15680694580078</v>
      </c>
      <c r="D67" s="49">
        <v>114.29244995117187</v>
      </c>
      <c r="E67" s="49">
        <v>111.62821960449219</v>
      </c>
      <c r="F67" s="49">
        <v>108.91133117675781</v>
      </c>
      <c r="G67" s="49">
        <v>106.37253570556641</v>
      </c>
      <c r="H67" s="49">
        <v>104.00989532470703</v>
      </c>
      <c r="I67" s="49">
        <v>101.82046508789062</v>
      </c>
      <c r="J67" s="50">
        <v>99.675148010253906</v>
      </c>
      <c r="K67" s="50">
        <v>97.655815124511719</v>
      </c>
      <c r="L67" s="50">
        <v>95.693962097167969</v>
      </c>
      <c r="M67" s="50">
        <v>93.893753051757813</v>
      </c>
      <c r="N67" s="50">
        <v>92.208671569824219</v>
      </c>
      <c r="O67" s="50">
        <v>90.608589172363281</v>
      </c>
      <c r="P67" s="50">
        <v>89.062080383300781</v>
      </c>
      <c r="Q67" s="50">
        <v>87.575454711914062</v>
      </c>
      <c r="R67" s="50">
        <v>86.176200866699219</v>
      </c>
      <c r="S67" s="50">
        <v>84.867988586425781</v>
      </c>
      <c r="T67" s="50">
        <v>83.613861083984375</v>
      </c>
      <c r="U67" s="50">
        <v>82.419509887695312</v>
      </c>
      <c r="V67" s="50">
        <v>81.283035278320312</v>
      </c>
      <c r="W67" s="50">
        <v>80.194053649902344</v>
      </c>
      <c r="X67" s="50">
        <v>79.12127685546875</v>
      </c>
      <c r="Y67" s="50">
        <v>78.108070373535156</v>
      </c>
      <c r="Z67" s="50">
        <v>77.161994934082031</v>
      </c>
      <c r="AA67" s="51">
        <v>76.257431030273437</v>
      </c>
    </row>
    <row r="68" spans="1:27" x14ac:dyDescent="0.25">
      <c r="A68" s="19">
        <v>3</v>
      </c>
      <c r="B68" s="16" t="s">
        <v>218</v>
      </c>
      <c r="C68" s="48">
        <v>174.21147155761719</v>
      </c>
      <c r="D68" s="49">
        <v>161.85748291015625</v>
      </c>
      <c r="E68" s="49">
        <v>158.07713317871094</v>
      </c>
      <c r="F68" s="49">
        <v>154.32673645019531</v>
      </c>
      <c r="G68" s="49">
        <v>150.81364440917969</v>
      </c>
      <c r="H68" s="49">
        <v>147.5960693359375</v>
      </c>
      <c r="I68" s="49">
        <v>144.60414123535156</v>
      </c>
      <c r="J68" s="50">
        <v>141.71768188476562</v>
      </c>
      <c r="K68" s="50">
        <v>138.967529296875</v>
      </c>
      <c r="L68" s="50">
        <v>136.3770751953125</v>
      </c>
      <c r="M68" s="50">
        <v>133.98173522949219</v>
      </c>
      <c r="N68" s="50">
        <v>131.71240234375</v>
      </c>
      <c r="O68" s="50">
        <v>129.54013061523437</v>
      </c>
      <c r="P68" s="50">
        <v>127.46160125732422</v>
      </c>
      <c r="Q68" s="50">
        <v>125.44899749755859</v>
      </c>
      <c r="R68" s="50">
        <v>123.54255676269531</v>
      </c>
      <c r="S68" s="50">
        <v>121.70367431640625</v>
      </c>
      <c r="T68" s="50">
        <v>119.93312072753906</v>
      </c>
      <c r="U68" s="50">
        <v>118.24342346191406</v>
      </c>
      <c r="V68" s="50">
        <v>116.57548522949219</v>
      </c>
      <c r="W68" s="50">
        <v>114.99235534667969</v>
      </c>
      <c r="X68" s="50">
        <v>113.43332672119141</v>
      </c>
      <c r="Y68" s="50">
        <v>111.94587707519531</v>
      </c>
      <c r="Z68" s="50">
        <v>110.51487731933594</v>
      </c>
      <c r="AA68" s="51">
        <v>109.13684844970703</v>
      </c>
    </row>
    <row r="69" spans="1:27" x14ac:dyDescent="0.25">
      <c r="A69" s="19">
        <v>4</v>
      </c>
      <c r="B69" s="16" t="s">
        <v>219</v>
      </c>
      <c r="C69" s="52">
        <v>168.87741088867187</v>
      </c>
      <c r="D69" s="50">
        <v>156.72705078125</v>
      </c>
      <c r="E69" s="50">
        <v>153.10794067382812</v>
      </c>
      <c r="F69" s="50">
        <v>149.452880859375</v>
      </c>
      <c r="G69" s="50">
        <v>146.01126098632812</v>
      </c>
      <c r="H69" s="50">
        <v>142.81765747070312</v>
      </c>
      <c r="I69" s="50">
        <v>139.8170166015625</v>
      </c>
      <c r="J69" s="50">
        <v>136.93934631347656</v>
      </c>
      <c r="K69" s="50">
        <v>134.17231750488281</v>
      </c>
      <c r="L69" s="50">
        <v>131.55194091796875</v>
      </c>
      <c r="M69" s="50">
        <v>129.12278747558594</v>
      </c>
      <c r="N69" s="50">
        <v>126.83982849121094</v>
      </c>
      <c r="O69" s="50">
        <v>124.64475250244141</v>
      </c>
      <c r="P69" s="50">
        <v>122.52933502197266</v>
      </c>
      <c r="Q69" s="50">
        <v>120.52462768554687</v>
      </c>
      <c r="R69" s="50">
        <v>118.60694885253906</v>
      </c>
      <c r="S69" s="50">
        <v>116.81387329101562</v>
      </c>
      <c r="T69" s="50">
        <v>115.10759735107422</v>
      </c>
      <c r="U69" s="50">
        <v>113.47403717041016</v>
      </c>
      <c r="V69" s="50">
        <v>111.91825866699219</v>
      </c>
      <c r="W69" s="50">
        <v>110.40589904785156</v>
      </c>
      <c r="X69" s="50">
        <v>108.92903137207031</v>
      </c>
      <c r="Y69" s="50">
        <v>107.54250335693359</v>
      </c>
      <c r="Z69" s="50">
        <v>106.23338317871094</v>
      </c>
      <c r="AA69" s="51">
        <v>104.98517608642578</v>
      </c>
    </row>
    <row r="70" spans="1:27" x14ac:dyDescent="0.25">
      <c r="A70" s="19">
        <v>5</v>
      </c>
      <c r="B70" s="16" t="s">
        <v>220</v>
      </c>
      <c r="C70" s="52">
        <v>127.83384704589844</v>
      </c>
      <c r="D70" s="50">
        <v>118.459228515625</v>
      </c>
      <c r="E70" s="50">
        <v>115.72731781005859</v>
      </c>
      <c r="F70" s="50">
        <v>112.91770172119141</v>
      </c>
      <c r="G70" s="50">
        <v>110.30724334716797</v>
      </c>
      <c r="H70" s="50">
        <v>107.88546752929687</v>
      </c>
      <c r="I70" s="50">
        <v>105.63118743896484</v>
      </c>
      <c r="J70" s="50">
        <v>103.41410827636719</v>
      </c>
      <c r="K70" s="50">
        <v>101.30204010009766</v>
      </c>
      <c r="L70" s="50">
        <v>99.262153625488281</v>
      </c>
      <c r="M70" s="50">
        <v>97.354644775390625</v>
      </c>
      <c r="N70" s="50">
        <v>95.612541198730469</v>
      </c>
      <c r="O70" s="50">
        <v>93.926162719726563</v>
      </c>
      <c r="P70" s="50">
        <v>92.296539306640625</v>
      </c>
      <c r="Q70" s="50">
        <v>90.757286071777344</v>
      </c>
      <c r="R70" s="50">
        <v>89.308059692382813</v>
      </c>
      <c r="S70" s="50">
        <v>87.957382202148438</v>
      </c>
      <c r="T70" s="50">
        <v>86.666007995605469</v>
      </c>
      <c r="U70" s="50">
        <v>85.434364318847656</v>
      </c>
      <c r="V70" s="50">
        <v>84.27032470703125</v>
      </c>
      <c r="W70" s="50">
        <v>83.114471435546875</v>
      </c>
      <c r="X70" s="50">
        <v>82.006172180175781</v>
      </c>
      <c r="Y70" s="50">
        <v>80.955535888671875</v>
      </c>
      <c r="Z70" s="50">
        <v>79.970199584960937</v>
      </c>
      <c r="AA70" s="51">
        <v>79.033561706542969</v>
      </c>
    </row>
    <row r="71" spans="1:27" x14ac:dyDescent="0.25">
      <c r="A71" s="19">
        <v>6</v>
      </c>
      <c r="B71" s="16" t="s">
        <v>221</v>
      </c>
      <c r="C71" s="52">
        <v>153.18678283691406</v>
      </c>
      <c r="D71" s="50">
        <v>142.02952575683594</v>
      </c>
      <c r="E71" s="50">
        <v>138.83847045898437</v>
      </c>
      <c r="F71" s="50">
        <v>135.53422546386719</v>
      </c>
      <c r="G71" s="50">
        <v>132.42236328125</v>
      </c>
      <c r="H71" s="50">
        <v>129.52949523925781</v>
      </c>
      <c r="I71" s="50">
        <v>126.85425567626953</v>
      </c>
      <c r="J71" s="50">
        <v>124.22579956054687</v>
      </c>
      <c r="K71" s="50">
        <v>121.709228515625</v>
      </c>
      <c r="L71" s="50">
        <v>119.30945587158203</v>
      </c>
      <c r="M71" s="50">
        <v>117.08316802978516</v>
      </c>
      <c r="N71" s="50">
        <v>115.02180480957031</v>
      </c>
      <c r="O71" s="50">
        <v>113.03504180908203</v>
      </c>
      <c r="P71" s="50">
        <v>111.10868835449219</v>
      </c>
      <c r="Q71" s="50">
        <v>109.28310394287109</v>
      </c>
      <c r="R71" s="50">
        <v>107.52481079101562</v>
      </c>
      <c r="S71" s="50">
        <v>105.89482879638672</v>
      </c>
      <c r="T71" s="50">
        <v>104.33399963378906</v>
      </c>
      <c r="U71" s="50">
        <v>102.84095764160156</v>
      </c>
      <c r="V71" s="50">
        <v>101.42889404296875</v>
      </c>
      <c r="W71" s="50">
        <v>100.046142578125</v>
      </c>
      <c r="X71" s="50">
        <v>98.706535339355469</v>
      </c>
      <c r="Y71" s="50">
        <v>97.4315185546875</v>
      </c>
      <c r="Z71" s="50">
        <v>96.245712280273438</v>
      </c>
      <c r="AA71" s="51">
        <v>95.101646423339844</v>
      </c>
    </row>
    <row r="72" spans="1:27" x14ac:dyDescent="0.25">
      <c r="A72" s="19">
        <v>7</v>
      </c>
      <c r="B72" s="16" t="s">
        <v>222</v>
      </c>
      <c r="C72" s="52">
        <v>149.08125305175781</v>
      </c>
      <c r="D72" s="50">
        <v>138.11361694335937</v>
      </c>
      <c r="E72" s="50">
        <v>134.95437622070312</v>
      </c>
      <c r="F72" s="50">
        <v>131.7073974609375</v>
      </c>
      <c r="G72" s="50">
        <v>128.6639404296875</v>
      </c>
      <c r="H72" s="50">
        <v>125.85101318359375</v>
      </c>
      <c r="I72" s="50">
        <v>123.23677825927734</v>
      </c>
      <c r="J72" s="50">
        <v>120.68082427978516</v>
      </c>
      <c r="K72" s="50">
        <v>118.23146820068359</v>
      </c>
      <c r="L72" s="50">
        <v>115.91854858398437</v>
      </c>
      <c r="M72" s="50">
        <v>113.76735687255859</v>
      </c>
      <c r="N72" s="50">
        <v>111.77787017822266</v>
      </c>
      <c r="O72" s="50">
        <v>109.86943817138672</v>
      </c>
      <c r="P72" s="50">
        <v>108.03203582763672</v>
      </c>
      <c r="Q72" s="50">
        <v>106.27074432373047</v>
      </c>
      <c r="R72" s="50">
        <v>104.60111999511719</v>
      </c>
      <c r="S72" s="50">
        <v>103.0311279296875</v>
      </c>
      <c r="T72" s="50">
        <v>101.52764129638672</v>
      </c>
      <c r="U72" s="50">
        <v>100.09117889404297</v>
      </c>
      <c r="V72" s="50">
        <v>98.717529296875</v>
      </c>
      <c r="W72" s="50">
        <v>97.386528015136719</v>
      </c>
      <c r="X72" s="50">
        <v>96.071281433105469</v>
      </c>
      <c r="Y72" s="50">
        <v>94.833473205566406</v>
      </c>
      <c r="Z72" s="50">
        <v>93.671806335449219</v>
      </c>
      <c r="AA72" s="51">
        <v>92.559181213378906</v>
      </c>
    </row>
    <row r="73" spans="1:27" x14ac:dyDescent="0.25">
      <c r="A73" s="19">
        <v>8</v>
      </c>
      <c r="B73" s="16" t="s">
        <v>223</v>
      </c>
      <c r="C73" s="52">
        <v>140.84190368652344</v>
      </c>
      <c r="D73" s="50">
        <v>130.59317016601562</v>
      </c>
      <c r="E73" s="50">
        <v>127.64553833007812</v>
      </c>
      <c r="F73" s="50">
        <v>124.55740356445312</v>
      </c>
      <c r="G73" s="50">
        <v>121.67269897460937</v>
      </c>
      <c r="H73" s="50">
        <v>118.98323059082031</v>
      </c>
      <c r="I73" s="50">
        <v>116.49322509765625</v>
      </c>
      <c r="J73" s="50">
        <v>114.04489135742187</v>
      </c>
      <c r="K73" s="50">
        <v>111.66474151611328</v>
      </c>
      <c r="L73" s="50">
        <v>109.40052795410156</v>
      </c>
      <c r="M73" s="50">
        <v>107.30073547363281</v>
      </c>
      <c r="N73" s="50">
        <v>105.36711120605469</v>
      </c>
      <c r="O73" s="50">
        <v>103.51251220703125</v>
      </c>
      <c r="P73" s="50">
        <v>101.73214721679687</v>
      </c>
      <c r="Q73" s="50">
        <v>100.03422546386719</v>
      </c>
      <c r="R73" s="50">
        <v>98.450675964355469</v>
      </c>
      <c r="S73" s="50">
        <v>96.957511901855469</v>
      </c>
      <c r="T73" s="50">
        <v>95.538887023925781</v>
      </c>
      <c r="U73" s="50">
        <v>94.181625366210938</v>
      </c>
      <c r="V73" s="50">
        <v>92.908317565917969</v>
      </c>
      <c r="W73" s="50">
        <v>91.661491394042969</v>
      </c>
      <c r="X73" s="50">
        <v>90.445610046386719</v>
      </c>
      <c r="Y73" s="50">
        <v>89.301597595214844</v>
      </c>
      <c r="Z73" s="50">
        <v>88.231033325195313</v>
      </c>
      <c r="AA73" s="51">
        <v>87.214439392089844</v>
      </c>
    </row>
    <row r="74" spans="1:27" x14ac:dyDescent="0.25">
      <c r="A74" s="19">
        <v>9</v>
      </c>
      <c r="B74" s="16" t="s">
        <v>224</v>
      </c>
      <c r="C74" s="52">
        <v>147.03350830078125</v>
      </c>
      <c r="D74" s="50">
        <v>136.4019775390625</v>
      </c>
      <c r="E74" s="50">
        <v>133.26582336425781</v>
      </c>
      <c r="F74" s="50">
        <v>130.08494567871094</v>
      </c>
      <c r="G74" s="50">
        <v>127.0999755859375</v>
      </c>
      <c r="H74" s="50">
        <v>124.33399200439453</v>
      </c>
      <c r="I74" s="50">
        <v>121.75920104980469</v>
      </c>
      <c r="J74" s="50">
        <v>119.242431640625</v>
      </c>
      <c r="K74" s="50">
        <v>116.83259582519531</v>
      </c>
      <c r="L74" s="50">
        <v>114.55398559570312</v>
      </c>
      <c r="M74" s="50">
        <v>112.42179870605469</v>
      </c>
      <c r="N74" s="50">
        <v>110.43057250976562</v>
      </c>
      <c r="O74" s="50">
        <v>108.53863525390625</v>
      </c>
      <c r="P74" s="50">
        <v>106.71128082275391</v>
      </c>
      <c r="Q74" s="50">
        <v>104.97908020019531</v>
      </c>
      <c r="R74" s="50">
        <v>103.31546783447266</v>
      </c>
      <c r="S74" s="50">
        <v>101.75833892822266</v>
      </c>
      <c r="T74" s="50">
        <v>100.26824951171875</v>
      </c>
      <c r="U74" s="50">
        <v>98.838081359863281</v>
      </c>
      <c r="V74" s="50">
        <v>97.479209899902344</v>
      </c>
      <c r="W74" s="50">
        <v>96.141952514648438</v>
      </c>
      <c r="X74" s="50">
        <v>94.8551025390625</v>
      </c>
      <c r="Y74" s="50">
        <v>93.63690185546875</v>
      </c>
      <c r="Z74" s="50">
        <v>92.482078552246094</v>
      </c>
      <c r="AA74" s="51">
        <v>91.376632690429688</v>
      </c>
    </row>
    <row r="75" spans="1:27" x14ac:dyDescent="0.25">
      <c r="A75" s="19">
        <v>10</v>
      </c>
      <c r="B75" s="16" t="s">
        <v>225</v>
      </c>
      <c r="C75" s="52">
        <v>166.32247924804687</v>
      </c>
      <c r="D75" s="50">
        <v>154.35150146484375</v>
      </c>
      <c r="E75" s="50">
        <v>150.83712768554687</v>
      </c>
      <c r="F75" s="50">
        <v>147.23320007324219</v>
      </c>
      <c r="G75" s="50">
        <v>143.86390686035156</v>
      </c>
      <c r="H75" s="50">
        <v>140.7401123046875</v>
      </c>
      <c r="I75" s="50">
        <v>137.83503723144531</v>
      </c>
      <c r="J75" s="50">
        <v>135.02297973632812</v>
      </c>
      <c r="K75" s="50">
        <v>132.294189453125</v>
      </c>
      <c r="L75" s="50">
        <v>129.70001220703125</v>
      </c>
      <c r="M75" s="50">
        <v>127.30461883544922</v>
      </c>
      <c r="N75" s="50">
        <v>125.07195281982422</v>
      </c>
      <c r="O75" s="50">
        <v>122.92583465576172</v>
      </c>
      <c r="P75" s="50">
        <v>120.87306976318359</v>
      </c>
      <c r="Q75" s="50">
        <v>118.89209747314453</v>
      </c>
      <c r="R75" s="50">
        <v>117.02098846435547</v>
      </c>
      <c r="S75" s="50">
        <v>115.27459716796875</v>
      </c>
      <c r="T75" s="50">
        <v>113.588134765625</v>
      </c>
      <c r="U75" s="50">
        <v>111.98093414306641</v>
      </c>
      <c r="V75" s="50">
        <v>110.44076538085937</v>
      </c>
      <c r="W75" s="50">
        <v>108.94484710693359</v>
      </c>
      <c r="X75" s="50">
        <v>107.49124908447266</v>
      </c>
      <c r="Y75" s="50">
        <v>106.10648345947266</v>
      </c>
      <c r="Z75" s="50">
        <v>104.78598785400391</v>
      </c>
      <c r="AA75" s="51">
        <v>103.53749084472656</v>
      </c>
    </row>
    <row r="76" spans="1:27" x14ac:dyDescent="0.25">
      <c r="A76" s="19">
        <v>11</v>
      </c>
      <c r="B76" s="16" t="s">
        <v>226</v>
      </c>
      <c r="C76" s="52">
        <v>145.41639709472656</v>
      </c>
      <c r="D76" s="50">
        <v>134.93293762207031</v>
      </c>
      <c r="E76" s="50">
        <v>131.82000732421875</v>
      </c>
      <c r="F76" s="50">
        <v>128.64790344238281</v>
      </c>
      <c r="G76" s="50">
        <v>125.68093109130859</v>
      </c>
      <c r="H76" s="50">
        <v>122.91520690917969</v>
      </c>
      <c r="I76" s="50">
        <v>120.32233428955078</v>
      </c>
      <c r="J76" s="50">
        <v>117.83485412597656</v>
      </c>
      <c r="K76" s="50">
        <v>115.42647552490234</v>
      </c>
      <c r="L76" s="50">
        <v>113.12257385253906</v>
      </c>
      <c r="M76" s="50">
        <v>110.98231506347656</v>
      </c>
      <c r="N76" s="50">
        <v>108.99762725830078</v>
      </c>
      <c r="O76" s="50">
        <v>107.09331512451172</v>
      </c>
      <c r="P76" s="50">
        <v>105.25790405273437</v>
      </c>
      <c r="Q76" s="50">
        <v>103.51860046386719</v>
      </c>
      <c r="R76" s="50">
        <v>101.88008880615234</v>
      </c>
      <c r="S76" s="50">
        <v>100.34820556640625</v>
      </c>
      <c r="T76" s="50">
        <v>98.90240478515625</v>
      </c>
      <c r="U76" s="50">
        <v>97.499069213867188</v>
      </c>
      <c r="V76" s="50">
        <v>96.165016174316406</v>
      </c>
      <c r="W76" s="50">
        <v>94.866180419921875</v>
      </c>
      <c r="X76" s="50">
        <v>93.603111267089844</v>
      </c>
      <c r="Y76" s="50">
        <v>92.408500671386719</v>
      </c>
      <c r="Z76" s="50">
        <v>91.291404724121094</v>
      </c>
      <c r="AA76" s="51">
        <v>90.222366333007812</v>
      </c>
    </row>
    <row r="77" spans="1:27" x14ac:dyDescent="0.25">
      <c r="A77" s="19">
        <v>12</v>
      </c>
      <c r="B77" s="16" t="s">
        <v>227</v>
      </c>
      <c r="C77" s="52">
        <v>121.76457977294922</v>
      </c>
      <c r="D77" s="50">
        <v>113.12635040283203</v>
      </c>
      <c r="E77" s="50">
        <v>110.59803009033203</v>
      </c>
      <c r="F77" s="50">
        <v>107.96798706054687</v>
      </c>
      <c r="G77" s="50">
        <v>105.53074645996094</v>
      </c>
      <c r="H77" s="50">
        <v>103.22053527832031</v>
      </c>
      <c r="I77" s="50">
        <v>101.11644744873047</v>
      </c>
      <c r="J77" s="50">
        <v>99.018821716308594</v>
      </c>
      <c r="K77" s="50">
        <v>96.988510131835938</v>
      </c>
      <c r="L77" s="50">
        <v>95.061347961425781</v>
      </c>
      <c r="M77" s="50">
        <v>93.295738220214844</v>
      </c>
      <c r="N77" s="50">
        <v>91.644279479980469</v>
      </c>
      <c r="O77" s="50">
        <v>90.051658630371094</v>
      </c>
      <c r="P77" s="50">
        <v>88.498275756835938</v>
      </c>
      <c r="Q77" s="50">
        <v>87.023574829101563</v>
      </c>
      <c r="R77" s="50">
        <v>85.641136169433594</v>
      </c>
      <c r="S77" s="50">
        <v>84.34613037109375</v>
      </c>
      <c r="T77" s="50">
        <v>83.083847045898437</v>
      </c>
      <c r="U77" s="50">
        <v>81.868148803710938</v>
      </c>
      <c r="V77" s="50">
        <v>80.725341796875</v>
      </c>
      <c r="W77" s="50">
        <v>79.608985900878906</v>
      </c>
      <c r="X77" s="50">
        <v>78.516929626464844</v>
      </c>
      <c r="Y77" s="50">
        <v>77.486869812011719</v>
      </c>
      <c r="Z77" s="50">
        <v>76.521713256835938</v>
      </c>
      <c r="AA77" s="51">
        <v>75.610458374023437</v>
      </c>
    </row>
    <row r="78" spans="1:27" x14ac:dyDescent="0.25">
      <c r="A78" s="19">
        <v>13</v>
      </c>
      <c r="B78" s="16" t="s">
        <v>228</v>
      </c>
      <c r="C78" s="52">
        <v>114.17787170410156</v>
      </c>
      <c r="D78" s="50">
        <v>105.99198913574219</v>
      </c>
      <c r="E78" s="50">
        <v>103.61940765380859</v>
      </c>
      <c r="F78" s="50">
        <v>101.17604827880859</v>
      </c>
      <c r="G78" s="50">
        <v>98.888717651367188</v>
      </c>
      <c r="H78" s="50">
        <v>96.745338439941406</v>
      </c>
      <c r="I78" s="50">
        <v>94.748146057128906</v>
      </c>
      <c r="J78" s="50">
        <v>92.806182861328125</v>
      </c>
      <c r="K78" s="50">
        <v>90.908737182617188</v>
      </c>
      <c r="L78" s="50">
        <v>89.092575073242188</v>
      </c>
      <c r="M78" s="50">
        <v>87.416618347167969</v>
      </c>
      <c r="N78" s="50">
        <v>85.866966247558594</v>
      </c>
      <c r="O78" s="50">
        <v>84.367340087890625</v>
      </c>
      <c r="P78" s="50">
        <v>82.912681579589844</v>
      </c>
      <c r="Q78" s="50">
        <v>81.521278381347656</v>
      </c>
      <c r="R78" s="50">
        <v>80.199790954589844</v>
      </c>
      <c r="S78" s="50">
        <v>78.9649658203125</v>
      </c>
      <c r="T78" s="50">
        <v>77.795013427734375</v>
      </c>
      <c r="U78" s="50">
        <v>76.640151977539062</v>
      </c>
      <c r="V78" s="50">
        <v>75.559974670410156</v>
      </c>
      <c r="W78" s="50">
        <v>74.523399353027344</v>
      </c>
      <c r="X78" s="50">
        <v>73.509994506835938</v>
      </c>
      <c r="Y78" s="50">
        <v>72.563087463378906</v>
      </c>
      <c r="Z78" s="50">
        <v>71.665054321289063</v>
      </c>
      <c r="AA78" s="51">
        <v>70.821540832519531</v>
      </c>
    </row>
    <row r="79" spans="1:27" x14ac:dyDescent="0.25">
      <c r="A79" s="19">
        <v>14</v>
      </c>
      <c r="B79" s="16" t="s">
        <v>229</v>
      </c>
      <c r="C79" s="52">
        <v>136.91197204589844</v>
      </c>
      <c r="D79" s="50">
        <v>127.06267547607422</v>
      </c>
      <c r="E79" s="50">
        <v>124.1649169921875</v>
      </c>
      <c r="F79" s="50">
        <v>121.19337463378906</v>
      </c>
      <c r="G79" s="50">
        <v>118.41340637207031</v>
      </c>
      <c r="H79" s="50">
        <v>115.81197357177734</v>
      </c>
      <c r="I79" s="50">
        <v>113.38143920898437</v>
      </c>
      <c r="J79" s="50">
        <v>111.0230712890625</v>
      </c>
      <c r="K79" s="50">
        <v>108.76389312744141</v>
      </c>
      <c r="L79" s="50">
        <v>106.61157989501953</v>
      </c>
      <c r="M79" s="50">
        <v>104.60854339599609</v>
      </c>
      <c r="N79" s="50">
        <v>102.7576904296875</v>
      </c>
      <c r="O79" s="50">
        <v>100.97399139404297</v>
      </c>
      <c r="P79" s="50">
        <v>99.239120483398438</v>
      </c>
      <c r="Q79" s="50">
        <v>97.582252502441406</v>
      </c>
      <c r="R79" s="50">
        <v>96.022621154785156</v>
      </c>
      <c r="S79" s="50">
        <v>94.556610107421875</v>
      </c>
      <c r="T79" s="50">
        <v>93.180015563964844</v>
      </c>
      <c r="U79" s="50">
        <v>91.833175659179688</v>
      </c>
      <c r="V79" s="50">
        <v>90.547439575195313</v>
      </c>
      <c r="W79" s="50">
        <v>89.312110900878906</v>
      </c>
      <c r="X79" s="50">
        <v>88.095420837402344</v>
      </c>
      <c r="Y79" s="50">
        <v>86.960281372070313</v>
      </c>
      <c r="Z79" s="50">
        <v>85.887649536132813</v>
      </c>
      <c r="AA79" s="51">
        <v>84.854881286621094</v>
      </c>
    </row>
    <row r="80" spans="1:27" x14ac:dyDescent="0.25">
      <c r="A80" s="19">
        <v>15</v>
      </c>
      <c r="B80" s="16" t="s">
        <v>230</v>
      </c>
      <c r="C80" s="52">
        <v>136.80119323730469</v>
      </c>
      <c r="D80" s="50">
        <v>126.96803283691406</v>
      </c>
      <c r="E80" s="50">
        <v>124.09009552001953</v>
      </c>
      <c r="F80" s="50">
        <v>121.10170745849609</v>
      </c>
      <c r="G80" s="50">
        <v>118.28224945068359</v>
      </c>
      <c r="H80" s="50">
        <v>115.69348907470703</v>
      </c>
      <c r="I80" s="50">
        <v>113.26990509033203</v>
      </c>
      <c r="J80" s="50">
        <v>110.86557769775391</v>
      </c>
      <c r="K80" s="50">
        <v>108.59143829345703</v>
      </c>
      <c r="L80" s="50">
        <v>106.41114044189453</v>
      </c>
      <c r="M80" s="50">
        <v>104.39322662353516</v>
      </c>
      <c r="N80" s="50">
        <v>102.5218505859375</v>
      </c>
      <c r="O80" s="50">
        <v>100.72830200195312</v>
      </c>
      <c r="P80" s="50">
        <v>98.990890502929688</v>
      </c>
      <c r="Q80" s="50">
        <v>97.339149475097656</v>
      </c>
      <c r="R80" s="50">
        <v>95.766807556152344</v>
      </c>
      <c r="S80" s="50">
        <v>94.296699523925781</v>
      </c>
      <c r="T80" s="50">
        <v>92.896728515625</v>
      </c>
      <c r="U80" s="50">
        <v>91.55877685546875</v>
      </c>
      <c r="V80" s="50">
        <v>90.287521362304688</v>
      </c>
      <c r="W80" s="50">
        <v>89.047599792480469</v>
      </c>
      <c r="X80" s="50">
        <v>87.833236694335937</v>
      </c>
      <c r="Y80" s="50">
        <v>86.705314636230469</v>
      </c>
      <c r="Z80" s="50">
        <v>85.637924194335938</v>
      </c>
      <c r="AA80" s="51">
        <v>84.635429382324219</v>
      </c>
    </row>
    <row r="81" spans="1:27" x14ac:dyDescent="0.25">
      <c r="A81" s="19">
        <v>16</v>
      </c>
      <c r="B81" s="16" t="s">
        <v>231</v>
      </c>
      <c r="C81" s="52">
        <v>121.64720916748047</v>
      </c>
      <c r="D81" s="50">
        <v>112.81793975830078</v>
      </c>
      <c r="E81" s="50">
        <v>110.21873474121094</v>
      </c>
      <c r="F81" s="50">
        <v>107.5565185546875</v>
      </c>
      <c r="G81" s="50">
        <v>105.06092071533203</v>
      </c>
      <c r="H81" s="50">
        <v>102.74370574951172</v>
      </c>
      <c r="I81" s="50">
        <v>100.55698394775391</v>
      </c>
      <c r="J81" s="50">
        <v>98.426643371582031</v>
      </c>
      <c r="K81" s="50">
        <v>96.394004821777344</v>
      </c>
      <c r="L81" s="50">
        <v>94.465362548828125</v>
      </c>
      <c r="M81" s="50">
        <v>92.648735046386719</v>
      </c>
      <c r="N81" s="50">
        <v>90.984954833984375</v>
      </c>
      <c r="O81" s="50">
        <v>89.391990661621094</v>
      </c>
      <c r="P81" s="50">
        <v>87.854965209960937</v>
      </c>
      <c r="Q81" s="50">
        <v>86.384841918945313</v>
      </c>
      <c r="R81" s="50">
        <v>85.009307861328125</v>
      </c>
      <c r="S81" s="50">
        <v>83.718612670898437</v>
      </c>
      <c r="T81" s="50">
        <v>82.490753173828125</v>
      </c>
      <c r="U81" s="50">
        <v>81.322837829589844</v>
      </c>
      <c r="V81" s="50">
        <v>80.209831237792969</v>
      </c>
      <c r="W81" s="50">
        <v>79.109420776367188</v>
      </c>
      <c r="X81" s="50">
        <v>78.0438232421875</v>
      </c>
      <c r="Y81" s="50">
        <v>77.057044982910156</v>
      </c>
      <c r="Z81" s="50">
        <v>76.1156005859375</v>
      </c>
      <c r="AA81" s="51">
        <v>75.223869323730469</v>
      </c>
    </row>
    <row r="82" spans="1:27" x14ac:dyDescent="0.25">
      <c r="A82" s="19">
        <v>17</v>
      </c>
      <c r="B82" s="16" t="s">
        <v>232</v>
      </c>
      <c r="C82" s="52">
        <v>115.46413421630859</v>
      </c>
      <c r="D82" s="50">
        <v>107.22590637207031</v>
      </c>
      <c r="E82" s="50">
        <v>104.83430480957031</v>
      </c>
      <c r="F82" s="50">
        <v>102.34932708740234</v>
      </c>
      <c r="G82" s="50">
        <v>100.01852416992187</v>
      </c>
      <c r="H82" s="50">
        <v>97.847938537597656</v>
      </c>
      <c r="I82" s="50">
        <v>95.827690124511719</v>
      </c>
      <c r="J82" s="50">
        <v>93.83740234375</v>
      </c>
      <c r="K82" s="50">
        <v>91.901832580566406</v>
      </c>
      <c r="L82" s="50">
        <v>90.054450988769531</v>
      </c>
      <c r="M82" s="50">
        <v>88.352439880371094</v>
      </c>
      <c r="N82" s="50">
        <v>86.760955810546875</v>
      </c>
      <c r="O82" s="50">
        <v>85.237594604492188</v>
      </c>
      <c r="P82" s="50">
        <v>83.775444030761719</v>
      </c>
      <c r="Q82" s="50">
        <v>82.379318237304688</v>
      </c>
      <c r="R82" s="50">
        <v>81.065048217773438</v>
      </c>
      <c r="S82" s="50">
        <v>79.836181640625</v>
      </c>
      <c r="T82" s="50">
        <v>78.65765380859375</v>
      </c>
      <c r="U82" s="50">
        <v>77.51727294921875</v>
      </c>
      <c r="V82" s="50">
        <v>76.451637268066406</v>
      </c>
      <c r="W82" s="50">
        <v>75.408035278320313</v>
      </c>
      <c r="X82" s="50">
        <v>74.387260437011719</v>
      </c>
      <c r="Y82" s="50">
        <v>73.432762145996094</v>
      </c>
      <c r="Z82" s="50">
        <v>72.531135559082031</v>
      </c>
      <c r="AA82" s="51">
        <v>71.68414306640625</v>
      </c>
    </row>
    <row r="83" spans="1:27" x14ac:dyDescent="0.25">
      <c r="A83" s="19">
        <v>18</v>
      </c>
      <c r="B83" s="16" t="s">
        <v>233</v>
      </c>
      <c r="C83" s="52">
        <v>108.99900817871094</v>
      </c>
      <c r="D83" s="50">
        <v>101.30535125732422</v>
      </c>
      <c r="E83" s="50">
        <v>99.031135559082031</v>
      </c>
      <c r="F83" s="50">
        <v>96.679252624511719</v>
      </c>
      <c r="G83" s="50">
        <v>94.470809936523438</v>
      </c>
      <c r="H83" s="50">
        <v>92.402389526367188</v>
      </c>
      <c r="I83" s="50">
        <v>90.471603393554688</v>
      </c>
      <c r="J83" s="50">
        <v>88.596763610839844</v>
      </c>
      <c r="K83" s="50">
        <v>86.783287048339844</v>
      </c>
      <c r="L83" s="50">
        <v>85.046005249023438</v>
      </c>
      <c r="M83" s="50">
        <v>83.448333740234375</v>
      </c>
      <c r="N83" s="50">
        <v>81.970268249511719</v>
      </c>
      <c r="O83" s="50">
        <v>80.520668029785156</v>
      </c>
      <c r="P83" s="50">
        <v>79.140617370605469</v>
      </c>
      <c r="Q83" s="50">
        <v>77.827980041503906</v>
      </c>
      <c r="R83" s="50">
        <v>76.584915161132812</v>
      </c>
      <c r="S83" s="50">
        <v>75.413520812988281</v>
      </c>
      <c r="T83" s="50">
        <v>74.28936767578125</v>
      </c>
      <c r="U83" s="50">
        <v>73.2144775390625</v>
      </c>
      <c r="V83" s="50">
        <v>72.201957702636719</v>
      </c>
      <c r="W83" s="50">
        <v>71.211631774902344</v>
      </c>
      <c r="X83" s="50">
        <v>70.249610900878906</v>
      </c>
      <c r="Y83" s="50">
        <v>69.338394165039063</v>
      </c>
      <c r="Z83" s="50">
        <v>68.490585327148438</v>
      </c>
      <c r="AA83" s="51">
        <v>67.697967529296875</v>
      </c>
    </row>
    <row r="84" spans="1:27" x14ac:dyDescent="0.25">
      <c r="A84" s="19">
        <v>19</v>
      </c>
      <c r="B84" s="16" t="s">
        <v>234</v>
      </c>
      <c r="C84" s="52">
        <v>134.93418884277344</v>
      </c>
      <c r="D84" s="50">
        <v>125.17357635498047</v>
      </c>
      <c r="E84" s="50">
        <v>122.26934814453125</v>
      </c>
      <c r="F84" s="50">
        <v>119.29682159423828</v>
      </c>
      <c r="G84" s="50">
        <v>116.51853179931641</v>
      </c>
      <c r="H84" s="50">
        <v>113.94200897216797</v>
      </c>
      <c r="I84" s="50">
        <v>111.55027770996094</v>
      </c>
      <c r="J84" s="50">
        <v>109.21278381347656</v>
      </c>
      <c r="K84" s="50">
        <v>106.96169281005859</v>
      </c>
      <c r="L84" s="50">
        <v>104.80872344970703</v>
      </c>
      <c r="M84" s="50">
        <v>102.81929779052734</v>
      </c>
      <c r="N84" s="50">
        <v>100.98080444335937</v>
      </c>
      <c r="O84" s="50">
        <v>99.210800170898438</v>
      </c>
      <c r="P84" s="50">
        <v>97.504196166992188</v>
      </c>
      <c r="Q84" s="50">
        <v>95.878448486328125</v>
      </c>
      <c r="R84" s="50">
        <v>94.34454345703125</v>
      </c>
      <c r="S84" s="50">
        <v>92.914466857910156</v>
      </c>
      <c r="T84" s="50">
        <v>91.555702209472656</v>
      </c>
      <c r="U84" s="50">
        <v>90.254257202148438</v>
      </c>
      <c r="V84" s="50">
        <v>89.028152465820313</v>
      </c>
      <c r="W84" s="50">
        <v>87.827239990234375</v>
      </c>
      <c r="X84" s="50">
        <v>86.640571594238281</v>
      </c>
      <c r="Y84" s="50">
        <v>85.530845642089844</v>
      </c>
      <c r="Z84" s="50">
        <v>84.482810974121094</v>
      </c>
      <c r="AA84" s="51">
        <v>83.490821838378906</v>
      </c>
    </row>
    <row r="85" spans="1:27" x14ac:dyDescent="0.25">
      <c r="A85" s="19">
        <v>20</v>
      </c>
      <c r="B85" s="16" t="s">
        <v>235</v>
      </c>
      <c r="C85" s="52">
        <v>141.07487487792969</v>
      </c>
      <c r="D85" s="50">
        <v>131.02302551269531</v>
      </c>
      <c r="E85" s="50">
        <v>127.99651336669922</v>
      </c>
      <c r="F85" s="50">
        <v>124.94002532958984</v>
      </c>
      <c r="G85" s="50">
        <v>122.09816741943359</v>
      </c>
      <c r="H85" s="50">
        <v>119.43145751953125</v>
      </c>
      <c r="I85" s="50">
        <v>116.97227478027344</v>
      </c>
      <c r="J85" s="50">
        <v>114.61685180664062</v>
      </c>
      <c r="K85" s="50">
        <v>112.33849334716797</v>
      </c>
      <c r="L85" s="50">
        <v>110.16260528564453</v>
      </c>
      <c r="M85" s="50">
        <v>108.1773681640625</v>
      </c>
      <c r="N85" s="50">
        <v>106.3118896484375</v>
      </c>
      <c r="O85" s="50">
        <v>104.51649475097656</v>
      </c>
      <c r="P85" s="50">
        <v>102.78267669677734</v>
      </c>
      <c r="Q85" s="50">
        <v>101.14498138427734</v>
      </c>
      <c r="R85" s="50">
        <v>99.576179504394531</v>
      </c>
      <c r="S85" s="50">
        <v>98.109756469726563</v>
      </c>
      <c r="T85" s="50">
        <v>96.707145690917969</v>
      </c>
      <c r="U85" s="50">
        <v>95.336952209472656</v>
      </c>
      <c r="V85" s="50">
        <v>94.051872253417969</v>
      </c>
      <c r="W85" s="50">
        <v>92.805503845214844</v>
      </c>
      <c r="X85" s="50">
        <v>91.574722290039063</v>
      </c>
      <c r="Y85" s="50">
        <v>90.407958984375</v>
      </c>
      <c r="Z85" s="50">
        <v>89.28759765625</v>
      </c>
      <c r="AA85" s="51">
        <v>88.220306396484375</v>
      </c>
    </row>
    <row r="86" spans="1:27" x14ac:dyDescent="0.25">
      <c r="A86" s="20">
        <v>21</v>
      </c>
      <c r="B86" s="17" t="s">
        <v>236</v>
      </c>
      <c r="C86" s="53">
        <v>167.637451171875</v>
      </c>
      <c r="D86" s="54">
        <v>155.61306762695312</v>
      </c>
      <c r="E86" s="54">
        <v>152.00546264648437</v>
      </c>
      <c r="F86" s="54">
        <v>148.32908630371094</v>
      </c>
      <c r="G86" s="54">
        <v>144.93064880371094</v>
      </c>
      <c r="H86" s="54">
        <v>141.769287109375</v>
      </c>
      <c r="I86" s="54">
        <v>138.79257202148437</v>
      </c>
      <c r="J86" s="54">
        <v>135.91294860839844</v>
      </c>
      <c r="K86" s="54">
        <v>133.13479614257812</v>
      </c>
      <c r="L86" s="54">
        <v>130.49859619140625</v>
      </c>
      <c r="M86" s="54">
        <v>128.05093383789063</v>
      </c>
      <c r="N86" s="54">
        <v>125.79764556884766</v>
      </c>
      <c r="O86" s="54">
        <v>123.64847564697266</v>
      </c>
      <c r="P86" s="54">
        <v>121.59436798095703</v>
      </c>
      <c r="Q86" s="54">
        <v>119.62307739257812</v>
      </c>
      <c r="R86" s="54">
        <v>117.76181793212891</v>
      </c>
      <c r="S86" s="54">
        <v>116.02119445800781</v>
      </c>
      <c r="T86" s="54">
        <v>114.37528228759766</v>
      </c>
      <c r="U86" s="54">
        <v>112.78623962402344</v>
      </c>
      <c r="V86" s="54">
        <v>111.28662109375</v>
      </c>
      <c r="W86" s="54">
        <v>109.82138061523437</v>
      </c>
      <c r="X86" s="54">
        <v>108.40209197998047</v>
      </c>
      <c r="Y86" s="54">
        <v>107.06539916992187</v>
      </c>
      <c r="Z86" s="54">
        <v>105.81542205810547</v>
      </c>
      <c r="AA86" s="55">
        <v>104.57363128662109</v>
      </c>
    </row>
    <row r="87" spans="1:27"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x14ac:dyDescent="0.25">
      <c r="A88" s="69"/>
      <c r="B88" s="10" t="s">
        <v>85</v>
      </c>
      <c r="C88" s="69"/>
      <c r="D88" s="69"/>
      <c r="E88" s="69"/>
      <c r="F88" s="69"/>
      <c r="G88" s="69"/>
      <c r="H88" s="69"/>
      <c r="I88" s="69"/>
      <c r="J88" s="69"/>
      <c r="K88" s="69"/>
      <c r="L88" s="69"/>
      <c r="M88" s="69"/>
      <c r="N88" s="69"/>
      <c r="O88" s="69"/>
      <c r="P88" s="69"/>
      <c r="Q88" s="69"/>
      <c r="R88" s="69"/>
      <c r="S88" s="69"/>
      <c r="T88" s="69"/>
      <c r="U88" s="69"/>
      <c r="V88" s="69"/>
      <c r="W88" s="69"/>
      <c r="X88" s="69"/>
      <c r="Y88" s="69"/>
      <c r="Z88" s="69"/>
      <c r="AA88" s="69"/>
    </row>
    <row r="89" spans="1:27" x14ac:dyDescent="0.25">
      <c r="A89" s="22" t="s">
        <v>84</v>
      </c>
      <c r="B89" s="15" t="s">
        <v>83</v>
      </c>
      <c r="C89" s="60" t="s">
        <v>45</v>
      </c>
      <c r="D89" s="46" t="s">
        <v>46</v>
      </c>
      <c r="E89" s="46" t="s">
        <v>47</v>
      </c>
      <c r="F89" s="46" t="s">
        <v>48</v>
      </c>
      <c r="G89" s="46" t="s">
        <v>49</v>
      </c>
      <c r="H89" s="46" t="s">
        <v>50</v>
      </c>
      <c r="I89" s="46" t="s">
        <v>51</v>
      </c>
      <c r="J89" s="46" t="s">
        <v>52</v>
      </c>
      <c r="K89" s="46" t="s">
        <v>53</v>
      </c>
      <c r="L89" s="46" t="s">
        <v>54</v>
      </c>
      <c r="M89" s="46" t="s">
        <v>55</v>
      </c>
      <c r="N89" s="46" t="s">
        <v>56</v>
      </c>
      <c r="O89" s="46" t="s">
        <v>57</v>
      </c>
      <c r="P89" s="46" t="s">
        <v>58</v>
      </c>
      <c r="Q89" s="46" t="s">
        <v>59</v>
      </c>
      <c r="R89" s="46" t="s">
        <v>60</v>
      </c>
      <c r="S89" s="46" t="s">
        <v>61</v>
      </c>
      <c r="T89" s="46" t="s">
        <v>62</v>
      </c>
      <c r="U89" s="46" t="s">
        <v>63</v>
      </c>
      <c r="V89" s="46" t="s">
        <v>64</v>
      </c>
      <c r="W89" s="46" t="s">
        <v>65</v>
      </c>
      <c r="X89" s="46" t="s">
        <v>66</v>
      </c>
      <c r="Y89" s="46" t="s">
        <v>67</v>
      </c>
      <c r="Z89" s="46" t="s">
        <v>68</v>
      </c>
      <c r="AA89" s="47" t="s">
        <v>69</v>
      </c>
    </row>
    <row r="90" spans="1:27" x14ac:dyDescent="0.25">
      <c r="A90" s="29">
        <v>1</v>
      </c>
      <c r="B90" s="30" t="str">
        <f>VLOOKUP($A$90,$A$66:$AA$86,2)</f>
        <v>Anderston / City</v>
      </c>
      <c r="C90" s="61">
        <f>VLOOKUP($A$90,$A$66:$AA$86,3)</f>
        <v>154.69607543945312</v>
      </c>
      <c r="D90" s="62">
        <f>VLOOKUP($A$90,$A$66:$AA$86,4)</f>
        <v>143.99000549316406</v>
      </c>
      <c r="E90" s="62">
        <f>VLOOKUP($A$90,$A$66:$AA$86,5)</f>
        <v>140.72543334960937</v>
      </c>
      <c r="F90" s="62">
        <f>VLOOKUP($A$90,$A$66:$AA$86,6)</f>
        <v>137.48600769042969</v>
      </c>
      <c r="G90" s="62">
        <f>VLOOKUP($A$90,$A$66:$AA$86,7)</f>
        <v>134.44146728515625</v>
      </c>
      <c r="H90" s="62">
        <f>VLOOKUP($A$90,$A$66:$AA$86,8)</f>
        <v>131.62106323242187</v>
      </c>
      <c r="I90" s="62">
        <f>VLOOKUP($A$90,$A$66:$AA$86,9)</f>
        <v>129.0167236328125</v>
      </c>
      <c r="J90" s="62">
        <f>VLOOKUP($A$90,$A$66:$AA$86,10)</f>
        <v>126.51621246337891</v>
      </c>
      <c r="K90" s="62">
        <f>VLOOKUP($A$90,$A$66:$AA$86,11)</f>
        <v>124.16557312011719</v>
      </c>
      <c r="L90" s="62">
        <f>VLOOKUP($A$90,$A$66:$AA$86,12)</f>
        <v>121.92269897460937</v>
      </c>
      <c r="M90" s="62">
        <f>VLOOKUP($A$90,$A$66:$AA$86,13)</f>
        <v>119.82000732421875</v>
      </c>
      <c r="N90" s="62">
        <f>VLOOKUP($A$90,$A$66:$AA$86,14)</f>
        <v>117.88039398193359</v>
      </c>
      <c r="O90" s="62">
        <f>VLOOKUP($A$90,$A$66:$AA$86,15)</f>
        <v>116.00303649902344</v>
      </c>
      <c r="P90" s="62">
        <f>VLOOKUP($A$90,$A$66:$AA$86,16)</f>
        <v>114.1334228515625</v>
      </c>
      <c r="Q90" s="62">
        <f>VLOOKUP($A$90,$A$66:$AA$86,17)</f>
        <v>112.33828735351562</v>
      </c>
      <c r="R90" s="62">
        <f>VLOOKUP($A$90,$A$66:$AA$86,18)</f>
        <v>110.61530303955078</v>
      </c>
      <c r="S90" s="62">
        <f>VLOOKUP($A$90,$A$66:$AA$86,19)</f>
        <v>108.97555541992187</v>
      </c>
      <c r="T90" s="62">
        <f>VLOOKUP($A$90,$A$66:$AA$86,20)</f>
        <v>107.36299896240234</v>
      </c>
      <c r="U90" s="62">
        <f>VLOOKUP($A$90,$A$66:$AA$86,21)</f>
        <v>105.79676818847656</v>
      </c>
      <c r="V90" s="62">
        <f>VLOOKUP($A$90,$A$66:$AA$86,22)</f>
        <v>104.28498077392578</v>
      </c>
      <c r="W90" s="62">
        <f>VLOOKUP($A$90,$A$66:$AA$86,23)</f>
        <v>102.79237365722656</v>
      </c>
      <c r="X90" s="62">
        <f>VLOOKUP($A$90,$A$66:$AA$86,24)</f>
        <v>101.33688354492187</v>
      </c>
      <c r="Y90" s="62">
        <f>VLOOKUP($A$90,$A$66:$AA$86,25)</f>
        <v>99.914947509765625</v>
      </c>
      <c r="Z90" s="62">
        <f>VLOOKUP($A$90,$A$66:$AA$86,26)</f>
        <v>98.57427978515625</v>
      </c>
      <c r="AA90" s="63">
        <f>VLOOKUP($A$90,$A$66:$AA$86,27)</f>
        <v>97.275703430175781</v>
      </c>
    </row>
    <row r="91" spans="1:27" x14ac:dyDescent="0.25">
      <c r="A91" s="25"/>
      <c r="B91" s="25"/>
      <c r="C91" s="67"/>
      <c r="D91" s="67"/>
      <c r="E91" s="67"/>
      <c r="F91" s="67"/>
      <c r="G91" s="67"/>
      <c r="H91" s="67"/>
      <c r="I91" s="67"/>
      <c r="J91" s="67"/>
      <c r="K91" s="67"/>
      <c r="L91" s="67"/>
      <c r="M91" s="67"/>
      <c r="N91" s="67"/>
      <c r="O91" s="67"/>
      <c r="P91" s="67"/>
      <c r="Q91" s="67"/>
      <c r="R91" s="67"/>
      <c r="S91" s="67"/>
      <c r="T91" s="67"/>
      <c r="U91" s="67"/>
      <c r="V91" s="67"/>
      <c r="W91" s="67"/>
      <c r="X91" s="67"/>
      <c r="Y91" s="67"/>
      <c r="Z91" s="67"/>
      <c r="AA91" s="67"/>
    </row>
    <row r="92" spans="1:27" x14ac:dyDescent="0.25">
      <c r="A92" s="161" t="s">
        <v>87</v>
      </c>
      <c r="B92" s="161"/>
      <c r="C92" s="161"/>
      <c r="D92" s="161"/>
    </row>
    <row r="112" spans="1:27"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5.75" x14ac:dyDescent="0.25">
      <c r="A113" s="154" t="s">
        <v>379</v>
      </c>
      <c r="B113" s="154"/>
      <c r="C113" s="154"/>
      <c r="D113" s="154"/>
      <c r="E113" s="154"/>
      <c r="F113" s="154"/>
      <c r="G113" s="2"/>
      <c r="H113" s="2"/>
      <c r="I113" s="2"/>
      <c r="J113" s="2"/>
      <c r="K113" s="12"/>
      <c r="L113" s="2"/>
      <c r="M113" s="2"/>
      <c r="N113" s="2"/>
      <c r="O113" s="2"/>
      <c r="P113" s="155"/>
      <c r="Q113" s="155"/>
      <c r="R113" s="155"/>
      <c r="S113" s="155"/>
      <c r="T113" s="155"/>
      <c r="U113" s="155"/>
      <c r="V113" s="155"/>
      <c r="W113" s="25"/>
      <c r="X113" s="25"/>
      <c r="Y113" s="25"/>
      <c r="Z113" s="25"/>
      <c r="AA113" s="25"/>
    </row>
    <row r="114" spans="1:27" ht="15.75" x14ac:dyDescent="0.25">
      <c r="A114" s="156" t="s">
        <v>215</v>
      </c>
      <c r="B114" s="156"/>
      <c r="C114" s="156"/>
      <c r="D114" s="156"/>
      <c r="E114" s="156"/>
      <c r="F114" s="156"/>
      <c r="G114" s="31"/>
      <c r="H114" s="31"/>
      <c r="I114" s="31"/>
      <c r="J114" s="31"/>
      <c r="K114" s="157" t="s">
        <v>86</v>
      </c>
      <c r="L114" s="157"/>
      <c r="M114" s="31"/>
      <c r="N114" s="31"/>
      <c r="O114" s="31"/>
      <c r="P114" s="156"/>
      <c r="Q114" s="156"/>
      <c r="R114" s="156"/>
      <c r="S114" s="156"/>
      <c r="T114" s="156"/>
      <c r="U114" s="156"/>
      <c r="V114" s="156"/>
      <c r="W114" s="11"/>
      <c r="X114" s="11"/>
      <c r="Y114" s="11"/>
      <c r="Z114" s="11"/>
      <c r="AA114" s="11"/>
    </row>
    <row r="116" spans="1:27" s="127" customFormat="1" ht="15.75" x14ac:dyDescent="0.25">
      <c r="A116" s="167" t="s">
        <v>396</v>
      </c>
      <c r="B116" s="167"/>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row>
    <row r="117" spans="1:27"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x14ac:dyDescent="0.25">
      <c r="A118" s="14" t="s">
        <v>84</v>
      </c>
      <c r="B118" s="15" t="s">
        <v>83</v>
      </c>
      <c r="C118" s="32" t="s">
        <v>45</v>
      </c>
      <c r="D118" s="32" t="s">
        <v>46</v>
      </c>
      <c r="E118" s="32" t="s">
        <v>47</v>
      </c>
      <c r="F118" s="32" t="s">
        <v>48</v>
      </c>
      <c r="G118" s="32" t="s">
        <v>49</v>
      </c>
      <c r="H118" s="32" t="s">
        <v>50</v>
      </c>
      <c r="I118" s="32" t="s">
        <v>51</v>
      </c>
      <c r="J118" s="32" t="s">
        <v>52</v>
      </c>
      <c r="K118" s="32" t="s">
        <v>53</v>
      </c>
      <c r="L118" s="32" t="s">
        <v>54</v>
      </c>
      <c r="M118" s="32" t="s">
        <v>55</v>
      </c>
      <c r="N118" s="32" t="s">
        <v>56</v>
      </c>
      <c r="O118" s="32" t="s">
        <v>57</v>
      </c>
      <c r="P118" s="32" t="s">
        <v>58</v>
      </c>
      <c r="Q118" s="32" t="s">
        <v>59</v>
      </c>
      <c r="R118" s="32" t="s">
        <v>60</v>
      </c>
      <c r="S118" s="32" t="s">
        <v>61</v>
      </c>
      <c r="T118" s="32" t="s">
        <v>62</v>
      </c>
      <c r="U118" s="32" t="s">
        <v>63</v>
      </c>
      <c r="V118" s="32" t="s">
        <v>64</v>
      </c>
      <c r="W118" s="32" t="s">
        <v>65</v>
      </c>
      <c r="X118" s="32" t="s">
        <v>66</v>
      </c>
      <c r="Y118" s="32" t="s">
        <v>67</v>
      </c>
      <c r="Z118" s="32" t="s">
        <v>68</v>
      </c>
      <c r="AA118" s="33" t="s">
        <v>69</v>
      </c>
    </row>
    <row r="119" spans="1:27" x14ac:dyDescent="0.25">
      <c r="A119" s="18">
        <v>1</v>
      </c>
      <c r="B119" s="26" t="s">
        <v>216</v>
      </c>
      <c r="C119" s="34">
        <v>73.557113647460938</v>
      </c>
      <c r="D119" s="35">
        <v>74.473884582519531</v>
      </c>
      <c r="E119" s="35">
        <v>74.764259338378906</v>
      </c>
      <c r="F119" s="35">
        <v>75.048843383789063</v>
      </c>
      <c r="G119" s="35">
        <v>75.344200134277344</v>
      </c>
      <c r="H119" s="35">
        <v>75.623069763183594</v>
      </c>
      <c r="I119" s="35">
        <v>75.882736206054687</v>
      </c>
      <c r="J119" s="36">
        <v>76.144569396972656</v>
      </c>
      <c r="K119" s="36">
        <v>76.408729553222656</v>
      </c>
      <c r="L119" s="36">
        <v>76.661163330078125</v>
      </c>
      <c r="M119" s="36">
        <v>76.905189514160156</v>
      </c>
      <c r="N119" s="36">
        <v>77.126922607421875</v>
      </c>
      <c r="O119" s="36">
        <v>77.352432250976562</v>
      </c>
      <c r="P119" s="36">
        <v>77.574600219726563</v>
      </c>
      <c r="Q119" s="36">
        <v>77.778968811035156</v>
      </c>
      <c r="R119" s="36">
        <v>77.974433898925781</v>
      </c>
      <c r="S119" s="36">
        <v>78.168922424316406</v>
      </c>
      <c r="T119" s="36">
        <v>78.350563049316406</v>
      </c>
      <c r="U119" s="36">
        <v>78.5364990234375</v>
      </c>
      <c r="V119" s="36">
        <v>78.708969116210937</v>
      </c>
      <c r="W119" s="36">
        <v>78.872535705566406</v>
      </c>
      <c r="X119" s="36">
        <v>79.078376770019531</v>
      </c>
      <c r="Y119" s="36">
        <v>79.201271057128906</v>
      </c>
      <c r="Z119" s="36">
        <v>79.33416748046875</v>
      </c>
      <c r="AA119" s="37">
        <v>79.470909118652344</v>
      </c>
    </row>
    <row r="120" spans="1:27" x14ac:dyDescent="0.25">
      <c r="A120" s="19">
        <v>2</v>
      </c>
      <c r="B120" s="16" t="s">
        <v>217</v>
      </c>
      <c r="C120" s="38">
        <v>76.91650390625</v>
      </c>
      <c r="D120" s="39">
        <v>77.859001159667969</v>
      </c>
      <c r="E120" s="39">
        <v>78.138450622558594</v>
      </c>
      <c r="F120" s="39">
        <v>78.441192626953125</v>
      </c>
      <c r="G120" s="39">
        <v>78.729606628417969</v>
      </c>
      <c r="H120" s="39">
        <v>79.004005432128906</v>
      </c>
      <c r="I120" s="39">
        <v>79.267219543457031</v>
      </c>
      <c r="J120" s="40">
        <v>79.53094482421875</v>
      </c>
      <c r="K120" s="40">
        <v>79.793365478515625</v>
      </c>
      <c r="L120" s="40">
        <v>80.051902770996094</v>
      </c>
      <c r="M120" s="40">
        <v>80.297958374023437</v>
      </c>
      <c r="N120" s="40">
        <v>80.527427673339844</v>
      </c>
      <c r="O120" s="40">
        <v>80.755653381347656</v>
      </c>
      <c r="P120" s="40">
        <v>80.980453491210938</v>
      </c>
      <c r="Q120" s="40">
        <v>81.197731018066406</v>
      </c>
      <c r="R120" s="40">
        <v>81.405128479003906</v>
      </c>
      <c r="S120" s="40">
        <v>81.602203369140625</v>
      </c>
      <c r="T120" s="40">
        <v>81.794876098632812</v>
      </c>
      <c r="U120" s="40">
        <v>81.983604431152344</v>
      </c>
      <c r="V120" s="40">
        <v>82.162803649902344</v>
      </c>
      <c r="W120" s="40">
        <v>82.340095520019531</v>
      </c>
      <c r="X120" s="40">
        <v>82.5159912109375</v>
      </c>
      <c r="Y120" s="40">
        <v>82.677444458007813</v>
      </c>
      <c r="Z120" s="40">
        <v>82.830924987792969</v>
      </c>
      <c r="AA120" s="41">
        <v>82.977462768554688</v>
      </c>
    </row>
    <row r="121" spans="1:27" x14ac:dyDescent="0.25">
      <c r="A121" s="19">
        <v>3</v>
      </c>
      <c r="B121" s="16" t="s">
        <v>218</v>
      </c>
      <c r="C121" s="38">
        <v>72.208786010742188</v>
      </c>
      <c r="D121" s="39">
        <v>73.132347106933594</v>
      </c>
      <c r="E121" s="39">
        <v>73.411445617675781</v>
      </c>
      <c r="F121" s="39">
        <v>73.713401794433594</v>
      </c>
      <c r="G121" s="39">
        <v>74.003227233886719</v>
      </c>
      <c r="H121" s="39">
        <v>74.268814086914063</v>
      </c>
      <c r="I121" s="39">
        <v>74.539207458496094</v>
      </c>
      <c r="J121" s="40">
        <v>74.797958374023438</v>
      </c>
      <c r="K121" s="40">
        <v>75.055534362792969</v>
      </c>
      <c r="L121" s="40">
        <v>75.288467407226563</v>
      </c>
      <c r="M121" s="40">
        <v>75.586212158203125</v>
      </c>
      <c r="N121" s="40">
        <v>75.800628662109375</v>
      </c>
      <c r="O121" s="40">
        <v>75.942047119140625</v>
      </c>
      <c r="P121" s="40">
        <v>76.22552490234375</v>
      </c>
      <c r="Q121" s="40">
        <v>76.447380065917969</v>
      </c>
      <c r="R121" s="40">
        <v>76.655067443847656</v>
      </c>
      <c r="S121" s="40">
        <v>76.849617004394531</v>
      </c>
      <c r="T121" s="40">
        <v>77.038253784179688</v>
      </c>
      <c r="U121" s="40">
        <v>77.228378295898437</v>
      </c>
      <c r="V121" s="40">
        <v>77.404853820800781</v>
      </c>
      <c r="W121" s="40">
        <v>77.575096130371094</v>
      </c>
      <c r="X121" s="40">
        <v>77.743972778320313</v>
      </c>
      <c r="Y121" s="40">
        <v>77.905754089355469</v>
      </c>
      <c r="Z121" s="40">
        <v>78.058837890625</v>
      </c>
      <c r="AA121" s="41">
        <v>78.204597473144531</v>
      </c>
    </row>
    <row r="122" spans="1:27" x14ac:dyDescent="0.25">
      <c r="A122" s="19">
        <v>4</v>
      </c>
      <c r="B122" s="16" t="s">
        <v>219</v>
      </c>
      <c r="C122" s="42">
        <v>72.767623901367188</v>
      </c>
      <c r="D122" s="40">
        <v>73.704620361328125</v>
      </c>
      <c r="E122" s="40">
        <v>73.982368469238281</v>
      </c>
      <c r="F122" s="40">
        <v>74.277420043945313</v>
      </c>
      <c r="G122" s="40">
        <v>74.563255310058594</v>
      </c>
      <c r="H122" s="40">
        <v>74.841171264648438</v>
      </c>
      <c r="I122" s="40">
        <v>75.107833862304688</v>
      </c>
      <c r="J122" s="40">
        <v>75.374732971191406</v>
      </c>
      <c r="K122" s="40">
        <v>75.637367248535156</v>
      </c>
      <c r="L122" s="40">
        <v>75.890151977539063</v>
      </c>
      <c r="M122" s="40">
        <v>76.133445739746094</v>
      </c>
      <c r="N122" s="40">
        <v>76.365379333496094</v>
      </c>
      <c r="O122" s="40">
        <v>76.5894775390625</v>
      </c>
      <c r="P122" s="40">
        <v>76.814186096191406</v>
      </c>
      <c r="Q122" s="40">
        <v>77.031829833984375</v>
      </c>
      <c r="R122" s="40">
        <v>77.237388610839844</v>
      </c>
      <c r="S122" s="40">
        <v>77.433380126953125</v>
      </c>
      <c r="T122" s="40">
        <v>77.625160217285156</v>
      </c>
      <c r="U122" s="40">
        <v>77.811859130859375</v>
      </c>
      <c r="V122" s="40">
        <v>77.990516662597656</v>
      </c>
      <c r="W122" s="40">
        <v>78.165374755859375</v>
      </c>
      <c r="X122" s="40">
        <v>78.337066650390625</v>
      </c>
      <c r="Y122" s="40">
        <v>78.501541137695312</v>
      </c>
      <c r="Z122" s="40">
        <v>78.657859802246094</v>
      </c>
      <c r="AA122" s="41">
        <v>78.803916931152344</v>
      </c>
    </row>
    <row r="123" spans="1:27" x14ac:dyDescent="0.25">
      <c r="A123" s="19">
        <v>5</v>
      </c>
      <c r="B123" s="16" t="s">
        <v>220</v>
      </c>
      <c r="C123" s="42">
        <v>76.503631591796875</v>
      </c>
      <c r="D123" s="40">
        <v>77.455841064453125</v>
      </c>
      <c r="E123" s="40">
        <v>77.73797607421875</v>
      </c>
      <c r="F123" s="40">
        <v>78.03802490234375</v>
      </c>
      <c r="G123" s="40">
        <v>78.328521728515625</v>
      </c>
      <c r="H123" s="40">
        <v>78.606109619140625</v>
      </c>
      <c r="I123" s="40">
        <v>78.871513366699219</v>
      </c>
      <c r="J123" s="40">
        <v>79.139991760253906</v>
      </c>
      <c r="K123" s="40">
        <v>79.405853271484375</v>
      </c>
      <c r="L123" s="40">
        <v>79.665908813476563</v>
      </c>
      <c r="M123" s="40">
        <v>79.913253784179687</v>
      </c>
      <c r="N123" s="40">
        <v>80.149063110351563</v>
      </c>
      <c r="O123" s="40">
        <v>80.380882263183594</v>
      </c>
      <c r="P123" s="40">
        <v>80.613372802734375</v>
      </c>
      <c r="Q123" s="40">
        <v>80.834312438964844</v>
      </c>
      <c r="R123" s="40">
        <v>81.046669006347656</v>
      </c>
      <c r="S123" s="40">
        <v>81.250274658203125</v>
      </c>
      <c r="T123" s="40">
        <v>81.447662353515625</v>
      </c>
      <c r="U123" s="40">
        <v>81.637954711914063</v>
      </c>
      <c r="V123" s="40">
        <v>81.820655822753906</v>
      </c>
      <c r="W123" s="40">
        <v>82.002967834472656</v>
      </c>
      <c r="X123" s="40">
        <v>82.181869506835938</v>
      </c>
      <c r="Y123" s="40">
        <v>82.352859497070312</v>
      </c>
      <c r="Z123" s="40">
        <v>82.510757446289063</v>
      </c>
      <c r="AA123" s="41">
        <v>82.661445617675781</v>
      </c>
    </row>
    <row r="124" spans="1:27" x14ac:dyDescent="0.25">
      <c r="A124" s="19">
        <v>6</v>
      </c>
      <c r="B124" s="16" t="s">
        <v>221</v>
      </c>
      <c r="C124" s="42">
        <v>74.134819030761719</v>
      </c>
      <c r="D124" s="40">
        <v>75.092338562011719</v>
      </c>
      <c r="E124" s="40">
        <v>75.381462097167969</v>
      </c>
      <c r="F124" s="40">
        <v>75.678367614746094</v>
      </c>
      <c r="G124" s="40">
        <v>75.968124389648438</v>
      </c>
      <c r="H124" s="40">
        <v>76.244911193847656</v>
      </c>
      <c r="I124" s="40">
        <v>76.506645202636719</v>
      </c>
      <c r="J124" s="40">
        <v>76.769561767578125</v>
      </c>
      <c r="K124" s="40">
        <v>77.03302001953125</v>
      </c>
      <c r="L124" s="40">
        <v>77.292648315429687</v>
      </c>
      <c r="M124" s="40">
        <v>77.53912353515625</v>
      </c>
      <c r="N124" s="40">
        <v>77.770790100097656</v>
      </c>
      <c r="O124" s="40">
        <v>77.996818542480469</v>
      </c>
      <c r="P124" s="40">
        <v>78.221290588378906</v>
      </c>
      <c r="Q124" s="40">
        <v>78.435508728027344</v>
      </c>
      <c r="R124" s="40">
        <v>78.644569396972656</v>
      </c>
      <c r="S124" s="40">
        <v>78.841644287109375</v>
      </c>
      <c r="T124" s="40">
        <v>79.032386779785156</v>
      </c>
      <c r="U124" s="40">
        <v>79.214714050292969</v>
      </c>
      <c r="V124" s="40">
        <v>79.390487670898438</v>
      </c>
      <c r="W124" s="40">
        <v>79.564987182617188</v>
      </c>
      <c r="X124" s="40">
        <v>79.735260009765625</v>
      </c>
      <c r="Y124" s="40">
        <v>79.897735595703125</v>
      </c>
      <c r="Z124" s="40">
        <v>80.050857543945313</v>
      </c>
      <c r="AA124" s="41">
        <v>80.195404052734375</v>
      </c>
    </row>
    <row r="125" spans="1:27" x14ac:dyDescent="0.25">
      <c r="A125" s="19">
        <v>7</v>
      </c>
      <c r="B125" s="16" t="s">
        <v>222</v>
      </c>
      <c r="C125" s="42">
        <v>74.447463989257813</v>
      </c>
      <c r="D125" s="40">
        <v>75.396316528320313</v>
      </c>
      <c r="E125" s="40">
        <v>75.676658630371094</v>
      </c>
      <c r="F125" s="40">
        <v>75.970130920410156</v>
      </c>
      <c r="G125" s="40">
        <v>76.250373840332031</v>
      </c>
      <c r="H125" s="40">
        <v>76.521980285644531</v>
      </c>
      <c r="I125" s="40">
        <v>76.783744812011719</v>
      </c>
      <c r="J125" s="40">
        <v>77.043617248535156</v>
      </c>
      <c r="K125" s="40">
        <v>77.30914306640625</v>
      </c>
      <c r="L125" s="40">
        <v>77.562698364257813</v>
      </c>
      <c r="M125" s="40">
        <v>77.808853149414063</v>
      </c>
      <c r="N125" s="40">
        <v>78.0379638671875</v>
      </c>
      <c r="O125" s="40">
        <v>78.261032104492188</v>
      </c>
      <c r="P125" s="40">
        <v>78.479713439941406</v>
      </c>
      <c r="Q125" s="40">
        <v>78.694252014160156</v>
      </c>
      <c r="R125" s="40">
        <v>78.898773193359375</v>
      </c>
      <c r="S125" s="40">
        <v>79.093368530273437</v>
      </c>
      <c r="T125" s="40">
        <v>79.280075073242188</v>
      </c>
      <c r="U125" s="40">
        <v>79.462692260742188</v>
      </c>
      <c r="V125" s="40">
        <v>79.635665893554688</v>
      </c>
      <c r="W125" s="40">
        <v>79.807197570800781</v>
      </c>
      <c r="X125" s="40">
        <v>79.977386474609375</v>
      </c>
      <c r="Y125" s="40">
        <v>80.136756896972656</v>
      </c>
      <c r="Z125" s="40">
        <v>80.290008544921875</v>
      </c>
      <c r="AA125" s="41">
        <v>80.433570861816406</v>
      </c>
    </row>
    <row r="126" spans="1:27" x14ac:dyDescent="0.25">
      <c r="A126" s="19">
        <v>8</v>
      </c>
      <c r="B126" s="16" t="s">
        <v>223</v>
      </c>
      <c r="C126" s="42">
        <v>75.146759033203125</v>
      </c>
      <c r="D126" s="40">
        <v>76.091361999511719</v>
      </c>
      <c r="E126" s="40">
        <v>76.369407653808594</v>
      </c>
      <c r="F126" s="40">
        <v>76.665870666503906</v>
      </c>
      <c r="G126" s="40">
        <v>76.949501037597656</v>
      </c>
      <c r="H126" s="40">
        <v>77.225112915039063</v>
      </c>
      <c r="I126" s="40">
        <v>77.4871826171875</v>
      </c>
      <c r="J126" s="40">
        <v>77.749435424804688</v>
      </c>
      <c r="K126" s="40">
        <v>78.009819030761719</v>
      </c>
      <c r="L126" s="40">
        <v>78.265037536621094</v>
      </c>
      <c r="M126" s="40">
        <v>78.51129150390625</v>
      </c>
      <c r="N126" s="40">
        <v>78.743186950683594</v>
      </c>
      <c r="O126" s="40">
        <v>78.969764709472656</v>
      </c>
      <c r="P126" s="40">
        <v>79.190719604492188</v>
      </c>
      <c r="Q126" s="40">
        <v>79.403022766113281</v>
      </c>
      <c r="R126" s="40">
        <v>79.611137390136719</v>
      </c>
      <c r="S126" s="40">
        <v>79.808982849121094</v>
      </c>
      <c r="T126" s="40">
        <v>80.00006103515625</v>
      </c>
      <c r="U126" s="40">
        <v>80.184371948242187</v>
      </c>
      <c r="V126" s="40">
        <v>80.361297607421875</v>
      </c>
      <c r="W126" s="40">
        <v>80.5347900390625</v>
      </c>
      <c r="X126" s="40">
        <v>80.704452514648438</v>
      </c>
      <c r="Y126" s="40">
        <v>80.864234924316406</v>
      </c>
      <c r="Z126" s="40">
        <v>81.01727294921875</v>
      </c>
      <c r="AA126" s="41">
        <v>81.162796020507813</v>
      </c>
    </row>
    <row r="127" spans="1:27" x14ac:dyDescent="0.25">
      <c r="A127" s="19">
        <v>9</v>
      </c>
      <c r="B127" s="16" t="s">
        <v>224</v>
      </c>
      <c r="C127" s="42">
        <v>74.644760131835937</v>
      </c>
      <c r="D127" s="40">
        <v>75.589736938476563</v>
      </c>
      <c r="E127" s="40">
        <v>75.869102478027344</v>
      </c>
      <c r="F127" s="40">
        <v>76.163139343261719</v>
      </c>
      <c r="G127" s="40">
        <v>76.451438903808594</v>
      </c>
      <c r="H127" s="40">
        <v>76.720733642578125</v>
      </c>
      <c r="I127" s="40">
        <v>76.980278015136719</v>
      </c>
      <c r="J127" s="40">
        <v>77.241111755371094</v>
      </c>
      <c r="K127" s="40">
        <v>77.500144958496094</v>
      </c>
      <c r="L127" s="40">
        <v>77.755615234375</v>
      </c>
      <c r="M127" s="40">
        <v>77.999076843261719</v>
      </c>
      <c r="N127" s="40">
        <v>78.23046875</v>
      </c>
      <c r="O127" s="40">
        <v>78.453804016113281</v>
      </c>
      <c r="P127" s="40">
        <v>78.673255920410156</v>
      </c>
      <c r="Q127" s="40">
        <v>78.886024475097656</v>
      </c>
      <c r="R127" s="40">
        <v>79.093711853027344</v>
      </c>
      <c r="S127" s="40">
        <v>79.289871215820313</v>
      </c>
      <c r="T127" s="40">
        <v>79.479446411132813</v>
      </c>
      <c r="U127" s="40">
        <v>79.662490844726563</v>
      </c>
      <c r="V127" s="40">
        <v>79.838455200195313</v>
      </c>
      <c r="W127" s="40">
        <v>80.011093139648437</v>
      </c>
      <c r="X127" s="40">
        <v>80.1826171875</v>
      </c>
      <c r="Y127" s="40">
        <v>80.344184875488281</v>
      </c>
      <c r="Z127" s="40">
        <v>80.498542785644531</v>
      </c>
      <c r="AA127" s="41">
        <v>80.6444091796875</v>
      </c>
    </row>
    <row r="128" spans="1:27" x14ac:dyDescent="0.25">
      <c r="A128" s="19">
        <v>10</v>
      </c>
      <c r="B128" s="16" t="s">
        <v>225</v>
      </c>
      <c r="C128" s="42">
        <v>72.850448608398438</v>
      </c>
      <c r="D128" s="40">
        <v>73.787818908691406</v>
      </c>
      <c r="E128" s="40">
        <v>74.068275451660156</v>
      </c>
      <c r="F128" s="40">
        <v>74.359649658203125</v>
      </c>
      <c r="G128" s="40">
        <v>74.635398864746094</v>
      </c>
      <c r="H128" s="40">
        <v>74.909957885742188</v>
      </c>
      <c r="I128" s="40">
        <v>75.171112060546875</v>
      </c>
      <c r="J128" s="40">
        <v>75.428741455078125</v>
      </c>
      <c r="K128" s="40">
        <v>75.690025329589844</v>
      </c>
      <c r="L128" s="40">
        <v>75.941368103027344</v>
      </c>
      <c r="M128" s="40">
        <v>76.182334899902344</v>
      </c>
      <c r="N128" s="40">
        <v>76.409782409667969</v>
      </c>
      <c r="O128" s="40">
        <v>76.634368896484375</v>
      </c>
      <c r="P128" s="40">
        <v>76.851570129394531</v>
      </c>
      <c r="Q128" s="40">
        <v>77.062339782714844</v>
      </c>
      <c r="R128" s="40">
        <v>77.265861511230469</v>
      </c>
      <c r="S128" s="40">
        <v>77.458755493164063</v>
      </c>
      <c r="T128" s="40">
        <v>77.647453308105469</v>
      </c>
      <c r="U128" s="40">
        <v>77.829910278320313</v>
      </c>
      <c r="V128" s="40">
        <v>78.006278991699219</v>
      </c>
      <c r="W128" s="40">
        <v>78.179496765136719</v>
      </c>
      <c r="X128" s="40">
        <v>78.349891662597656</v>
      </c>
      <c r="Y128" s="40">
        <v>78.512939453125</v>
      </c>
      <c r="Z128" s="40">
        <v>78.667396545410156</v>
      </c>
      <c r="AA128" s="41">
        <v>78.813926696777344</v>
      </c>
    </row>
    <row r="129" spans="1:27" x14ac:dyDescent="0.25">
      <c r="A129" s="19">
        <v>11</v>
      </c>
      <c r="B129" s="16" t="s">
        <v>226</v>
      </c>
      <c r="C129" s="42">
        <v>74.764381408691406</v>
      </c>
      <c r="D129" s="40">
        <v>75.718833923339844</v>
      </c>
      <c r="E129" s="40">
        <v>76.001945495605469</v>
      </c>
      <c r="F129" s="40">
        <v>76.30059814453125</v>
      </c>
      <c r="G129" s="40">
        <v>76.588493347167969</v>
      </c>
      <c r="H129" s="40">
        <v>76.865531921386719</v>
      </c>
      <c r="I129" s="40">
        <v>77.126350402832031</v>
      </c>
      <c r="J129" s="40">
        <v>77.387954711914063</v>
      </c>
      <c r="K129" s="40">
        <v>77.649673461914063</v>
      </c>
      <c r="L129" s="40">
        <v>77.904396057128906</v>
      </c>
      <c r="M129" s="40">
        <v>78.150032043457031</v>
      </c>
      <c r="N129" s="40">
        <v>78.384262084960938</v>
      </c>
      <c r="O129" s="40">
        <v>78.61163330078125</v>
      </c>
      <c r="P129" s="40">
        <v>78.834922790527344</v>
      </c>
      <c r="Q129" s="40">
        <v>79.050994873046875</v>
      </c>
      <c r="R129" s="40">
        <v>79.25677490234375</v>
      </c>
      <c r="S129" s="40">
        <v>79.453330993652344</v>
      </c>
      <c r="T129" s="40">
        <v>79.645278930664063</v>
      </c>
      <c r="U129" s="40">
        <v>79.830360412597656</v>
      </c>
      <c r="V129" s="40">
        <v>80.009300231933594</v>
      </c>
      <c r="W129" s="40">
        <v>80.185752868652344</v>
      </c>
      <c r="X129" s="40">
        <v>80.358428955078125</v>
      </c>
      <c r="Y129" s="40">
        <v>80.522483825683594</v>
      </c>
      <c r="Z129" s="40">
        <v>80.678398132324219</v>
      </c>
      <c r="AA129" s="41">
        <v>80.827484130859375</v>
      </c>
    </row>
    <row r="130" spans="1:27" x14ac:dyDescent="0.25">
      <c r="A130" s="19">
        <v>12</v>
      </c>
      <c r="B130" s="16" t="s">
        <v>227</v>
      </c>
      <c r="C130" s="42">
        <v>76.911903381347656</v>
      </c>
      <c r="D130" s="40">
        <v>77.859107971191406</v>
      </c>
      <c r="E130" s="40">
        <v>78.152870178222656</v>
      </c>
      <c r="F130" s="40">
        <v>78.454627990722656</v>
      </c>
      <c r="G130" s="40">
        <v>78.736160278320312</v>
      </c>
      <c r="H130" s="40">
        <v>79.029678344726563</v>
      </c>
      <c r="I130" s="40">
        <v>79.287628173828125</v>
      </c>
      <c r="J130" s="40">
        <v>79.395698547363281</v>
      </c>
      <c r="K130" s="40">
        <v>79.834648132324219</v>
      </c>
      <c r="L130" s="40">
        <v>80.097305297851562</v>
      </c>
      <c r="M130" s="40">
        <v>80.342575073242188</v>
      </c>
      <c r="N130" s="40">
        <v>80.593620300292969</v>
      </c>
      <c r="O130" s="40">
        <v>80.824836730957031</v>
      </c>
      <c r="P130" s="40">
        <v>81.054000854492188</v>
      </c>
      <c r="Q130" s="40">
        <v>81.282020568847656</v>
      </c>
      <c r="R130" s="40">
        <v>81.491340637207031</v>
      </c>
      <c r="S130" s="40">
        <v>81.692604064941406</v>
      </c>
      <c r="T130" s="40">
        <v>81.886711120605469</v>
      </c>
      <c r="U130" s="40">
        <v>82.072578430175781</v>
      </c>
      <c r="V130" s="40">
        <v>82.238685607910156</v>
      </c>
      <c r="W130" s="40">
        <v>82.429763793945313</v>
      </c>
      <c r="X130" s="40">
        <v>82.641624450683594</v>
      </c>
      <c r="Y130" s="40">
        <v>82.797782897949219</v>
      </c>
      <c r="Z130" s="40">
        <v>83.000221252441406</v>
      </c>
      <c r="AA130" s="41">
        <v>83.125778198242188</v>
      </c>
    </row>
    <row r="131" spans="1:27" x14ac:dyDescent="0.25">
      <c r="A131" s="19">
        <v>13</v>
      </c>
      <c r="B131" s="16" t="s">
        <v>228</v>
      </c>
      <c r="C131" s="42">
        <v>77.831306457519531</v>
      </c>
      <c r="D131" s="40">
        <v>78.76708984375</v>
      </c>
      <c r="E131" s="40">
        <v>79.046112060546875</v>
      </c>
      <c r="F131" s="40">
        <v>79.34027099609375</v>
      </c>
      <c r="G131" s="40">
        <v>79.621147155761719</v>
      </c>
      <c r="H131" s="40">
        <v>79.893608093261719</v>
      </c>
      <c r="I131" s="40">
        <v>80.158348083496094</v>
      </c>
      <c r="J131" s="40">
        <v>80.428474426269531</v>
      </c>
      <c r="K131" s="40">
        <v>80.695281982421875</v>
      </c>
      <c r="L131" s="40">
        <v>80.948776245117188</v>
      </c>
      <c r="M131" s="40">
        <v>81.199996948242188</v>
      </c>
      <c r="N131" s="40">
        <v>81.429145812988281</v>
      </c>
      <c r="O131" s="40">
        <v>81.657127380371094</v>
      </c>
      <c r="P131" s="40">
        <v>81.882431030273438</v>
      </c>
      <c r="Q131" s="40">
        <v>82.103813171386719</v>
      </c>
      <c r="R131" s="40">
        <v>82.311538696289062</v>
      </c>
      <c r="S131" s="40">
        <v>82.509651184082031</v>
      </c>
      <c r="T131" s="40">
        <v>82.704154968261719</v>
      </c>
      <c r="U131" s="40">
        <v>82.891883850097656</v>
      </c>
      <c r="V131" s="40">
        <v>83.071846008300781</v>
      </c>
      <c r="W131" s="40">
        <v>83.246200561523438</v>
      </c>
      <c r="X131" s="40">
        <v>83.418624877929688</v>
      </c>
      <c r="Y131" s="40">
        <v>83.584724426269531</v>
      </c>
      <c r="Z131" s="40">
        <v>83.739997863769531</v>
      </c>
      <c r="AA131" s="41">
        <v>83.886611938476563</v>
      </c>
    </row>
    <row r="132" spans="1:27" x14ac:dyDescent="0.25">
      <c r="A132" s="19">
        <v>14</v>
      </c>
      <c r="B132" s="16" t="s">
        <v>229</v>
      </c>
      <c r="C132" s="42">
        <v>75.5531005859375</v>
      </c>
      <c r="D132" s="40">
        <v>76.495590209960937</v>
      </c>
      <c r="E132" s="40">
        <v>76.7789306640625</v>
      </c>
      <c r="F132" s="40">
        <v>77.073883056640625</v>
      </c>
      <c r="G132" s="40">
        <v>77.358314514160156</v>
      </c>
      <c r="H132" s="40">
        <v>77.6396484375</v>
      </c>
      <c r="I132" s="40">
        <v>77.909042358398438</v>
      </c>
      <c r="J132" s="40">
        <v>78.175262451171875</v>
      </c>
      <c r="K132" s="40">
        <v>78.438392639160156</v>
      </c>
      <c r="L132" s="40">
        <v>78.694648742675781</v>
      </c>
      <c r="M132" s="40">
        <v>78.943305969238281</v>
      </c>
      <c r="N132" s="40">
        <v>79.1766357421875</v>
      </c>
      <c r="O132" s="40">
        <v>79.406288146972656</v>
      </c>
      <c r="P132" s="40">
        <v>79.628471374511719</v>
      </c>
      <c r="Q132" s="40">
        <v>79.846817016601563</v>
      </c>
      <c r="R132" s="40">
        <v>80.052299499511719</v>
      </c>
      <c r="S132" s="40">
        <v>80.2509765625</v>
      </c>
      <c r="T132" s="40">
        <v>80.445198059082031</v>
      </c>
      <c r="U132" s="40">
        <v>80.633903503417969</v>
      </c>
      <c r="V132" s="40">
        <v>80.812973022460938</v>
      </c>
      <c r="W132" s="40">
        <v>80.991050720214844</v>
      </c>
      <c r="X132" s="40">
        <v>81.166023254394531</v>
      </c>
      <c r="Y132" s="40">
        <v>81.330429077148438</v>
      </c>
      <c r="Z132" s="40">
        <v>81.485313415527344</v>
      </c>
      <c r="AA132" s="41">
        <v>81.633308410644531</v>
      </c>
    </row>
    <row r="133" spans="1:27" x14ac:dyDescent="0.25">
      <c r="A133" s="19">
        <v>15</v>
      </c>
      <c r="B133" s="16" t="s">
        <v>230</v>
      </c>
      <c r="C133" s="42">
        <v>75.50140380859375</v>
      </c>
      <c r="D133" s="40">
        <v>76.434249877929687</v>
      </c>
      <c r="E133" s="40">
        <v>76.711219787597656</v>
      </c>
      <c r="F133" s="40">
        <v>77.005317687988281</v>
      </c>
      <c r="G133" s="40">
        <v>77.294296264648438</v>
      </c>
      <c r="H133" s="40">
        <v>77.565567016601563</v>
      </c>
      <c r="I133" s="40">
        <v>77.830329895019531</v>
      </c>
      <c r="J133" s="40">
        <v>78.091270446777344</v>
      </c>
      <c r="K133" s="40">
        <v>78.354598999023438</v>
      </c>
      <c r="L133" s="40">
        <v>78.61663818359375</v>
      </c>
      <c r="M133" s="40">
        <v>78.849639892578125</v>
      </c>
      <c r="N133" s="40">
        <v>79.071617126464844</v>
      </c>
      <c r="O133" s="40">
        <v>79.3067626953125</v>
      </c>
      <c r="P133" s="40">
        <v>79.5260009765625</v>
      </c>
      <c r="Q133" s="40">
        <v>79.749343872070313</v>
      </c>
      <c r="R133" s="40">
        <v>79.959358215332031</v>
      </c>
      <c r="S133" s="40">
        <v>80.149879455566406</v>
      </c>
      <c r="T133" s="40">
        <v>80.341697692871094</v>
      </c>
      <c r="U133" s="40">
        <v>80.526679992675781</v>
      </c>
      <c r="V133" s="40">
        <v>80.705032348632813</v>
      </c>
      <c r="W133" s="40">
        <v>80.880355834960938</v>
      </c>
      <c r="X133" s="40">
        <v>81.050674438476563</v>
      </c>
      <c r="Y133" s="40">
        <v>81.213630676269531</v>
      </c>
      <c r="Z133" s="40">
        <v>81.367317199707031</v>
      </c>
      <c r="AA133" s="41">
        <v>81.512458801269531</v>
      </c>
    </row>
    <row r="134" spans="1:27" x14ac:dyDescent="0.25">
      <c r="A134" s="19">
        <v>16</v>
      </c>
      <c r="B134" s="16" t="s">
        <v>231</v>
      </c>
      <c r="C134" s="42">
        <v>77.019477844238281</v>
      </c>
      <c r="D134" s="40">
        <v>77.949661254882813</v>
      </c>
      <c r="E134" s="40">
        <v>78.217247009277344</v>
      </c>
      <c r="F134" s="40">
        <v>78.508644104003906</v>
      </c>
      <c r="G134" s="40">
        <v>78.786659240722656</v>
      </c>
      <c r="H134" s="40">
        <v>79.057304382324219</v>
      </c>
      <c r="I134" s="40">
        <v>79.317474365234375</v>
      </c>
      <c r="J134" s="40">
        <v>79.581474304199219</v>
      </c>
      <c r="K134" s="40">
        <v>79.842605590820313</v>
      </c>
      <c r="L134" s="40">
        <v>80.0941162109375</v>
      </c>
      <c r="M134" s="40">
        <v>80.342086791992188</v>
      </c>
      <c r="N134" s="40">
        <v>80.570877075195313</v>
      </c>
      <c r="O134" s="40">
        <v>80.798149108886719</v>
      </c>
      <c r="P134" s="40">
        <v>81.017868041992188</v>
      </c>
      <c r="Q134" s="40">
        <v>81.230087280273437</v>
      </c>
      <c r="R134" s="40">
        <v>81.433547973632813</v>
      </c>
      <c r="S134" s="40">
        <v>81.631858825683594</v>
      </c>
      <c r="T134" s="40">
        <v>81.822090148925781</v>
      </c>
      <c r="U134" s="40">
        <v>82.007926940917969</v>
      </c>
      <c r="V134" s="40">
        <v>82.182037353515625</v>
      </c>
      <c r="W134" s="40">
        <v>82.355430603027344</v>
      </c>
      <c r="X134" s="40">
        <v>82.529586791992188</v>
      </c>
      <c r="Y134" s="40">
        <v>82.693138122558594</v>
      </c>
      <c r="Z134" s="40">
        <v>82.844482421875</v>
      </c>
      <c r="AA134" s="41">
        <v>82.992149353027344</v>
      </c>
    </row>
    <row r="135" spans="1:27" x14ac:dyDescent="0.25">
      <c r="A135" s="19">
        <v>17</v>
      </c>
      <c r="B135" s="16" t="s">
        <v>232</v>
      </c>
      <c r="C135" s="42">
        <v>77.66217041015625</v>
      </c>
      <c r="D135" s="40">
        <v>78.591789245605469</v>
      </c>
      <c r="E135" s="40">
        <v>78.88623046875</v>
      </c>
      <c r="F135" s="40">
        <v>79.212432861328125</v>
      </c>
      <c r="G135" s="40">
        <v>79.450828552246094</v>
      </c>
      <c r="H135" s="40">
        <v>79.718833923339844</v>
      </c>
      <c r="I135" s="40">
        <v>79.999046325683594</v>
      </c>
      <c r="J135" s="40">
        <v>80.273033142089844</v>
      </c>
      <c r="K135" s="40">
        <v>80.528404235839844</v>
      </c>
      <c r="L135" s="40">
        <v>80.794288635253906</v>
      </c>
      <c r="M135" s="40">
        <v>81.039215087890625</v>
      </c>
      <c r="N135" s="40">
        <v>81.271461486816406</v>
      </c>
      <c r="O135" s="40">
        <v>81.499908447265625</v>
      </c>
      <c r="P135" s="40">
        <v>81.717735290527344</v>
      </c>
      <c r="Q135" s="40">
        <v>81.942939758300781</v>
      </c>
      <c r="R135" s="40">
        <v>82.16162109375</v>
      </c>
      <c r="S135" s="40">
        <v>82.363067626953125</v>
      </c>
      <c r="T135" s="40">
        <v>82.541412353515625</v>
      </c>
      <c r="U135" s="40">
        <v>82.722038269042969</v>
      </c>
      <c r="V135" s="40">
        <v>82.903762817382813</v>
      </c>
      <c r="W135" s="40">
        <v>83.081863403320313</v>
      </c>
      <c r="X135" s="40">
        <v>83.253593444824219</v>
      </c>
      <c r="Y135" s="40">
        <v>83.4171142578125</v>
      </c>
      <c r="Z135" s="40">
        <v>83.573043823242188</v>
      </c>
      <c r="AA135" s="41">
        <v>83.717071533203125</v>
      </c>
    </row>
    <row r="136" spans="1:27" x14ac:dyDescent="0.25">
      <c r="A136" s="19">
        <v>18</v>
      </c>
      <c r="B136" s="16" t="s">
        <v>233</v>
      </c>
      <c r="C136" s="42">
        <v>78.359619140625</v>
      </c>
      <c r="D136" s="40">
        <v>79.290435791015625</v>
      </c>
      <c r="E136" s="40">
        <v>79.552330017089844</v>
      </c>
      <c r="F136" s="40">
        <v>79.854400634765625</v>
      </c>
      <c r="G136" s="40">
        <v>80.143577575683594</v>
      </c>
      <c r="H136" s="40">
        <v>80.425300598144531</v>
      </c>
      <c r="I136" s="40">
        <v>80.692863464355469</v>
      </c>
      <c r="J136" s="40">
        <v>80.962608337402344</v>
      </c>
      <c r="K136" s="40">
        <v>81.231735229492188</v>
      </c>
      <c r="L136" s="40">
        <v>81.4947509765625</v>
      </c>
      <c r="M136" s="40">
        <v>81.746131896972656</v>
      </c>
      <c r="N136" s="40">
        <v>81.987495422363281</v>
      </c>
      <c r="O136" s="40">
        <v>82.222244262695313</v>
      </c>
      <c r="P136" s="40">
        <v>82.450813293457031</v>
      </c>
      <c r="Q136" s="40">
        <v>82.668975830078125</v>
      </c>
      <c r="R136" s="40">
        <v>82.878776550292969</v>
      </c>
      <c r="S136" s="40">
        <v>83.081146240234375</v>
      </c>
      <c r="T136" s="40">
        <v>83.276176452636719</v>
      </c>
      <c r="U136" s="40">
        <v>83.463577270507812</v>
      </c>
      <c r="V136" s="40">
        <v>83.643630981445312</v>
      </c>
      <c r="W136" s="40">
        <v>83.824111938476563</v>
      </c>
      <c r="X136" s="40">
        <v>84.000587463378906</v>
      </c>
      <c r="Y136" s="40">
        <v>84.167091369628906</v>
      </c>
      <c r="Z136" s="40">
        <v>84.319732666015625</v>
      </c>
      <c r="AA136" s="41">
        <v>84.465194702148438</v>
      </c>
    </row>
    <row r="137" spans="1:27" x14ac:dyDescent="0.25">
      <c r="A137" s="19">
        <v>19</v>
      </c>
      <c r="B137" s="16" t="s">
        <v>234</v>
      </c>
      <c r="C137" s="42">
        <v>75.678726196289063</v>
      </c>
      <c r="D137" s="40">
        <v>76.618492126464844</v>
      </c>
      <c r="E137" s="40">
        <v>76.899124145507813</v>
      </c>
      <c r="F137" s="40">
        <v>77.198516845703125</v>
      </c>
      <c r="G137" s="40">
        <v>77.481719970703125</v>
      </c>
      <c r="H137" s="40">
        <v>77.756614685058594</v>
      </c>
      <c r="I137" s="40">
        <v>78.022178649902344</v>
      </c>
      <c r="J137" s="40">
        <v>78.2862548828125</v>
      </c>
      <c r="K137" s="40">
        <v>78.552467346191406</v>
      </c>
      <c r="L137" s="40">
        <v>78.812599182128906</v>
      </c>
      <c r="M137" s="40">
        <v>79.063072204589844</v>
      </c>
      <c r="N137" s="40">
        <v>79.297607421875</v>
      </c>
      <c r="O137" s="40">
        <v>79.525505065917969</v>
      </c>
      <c r="P137" s="40">
        <v>79.748878479003906</v>
      </c>
      <c r="Q137" s="40">
        <v>79.964935302734375</v>
      </c>
      <c r="R137" s="40">
        <v>80.172355651855469</v>
      </c>
      <c r="S137" s="40">
        <v>80.370155334472656</v>
      </c>
      <c r="T137" s="40">
        <v>80.564109802246094</v>
      </c>
      <c r="U137" s="40">
        <v>80.751091003417969</v>
      </c>
      <c r="V137" s="40">
        <v>80.928810119628906</v>
      </c>
      <c r="W137" s="40">
        <v>81.106353759765625</v>
      </c>
      <c r="X137" s="40">
        <v>81.279830932617188</v>
      </c>
      <c r="Y137" s="40">
        <v>81.443809509277344</v>
      </c>
      <c r="Z137" s="40">
        <v>81.602706909179688</v>
      </c>
      <c r="AA137" s="41">
        <v>81.75079345703125</v>
      </c>
    </row>
    <row r="138" spans="1:27" x14ac:dyDescent="0.25">
      <c r="A138" s="19">
        <v>20</v>
      </c>
      <c r="B138" s="16" t="s">
        <v>235</v>
      </c>
      <c r="C138" s="42">
        <v>74.9615478515625</v>
      </c>
      <c r="D138" s="40">
        <v>75.892524719238281</v>
      </c>
      <c r="E138" s="40">
        <v>76.170883178710938</v>
      </c>
      <c r="F138" s="40">
        <v>76.461349487304688</v>
      </c>
      <c r="G138" s="40">
        <v>76.743820190429687</v>
      </c>
      <c r="H138" s="40">
        <v>77.011260986328125</v>
      </c>
      <c r="I138" s="40">
        <v>77.266075134277344</v>
      </c>
      <c r="J138" s="40">
        <v>77.522850036621094</v>
      </c>
      <c r="K138" s="40">
        <v>77.781494140625</v>
      </c>
      <c r="L138" s="40">
        <v>78.030448913574219</v>
      </c>
      <c r="M138" s="40">
        <v>78.266387939453125</v>
      </c>
      <c r="N138" s="40">
        <v>78.495201110839844</v>
      </c>
      <c r="O138" s="40">
        <v>78.715789794921875</v>
      </c>
      <c r="P138" s="40">
        <v>78.930084228515625</v>
      </c>
      <c r="Q138" s="40">
        <v>79.139114379882813</v>
      </c>
      <c r="R138" s="40">
        <v>79.34130859375</v>
      </c>
      <c r="S138" s="40">
        <v>79.531211853027344</v>
      </c>
      <c r="T138" s="40">
        <v>79.717086791992188</v>
      </c>
      <c r="U138" s="40">
        <v>79.8946533203125</v>
      </c>
      <c r="V138" s="40">
        <v>80.065010070800781</v>
      </c>
      <c r="W138" s="40">
        <v>80.232620239257813</v>
      </c>
      <c r="X138" s="40">
        <v>80.397117614746094</v>
      </c>
      <c r="Y138" s="40">
        <v>80.553001403808594</v>
      </c>
      <c r="Z138" s="40">
        <v>80.701957702636719</v>
      </c>
      <c r="AA138" s="41">
        <v>80.84466552734375</v>
      </c>
    </row>
    <row r="139" spans="1:27" x14ac:dyDescent="0.25">
      <c r="A139" s="20">
        <v>21</v>
      </c>
      <c r="B139" s="17" t="s">
        <v>236</v>
      </c>
      <c r="C139" s="43">
        <v>72.849845886230469</v>
      </c>
      <c r="D139" s="44">
        <v>73.794586181640625</v>
      </c>
      <c r="E139" s="44">
        <v>74.0875244140625</v>
      </c>
      <c r="F139" s="44">
        <v>74.38787841796875</v>
      </c>
      <c r="G139" s="44">
        <v>74.677474975585937</v>
      </c>
      <c r="H139" s="44">
        <v>74.958702087402344</v>
      </c>
      <c r="I139" s="44">
        <v>75.22650146484375</v>
      </c>
      <c r="J139" s="44">
        <v>75.492172241210938</v>
      </c>
      <c r="K139" s="44">
        <v>75.757186889648438</v>
      </c>
      <c r="L139" s="44">
        <v>76.014747619628906</v>
      </c>
      <c r="M139" s="44">
        <v>76.262077331542969</v>
      </c>
      <c r="N139" s="44">
        <v>76.496749877929688</v>
      </c>
      <c r="O139" s="44">
        <v>76.725410461425781</v>
      </c>
      <c r="P139" s="44">
        <v>76.949066162109375</v>
      </c>
      <c r="Q139" s="44">
        <v>77.165069580078125</v>
      </c>
      <c r="R139" s="44">
        <v>77.375274658203125</v>
      </c>
      <c r="S139" s="44">
        <v>77.573898315429687</v>
      </c>
      <c r="T139" s="44">
        <v>77.768508911132813</v>
      </c>
      <c r="U139" s="44">
        <v>77.958717346191406</v>
      </c>
      <c r="V139" s="44">
        <v>78.143020629882813</v>
      </c>
      <c r="W139" s="44">
        <v>78.321060180664063</v>
      </c>
      <c r="X139" s="44">
        <v>78.497024536132813</v>
      </c>
      <c r="Y139" s="44">
        <v>78.664222717285156</v>
      </c>
      <c r="Z139" s="44">
        <v>78.821067810058594</v>
      </c>
      <c r="AA139" s="45">
        <v>78.972740173339844</v>
      </c>
    </row>
    <row r="140" spans="1:27" x14ac:dyDescent="0.2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row>
    <row r="141" spans="1:27" x14ac:dyDescent="0.25">
      <c r="A141" s="69"/>
      <c r="B141" s="10" t="s">
        <v>85</v>
      </c>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row>
    <row r="142" spans="1:27" x14ac:dyDescent="0.25">
      <c r="A142" s="22" t="s">
        <v>84</v>
      </c>
      <c r="B142" s="15" t="s">
        <v>83</v>
      </c>
      <c r="C142" s="60" t="s">
        <v>45</v>
      </c>
      <c r="D142" s="46" t="s">
        <v>46</v>
      </c>
      <c r="E142" s="46" t="s">
        <v>47</v>
      </c>
      <c r="F142" s="46" t="s">
        <v>48</v>
      </c>
      <c r="G142" s="46" t="s">
        <v>49</v>
      </c>
      <c r="H142" s="46" t="s">
        <v>50</v>
      </c>
      <c r="I142" s="46" t="s">
        <v>51</v>
      </c>
      <c r="J142" s="46" t="s">
        <v>52</v>
      </c>
      <c r="K142" s="46" t="s">
        <v>53</v>
      </c>
      <c r="L142" s="46" t="s">
        <v>54</v>
      </c>
      <c r="M142" s="46" t="s">
        <v>55</v>
      </c>
      <c r="N142" s="46" t="s">
        <v>56</v>
      </c>
      <c r="O142" s="46" t="s">
        <v>57</v>
      </c>
      <c r="P142" s="46" t="s">
        <v>58</v>
      </c>
      <c r="Q142" s="46" t="s">
        <v>59</v>
      </c>
      <c r="R142" s="46" t="s">
        <v>60</v>
      </c>
      <c r="S142" s="46" t="s">
        <v>61</v>
      </c>
      <c r="T142" s="46" t="s">
        <v>62</v>
      </c>
      <c r="U142" s="46" t="s">
        <v>63</v>
      </c>
      <c r="V142" s="46" t="s">
        <v>64</v>
      </c>
      <c r="W142" s="46" t="s">
        <v>65</v>
      </c>
      <c r="X142" s="46" t="s">
        <v>66</v>
      </c>
      <c r="Y142" s="46" t="s">
        <v>67</v>
      </c>
      <c r="Z142" s="46" t="s">
        <v>68</v>
      </c>
      <c r="AA142" s="47" t="s">
        <v>69</v>
      </c>
    </row>
    <row r="143" spans="1:27" x14ac:dyDescent="0.25">
      <c r="A143" s="29">
        <v>1</v>
      </c>
      <c r="B143" s="30" t="str">
        <f>VLOOKUP($A$143,$A$119:$AA$139,2)</f>
        <v>Anderston / City</v>
      </c>
      <c r="C143" s="61">
        <f>VLOOKUP($A$143,$A$119:$AA$139,3)</f>
        <v>73.557113647460938</v>
      </c>
      <c r="D143" s="62">
        <f>VLOOKUP($A$143,$A$119:$AA$139,4)</f>
        <v>74.473884582519531</v>
      </c>
      <c r="E143" s="62">
        <f>VLOOKUP($A$143,$A$119:$AA$139,5)</f>
        <v>74.764259338378906</v>
      </c>
      <c r="F143" s="62">
        <f>VLOOKUP($A$143,$A$119:$AA$139,6)</f>
        <v>75.048843383789063</v>
      </c>
      <c r="G143" s="62">
        <f>VLOOKUP($A$143,$A$119:$AA$139,7)</f>
        <v>75.344200134277344</v>
      </c>
      <c r="H143" s="62">
        <f>VLOOKUP($A$143,$A$119:$AA$139,8)</f>
        <v>75.623069763183594</v>
      </c>
      <c r="I143" s="62">
        <f>VLOOKUP($A$143,$A$119:$AA$139,9)</f>
        <v>75.882736206054687</v>
      </c>
      <c r="J143" s="62">
        <f>VLOOKUP($A$143,$A$119:$AA$139,10)</f>
        <v>76.144569396972656</v>
      </c>
      <c r="K143" s="62">
        <f>VLOOKUP($A$143,$A$119:$AA$139,11)</f>
        <v>76.408729553222656</v>
      </c>
      <c r="L143" s="62">
        <f>VLOOKUP($A$143,$A$119:$AA$139,12)</f>
        <v>76.661163330078125</v>
      </c>
      <c r="M143" s="62">
        <f>VLOOKUP($A$143,$A$119:$AA$139,13)</f>
        <v>76.905189514160156</v>
      </c>
      <c r="N143" s="62">
        <f>VLOOKUP($A$143,$A$119:$AA$139,14)</f>
        <v>77.126922607421875</v>
      </c>
      <c r="O143" s="62">
        <f>VLOOKUP($A$143,$A$119:$AA$139,15)</f>
        <v>77.352432250976562</v>
      </c>
      <c r="P143" s="62">
        <f>VLOOKUP($A$143,$A$119:$AA$139,16)</f>
        <v>77.574600219726563</v>
      </c>
      <c r="Q143" s="62">
        <f>VLOOKUP($A$143,$A$119:$AA$139,17)</f>
        <v>77.778968811035156</v>
      </c>
      <c r="R143" s="62">
        <f>VLOOKUP($A$143,$A$119:$AA$139,18)</f>
        <v>77.974433898925781</v>
      </c>
      <c r="S143" s="62">
        <f>VLOOKUP($A$143,$A$119:$AA$139,19)</f>
        <v>78.168922424316406</v>
      </c>
      <c r="T143" s="62">
        <f>VLOOKUP($A$143,$A$119:$AA$139,20)</f>
        <v>78.350563049316406</v>
      </c>
      <c r="U143" s="62">
        <f>VLOOKUP($A$143,$A$119:$AA$139,21)</f>
        <v>78.5364990234375</v>
      </c>
      <c r="V143" s="62">
        <f>VLOOKUP($A$143,$A$119:$AA$139,22)</f>
        <v>78.708969116210937</v>
      </c>
      <c r="W143" s="62">
        <f>VLOOKUP($A$143,$A$119:$AA$139,23)</f>
        <v>78.872535705566406</v>
      </c>
      <c r="X143" s="62">
        <f>VLOOKUP($A$143,$A$119:$AA$139,24)</f>
        <v>79.078376770019531</v>
      </c>
      <c r="Y143" s="62">
        <f>VLOOKUP($A$143,$A$119:$AA$139,25)</f>
        <v>79.201271057128906</v>
      </c>
      <c r="Z143" s="62">
        <f>VLOOKUP($A$143,$A$119:$AA$139,26)</f>
        <v>79.33416748046875</v>
      </c>
      <c r="AA143" s="63">
        <f>VLOOKUP($A$143,$A$119:$AA$139,27)</f>
        <v>79.470909118652344</v>
      </c>
    </row>
    <row r="144" spans="1:27" x14ac:dyDescent="0.25">
      <c r="A144" s="25"/>
      <c r="B144" s="25"/>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4" x14ac:dyDescent="0.25">
      <c r="A145" s="161" t="s">
        <v>87</v>
      </c>
      <c r="B145" s="161"/>
      <c r="C145" s="161"/>
      <c r="D145" s="161"/>
    </row>
    <row r="168" spans="1:38" ht="15.75" x14ac:dyDescent="0.25">
      <c r="A168" s="163" t="s">
        <v>379</v>
      </c>
      <c r="B168" s="163"/>
      <c r="C168" s="163"/>
      <c r="D168" s="163"/>
      <c r="E168" s="163"/>
      <c r="F168" s="163"/>
      <c r="G168" s="111"/>
      <c r="H168" s="111"/>
      <c r="I168" s="111"/>
      <c r="J168" s="111"/>
      <c r="K168" s="112"/>
      <c r="L168" s="111"/>
      <c r="M168" s="111"/>
      <c r="N168" s="111"/>
      <c r="O168" s="111"/>
      <c r="P168" s="169"/>
      <c r="Q168" s="169"/>
      <c r="R168" s="169"/>
      <c r="S168" s="169"/>
      <c r="T168" s="169"/>
      <c r="U168" s="169"/>
      <c r="V168" s="169"/>
      <c r="W168" s="113"/>
      <c r="X168" s="113"/>
      <c r="Y168" s="113"/>
      <c r="Z168" s="113"/>
      <c r="AA168" s="113"/>
    </row>
    <row r="169" spans="1:38" ht="15.75" x14ac:dyDescent="0.25">
      <c r="A169" s="156" t="s">
        <v>215</v>
      </c>
      <c r="B169" s="156"/>
      <c r="C169" s="156"/>
      <c r="D169" s="156"/>
      <c r="E169" s="156"/>
      <c r="F169" s="156"/>
      <c r="G169" s="31"/>
      <c r="H169" s="31"/>
      <c r="I169" s="31"/>
      <c r="J169" s="31"/>
      <c r="K169" s="157" t="s">
        <v>86</v>
      </c>
      <c r="L169" s="157"/>
      <c r="M169" s="31"/>
      <c r="N169" s="31"/>
      <c r="O169" s="31"/>
      <c r="P169" s="156"/>
      <c r="Q169" s="156"/>
      <c r="R169" s="156"/>
      <c r="S169" s="156"/>
      <c r="T169" s="156"/>
      <c r="U169" s="156"/>
      <c r="V169" s="156"/>
      <c r="W169" s="11"/>
      <c r="X169" s="11"/>
      <c r="Y169" s="11"/>
      <c r="Z169" s="11"/>
      <c r="AA169" s="11"/>
    </row>
    <row r="171" spans="1:38" ht="18.75" x14ac:dyDescent="0.25">
      <c r="A171" s="167" t="s">
        <v>399</v>
      </c>
      <c r="B171" s="167"/>
      <c r="C171" s="167"/>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38"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38" x14ac:dyDescent="0.25">
      <c r="A173" s="14" t="s">
        <v>84</v>
      </c>
      <c r="B173" s="15" t="s">
        <v>83</v>
      </c>
      <c r="C173" s="87" t="s">
        <v>394</v>
      </c>
      <c r="D173" s="87" t="s">
        <v>393</v>
      </c>
      <c r="E173" s="87" t="s">
        <v>392</v>
      </c>
      <c r="F173" s="87" t="s">
        <v>391</v>
      </c>
      <c r="G173" s="87" t="s">
        <v>390</v>
      </c>
      <c r="H173" s="87" t="s">
        <v>389</v>
      </c>
      <c r="I173" s="87" t="s">
        <v>388</v>
      </c>
      <c r="J173" s="87" t="s">
        <v>387</v>
      </c>
      <c r="K173" s="87" t="s">
        <v>386</v>
      </c>
      <c r="L173" s="87" t="s">
        <v>385</v>
      </c>
      <c r="M173" s="87" t="s">
        <v>384</v>
      </c>
      <c r="N173" s="32" t="s">
        <v>45</v>
      </c>
      <c r="O173" s="32" t="s">
        <v>46</v>
      </c>
      <c r="P173" s="32" t="s">
        <v>47</v>
      </c>
      <c r="Q173" s="32" t="s">
        <v>48</v>
      </c>
      <c r="R173" s="32" t="s">
        <v>49</v>
      </c>
      <c r="S173" s="32" t="s">
        <v>50</v>
      </c>
      <c r="T173" s="32" t="s">
        <v>51</v>
      </c>
      <c r="U173" s="32" t="s">
        <v>52</v>
      </c>
      <c r="V173" s="32" t="s">
        <v>53</v>
      </c>
      <c r="W173" s="32" t="s">
        <v>54</v>
      </c>
      <c r="X173" s="32" t="s">
        <v>55</v>
      </c>
      <c r="Y173" s="32" t="s">
        <v>56</v>
      </c>
      <c r="Z173" s="32" t="s">
        <v>57</v>
      </c>
      <c r="AA173" s="32" t="s">
        <v>58</v>
      </c>
      <c r="AB173" s="32" t="s">
        <v>59</v>
      </c>
      <c r="AC173" s="32" t="s">
        <v>60</v>
      </c>
      <c r="AD173" s="32" t="s">
        <v>61</v>
      </c>
      <c r="AE173" s="32" t="s">
        <v>62</v>
      </c>
      <c r="AF173" s="32" t="s">
        <v>63</v>
      </c>
      <c r="AG173" s="32" t="s">
        <v>64</v>
      </c>
      <c r="AH173" s="32" t="s">
        <v>65</v>
      </c>
      <c r="AI173" s="32" t="s">
        <v>66</v>
      </c>
      <c r="AJ173" s="32" t="s">
        <v>67</v>
      </c>
      <c r="AK173" s="32" t="s">
        <v>68</v>
      </c>
      <c r="AL173" s="33" t="s">
        <v>69</v>
      </c>
    </row>
    <row r="174" spans="1:38" x14ac:dyDescent="0.25">
      <c r="A174" s="18">
        <v>1</v>
      </c>
      <c r="B174" s="26" t="s">
        <v>216</v>
      </c>
      <c r="C174" s="84">
        <v>437.85897827148437</v>
      </c>
      <c r="D174" s="89">
        <v>543.33990478515625</v>
      </c>
      <c r="E174" s="89">
        <v>392.57797241210937</v>
      </c>
      <c r="F174" s="89">
        <v>648.07989501953125</v>
      </c>
      <c r="G174" s="89">
        <v>346.76840209960937</v>
      </c>
      <c r="H174" s="89">
        <v>481.52883911132812</v>
      </c>
      <c r="I174" s="89">
        <v>-73.922340393066406</v>
      </c>
      <c r="J174" s="89">
        <v>324.5885009765625</v>
      </c>
      <c r="K174" s="89">
        <v>380.40081787109375</v>
      </c>
      <c r="L174" s="89">
        <v>346.97164916992187</v>
      </c>
      <c r="M174" s="89">
        <v>296.0335693359375</v>
      </c>
      <c r="N174" s="88">
        <v>271.78564453125</v>
      </c>
      <c r="O174" s="88">
        <v>86.827827453613281</v>
      </c>
      <c r="P174" s="88">
        <v>91.603782653808594</v>
      </c>
      <c r="Q174" s="88">
        <v>93.680091857910156</v>
      </c>
      <c r="R174" s="88">
        <v>97.114540100097656</v>
      </c>
      <c r="S174" s="88">
        <v>100.66056823730469</v>
      </c>
      <c r="T174" s="88">
        <v>105.01432800292969</v>
      </c>
      <c r="U174" s="89">
        <v>103.90717315673828</v>
      </c>
      <c r="V174" s="89">
        <v>101.49882507324219</v>
      </c>
      <c r="W174" s="89">
        <v>100.70590209960937</v>
      </c>
      <c r="X174" s="89">
        <v>98.005645751953125</v>
      </c>
      <c r="Y174" s="89">
        <v>99.316444396972656</v>
      </c>
      <c r="Z174" s="89">
        <v>99.7069091796875</v>
      </c>
      <c r="AA174" s="89">
        <v>98.557701110839844</v>
      </c>
      <c r="AB174" s="89">
        <v>97.500244140625</v>
      </c>
      <c r="AC174" s="89">
        <v>98.184501647949219</v>
      </c>
      <c r="AD174" s="89">
        <v>99.312728881835938</v>
      </c>
      <c r="AE174" s="89">
        <v>99.725318908691406</v>
      </c>
      <c r="AF174" s="89">
        <v>98.996467590332031</v>
      </c>
      <c r="AG174" s="89">
        <v>97.0091552734375</v>
      </c>
      <c r="AH174" s="89">
        <v>95.559547424316406</v>
      </c>
      <c r="AI174" s="89">
        <v>93.248214721679688</v>
      </c>
      <c r="AJ174" s="89">
        <v>93.461288452148438</v>
      </c>
      <c r="AK174" s="89">
        <v>92.93658447265625</v>
      </c>
      <c r="AL174" s="90">
        <v>91.615180969238281</v>
      </c>
    </row>
    <row r="175" spans="1:38" x14ac:dyDescent="0.25">
      <c r="A175" s="19">
        <v>2</v>
      </c>
      <c r="B175" s="16" t="s">
        <v>217</v>
      </c>
      <c r="C175" s="85">
        <v>254</v>
      </c>
      <c r="D175" s="92">
        <v>-83</v>
      </c>
      <c r="E175" s="92">
        <v>-71</v>
      </c>
      <c r="F175" s="92">
        <v>20</v>
      </c>
      <c r="G175" s="92">
        <v>-89</v>
      </c>
      <c r="H175" s="92">
        <v>-175</v>
      </c>
      <c r="I175" s="92">
        <v>-43</v>
      </c>
      <c r="J175" s="92">
        <v>16</v>
      </c>
      <c r="K175" s="92">
        <v>-230</v>
      </c>
      <c r="L175" s="92">
        <v>-44</v>
      </c>
      <c r="M175" s="92">
        <v>34</v>
      </c>
      <c r="N175" s="91">
        <v>63.355453491210937</v>
      </c>
      <c r="O175" s="91">
        <v>-100.67076873779297</v>
      </c>
      <c r="P175" s="91">
        <v>-102.989501953125</v>
      </c>
      <c r="Q175" s="91">
        <v>-99.351486206054688</v>
      </c>
      <c r="R175" s="91">
        <v>-96.186714172363281</v>
      </c>
      <c r="S175" s="91">
        <v>-99.404296875</v>
      </c>
      <c r="T175" s="91">
        <v>-95.151939392089844</v>
      </c>
      <c r="U175" s="92">
        <v>-97.586402893066406</v>
      </c>
      <c r="V175" s="92">
        <v>-94.826637268066406</v>
      </c>
      <c r="W175" s="92">
        <v>-100.82681274414062</v>
      </c>
      <c r="X175" s="92">
        <v>-97.223274230957031</v>
      </c>
      <c r="Y175" s="92">
        <v>-100.21701049804687</v>
      </c>
      <c r="Z175" s="92">
        <v>-99.717323303222656</v>
      </c>
      <c r="AA175" s="92">
        <v>-97.889617919921875</v>
      </c>
      <c r="AB175" s="92">
        <v>-99.898124694824219</v>
      </c>
      <c r="AC175" s="92">
        <v>-99.551101684570313</v>
      </c>
      <c r="AD175" s="92">
        <v>-98.5262451171875</v>
      </c>
      <c r="AE175" s="92">
        <v>-95.982688903808594</v>
      </c>
      <c r="AF175" s="92">
        <v>-98.620086669921875</v>
      </c>
      <c r="AG175" s="92">
        <v>-96.777450561523438</v>
      </c>
      <c r="AH175" s="92">
        <v>-96.899299621582031</v>
      </c>
      <c r="AI175" s="92">
        <v>-96.051155090332031</v>
      </c>
      <c r="AJ175" s="92">
        <v>-95.656265258789063</v>
      </c>
      <c r="AK175" s="92">
        <v>-96.337165832519531</v>
      </c>
      <c r="AL175" s="93">
        <v>-95.213691711425781</v>
      </c>
    </row>
    <row r="176" spans="1:38" x14ac:dyDescent="0.25">
      <c r="A176" s="19">
        <v>3</v>
      </c>
      <c r="B176" s="16" t="s">
        <v>218</v>
      </c>
      <c r="C176" s="85">
        <v>-119.70562744140625</v>
      </c>
      <c r="D176" s="92">
        <v>28.888946533203125</v>
      </c>
      <c r="E176" s="92">
        <v>-47.147975921630859</v>
      </c>
      <c r="F176" s="92">
        <v>15.785696983337402</v>
      </c>
      <c r="G176" s="92">
        <v>437.96542358398437</v>
      </c>
      <c r="H176" s="92">
        <v>321.67910766601562</v>
      </c>
      <c r="I176" s="92">
        <v>565.6435546875</v>
      </c>
      <c r="J176" s="92">
        <v>515.7451171875</v>
      </c>
      <c r="K176" s="92">
        <v>283.97445678710937</v>
      </c>
      <c r="L176" s="92">
        <v>407.89028930664062</v>
      </c>
      <c r="M176" s="92">
        <v>351.90457153320312</v>
      </c>
      <c r="N176" s="91">
        <v>453.025390625</v>
      </c>
      <c r="O176" s="91">
        <v>354.82412719726562</v>
      </c>
      <c r="P176" s="91">
        <v>356.8599853515625</v>
      </c>
      <c r="Q176" s="91">
        <v>358.31695556640625</v>
      </c>
      <c r="R176" s="91">
        <v>359.65655517578125</v>
      </c>
      <c r="S176" s="91">
        <v>362.266357421875</v>
      </c>
      <c r="T176" s="91">
        <v>364.71173095703125</v>
      </c>
      <c r="U176" s="92">
        <v>364.55548095703125</v>
      </c>
      <c r="V176" s="92">
        <v>364.30075073242187</v>
      </c>
      <c r="W176" s="92">
        <v>363.40191650390625</v>
      </c>
      <c r="X176" s="92">
        <v>361.37078857421875</v>
      </c>
      <c r="Y176" s="92">
        <v>361.068115234375</v>
      </c>
      <c r="Z176" s="92">
        <v>360.34487915039062</v>
      </c>
      <c r="AA176" s="92">
        <v>360.407958984375</v>
      </c>
      <c r="AB176" s="92">
        <v>360.66525268554687</v>
      </c>
      <c r="AC176" s="92">
        <v>360.14559936523437</v>
      </c>
      <c r="AD176" s="92">
        <v>360.25234985351562</v>
      </c>
      <c r="AE176" s="92">
        <v>361.50820922851562</v>
      </c>
      <c r="AF176" s="92">
        <v>361.91244506835937</v>
      </c>
      <c r="AG176" s="92">
        <v>362.06057739257812</v>
      </c>
      <c r="AH176" s="92">
        <v>361.60348510742187</v>
      </c>
      <c r="AI176" s="92">
        <v>361.37713623046875</v>
      </c>
      <c r="AJ176" s="92">
        <v>362.50418090820312</v>
      </c>
      <c r="AK176" s="92">
        <v>362.81524658203125</v>
      </c>
      <c r="AL176" s="93">
        <v>363.058349609375</v>
      </c>
    </row>
    <row r="177" spans="1:38" x14ac:dyDescent="0.25">
      <c r="A177" s="19">
        <v>4</v>
      </c>
      <c r="B177" s="16" t="s">
        <v>219</v>
      </c>
      <c r="C177" s="85">
        <v>-392.37896728515625</v>
      </c>
      <c r="D177" s="92">
        <v>423.07156372070313</v>
      </c>
      <c r="E177" s="92">
        <v>-428.69522094726562</v>
      </c>
      <c r="F177" s="92">
        <v>-109.29541015625</v>
      </c>
      <c r="G177" s="92">
        <v>293.48068237304687</v>
      </c>
      <c r="H177" s="92">
        <v>519.9390869140625</v>
      </c>
      <c r="I177" s="92">
        <v>390.64224243164062</v>
      </c>
      <c r="J177" s="92">
        <v>459.45755004882812</v>
      </c>
      <c r="K177" s="92">
        <v>329.23751831054687</v>
      </c>
      <c r="L177" s="92">
        <v>275.56161499023437</v>
      </c>
      <c r="M177" s="92">
        <v>-151.60260009765625</v>
      </c>
      <c r="N177" s="92">
        <v>265.30740356445312</v>
      </c>
      <c r="O177" s="92">
        <v>174.60517883300781</v>
      </c>
      <c r="P177" s="92">
        <v>178.42268371582031</v>
      </c>
      <c r="Q177" s="92">
        <v>179.43601989746094</v>
      </c>
      <c r="R177" s="92">
        <v>179.048095703125</v>
      </c>
      <c r="S177" s="92">
        <v>181.63575744628906</v>
      </c>
      <c r="T177" s="92">
        <v>182.71131896972656</v>
      </c>
      <c r="U177" s="92">
        <v>180.45614624023437</v>
      </c>
      <c r="V177" s="92">
        <v>180.92237854003906</v>
      </c>
      <c r="W177" s="92">
        <v>180.94602966308594</v>
      </c>
      <c r="X177" s="92">
        <v>179.5267333984375</v>
      </c>
      <c r="Y177" s="92">
        <v>179.85072326660156</v>
      </c>
      <c r="Z177" s="92">
        <v>179.67739868164062</v>
      </c>
      <c r="AA177" s="92">
        <v>179.40058898925781</v>
      </c>
      <c r="AB177" s="92">
        <v>179.61067199707031</v>
      </c>
      <c r="AC177" s="92">
        <v>178.60337829589844</v>
      </c>
      <c r="AD177" s="92">
        <v>178.36929321289062</v>
      </c>
      <c r="AE177" s="92">
        <v>178.97572326660156</v>
      </c>
      <c r="AF177" s="92">
        <v>178.21926879882813</v>
      </c>
      <c r="AG177" s="92">
        <v>177.43675231933594</v>
      </c>
      <c r="AH177" s="92">
        <v>178.8668212890625</v>
      </c>
      <c r="AI177" s="92">
        <v>178.45132446289062</v>
      </c>
      <c r="AJ177" s="92">
        <v>178.69985961914062</v>
      </c>
      <c r="AK177" s="92">
        <v>178.96675109863281</v>
      </c>
      <c r="AL177" s="93">
        <v>178.78981018066406</v>
      </c>
    </row>
    <row r="178" spans="1:38" x14ac:dyDescent="0.25">
      <c r="A178" s="19">
        <v>5</v>
      </c>
      <c r="B178" s="16" t="s">
        <v>220</v>
      </c>
      <c r="C178" s="85">
        <v>-291</v>
      </c>
      <c r="D178" s="92">
        <v>-235</v>
      </c>
      <c r="E178" s="92">
        <v>-214</v>
      </c>
      <c r="F178" s="92">
        <v>21</v>
      </c>
      <c r="G178" s="92">
        <v>277</v>
      </c>
      <c r="H178" s="92">
        <v>189</v>
      </c>
      <c r="I178" s="92">
        <v>-71</v>
      </c>
      <c r="J178" s="92">
        <v>-46</v>
      </c>
      <c r="K178" s="92">
        <v>21</v>
      </c>
      <c r="L178" s="92">
        <v>-153</v>
      </c>
      <c r="M178" s="92">
        <v>-141</v>
      </c>
      <c r="N178" s="92">
        <v>76.250030517578125</v>
      </c>
      <c r="O178" s="92">
        <v>-100.76657867431641</v>
      </c>
      <c r="P178" s="92">
        <v>-99.384727478027344</v>
      </c>
      <c r="Q178" s="92">
        <v>-96.591033935546875</v>
      </c>
      <c r="R178" s="92">
        <v>-96.871009826660156</v>
      </c>
      <c r="S178" s="92">
        <v>-93.356674194335938</v>
      </c>
      <c r="T178" s="92">
        <v>-92.616096496582031</v>
      </c>
      <c r="U178" s="92">
        <v>-97.400581359863281</v>
      </c>
      <c r="V178" s="92">
        <v>-94.078544616699219</v>
      </c>
      <c r="W178" s="92">
        <v>-94.277511596679688</v>
      </c>
      <c r="X178" s="92">
        <v>-95.786628723144531</v>
      </c>
      <c r="Y178" s="92">
        <v>-95.040374755859375</v>
      </c>
      <c r="Z178" s="92">
        <v>-94.012435913085938</v>
      </c>
      <c r="AA178" s="92">
        <v>-94.214813232421875</v>
      </c>
      <c r="AB178" s="92">
        <v>-95.87933349609375</v>
      </c>
      <c r="AC178" s="92">
        <v>-93.25982666015625</v>
      </c>
      <c r="AD178" s="92">
        <v>-95.146034240722656</v>
      </c>
      <c r="AE178" s="92">
        <v>-95.489715576171875</v>
      </c>
      <c r="AF178" s="92">
        <v>-94.053321838378906</v>
      </c>
      <c r="AG178" s="92">
        <v>-91.448692321777344</v>
      </c>
      <c r="AH178" s="92">
        <v>-92.902816772460938</v>
      </c>
      <c r="AI178" s="92">
        <v>-95.229103088378906</v>
      </c>
      <c r="AJ178" s="92">
        <v>-95.323440551757813</v>
      </c>
      <c r="AK178" s="92">
        <v>-93.734275817871094</v>
      </c>
      <c r="AL178" s="93">
        <v>-93.311126708984375</v>
      </c>
    </row>
    <row r="179" spans="1:38" x14ac:dyDescent="0.25">
      <c r="A179" s="19">
        <v>6</v>
      </c>
      <c r="B179" s="16" t="s">
        <v>221</v>
      </c>
      <c r="C179" s="85">
        <v>-410</v>
      </c>
      <c r="D179" s="92">
        <v>-140</v>
      </c>
      <c r="E179" s="92">
        <v>127</v>
      </c>
      <c r="F179" s="92">
        <v>117</v>
      </c>
      <c r="G179" s="92">
        <v>54</v>
      </c>
      <c r="H179" s="92">
        <v>164</v>
      </c>
      <c r="I179" s="92">
        <v>135</v>
      </c>
      <c r="J179" s="92">
        <v>58</v>
      </c>
      <c r="K179" s="92">
        <v>242</v>
      </c>
      <c r="L179" s="92">
        <v>390</v>
      </c>
      <c r="M179" s="92">
        <v>144</v>
      </c>
      <c r="N179" s="92">
        <v>242.24122619628906</v>
      </c>
      <c r="O179" s="92">
        <v>146.05747985839844</v>
      </c>
      <c r="P179" s="92">
        <v>147.85092163085937</v>
      </c>
      <c r="Q179" s="92">
        <v>145.71601867675781</v>
      </c>
      <c r="R179" s="92">
        <v>148.65830993652344</v>
      </c>
      <c r="S179" s="92">
        <v>150.12908935546875</v>
      </c>
      <c r="T179" s="92">
        <v>149.0888671875</v>
      </c>
      <c r="U179" s="92">
        <v>149.03254699707031</v>
      </c>
      <c r="V179" s="92">
        <v>149.87425231933594</v>
      </c>
      <c r="W179" s="92">
        <v>147.13124084472656</v>
      </c>
      <c r="X179" s="92">
        <v>148.07157897949219</v>
      </c>
      <c r="Y179" s="92">
        <v>146.41726684570312</v>
      </c>
      <c r="Z179" s="92">
        <v>147.43482971191406</v>
      </c>
      <c r="AA179" s="92">
        <v>146.86964416503906</v>
      </c>
      <c r="AB179" s="92">
        <v>148.19578552246094</v>
      </c>
      <c r="AC179" s="92">
        <v>147.52000427246094</v>
      </c>
      <c r="AD179" s="92">
        <v>149.03105163574219</v>
      </c>
      <c r="AE179" s="92">
        <v>148.67408752441406</v>
      </c>
      <c r="AF179" s="92">
        <v>148.11973571777344</v>
      </c>
      <c r="AG179" s="92">
        <v>149.86631774902344</v>
      </c>
      <c r="AH179" s="92">
        <v>148.45127868652344</v>
      </c>
      <c r="AI179" s="92">
        <v>148.03486633300781</v>
      </c>
      <c r="AJ179" s="92">
        <v>147.90365600585937</v>
      </c>
      <c r="AK179" s="92">
        <v>148.74136352539062</v>
      </c>
      <c r="AL179" s="93">
        <v>150.02328491210937</v>
      </c>
    </row>
    <row r="180" spans="1:38" x14ac:dyDescent="0.25">
      <c r="A180" s="19">
        <v>7</v>
      </c>
      <c r="B180" s="16" t="s">
        <v>222</v>
      </c>
      <c r="C180" s="85">
        <v>50.674022674560547</v>
      </c>
      <c r="D180" s="92">
        <v>-261.0718994140625</v>
      </c>
      <c r="E180" s="92">
        <v>-92.8515625</v>
      </c>
      <c r="F180" s="92">
        <v>86.755638122558594</v>
      </c>
      <c r="G180" s="92">
        <v>273.82135009765625</v>
      </c>
      <c r="H180" s="92">
        <v>268.43167114257812</v>
      </c>
      <c r="I180" s="92">
        <v>404.92129516601562</v>
      </c>
      <c r="J180" s="92">
        <v>542.192626953125</v>
      </c>
      <c r="K180" s="92">
        <v>173.57858276367188</v>
      </c>
      <c r="L180" s="92">
        <v>303.39044189453125</v>
      </c>
      <c r="M180" s="92">
        <v>380.06924438476562</v>
      </c>
      <c r="N180" s="92">
        <v>417.45587158203125</v>
      </c>
      <c r="O180" s="92">
        <v>312.0728759765625</v>
      </c>
      <c r="P180" s="92">
        <v>313.53863525390625</v>
      </c>
      <c r="Q180" s="92">
        <v>316.11056518554687</v>
      </c>
      <c r="R180" s="92">
        <v>318.08255004882812</v>
      </c>
      <c r="S180" s="92">
        <v>316.5865478515625</v>
      </c>
      <c r="T180" s="92">
        <v>319.58258056640625</v>
      </c>
      <c r="U180" s="92">
        <v>317.92633056640625</v>
      </c>
      <c r="V180" s="92">
        <v>317.85415649414062</v>
      </c>
      <c r="W180" s="92">
        <v>314.97445678710937</v>
      </c>
      <c r="X180" s="92">
        <v>314.50814819335937</v>
      </c>
      <c r="Y180" s="92">
        <v>315.21273803710937</v>
      </c>
      <c r="Z180" s="92">
        <v>313.3079833984375</v>
      </c>
      <c r="AA180" s="92">
        <v>313.67324829101562</v>
      </c>
      <c r="AB180" s="92">
        <v>312.37667846679688</v>
      </c>
      <c r="AC180" s="92">
        <v>312.12371826171875</v>
      </c>
      <c r="AD180" s="92">
        <v>313.20635986328125</v>
      </c>
      <c r="AE180" s="92">
        <v>313.74331665039063</v>
      </c>
      <c r="AF180" s="92">
        <v>315.99240112304688</v>
      </c>
      <c r="AG180" s="92">
        <v>315.57528686523437</v>
      </c>
      <c r="AH180" s="92">
        <v>315.31881713867187</v>
      </c>
      <c r="AI180" s="92">
        <v>315.63177490234375</v>
      </c>
      <c r="AJ180" s="92">
        <v>316.4801025390625</v>
      </c>
      <c r="AK180" s="92">
        <v>316.27545166015625</v>
      </c>
      <c r="AL180" s="93">
        <v>316.79037475585937</v>
      </c>
    </row>
    <row r="181" spans="1:38" x14ac:dyDescent="0.25">
      <c r="A181" s="19">
        <v>8</v>
      </c>
      <c r="B181" s="16" t="s">
        <v>223</v>
      </c>
      <c r="C181" s="85">
        <v>-124</v>
      </c>
      <c r="D181" s="92">
        <v>82</v>
      </c>
      <c r="E181" s="92">
        <v>243</v>
      </c>
      <c r="F181" s="92">
        <v>60</v>
      </c>
      <c r="G181" s="92">
        <v>129</v>
      </c>
      <c r="H181" s="92">
        <v>94</v>
      </c>
      <c r="I181" s="92">
        <v>163</v>
      </c>
      <c r="J181" s="92">
        <v>452</v>
      </c>
      <c r="K181" s="92">
        <v>264</v>
      </c>
      <c r="L181" s="92">
        <v>326</v>
      </c>
      <c r="M181" s="92">
        <v>-94</v>
      </c>
      <c r="N181" s="92">
        <v>222.38801574707031</v>
      </c>
      <c r="O181" s="92">
        <v>155.12432861328125</v>
      </c>
      <c r="P181" s="92">
        <v>155.77206420898437</v>
      </c>
      <c r="Q181" s="92">
        <v>157.16329956054687</v>
      </c>
      <c r="R181" s="92">
        <v>155.03173828125</v>
      </c>
      <c r="S181" s="92">
        <v>157.21305847167969</v>
      </c>
      <c r="T181" s="92">
        <v>159.38204956054687</v>
      </c>
      <c r="U181" s="92">
        <v>160.5435791015625</v>
      </c>
      <c r="V181" s="92">
        <v>158.27162170410156</v>
      </c>
      <c r="W181" s="92">
        <v>157.58206176757812</v>
      </c>
      <c r="X181" s="92">
        <v>157.90603637695312</v>
      </c>
      <c r="Y181" s="92">
        <v>158.04666137695312</v>
      </c>
      <c r="Z181" s="92">
        <v>157.77583312988281</v>
      </c>
      <c r="AA181" s="92">
        <v>158.68203735351562</v>
      </c>
      <c r="AB181" s="92">
        <v>156.51351928710937</v>
      </c>
      <c r="AC181" s="92">
        <v>156.03521728515625</v>
      </c>
      <c r="AD181" s="92">
        <v>158.60098266601562</v>
      </c>
      <c r="AE181" s="92">
        <v>155.87031555175781</v>
      </c>
      <c r="AF181" s="92">
        <v>155.81100463867187</v>
      </c>
      <c r="AG181" s="92">
        <v>155.98281860351562</v>
      </c>
      <c r="AH181" s="92">
        <v>155.83926391601562</v>
      </c>
      <c r="AI181" s="92">
        <v>154.44039916992187</v>
      </c>
      <c r="AJ181" s="92">
        <v>155.0975341796875</v>
      </c>
      <c r="AK181" s="92">
        <v>155.21974182128906</v>
      </c>
      <c r="AL181" s="93">
        <v>154.70091247558594</v>
      </c>
    </row>
    <row r="182" spans="1:38" x14ac:dyDescent="0.25">
      <c r="A182" s="19">
        <v>9</v>
      </c>
      <c r="B182" s="16" t="s">
        <v>224</v>
      </c>
      <c r="C182" s="85">
        <v>-508</v>
      </c>
      <c r="D182" s="92">
        <v>-556</v>
      </c>
      <c r="E182" s="92">
        <v>-473</v>
      </c>
      <c r="F182" s="92">
        <v>-361</v>
      </c>
      <c r="G182" s="92">
        <v>11</v>
      </c>
      <c r="H182" s="92">
        <v>-77</v>
      </c>
      <c r="I182" s="92">
        <v>238</v>
      </c>
      <c r="J182" s="92">
        <v>270</v>
      </c>
      <c r="K182" s="92">
        <v>-68</v>
      </c>
      <c r="L182" s="92">
        <v>-103</v>
      </c>
      <c r="M182" s="92">
        <v>-52</v>
      </c>
      <c r="N182" s="92">
        <v>180.01896667480469</v>
      </c>
      <c r="O182" s="92">
        <v>34.211448669433594</v>
      </c>
      <c r="P182" s="92">
        <v>32.666217803955078</v>
      </c>
      <c r="Q182" s="92">
        <v>31.833442687988281</v>
      </c>
      <c r="R182" s="92">
        <v>37.073093414306641</v>
      </c>
      <c r="S182" s="92">
        <v>35.638576507568359</v>
      </c>
      <c r="T182" s="92">
        <v>40.566951751708984</v>
      </c>
      <c r="U182" s="92">
        <v>39.332637786865234</v>
      </c>
      <c r="V182" s="92">
        <v>37.388660430908203</v>
      </c>
      <c r="W182" s="92">
        <v>38.778278350830078</v>
      </c>
      <c r="X182" s="92">
        <v>35.355899810791016</v>
      </c>
      <c r="Y182" s="92">
        <v>35.342109680175781</v>
      </c>
      <c r="Z182" s="92">
        <v>35.379318237304687</v>
      </c>
      <c r="AA182" s="92">
        <v>36.474063873291016</v>
      </c>
      <c r="AB182" s="92">
        <v>34.562740325927734</v>
      </c>
      <c r="AC182" s="92">
        <v>34.521343231201172</v>
      </c>
      <c r="AD182" s="92">
        <v>36.082759857177734</v>
      </c>
      <c r="AE182" s="92">
        <v>34.013530731201172</v>
      </c>
      <c r="AF182" s="92">
        <v>37.382472991943359</v>
      </c>
      <c r="AG182" s="92">
        <v>38.250190734863281</v>
      </c>
      <c r="AH182" s="92">
        <v>38.674293518066406</v>
      </c>
      <c r="AI182" s="92">
        <v>37.412933349609375</v>
      </c>
      <c r="AJ182" s="92">
        <v>37.626670837402344</v>
      </c>
      <c r="AK182" s="92">
        <v>38.464431762695313</v>
      </c>
      <c r="AL182" s="93">
        <v>38.4775390625</v>
      </c>
    </row>
    <row r="183" spans="1:38" x14ac:dyDescent="0.25">
      <c r="A183" s="19">
        <v>10</v>
      </c>
      <c r="B183" s="16" t="s">
        <v>225</v>
      </c>
      <c r="C183" s="85">
        <v>13.133092880249023</v>
      </c>
      <c r="D183" s="92">
        <v>-410.081298828125</v>
      </c>
      <c r="E183" s="92">
        <v>-133.63504028320312</v>
      </c>
      <c r="F183" s="92">
        <v>5.6987028121948242</v>
      </c>
      <c r="G183" s="92">
        <v>-206.99095153808594</v>
      </c>
      <c r="H183" s="92">
        <v>169.39764404296875</v>
      </c>
      <c r="I183" s="92">
        <v>31.075008392333984</v>
      </c>
      <c r="J183" s="92">
        <v>140.34959411621094</v>
      </c>
      <c r="K183" s="92">
        <v>234.35110473632812</v>
      </c>
      <c r="L183" s="92">
        <v>173.67671203613281</v>
      </c>
      <c r="M183" s="92">
        <v>775.75897216796875</v>
      </c>
      <c r="N183" s="92">
        <v>308.38809204101562</v>
      </c>
      <c r="O183" s="92">
        <v>216.41773986816406</v>
      </c>
      <c r="P183" s="92">
        <v>218.18551635742187</v>
      </c>
      <c r="Q183" s="92">
        <v>219.25466918945312</v>
      </c>
      <c r="R183" s="92">
        <v>221.07601928710937</v>
      </c>
      <c r="S183" s="92">
        <v>221.89830017089844</v>
      </c>
      <c r="T183" s="92">
        <v>224.18106079101562</v>
      </c>
      <c r="U183" s="92">
        <v>224.7342529296875</v>
      </c>
      <c r="V183" s="92">
        <v>224.16972351074219</v>
      </c>
      <c r="W183" s="92">
        <v>222.41328430175781</v>
      </c>
      <c r="X183" s="92">
        <v>222.04751586914062</v>
      </c>
      <c r="Y183" s="92">
        <v>221.69929504394531</v>
      </c>
      <c r="Z183" s="92">
        <v>220.37016296386719</v>
      </c>
      <c r="AA183" s="92">
        <v>220.642578125</v>
      </c>
      <c r="AB183" s="92">
        <v>220.44711303710937</v>
      </c>
      <c r="AC183" s="92">
        <v>220.09063720703125</v>
      </c>
      <c r="AD183" s="92">
        <v>219.73707580566406</v>
      </c>
      <c r="AE183" s="92">
        <v>220.39535522460937</v>
      </c>
      <c r="AF183" s="92">
        <v>221.85523986816406</v>
      </c>
      <c r="AG183" s="92">
        <v>221.59014892578125</v>
      </c>
      <c r="AH183" s="92">
        <v>221.38560485839844</v>
      </c>
      <c r="AI183" s="92">
        <v>221.96315002441406</v>
      </c>
      <c r="AJ183" s="92">
        <v>223.69563293457031</v>
      </c>
      <c r="AK183" s="92">
        <v>224.49172973632812</v>
      </c>
      <c r="AL183" s="93">
        <v>223.72573852539062</v>
      </c>
    </row>
    <row r="184" spans="1:38" x14ac:dyDescent="0.25">
      <c r="A184" s="19">
        <v>11</v>
      </c>
      <c r="B184" s="16" t="s">
        <v>226</v>
      </c>
      <c r="C184" s="85">
        <v>134</v>
      </c>
      <c r="D184" s="92">
        <v>169</v>
      </c>
      <c r="E184" s="92">
        <v>41</v>
      </c>
      <c r="F184" s="92">
        <v>326</v>
      </c>
      <c r="G184" s="92">
        <v>239</v>
      </c>
      <c r="H184" s="92">
        <v>854</v>
      </c>
      <c r="I184" s="92">
        <v>489</v>
      </c>
      <c r="J184" s="92">
        <v>127</v>
      </c>
      <c r="K184" s="92">
        <v>-35</v>
      </c>
      <c r="L184" s="92">
        <v>-3</v>
      </c>
      <c r="M184" s="92">
        <v>56</v>
      </c>
      <c r="N184" s="92">
        <v>184.98564147949219</v>
      </c>
      <c r="O184" s="92">
        <v>79.125358581542969</v>
      </c>
      <c r="P184" s="92">
        <v>79.648811340332031</v>
      </c>
      <c r="Q184" s="92">
        <v>82.978584289550781</v>
      </c>
      <c r="R184" s="92">
        <v>84.174507141113281</v>
      </c>
      <c r="S184" s="92">
        <v>84.777824401855469</v>
      </c>
      <c r="T184" s="92">
        <v>87.147956848144531</v>
      </c>
      <c r="U184" s="92">
        <v>85.994354248046875</v>
      </c>
      <c r="V184" s="92">
        <v>85.342842102050781</v>
      </c>
      <c r="W184" s="92">
        <v>82.344802856445313</v>
      </c>
      <c r="X184" s="92">
        <v>82.56378173828125</v>
      </c>
      <c r="Y184" s="92">
        <v>82.858940124511719</v>
      </c>
      <c r="Z184" s="92">
        <v>81.225257873535156</v>
      </c>
      <c r="AA184" s="92">
        <v>83.192276000976562</v>
      </c>
      <c r="AB184" s="92">
        <v>83.141555786132813</v>
      </c>
      <c r="AC184" s="92">
        <v>83.502433776855469</v>
      </c>
      <c r="AD184" s="92">
        <v>83.576896667480469</v>
      </c>
      <c r="AE184" s="92">
        <v>84.928703308105469</v>
      </c>
      <c r="AF184" s="92">
        <v>83.62322998046875</v>
      </c>
      <c r="AG184" s="92">
        <v>83.213836669921875</v>
      </c>
      <c r="AH184" s="92">
        <v>83.2269287109375</v>
      </c>
      <c r="AI184" s="92">
        <v>82.776458740234375</v>
      </c>
      <c r="AJ184" s="92">
        <v>82.983505249023437</v>
      </c>
      <c r="AK184" s="92">
        <v>83.666252136230469</v>
      </c>
      <c r="AL184" s="93">
        <v>84.295303344726563</v>
      </c>
    </row>
    <row r="185" spans="1:38" x14ac:dyDescent="0.25">
      <c r="A185" s="19">
        <v>12</v>
      </c>
      <c r="B185" s="16" t="s">
        <v>227</v>
      </c>
      <c r="C185" s="85">
        <v>97.243034362792969</v>
      </c>
      <c r="D185" s="92">
        <v>-567.68634033203125</v>
      </c>
      <c r="E185" s="92">
        <v>247.21380615234375</v>
      </c>
      <c r="F185" s="92">
        <v>36.875156402587891</v>
      </c>
      <c r="G185" s="92">
        <v>36.630344390869141</v>
      </c>
      <c r="H185" s="92">
        <v>-84.125152587890625</v>
      </c>
      <c r="I185" s="92">
        <v>-67.457435607910156</v>
      </c>
      <c r="J185" s="92">
        <v>-132.90928649902344</v>
      </c>
      <c r="K185" s="92">
        <v>-185.47731018066406</v>
      </c>
      <c r="L185" s="92">
        <v>146.50224304199219</v>
      </c>
      <c r="M185" s="92">
        <v>280.06201171875</v>
      </c>
      <c r="N185" s="92">
        <v>85.087181091308594</v>
      </c>
      <c r="O185" s="92">
        <v>-60.626880645751953</v>
      </c>
      <c r="P185" s="92">
        <v>-57.825691223144531</v>
      </c>
      <c r="Q185" s="92">
        <v>-54.777885437011719</v>
      </c>
      <c r="R185" s="92">
        <v>-53.816951751708984</v>
      </c>
      <c r="S185" s="92">
        <v>-51.264518737792969</v>
      </c>
      <c r="T185" s="92">
        <v>-49.246646881103516</v>
      </c>
      <c r="U185" s="92">
        <v>-47.98406982421875</v>
      </c>
      <c r="V185" s="92">
        <v>-49.4984130859375</v>
      </c>
      <c r="W185" s="92">
        <v>-50.337932586669922</v>
      </c>
      <c r="X185" s="92">
        <v>-51.776210784912109</v>
      </c>
      <c r="Y185" s="92">
        <v>-52.123523712158203</v>
      </c>
      <c r="Z185" s="92">
        <v>-53.688426971435547</v>
      </c>
      <c r="AA185" s="92">
        <v>-53.514373779296875</v>
      </c>
      <c r="AB185" s="92">
        <v>-53.604362487792969</v>
      </c>
      <c r="AC185" s="92">
        <v>-53.523056030273438</v>
      </c>
      <c r="AD185" s="92">
        <v>-52.264549255371094</v>
      </c>
      <c r="AE185" s="92">
        <v>-50.696792602539063</v>
      </c>
      <c r="AF185" s="92">
        <v>-51.642322540283203</v>
      </c>
      <c r="AG185" s="92">
        <v>-52.789882659912109</v>
      </c>
      <c r="AH185" s="92">
        <v>-52.117076873779297</v>
      </c>
      <c r="AI185" s="92">
        <v>-51.85540771484375</v>
      </c>
      <c r="AJ185" s="92">
        <v>-51.859668731689453</v>
      </c>
      <c r="AK185" s="92">
        <v>-51.411533355712891</v>
      </c>
      <c r="AL185" s="93">
        <v>-51.379245758056641</v>
      </c>
    </row>
    <row r="186" spans="1:38" x14ac:dyDescent="0.25">
      <c r="A186" s="19">
        <v>13</v>
      </c>
      <c r="B186" s="16" t="s">
        <v>228</v>
      </c>
      <c r="C186" s="85">
        <v>20</v>
      </c>
      <c r="D186" s="92">
        <v>-184</v>
      </c>
      <c r="E186" s="92">
        <v>-135</v>
      </c>
      <c r="F186" s="92">
        <v>-258</v>
      </c>
      <c r="G186" s="92">
        <v>62</v>
      </c>
      <c r="H186" s="92">
        <v>-81</v>
      </c>
      <c r="I186" s="92">
        <v>-108</v>
      </c>
      <c r="J186" s="92">
        <v>264</v>
      </c>
      <c r="K186" s="92">
        <v>-61</v>
      </c>
      <c r="L186" s="92">
        <v>171</v>
      </c>
      <c r="M186" s="92">
        <v>75</v>
      </c>
      <c r="N186" s="92">
        <v>70.986892700195313</v>
      </c>
      <c r="O186" s="92">
        <v>7.7214212417602539</v>
      </c>
      <c r="P186" s="92">
        <v>8.5101537704467773</v>
      </c>
      <c r="Q186" s="92">
        <v>9.8684301376342773</v>
      </c>
      <c r="R186" s="92">
        <v>12.409382820129395</v>
      </c>
      <c r="S186" s="92">
        <v>13.947901725769043</v>
      </c>
      <c r="T186" s="92">
        <v>15.435022354125977</v>
      </c>
      <c r="U186" s="92">
        <v>15.025058746337891</v>
      </c>
      <c r="V186" s="92">
        <v>14.249372482299805</v>
      </c>
      <c r="W186" s="92">
        <v>13.602751731872559</v>
      </c>
      <c r="X186" s="92">
        <v>13.453278541564941</v>
      </c>
      <c r="Y186" s="92">
        <v>12.656591415405273</v>
      </c>
      <c r="Z186" s="92">
        <v>10.580401420593262</v>
      </c>
      <c r="AA186" s="92">
        <v>10.324772834777832</v>
      </c>
      <c r="AB186" s="92">
        <v>9.976719856262207</v>
      </c>
      <c r="AC186" s="92">
        <v>10.362606048583984</v>
      </c>
      <c r="AD186" s="92">
        <v>10.652920722961426</v>
      </c>
      <c r="AE186" s="92">
        <v>11.125470161437988</v>
      </c>
      <c r="AF186" s="92">
        <v>11.082230567932129</v>
      </c>
      <c r="AG186" s="92">
        <v>11.077439308166504</v>
      </c>
      <c r="AH186" s="92">
        <v>11.232684135437012</v>
      </c>
      <c r="AI186" s="92">
        <v>11.583503723144531</v>
      </c>
      <c r="AJ186" s="92">
        <v>11.626837730407715</v>
      </c>
      <c r="AK186" s="92">
        <v>11.890210151672363</v>
      </c>
      <c r="AL186" s="93">
        <v>12.077404022216797</v>
      </c>
    </row>
    <row r="187" spans="1:38" x14ac:dyDescent="0.25">
      <c r="A187" s="19">
        <v>14</v>
      </c>
      <c r="B187" s="16" t="s">
        <v>229</v>
      </c>
      <c r="C187" s="85">
        <v>-332</v>
      </c>
      <c r="D187" s="92">
        <v>48</v>
      </c>
      <c r="E187" s="92">
        <v>-212</v>
      </c>
      <c r="F187" s="92">
        <v>-261</v>
      </c>
      <c r="G187" s="92">
        <v>34</v>
      </c>
      <c r="H187" s="92">
        <v>-60</v>
      </c>
      <c r="I187" s="92">
        <v>187</v>
      </c>
      <c r="J187" s="92">
        <v>-64</v>
      </c>
      <c r="K187" s="92">
        <v>-77</v>
      </c>
      <c r="L187" s="92">
        <v>181</v>
      </c>
      <c r="M187" s="92">
        <v>-120</v>
      </c>
      <c r="N187" s="92">
        <v>86.130447387695312</v>
      </c>
      <c r="O187" s="92">
        <v>-17.685642242431641</v>
      </c>
      <c r="P187" s="92">
        <v>-13.805512428283691</v>
      </c>
      <c r="Q187" s="92">
        <v>-14.777834892272949</v>
      </c>
      <c r="R187" s="92">
        <v>-12.710979461669922</v>
      </c>
      <c r="S187" s="92">
        <v>-10.871724128723145</v>
      </c>
      <c r="T187" s="92">
        <v>-10.919094085693359</v>
      </c>
      <c r="U187" s="92">
        <v>-8.7919855117797852</v>
      </c>
      <c r="V187" s="92">
        <v>-11.619446754455566</v>
      </c>
      <c r="W187" s="92">
        <v>-10.973089218139648</v>
      </c>
      <c r="X187" s="92">
        <v>-9.8892688751220703</v>
      </c>
      <c r="Y187" s="92">
        <v>-11.559704780578613</v>
      </c>
      <c r="Z187" s="92">
        <v>-13.63481330871582</v>
      </c>
      <c r="AA187" s="92">
        <v>-11.666001319885254</v>
      </c>
      <c r="AB187" s="92">
        <v>-11.66444206237793</v>
      </c>
      <c r="AC187" s="92">
        <v>-10.785195350646973</v>
      </c>
      <c r="AD187" s="92">
        <v>-13.443141937255859</v>
      </c>
      <c r="AE187" s="92">
        <v>-12.519445419311523</v>
      </c>
      <c r="AF187" s="92">
        <v>-11.64189338684082</v>
      </c>
      <c r="AG187" s="92">
        <v>-10.075453758239746</v>
      </c>
      <c r="AH187" s="92">
        <v>-9.788334846496582</v>
      </c>
      <c r="AI187" s="92">
        <v>-9.8103675842285156</v>
      </c>
      <c r="AJ187" s="92">
        <v>-8.6615400314331055</v>
      </c>
      <c r="AK187" s="92">
        <v>-7.8729796409606934</v>
      </c>
      <c r="AL187" s="93">
        <v>-7.9013195037841797</v>
      </c>
    </row>
    <row r="188" spans="1:38" x14ac:dyDescent="0.25">
      <c r="A188" s="19">
        <v>15</v>
      </c>
      <c r="B188" s="16" t="s">
        <v>230</v>
      </c>
      <c r="C188" s="85">
        <v>50.000789642333984</v>
      </c>
      <c r="D188" s="92">
        <v>39.823535919189453</v>
      </c>
      <c r="E188" s="92">
        <v>-202.96028137207031</v>
      </c>
      <c r="F188" s="92">
        <v>-96.239082336425781</v>
      </c>
      <c r="G188" s="92">
        <v>-488.17047119140625</v>
      </c>
      <c r="H188" s="92">
        <v>-163.927978515625</v>
      </c>
      <c r="I188" s="92">
        <v>-176.19805908203125</v>
      </c>
      <c r="J188" s="92">
        <v>-21.769584655761719</v>
      </c>
      <c r="K188" s="92">
        <v>106.61832427978516</v>
      </c>
      <c r="L188" s="92">
        <v>246.58212280273438</v>
      </c>
      <c r="M188" s="92">
        <v>170.19415283203125</v>
      </c>
      <c r="N188" s="92">
        <v>96.571403503417969</v>
      </c>
      <c r="O188" s="92">
        <v>12.562854766845703</v>
      </c>
      <c r="P188" s="92">
        <v>17.515727996826172</v>
      </c>
      <c r="Q188" s="92">
        <v>17.285438537597656</v>
      </c>
      <c r="R188" s="92">
        <v>17.283985137939453</v>
      </c>
      <c r="S188" s="92">
        <v>18.673482894897461</v>
      </c>
      <c r="T188" s="92">
        <v>21.980707168579102</v>
      </c>
      <c r="U188" s="92">
        <v>21.335519790649414</v>
      </c>
      <c r="V188" s="92">
        <v>20.431058883666992</v>
      </c>
      <c r="W188" s="92">
        <v>19.683376312255859</v>
      </c>
      <c r="X188" s="92">
        <v>17.435195922851562</v>
      </c>
      <c r="Y188" s="92">
        <v>18.015680313110352</v>
      </c>
      <c r="Z188" s="92">
        <v>17.654827117919922</v>
      </c>
      <c r="AA188" s="92">
        <v>15.46996021270752</v>
      </c>
      <c r="AB188" s="92">
        <v>14.742059707641602</v>
      </c>
      <c r="AC188" s="92">
        <v>16.806951522827148</v>
      </c>
      <c r="AD188" s="92">
        <v>15.79454231262207</v>
      </c>
      <c r="AE188" s="92">
        <v>16.12983512878418</v>
      </c>
      <c r="AF188" s="92">
        <v>15.764530181884766</v>
      </c>
      <c r="AG188" s="92">
        <v>17.575666427612305</v>
      </c>
      <c r="AH188" s="92">
        <v>15.853695869445801</v>
      </c>
      <c r="AI188" s="92">
        <v>15.028532028198242</v>
      </c>
      <c r="AJ188" s="92">
        <v>16.856830596923828</v>
      </c>
      <c r="AK188" s="92">
        <v>16.901004791259766</v>
      </c>
      <c r="AL188" s="93">
        <v>16.818431854248047</v>
      </c>
    </row>
    <row r="189" spans="1:38" x14ac:dyDescent="0.25">
      <c r="A189" s="19">
        <v>16</v>
      </c>
      <c r="B189" s="16" t="s">
        <v>231</v>
      </c>
      <c r="C189" s="85">
        <v>-164</v>
      </c>
      <c r="D189" s="92">
        <v>-221</v>
      </c>
      <c r="E189" s="92">
        <v>-56</v>
      </c>
      <c r="F189" s="92">
        <v>-138</v>
      </c>
      <c r="G189" s="92">
        <v>-222</v>
      </c>
      <c r="H189" s="92">
        <v>14</v>
      </c>
      <c r="I189" s="92">
        <v>-108</v>
      </c>
      <c r="J189" s="92">
        <v>-31</v>
      </c>
      <c r="K189" s="92">
        <v>-216</v>
      </c>
      <c r="L189" s="92">
        <v>-151</v>
      </c>
      <c r="M189" s="92">
        <v>-165</v>
      </c>
      <c r="N189" s="92">
        <v>-79.030967712402344</v>
      </c>
      <c r="O189" s="92">
        <v>-189.6905517578125</v>
      </c>
      <c r="P189" s="92">
        <v>-188.91300964355469</v>
      </c>
      <c r="Q189" s="92">
        <v>-188.96865844726562</v>
      </c>
      <c r="R189" s="92">
        <v>-189.52934265136719</v>
      </c>
      <c r="S189" s="92">
        <v>-182.47285461425781</v>
      </c>
      <c r="T189" s="92">
        <v>-187.45938110351562</v>
      </c>
      <c r="U189" s="92">
        <v>-187.63626098632812</v>
      </c>
      <c r="V189" s="92">
        <v>-189.47254943847656</v>
      </c>
      <c r="W189" s="92">
        <v>-186.66531372070312</v>
      </c>
      <c r="X189" s="92">
        <v>-187.50750732421875</v>
      </c>
      <c r="Y189" s="92">
        <v>-190.25968933105469</v>
      </c>
      <c r="Z189" s="92">
        <v>-190.12104797363281</v>
      </c>
      <c r="AA189" s="92">
        <v>-187.50897216796875</v>
      </c>
      <c r="AB189" s="92">
        <v>-187.03126525878906</v>
      </c>
      <c r="AC189" s="92">
        <v>-190.30302429199219</v>
      </c>
      <c r="AD189" s="92">
        <v>-186.56661987304687</v>
      </c>
      <c r="AE189" s="92">
        <v>-187.87593078613281</v>
      </c>
      <c r="AF189" s="92">
        <v>-187.40299987792969</v>
      </c>
      <c r="AG189" s="92">
        <v>-189.33827209472656</v>
      </c>
      <c r="AH189" s="92">
        <v>-186.03434753417969</v>
      </c>
      <c r="AI189" s="92">
        <v>-184.61988830566406</v>
      </c>
      <c r="AJ189" s="92">
        <v>-186.08340454101562</v>
      </c>
      <c r="AK189" s="92">
        <v>-185.1558837890625</v>
      </c>
      <c r="AL189" s="93">
        <v>-185.04582214355469</v>
      </c>
    </row>
    <row r="190" spans="1:38" x14ac:dyDescent="0.25">
      <c r="A190" s="19">
        <v>17</v>
      </c>
      <c r="B190" s="16" t="s">
        <v>232</v>
      </c>
      <c r="C190" s="85">
        <v>332.56912231445312</v>
      </c>
      <c r="D190" s="92">
        <v>-45.048332214355469</v>
      </c>
      <c r="E190" s="92">
        <v>-48.250503540039063</v>
      </c>
      <c r="F190" s="92">
        <v>108.84429931640625</v>
      </c>
      <c r="G190" s="92">
        <v>120.99320220947266</v>
      </c>
      <c r="H190" s="92">
        <v>531.07440185546875</v>
      </c>
      <c r="I190" s="92">
        <v>469.76077270507812</v>
      </c>
      <c r="J190" s="92">
        <v>612.34942626953125</v>
      </c>
      <c r="K190" s="92">
        <v>426.94296264648437</v>
      </c>
      <c r="L190" s="92">
        <v>481.72125244140625</v>
      </c>
      <c r="M190" s="92">
        <v>343.00668334960937</v>
      </c>
      <c r="N190" s="92">
        <v>599.207275390625</v>
      </c>
      <c r="O190" s="92">
        <v>450.80508422851562</v>
      </c>
      <c r="P190" s="92">
        <v>452.68521118164062</v>
      </c>
      <c r="Q190" s="92">
        <v>453.6343994140625</v>
      </c>
      <c r="R190" s="92">
        <v>453.75970458984375</v>
      </c>
      <c r="S190" s="92">
        <v>457.13778686523437</v>
      </c>
      <c r="T190" s="92">
        <v>456.82635498046875</v>
      </c>
      <c r="U190" s="92">
        <v>457.3653564453125</v>
      </c>
      <c r="V190" s="92">
        <v>455.85385131835937</v>
      </c>
      <c r="W190" s="92">
        <v>456.5499267578125</v>
      </c>
      <c r="X190" s="92">
        <v>454.46221923828125</v>
      </c>
      <c r="Y190" s="92">
        <v>453.81011962890625</v>
      </c>
      <c r="Z190" s="92">
        <v>453.71279907226562</v>
      </c>
      <c r="AA190" s="92">
        <v>453.02352905273437</v>
      </c>
      <c r="AB190" s="92">
        <v>453.09481811523437</v>
      </c>
      <c r="AC190" s="92">
        <v>453.23147583007812</v>
      </c>
      <c r="AD190" s="92">
        <v>455.77828979492187</v>
      </c>
      <c r="AE190" s="92">
        <v>455.5833740234375</v>
      </c>
      <c r="AF190" s="92">
        <v>455.08248901367187</v>
      </c>
      <c r="AG190" s="92">
        <v>453.4332275390625</v>
      </c>
      <c r="AH190" s="92">
        <v>453.2357177734375</v>
      </c>
      <c r="AI190" s="92">
        <v>452.30722045898437</v>
      </c>
      <c r="AJ190" s="92">
        <v>451.51898193359375</v>
      </c>
      <c r="AK190" s="92">
        <v>450.98504638671875</v>
      </c>
      <c r="AL190" s="93">
        <v>452.23379516601562</v>
      </c>
    </row>
    <row r="191" spans="1:38" x14ac:dyDescent="0.25">
      <c r="A191" s="19">
        <v>18</v>
      </c>
      <c r="B191" s="16" t="s">
        <v>233</v>
      </c>
      <c r="C191" s="85">
        <v>-198</v>
      </c>
      <c r="D191" s="92">
        <v>-445</v>
      </c>
      <c r="E191" s="92">
        <v>-107</v>
      </c>
      <c r="F191" s="92">
        <v>19</v>
      </c>
      <c r="G191" s="92">
        <v>-223</v>
      </c>
      <c r="H191" s="92">
        <v>14</v>
      </c>
      <c r="I191" s="92">
        <v>127</v>
      </c>
      <c r="J191" s="92">
        <v>213</v>
      </c>
      <c r="K191" s="92">
        <v>206</v>
      </c>
      <c r="L191" s="92">
        <v>271</v>
      </c>
      <c r="M191" s="92">
        <v>85</v>
      </c>
      <c r="N191" s="92">
        <v>162.53001403808594</v>
      </c>
      <c r="O191" s="92">
        <v>104.82744598388672</v>
      </c>
      <c r="P191" s="92">
        <v>107.3333740234375</v>
      </c>
      <c r="Q191" s="92">
        <v>108.16477966308594</v>
      </c>
      <c r="R191" s="92">
        <v>108.98129272460937</v>
      </c>
      <c r="S191" s="92">
        <v>111.77159881591797</v>
      </c>
      <c r="T191" s="92">
        <v>111.44204711914062</v>
      </c>
      <c r="U191" s="92">
        <v>113.33240509033203</v>
      </c>
      <c r="V191" s="92">
        <v>112.56467437744141</v>
      </c>
      <c r="W191" s="92">
        <v>111.25204467773438</v>
      </c>
      <c r="X191" s="92">
        <v>110.10372924804687</v>
      </c>
      <c r="Y191" s="92">
        <v>107.71572875976562</v>
      </c>
      <c r="Z191" s="92">
        <v>107.97743988037109</v>
      </c>
      <c r="AA191" s="92">
        <v>107.96965026855469</v>
      </c>
      <c r="AB191" s="92">
        <v>108.64942169189453</v>
      </c>
      <c r="AC191" s="92">
        <v>108.588623046875</v>
      </c>
      <c r="AD191" s="92">
        <v>109.67920684814453</v>
      </c>
      <c r="AE191" s="92">
        <v>107.63999938964844</v>
      </c>
      <c r="AF191" s="92">
        <v>109.06837463378906</v>
      </c>
      <c r="AG191" s="92">
        <v>109.25068664550781</v>
      </c>
      <c r="AH191" s="92">
        <v>110.32976531982422</v>
      </c>
      <c r="AI191" s="92">
        <v>110.38996887207031</v>
      </c>
      <c r="AJ191" s="92">
        <v>110.71067047119141</v>
      </c>
      <c r="AK191" s="92">
        <v>110.77437591552734</v>
      </c>
      <c r="AL191" s="93">
        <v>111.68521881103516</v>
      </c>
    </row>
    <row r="192" spans="1:38" x14ac:dyDescent="0.25">
      <c r="A192" s="19">
        <v>19</v>
      </c>
      <c r="B192" s="16" t="s">
        <v>234</v>
      </c>
      <c r="C192" s="85">
        <v>159</v>
      </c>
      <c r="D192" s="92">
        <v>297</v>
      </c>
      <c r="E192" s="92">
        <v>-28</v>
      </c>
      <c r="F192" s="92">
        <v>-122</v>
      </c>
      <c r="G192" s="92">
        <v>-438</v>
      </c>
      <c r="H192" s="92">
        <v>-30</v>
      </c>
      <c r="I192" s="92">
        <v>3</v>
      </c>
      <c r="J192" s="92">
        <v>68</v>
      </c>
      <c r="K192" s="92">
        <v>-74</v>
      </c>
      <c r="L192" s="92">
        <v>127</v>
      </c>
      <c r="M192" s="92">
        <v>36</v>
      </c>
      <c r="N192" s="92">
        <v>73.242759704589844</v>
      </c>
      <c r="O192" s="92">
        <v>-14.186284065246582</v>
      </c>
      <c r="P192" s="92">
        <v>-12.246913909912109</v>
      </c>
      <c r="Q192" s="92">
        <v>-10.327467918395996</v>
      </c>
      <c r="R192" s="92">
        <v>-12.908539772033691</v>
      </c>
      <c r="S192" s="92">
        <v>-6.6815619468688965</v>
      </c>
      <c r="T192" s="92">
        <v>-6.2336306571960449</v>
      </c>
      <c r="U192" s="92">
        <v>-9.8288078308105469</v>
      </c>
      <c r="V192" s="92">
        <v>-8.0602931976318359</v>
      </c>
      <c r="W192" s="92">
        <v>-8.0172538757324219</v>
      </c>
      <c r="X192" s="92">
        <v>-11.735397338867188</v>
      </c>
      <c r="Y192" s="92">
        <v>-10.899726867675781</v>
      </c>
      <c r="Z192" s="92">
        <v>-10.808931350708008</v>
      </c>
      <c r="AA192" s="92">
        <v>-11.859182357788086</v>
      </c>
      <c r="AB192" s="92">
        <v>-10.049932479858398</v>
      </c>
      <c r="AC192" s="92">
        <v>-12.04942798614502</v>
      </c>
      <c r="AD192" s="92">
        <v>-11.142849922180176</v>
      </c>
      <c r="AE192" s="92">
        <v>-11.054091453552246</v>
      </c>
      <c r="AF192" s="92">
        <v>-11.086899757385254</v>
      </c>
      <c r="AG192" s="92">
        <v>-10.115896224975586</v>
      </c>
      <c r="AH192" s="92">
        <v>-11.087663650512695</v>
      </c>
      <c r="AI192" s="92">
        <v>-11.528611183166504</v>
      </c>
      <c r="AJ192" s="92">
        <v>-11.153858184814453</v>
      </c>
      <c r="AK192" s="92">
        <v>-10.520638465881348</v>
      </c>
      <c r="AL192" s="93">
        <v>-10.49101734161377</v>
      </c>
    </row>
    <row r="193" spans="1:38" x14ac:dyDescent="0.25">
      <c r="A193" s="19">
        <v>20</v>
      </c>
      <c r="B193" s="16" t="s">
        <v>235</v>
      </c>
      <c r="C193" s="85">
        <v>-323</v>
      </c>
      <c r="D193" s="92">
        <v>-500</v>
      </c>
      <c r="E193" s="92">
        <v>-379</v>
      </c>
      <c r="F193" s="92">
        <v>-11</v>
      </c>
      <c r="G193" s="92">
        <v>70</v>
      </c>
      <c r="H193" s="92">
        <v>30</v>
      </c>
      <c r="I193" s="92">
        <v>482</v>
      </c>
      <c r="J193" s="92">
        <v>303</v>
      </c>
      <c r="K193" s="92">
        <v>-14</v>
      </c>
      <c r="L193" s="92">
        <v>-40</v>
      </c>
      <c r="M193" s="92">
        <v>-294</v>
      </c>
      <c r="N193" s="92">
        <v>67.786102294921875</v>
      </c>
      <c r="O193" s="92">
        <v>-15.510173797607422</v>
      </c>
      <c r="P193" s="92">
        <v>-13.063652992248535</v>
      </c>
      <c r="Q193" s="92">
        <v>-13.023685455322266</v>
      </c>
      <c r="R193" s="92">
        <v>-13.409332275390625</v>
      </c>
      <c r="S193" s="92">
        <v>-11.089936256408691</v>
      </c>
      <c r="T193" s="92">
        <v>-9.9724435806274414</v>
      </c>
      <c r="U193" s="92">
        <v>-12.348346710205078</v>
      </c>
      <c r="V193" s="92">
        <v>-12.549983978271484</v>
      </c>
      <c r="W193" s="92">
        <v>-13.772000312805176</v>
      </c>
      <c r="X193" s="92">
        <v>-15.059077262878418</v>
      </c>
      <c r="Y193" s="92">
        <v>-16.118612289428711</v>
      </c>
      <c r="Z193" s="92">
        <v>-15.742560386657715</v>
      </c>
      <c r="AA193" s="92">
        <v>-17.199592590332031</v>
      </c>
      <c r="AB193" s="92">
        <v>-16.594989776611328</v>
      </c>
      <c r="AC193" s="92">
        <v>-15.792926788330078</v>
      </c>
      <c r="AD193" s="92">
        <v>-16.002449035644531</v>
      </c>
      <c r="AE193" s="92">
        <v>-15.319165229797363</v>
      </c>
      <c r="AF193" s="92">
        <v>-13.770118713378906</v>
      </c>
      <c r="AG193" s="92">
        <v>-12.923601150512695</v>
      </c>
      <c r="AH193" s="92">
        <v>-11.998767852783203</v>
      </c>
      <c r="AI193" s="92">
        <v>-12.092589378356934</v>
      </c>
      <c r="AJ193" s="92">
        <v>-12.025997161865234</v>
      </c>
      <c r="AK193" s="92">
        <v>-11.08665943145752</v>
      </c>
      <c r="AL193" s="93">
        <v>-9.8173646926879883</v>
      </c>
    </row>
    <row r="194" spans="1:38" x14ac:dyDescent="0.25">
      <c r="A194" s="20">
        <v>21</v>
      </c>
      <c r="B194" s="17" t="s">
        <v>236</v>
      </c>
      <c r="C194" s="86">
        <v>-260</v>
      </c>
      <c r="D194" s="94">
        <v>-209</v>
      </c>
      <c r="E194" s="94">
        <v>-137</v>
      </c>
      <c r="F194" s="94">
        <v>-561</v>
      </c>
      <c r="G194" s="94">
        <v>-1084</v>
      </c>
      <c r="H194" s="94">
        <v>-379</v>
      </c>
      <c r="I194" s="94">
        <v>-146</v>
      </c>
      <c r="J194" s="94">
        <v>158</v>
      </c>
      <c r="K194" s="94">
        <v>-212</v>
      </c>
      <c r="L194" s="94">
        <v>-597</v>
      </c>
      <c r="M194" s="94">
        <v>-565</v>
      </c>
      <c r="N194" s="94">
        <v>-166.71632385253906</v>
      </c>
      <c r="O194" s="94">
        <v>-314.69610595703125</v>
      </c>
      <c r="P194" s="94">
        <v>-309.59701538085938</v>
      </c>
      <c r="Q194" s="94">
        <v>-310.61495971679687</v>
      </c>
      <c r="R194" s="94">
        <v>-308.39422607421875</v>
      </c>
      <c r="S194" s="94">
        <v>-303.728759765625</v>
      </c>
      <c r="T194" s="94">
        <v>-303.22817993164063</v>
      </c>
      <c r="U194" s="94">
        <v>-303.29119873046875</v>
      </c>
      <c r="V194" s="94">
        <v>-306.14935302734375</v>
      </c>
      <c r="W194" s="94">
        <v>-306.35275268554687</v>
      </c>
      <c r="X194" s="94">
        <v>-306.42324829101563</v>
      </c>
      <c r="Y194" s="94">
        <v>-304.97186279296875</v>
      </c>
      <c r="Z194" s="94">
        <v>-305.45098876953125</v>
      </c>
      <c r="AA194" s="94">
        <v>-306.30953979492187</v>
      </c>
      <c r="AB194" s="94">
        <v>-302.73312377929687</v>
      </c>
      <c r="AC194" s="94">
        <v>-299.90399169921875</v>
      </c>
      <c r="AD194" s="94">
        <v>-305.46096801757812</v>
      </c>
      <c r="AE194" s="94">
        <v>-304.45382690429687</v>
      </c>
      <c r="AF194" s="94">
        <v>-303.61236572265625</v>
      </c>
      <c r="AG194" s="94">
        <v>-304.32974243164062</v>
      </c>
      <c r="AH194" s="94">
        <v>-304.8299560546875</v>
      </c>
      <c r="AI194" s="94">
        <v>-306.6126708984375</v>
      </c>
      <c r="AJ194" s="94">
        <v>-305.58157348632812</v>
      </c>
      <c r="AK194" s="94">
        <v>-305.31304931640625</v>
      </c>
      <c r="AL194" s="95">
        <v>-304.19461059570312</v>
      </c>
    </row>
    <row r="195" spans="1:38" x14ac:dyDescent="0.25">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row>
    <row r="196" spans="1:38" x14ac:dyDescent="0.25">
      <c r="A196" s="83"/>
      <c r="B196" s="10" t="s">
        <v>85</v>
      </c>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row>
    <row r="197" spans="1:38" x14ac:dyDescent="0.25">
      <c r="A197" s="22" t="s">
        <v>84</v>
      </c>
      <c r="B197" s="15" t="s">
        <v>83</v>
      </c>
      <c r="C197" s="102" t="s">
        <v>394</v>
      </c>
      <c r="D197" s="87" t="s">
        <v>393</v>
      </c>
      <c r="E197" s="87" t="s">
        <v>392</v>
      </c>
      <c r="F197" s="87" t="s">
        <v>391</v>
      </c>
      <c r="G197" s="87" t="s">
        <v>390</v>
      </c>
      <c r="H197" s="87" t="s">
        <v>389</v>
      </c>
      <c r="I197" s="87" t="s">
        <v>388</v>
      </c>
      <c r="J197" s="87" t="s">
        <v>387</v>
      </c>
      <c r="K197" s="87" t="s">
        <v>386</v>
      </c>
      <c r="L197" s="87" t="s">
        <v>385</v>
      </c>
      <c r="M197" s="87" t="s">
        <v>384</v>
      </c>
      <c r="N197" s="46" t="s">
        <v>45</v>
      </c>
      <c r="O197" s="46" t="s">
        <v>46</v>
      </c>
      <c r="P197" s="46" t="s">
        <v>47</v>
      </c>
      <c r="Q197" s="46" t="s">
        <v>48</v>
      </c>
      <c r="R197" s="46" t="s">
        <v>49</v>
      </c>
      <c r="S197" s="46" t="s">
        <v>50</v>
      </c>
      <c r="T197" s="46" t="s">
        <v>51</v>
      </c>
      <c r="U197" s="46" t="s">
        <v>52</v>
      </c>
      <c r="V197" s="46" t="s">
        <v>53</v>
      </c>
      <c r="W197" s="46" t="s">
        <v>54</v>
      </c>
      <c r="X197" s="46" t="s">
        <v>55</v>
      </c>
      <c r="Y197" s="46" t="s">
        <v>56</v>
      </c>
      <c r="Z197" s="46" t="s">
        <v>57</v>
      </c>
      <c r="AA197" s="46" t="s">
        <v>58</v>
      </c>
      <c r="AB197" s="46" t="s">
        <v>59</v>
      </c>
      <c r="AC197" s="46" t="s">
        <v>60</v>
      </c>
      <c r="AD197" s="46" t="s">
        <v>61</v>
      </c>
      <c r="AE197" s="46" t="s">
        <v>62</v>
      </c>
      <c r="AF197" s="46" t="s">
        <v>63</v>
      </c>
      <c r="AG197" s="46" t="s">
        <v>64</v>
      </c>
      <c r="AH197" s="46" t="s">
        <v>65</v>
      </c>
      <c r="AI197" s="46" t="s">
        <v>66</v>
      </c>
      <c r="AJ197" s="46" t="s">
        <v>67</v>
      </c>
      <c r="AK197" s="46" t="s">
        <v>68</v>
      </c>
      <c r="AL197" s="47" t="s">
        <v>69</v>
      </c>
    </row>
    <row r="198" spans="1:38" x14ac:dyDescent="0.25">
      <c r="A198" s="29">
        <v>1</v>
      </c>
      <c r="B198" s="101" t="str">
        <f>VLOOKUP($A$198,$A$174:$AL$194,2)</f>
        <v>Anderston / City</v>
      </c>
      <c r="C198" s="96">
        <f>VLOOKUP($A$198,$A$174:$AL$194,3)</f>
        <v>437.85897827148437</v>
      </c>
      <c r="D198" s="97">
        <f>VLOOKUP($A$198,$A$174:$AL$194,4)</f>
        <v>543.33990478515625</v>
      </c>
      <c r="E198" s="97">
        <f>VLOOKUP($A$198,$A$174:$AL$194,5)</f>
        <v>392.57797241210937</v>
      </c>
      <c r="F198" s="97">
        <f>VLOOKUP($A$198,$A$174:$AL$194,6)</f>
        <v>648.07989501953125</v>
      </c>
      <c r="G198" s="97">
        <f>VLOOKUP($A$198,$A$174:$AL$194,7)</f>
        <v>346.76840209960937</v>
      </c>
      <c r="H198" s="97">
        <f>VLOOKUP($A$198,$A$174:$AL$194,8)</f>
        <v>481.52883911132812</v>
      </c>
      <c r="I198" s="97">
        <f>VLOOKUP($A$198,$A$174:$AL$194,9)</f>
        <v>-73.922340393066406</v>
      </c>
      <c r="J198" s="97">
        <f>VLOOKUP($A$198,$A$174:$AL$194,10)</f>
        <v>324.5885009765625</v>
      </c>
      <c r="K198" s="97">
        <f>VLOOKUP($A$198,$A$174:$AL$194,11)</f>
        <v>380.40081787109375</v>
      </c>
      <c r="L198" s="97">
        <f>VLOOKUP($A$198,$A$174:$AL$194,12)</f>
        <v>346.97164916992187</v>
      </c>
      <c r="M198" s="97">
        <f>VLOOKUP($A$198,$A$174:$AL$194,13)</f>
        <v>296.0335693359375</v>
      </c>
      <c r="N198" s="97">
        <f>VLOOKUP($A$198,$A$174:$AL$194,14)</f>
        <v>271.78564453125</v>
      </c>
      <c r="O198" s="97">
        <f>VLOOKUP($A$198,$A$174:$AL$194,15)</f>
        <v>86.827827453613281</v>
      </c>
      <c r="P198" s="97">
        <f>VLOOKUP($A$198,$A$174:$AL$194,16)</f>
        <v>91.603782653808594</v>
      </c>
      <c r="Q198" s="97">
        <f>VLOOKUP($A$198,$A$174:$AL$194,17)</f>
        <v>93.680091857910156</v>
      </c>
      <c r="R198" s="97">
        <f>VLOOKUP($A$198,$A$174:$AL$194,18)</f>
        <v>97.114540100097656</v>
      </c>
      <c r="S198" s="97">
        <f>VLOOKUP($A$198,$A$174:$AL$194,19)</f>
        <v>100.66056823730469</v>
      </c>
      <c r="T198" s="97">
        <f>VLOOKUP($A$198,$A$174:$AL$194,20)</f>
        <v>105.01432800292969</v>
      </c>
      <c r="U198" s="97">
        <f>VLOOKUP($A$198,$A$174:$AL$194,21)</f>
        <v>103.90717315673828</v>
      </c>
      <c r="V198" s="97">
        <f>VLOOKUP($A$198,$A$174:$AL$194,22)</f>
        <v>101.49882507324219</v>
      </c>
      <c r="W198" s="97">
        <f>VLOOKUP($A$198,$A$174:$AL$194,23)</f>
        <v>100.70590209960937</v>
      </c>
      <c r="X198" s="97">
        <f>VLOOKUP($A$198,$A$174:$AL$194,24)</f>
        <v>98.005645751953125</v>
      </c>
      <c r="Y198" s="97">
        <f>VLOOKUP($A$198,$A$174:$AL$194,25)</f>
        <v>99.316444396972656</v>
      </c>
      <c r="Z198" s="97">
        <f>VLOOKUP($A$198,$A$174:$AL$194,26)</f>
        <v>99.7069091796875</v>
      </c>
      <c r="AA198" s="97">
        <f>VLOOKUP($A$198,$A$174:$AL$194,27)</f>
        <v>98.557701110839844</v>
      </c>
      <c r="AB198" s="97">
        <f>VLOOKUP($A$198,$A$174:$AL$194,28)</f>
        <v>97.500244140625</v>
      </c>
      <c r="AC198" s="97">
        <f>VLOOKUP($A$198,$A$174:$AL$194,29)</f>
        <v>98.184501647949219</v>
      </c>
      <c r="AD198" s="97">
        <f>VLOOKUP($A$198,$A$174:$AL$194,30)</f>
        <v>99.312728881835938</v>
      </c>
      <c r="AE198" s="97">
        <f>VLOOKUP($A$198,$A$174:$AL$194,31)</f>
        <v>99.725318908691406</v>
      </c>
      <c r="AF198" s="97">
        <f>VLOOKUP($A$198,$A$174:$AL$194,32)</f>
        <v>98.996467590332031</v>
      </c>
      <c r="AG198" s="97">
        <f>VLOOKUP($A$198,$A$174:$AL$194,33)</f>
        <v>97.0091552734375</v>
      </c>
      <c r="AH198" s="97">
        <f>VLOOKUP($A$198,$A$174:$AL$194,34)</f>
        <v>95.559547424316406</v>
      </c>
      <c r="AI198" s="97">
        <f>VLOOKUP($A$198,$A$174:$AL$194,35)</f>
        <v>93.248214721679688</v>
      </c>
      <c r="AJ198" s="97">
        <f>VLOOKUP($A$198,$A$174:$AL$194,36)</f>
        <v>93.461288452148438</v>
      </c>
      <c r="AK198" s="97">
        <f>VLOOKUP($A$198,$A$174:$AL$194,37)</f>
        <v>92.93658447265625</v>
      </c>
      <c r="AL198" s="98">
        <f>VLOOKUP($A$198,$A$174:$AL$194,38)</f>
        <v>91.615180969238281</v>
      </c>
    </row>
    <row r="199" spans="1:38" x14ac:dyDescent="0.25">
      <c r="A199" s="25"/>
      <c r="B199" s="25"/>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38" x14ac:dyDescent="0.25">
      <c r="A200" s="161" t="s">
        <v>87</v>
      </c>
      <c r="B200" s="161"/>
      <c r="C200" s="161"/>
      <c r="D200" s="161"/>
    </row>
    <row r="222" spans="1:16358" s="25" customFormat="1" ht="15.75" x14ac:dyDescent="0.25">
      <c r="A222" s="156"/>
      <c r="B222" s="156"/>
      <c r="C222" s="156"/>
      <c r="D222" s="156"/>
      <c r="E222" s="156"/>
      <c r="F222" s="156"/>
      <c r="G222" s="31"/>
      <c r="H222" s="31"/>
      <c r="I222" s="31"/>
      <c r="J222" s="31"/>
      <c r="K222" s="157" t="s">
        <v>86</v>
      </c>
      <c r="L222" s="157"/>
      <c r="M222" s="31"/>
      <c r="N222" s="31"/>
      <c r="O222" s="31"/>
      <c r="P222" s="156"/>
      <c r="Q222" s="156"/>
      <c r="R222" s="156"/>
      <c r="S222" s="156"/>
      <c r="T222" s="156"/>
      <c r="U222" s="156"/>
      <c r="V222" s="156"/>
      <c r="W222" s="11"/>
      <c r="X222" s="11"/>
      <c r="Y222" s="11"/>
      <c r="Z222" s="11"/>
      <c r="AA222" s="11"/>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c r="AMK222"/>
      <c r="AML222"/>
      <c r="AMM222"/>
      <c r="AMN222"/>
      <c r="AMO222"/>
      <c r="AMP222"/>
      <c r="AMQ222"/>
      <c r="AMR222"/>
      <c r="AMS222"/>
      <c r="AMT222"/>
      <c r="AMU222"/>
      <c r="AMV222"/>
      <c r="AMW222"/>
      <c r="AMX222"/>
      <c r="AMY222"/>
      <c r="AMZ222"/>
      <c r="ANA222"/>
      <c r="ANB222"/>
      <c r="ANC222"/>
      <c r="AND222"/>
      <c r="ANE222"/>
      <c r="ANF222"/>
      <c r="ANG222"/>
      <c r="ANH222"/>
      <c r="ANI222"/>
      <c r="ANJ222"/>
      <c r="ANK222"/>
      <c r="ANL222"/>
      <c r="ANM222"/>
      <c r="ANN222"/>
      <c r="ANO222"/>
      <c r="ANP222"/>
      <c r="ANQ222"/>
      <c r="ANR222"/>
      <c r="ANS222"/>
      <c r="ANT222"/>
      <c r="ANU222"/>
      <c r="ANV222"/>
      <c r="ANW222"/>
      <c r="ANX222"/>
      <c r="ANY222"/>
      <c r="ANZ222"/>
      <c r="AOA222"/>
      <c r="AOB222"/>
      <c r="AOC222"/>
      <c r="AOD222"/>
      <c r="AOE222"/>
      <c r="AOF222"/>
      <c r="AOG222"/>
      <c r="AOH222"/>
      <c r="AOI222"/>
      <c r="AOJ222"/>
      <c r="AOK222"/>
      <c r="AOL222"/>
      <c r="AOM222"/>
      <c r="AON222"/>
      <c r="AOO222"/>
      <c r="AOP222"/>
      <c r="AOQ222"/>
      <c r="AOR222"/>
      <c r="AOS222"/>
      <c r="AOT222"/>
      <c r="AOU222"/>
      <c r="AOV222"/>
      <c r="AOW222"/>
      <c r="AOX222"/>
      <c r="AOY222"/>
      <c r="AOZ222"/>
      <c r="APA222"/>
      <c r="APB222"/>
      <c r="APC222"/>
      <c r="APD222"/>
      <c r="APE222"/>
      <c r="APF222"/>
      <c r="APG222"/>
      <c r="APH222"/>
      <c r="API222"/>
      <c r="APJ222"/>
      <c r="APK222"/>
      <c r="APL222"/>
      <c r="APM222"/>
      <c r="APN222"/>
      <c r="APO222"/>
      <c r="APP222"/>
      <c r="APQ222"/>
      <c r="APR222"/>
      <c r="APS222"/>
      <c r="APT222"/>
      <c r="APU222"/>
      <c r="APV222"/>
      <c r="APW222"/>
      <c r="APX222"/>
      <c r="APY222"/>
      <c r="APZ222"/>
      <c r="AQA222"/>
      <c r="AQB222"/>
      <c r="AQC222"/>
      <c r="AQD222"/>
      <c r="AQE222"/>
      <c r="AQF222"/>
      <c r="AQG222"/>
      <c r="AQH222"/>
      <c r="AQI222"/>
      <c r="AQJ222"/>
      <c r="AQK222"/>
      <c r="AQL222"/>
      <c r="AQM222"/>
      <c r="AQN222"/>
      <c r="AQO222"/>
      <c r="AQP222"/>
      <c r="AQQ222"/>
      <c r="AQR222"/>
      <c r="AQS222"/>
      <c r="AQT222"/>
      <c r="AQU222"/>
      <c r="AQV222"/>
      <c r="AQW222"/>
      <c r="AQX222"/>
      <c r="AQY222"/>
      <c r="AQZ222"/>
      <c r="ARA222"/>
      <c r="ARB222"/>
      <c r="ARC222"/>
      <c r="ARD222"/>
      <c r="ARE222"/>
      <c r="ARF222"/>
      <c r="ARG222"/>
      <c r="ARH222"/>
      <c r="ARI222"/>
      <c r="ARJ222"/>
      <c r="ARK222"/>
      <c r="ARL222"/>
      <c r="ARM222"/>
      <c r="ARN222"/>
      <c r="ARO222"/>
      <c r="ARP222"/>
      <c r="ARQ222"/>
      <c r="ARR222"/>
      <c r="ARS222"/>
      <c r="ART222"/>
      <c r="ARU222"/>
      <c r="ARV222"/>
      <c r="ARW222"/>
      <c r="ARX222"/>
      <c r="ARY222"/>
      <c r="ARZ222"/>
      <c r="ASA222"/>
      <c r="ASB222"/>
      <c r="ASC222"/>
      <c r="ASD222"/>
      <c r="ASE222"/>
      <c r="ASF222"/>
      <c r="ASG222"/>
      <c r="ASH222"/>
      <c r="ASI222"/>
      <c r="ASJ222"/>
      <c r="ASK222"/>
      <c r="ASL222"/>
      <c r="ASM222"/>
      <c r="ASN222"/>
      <c r="ASO222"/>
      <c r="ASP222"/>
      <c r="ASQ222"/>
      <c r="ASR222"/>
      <c r="ASS222"/>
      <c r="AST222"/>
      <c r="ASU222"/>
      <c r="ASV222"/>
      <c r="ASW222"/>
      <c r="ASX222"/>
      <c r="ASY222"/>
      <c r="ASZ222"/>
      <c r="ATA222"/>
      <c r="ATB222"/>
      <c r="ATC222"/>
      <c r="ATD222"/>
      <c r="ATE222"/>
      <c r="ATF222"/>
      <c r="ATG222"/>
      <c r="ATH222"/>
      <c r="ATI222"/>
      <c r="ATJ222"/>
      <c r="ATK222"/>
      <c r="ATL222"/>
      <c r="ATM222"/>
      <c r="ATN222"/>
      <c r="ATO222"/>
      <c r="ATP222"/>
      <c r="ATQ222"/>
      <c r="ATR222"/>
      <c r="ATS222"/>
      <c r="ATT222"/>
      <c r="ATU222"/>
      <c r="ATV222"/>
      <c r="ATW222"/>
      <c r="ATX222"/>
      <c r="ATY222"/>
      <c r="ATZ222"/>
      <c r="AUA222"/>
      <c r="AUB222"/>
      <c r="AUC222"/>
      <c r="AUD222"/>
      <c r="AUE222"/>
      <c r="AUF222"/>
      <c r="AUG222"/>
      <c r="AUH222"/>
      <c r="AUI222"/>
      <c r="AUJ222"/>
      <c r="AUK222"/>
      <c r="AUL222"/>
      <c r="AUM222"/>
      <c r="AUN222"/>
      <c r="AUO222"/>
      <c r="AUP222"/>
      <c r="AUQ222"/>
      <c r="AUR222"/>
      <c r="AUS222"/>
      <c r="AUT222"/>
      <c r="AUU222"/>
      <c r="AUV222"/>
      <c r="AUW222"/>
      <c r="AUX222"/>
      <c r="AUY222"/>
      <c r="AUZ222"/>
      <c r="AVA222"/>
      <c r="AVB222"/>
      <c r="AVC222"/>
      <c r="AVD222"/>
      <c r="AVE222"/>
      <c r="AVF222"/>
      <c r="AVG222"/>
      <c r="AVH222"/>
      <c r="AVI222"/>
      <c r="AVJ222"/>
      <c r="AVK222"/>
      <c r="AVL222"/>
      <c r="AVM222"/>
      <c r="AVN222"/>
      <c r="AVO222"/>
      <c r="AVP222"/>
      <c r="AVQ222"/>
      <c r="AVR222"/>
      <c r="AVS222"/>
      <c r="AVT222"/>
      <c r="AVU222"/>
      <c r="AVV222"/>
      <c r="AVW222"/>
      <c r="AVX222"/>
      <c r="AVY222"/>
      <c r="AVZ222"/>
      <c r="AWA222"/>
      <c r="AWB222"/>
      <c r="AWC222"/>
      <c r="AWD222"/>
      <c r="AWE222"/>
      <c r="AWF222"/>
      <c r="AWG222"/>
      <c r="AWH222"/>
      <c r="AWI222"/>
      <c r="AWJ222"/>
      <c r="AWK222"/>
      <c r="AWL222"/>
      <c r="AWM222"/>
      <c r="AWN222"/>
      <c r="AWO222"/>
      <c r="AWP222"/>
      <c r="AWQ222"/>
      <c r="AWR222"/>
      <c r="AWS222"/>
      <c r="AWT222"/>
      <c r="AWU222"/>
      <c r="AWV222"/>
      <c r="AWW222"/>
      <c r="AWX222"/>
      <c r="AWY222"/>
      <c r="AWZ222"/>
      <c r="AXA222"/>
      <c r="AXB222"/>
      <c r="AXC222"/>
      <c r="AXD222"/>
      <c r="AXE222"/>
      <c r="AXF222"/>
      <c r="AXG222"/>
      <c r="AXH222"/>
      <c r="AXI222"/>
      <c r="AXJ222"/>
      <c r="AXK222"/>
      <c r="AXL222"/>
      <c r="AXM222"/>
      <c r="AXN222"/>
      <c r="AXO222"/>
      <c r="AXP222"/>
      <c r="AXQ222"/>
      <c r="AXR222"/>
      <c r="AXS222"/>
      <c r="AXT222"/>
      <c r="AXU222"/>
      <c r="AXV222"/>
      <c r="AXW222"/>
      <c r="AXX222"/>
      <c r="AXY222"/>
      <c r="AXZ222"/>
      <c r="AYA222"/>
      <c r="AYB222"/>
      <c r="AYC222"/>
      <c r="AYD222"/>
      <c r="AYE222"/>
      <c r="AYF222"/>
      <c r="AYG222"/>
      <c r="AYH222"/>
      <c r="AYI222"/>
      <c r="AYJ222"/>
      <c r="AYK222"/>
      <c r="AYL222"/>
      <c r="AYM222"/>
      <c r="AYN222"/>
      <c r="AYO222"/>
      <c r="AYP222"/>
      <c r="AYQ222"/>
      <c r="AYR222"/>
      <c r="AYS222"/>
      <c r="AYT222"/>
      <c r="AYU222"/>
      <c r="AYV222"/>
      <c r="AYW222"/>
      <c r="AYX222"/>
      <c r="AYY222"/>
      <c r="AYZ222"/>
      <c r="AZA222"/>
      <c r="AZB222"/>
      <c r="AZC222"/>
      <c r="AZD222"/>
      <c r="AZE222"/>
      <c r="AZF222"/>
      <c r="AZG222"/>
      <c r="AZH222"/>
      <c r="AZI222"/>
      <c r="AZJ222"/>
      <c r="AZK222"/>
      <c r="AZL222"/>
      <c r="AZM222"/>
      <c r="AZN222"/>
      <c r="AZO222"/>
      <c r="AZP222"/>
      <c r="AZQ222"/>
      <c r="AZR222"/>
      <c r="AZS222"/>
      <c r="AZT222"/>
      <c r="AZU222"/>
      <c r="AZV222"/>
      <c r="AZW222"/>
      <c r="AZX222"/>
      <c r="AZY222"/>
      <c r="AZZ222"/>
      <c r="BAA222"/>
      <c r="BAB222"/>
      <c r="BAC222"/>
      <c r="BAD222"/>
      <c r="BAE222"/>
      <c r="BAF222"/>
      <c r="BAG222"/>
      <c r="BAH222"/>
      <c r="BAI222"/>
      <c r="BAJ222"/>
      <c r="BAK222"/>
      <c r="BAL222"/>
      <c r="BAM222"/>
      <c r="BAN222"/>
      <c r="BAO222"/>
      <c r="BAP222"/>
      <c r="BAQ222"/>
      <c r="BAR222"/>
      <c r="BAS222"/>
      <c r="BAT222"/>
      <c r="BAU222"/>
      <c r="BAV222"/>
      <c r="BAW222"/>
      <c r="BAX222"/>
      <c r="BAY222"/>
      <c r="BAZ222"/>
      <c r="BBA222"/>
      <c r="BBB222"/>
      <c r="BBC222"/>
      <c r="BBD222"/>
      <c r="BBE222"/>
      <c r="BBF222"/>
      <c r="BBG222"/>
      <c r="BBH222"/>
      <c r="BBI222"/>
      <c r="BBJ222"/>
      <c r="BBK222"/>
      <c r="BBL222"/>
      <c r="BBM222"/>
      <c r="BBN222"/>
      <c r="BBO222"/>
      <c r="BBP222"/>
      <c r="BBQ222"/>
      <c r="BBR222"/>
      <c r="BBS222"/>
      <c r="BBT222"/>
      <c r="BBU222"/>
      <c r="BBV222"/>
      <c r="BBW222"/>
      <c r="BBX222"/>
      <c r="BBY222"/>
      <c r="BBZ222"/>
      <c r="BCA222"/>
      <c r="BCB222"/>
      <c r="BCC222"/>
      <c r="BCD222"/>
      <c r="BCE222"/>
      <c r="BCF222"/>
      <c r="BCG222"/>
      <c r="BCH222"/>
      <c r="BCI222"/>
      <c r="BCJ222"/>
      <c r="BCK222"/>
      <c r="BCL222"/>
      <c r="BCM222"/>
      <c r="BCN222"/>
      <c r="BCO222"/>
      <c r="BCP222"/>
      <c r="BCQ222"/>
      <c r="BCR222"/>
      <c r="BCS222"/>
      <c r="BCT222"/>
      <c r="BCU222"/>
      <c r="BCV222"/>
      <c r="BCW222"/>
      <c r="BCX222"/>
      <c r="BCY222"/>
      <c r="BCZ222"/>
      <c r="BDA222"/>
      <c r="BDB222"/>
      <c r="BDC222"/>
      <c r="BDD222"/>
      <c r="BDE222"/>
      <c r="BDF222"/>
      <c r="BDG222"/>
      <c r="BDH222"/>
      <c r="BDI222"/>
      <c r="BDJ222"/>
      <c r="BDK222"/>
      <c r="BDL222"/>
      <c r="BDM222"/>
      <c r="BDN222"/>
      <c r="BDO222"/>
      <c r="BDP222"/>
      <c r="BDQ222"/>
      <c r="BDR222"/>
      <c r="BDS222"/>
      <c r="BDT222"/>
      <c r="BDU222"/>
      <c r="BDV222"/>
      <c r="BDW222"/>
      <c r="BDX222"/>
      <c r="BDY222"/>
      <c r="BDZ222"/>
      <c r="BEA222"/>
      <c r="BEB222"/>
      <c r="BEC222"/>
      <c r="BED222"/>
      <c r="BEE222"/>
      <c r="BEF222"/>
      <c r="BEG222"/>
      <c r="BEH222"/>
      <c r="BEI222"/>
      <c r="BEJ222"/>
      <c r="BEK222"/>
      <c r="BEL222"/>
      <c r="BEM222"/>
      <c r="BEN222"/>
      <c r="BEO222"/>
      <c r="BEP222"/>
      <c r="BEQ222"/>
      <c r="BER222"/>
      <c r="BES222"/>
      <c r="BET222"/>
      <c r="BEU222"/>
      <c r="BEV222"/>
      <c r="BEW222"/>
      <c r="BEX222"/>
      <c r="BEY222"/>
      <c r="BEZ222"/>
      <c r="BFA222"/>
      <c r="BFB222"/>
      <c r="BFC222"/>
      <c r="BFD222"/>
      <c r="BFE222"/>
      <c r="BFF222"/>
      <c r="BFG222"/>
      <c r="BFH222"/>
      <c r="BFI222"/>
      <c r="BFJ222"/>
      <c r="BFK222"/>
      <c r="BFL222"/>
      <c r="BFM222"/>
      <c r="BFN222"/>
      <c r="BFO222"/>
      <c r="BFP222"/>
      <c r="BFQ222"/>
      <c r="BFR222"/>
      <c r="BFS222"/>
      <c r="BFT222"/>
      <c r="BFU222"/>
      <c r="BFV222"/>
      <c r="BFW222"/>
      <c r="BFX222"/>
      <c r="BFY222"/>
      <c r="BFZ222"/>
      <c r="BGA222"/>
      <c r="BGB222"/>
      <c r="BGC222"/>
      <c r="BGD222"/>
      <c r="BGE222"/>
      <c r="BGF222"/>
      <c r="BGG222"/>
      <c r="BGH222"/>
      <c r="BGI222"/>
      <c r="BGJ222"/>
      <c r="BGK222"/>
      <c r="BGL222"/>
      <c r="BGM222"/>
      <c r="BGN222"/>
      <c r="BGO222"/>
      <c r="BGP222"/>
      <c r="BGQ222"/>
      <c r="BGR222"/>
      <c r="BGS222"/>
      <c r="BGT222"/>
      <c r="BGU222"/>
      <c r="BGV222"/>
      <c r="BGW222"/>
      <c r="BGX222"/>
      <c r="BGY222"/>
      <c r="BGZ222"/>
      <c r="BHA222"/>
      <c r="BHB222"/>
      <c r="BHC222"/>
      <c r="BHD222"/>
      <c r="BHE222"/>
      <c r="BHF222"/>
      <c r="BHG222"/>
      <c r="BHH222"/>
      <c r="BHI222"/>
      <c r="BHJ222"/>
      <c r="BHK222"/>
      <c r="BHL222"/>
      <c r="BHM222"/>
      <c r="BHN222"/>
      <c r="BHO222"/>
      <c r="BHP222"/>
      <c r="BHQ222"/>
      <c r="BHR222"/>
      <c r="BHS222"/>
      <c r="BHT222"/>
      <c r="BHU222"/>
      <c r="BHV222"/>
      <c r="BHW222"/>
      <c r="BHX222"/>
      <c r="BHY222"/>
      <c r="BHZ222"/>
      <c r="BIA222"/>
      <c r="BIB222"/>
      <c r="BIC222"/>
      <c r="BID222"/>
      <c r="BIE222"/>
      <c r="BIF222"/>
      <c r="BIG222"/>
      <c r="BIH222"/>
      <c r="BII222"/>
      <c r="BIJ222"/>
      <c r="BIK222"/>
      <c r="BIL222"/>
      <c r="BIM222"/>
      <c r="BIN222"/>
      <c r="BIO222"/>
      <c r="BIP222"/>
      <c r="BIQ222"/>
      <c r="BIR222"/>
      <c r="BIS222"/>
      <c r="BIT222"/>
      <c r="BIU222"/>
      <c r="BIV222"/>
      <c r="BIW222"/>
      <c r="BIX222"/>
      <c r="BIY222"/>
      <c r="BIZ222"/>
      <c r="BJA222"/>
      <c r="BJB222"/>
      <c r="BJC222"/>
      <c r="BJD222"/>
      <c r="BJE222"/>
      <c r="BJF222"/>
      <c r="BJG222"/>
      <c r="BJH222"/>
      <c r="BJI222"/>
      <c r="BJJ222"/>
      <c r="BJK222"/>
      <c r="BJL222"/>
      <c r="BJM222"/>
      <c r="BJN222"/>
      <c r="BJO222"/>
      <c r="BJP222"/>
      <c r="BJQ222"/>
      <c r="BJR222"/>
      <c r="BJS222"/>
      <c r="BJT222"/>
      <c r="BJU222"/>
      <c r="BJV222"/>
      <c r="BJW222"/>
      <c r="BJX222"/>
      <c r="BJY222"/>
      <c r="BJZ222"/>
      <c r="BKA222"/>
      <c r="BKB222"/>
      <c r="BKC222"/>
      <c r="BKD222"/>
      <c r="BKE222"/>
      <c r="BKF222"/>
      <c r="BKG222"/>
      <c r="BKH222"/>
      <c r="BKI222"/>
      <c r="BKJ222"/>
      <c r="BKK222"/>
      <c r="BKL222"/>
      <c r="BKM222"/>
      <c r="BKN222"/>
      <c r="BKO222"/>
      <c r="BKP222"/>
      <c r="BKQ222"/>
      <c r="BKR222"/>
      <c r="BKS222"/>
      <c r="BKT222"/>
      <c r="BKU222"/>
      <c r="BKV222"/>
      <c r="BKW222"/>
      <c r="BKX222"/>
      <c r="BKY222"/>
      <c r="BKZ222"/>
      <c r="BLA222"/>
      <c r="BLB222"/>
      <c r="BLC222"/>
      <c r="BLD222"/>
      <c r="BLE222"/>
      <c r="BLF222"/>
      <c r="BLG222"/>
      <c r="BLH222"/>
      <c r="BLI222"/>
      <c r="BLJ222"/>
      <c r="BLK222"/>
      <c r="BLL222"/>
      <c r="BLM222"/>
      <c r="BLN222"/>
      <c r="BLO222"/>
      <c r="BLP222"/>
      <c r="BLQ222"/>
      <c r="BLR222"/>
      <c r="BLS222"/>
      <c r="BLT222"/>
      <c r="BLU222"/>
      <c r="BLV222"/>
      <c r="BLW222"/>
      <c r="BLX222"/>
      <c r="BLY222"/>
      <c r="BLZ222"/>
      <c r="BMA222"/>
      <c r="BMB222"/>
      <c r="BMC222"/>
      <c r="BMD222"/>
      <c r="BME222"/>
      <c r="BMF222"/>
      <c r="BMG222"/>
      <c r="BMH222"/>
      <c r="BMI222"/>
      <c r="BMJ222"/>
      <c r="BMK222"/>
      <c r="BML222"/>
      <c r="BMM222"/>
      <c r="BMN222"/>
      <c r="BMO222"/>
      <c r="BMP222"/>
      <c r="BMQ222"/>
      <c r="BMR222"/>
      <c r="BMS222"/>
      <c r="BMT222"/>
      <c r="BMU222"/>
      <c r="BMV222"/>
      <c r="BMW222"/>
      <c r="BMX222"/>
      <c r="BMY222"/>
      <c r="BMZ222"/>
      <c r="BNA222"/>
      <c r="BNB222"/>
      <c r="BNC222"/>
      <c r="BND222"/>
      <c r="BNE222"/>
      <c r="BNF222"/>
      <c r="BNG222"/>
      <c r="BNH222"/>
      <c r="BNI222"/>
      <c r="BNJ222"/>
      <c r="BNK222"/>
      <c r="BNL222"/>
      <c r="BNM222"/>
      <c r="BNN222"/>
      <c r="BNO222"/>
      <c r="BNP222"/>
      <c r="BNQ222"/>
      <c r="BNR222"/>
      <c r="BNS222"/>
      <c r="BNT222"/>
      <c r="BNU222"/>
      <c r="BNV222"/>
      <c r="BNW222"/>
      <c r="BNX222"/>
      <c r="BNY222"/>
      <c r="BNZ222"/>
      <c r="BOA222"/>
      <c r="BOB222"/>
      <c r="BOC222"/>
      <c r="BOD222"/>
      <c r="BOE222"/>
      <c r="BOF222"/>
      <c r="BOG222"/>
      <c r="BOH222"/>
      <c r="BOI222"/>
      <c r="BOJ222"/>
      <c r="BOK222"/>
      <c r="BOL222"/>
      <c r="BOM222"/>
      <c r="BON222"/>
      <c r="BOO222"/>
      <c r="BOP222"/>
      <c r="BOQ222"/>
      <c r="BOR222"/>
      <c r="BOS222"/>
      <c r="BOT222"/>
      <c r="BOU222"/>
      <c r="BOV222"/>
      <c r="BOW222"/>
      <c r="BOX222"/>
      <c r="BOY222"/>
      <c r="BOZ222"/>
      <c r="BPA222"/>
      <c r="BPB222"/>
      <c r="BPC222"/>
      <c r="BPD222"/>
      <c r="BPE222"/>
      <c r="BPF222"/>
      <c r="BPG222"/>
      <c r="BPH222"/>
      <c r="BPI222"/>
      <c r="BPJ222"/>
      <c r="BPK222"/>
      <c r="BPL222"/>
      <c r="BPM222"/>
      <c r="BPN222"/>
      <c r="BPO222"/>
      <c r="BPP222"/>
      <c r="BPQ222"/>
      <c r="BPR222"/>
      <c r="BPS222"/>
      <c r="BPT222"/>
      <c r="BPU222"/>
      <c r="BPV222"/>
      <c r="BPW222"/>
      <c r="BPX222"/>
      <c r="BPY222"/>
      <c r="BPZ222"/>
      <c r="BQA222"/>
      <c r="BQB222"/>
      <c r="BQC222"/>
      <c r="BQD222"/>
      <c r="BQE222"/>
      <c r="BQF222"/>
      <c r="BQG222"/>
      <c r="BQH222"/>
      <c r="BQI222"/>
      <c r="BQJ222"/>
      <c r="BQK222"/>
      <c r="BQL222"/>
      <c r="BQM222"/>
      <c r="BQN222"/>
      <c r="BQO222"/>
      <c r="BQP222"/>
      <c r="BQQ222"/>
      <c r="BQR222"/>
      <c r="BQS222"/>
      <c r="BQT222"/>
      <c r="BQU222"/>
      <c r="BQV222"/>
      <c r="BQW222"/>
      <c r="BQX222"/>
      <c r="BQY222"/>
      <c r="BQZ222"/>
      <c r="BRA222"/>
      <c r="BRB222"/>
      <c r="BRC222"/>
      <c r="BRD222"/>
      <c r="BRE222"/>
      <c r="BRF222"/>
      <c r="BRG222"/>
      <c r="BRH222"/>
      <c r="BRI222"/>
      <c r="BRJ222"/>
      <c r="BRK222"/>
      <c r="BRL222"/>
      <c r="BRM222"/>
      <c r="BRN222"/>
      <c r="BRO222"/>
      <c r="BRP222"/>
      <c r="BRQ222"/>
      <c r="BRR222"/>
      <c r="BRS222"/>
      <c r="BRT222"/>
      <c r="BRU222"/>
      <c r="BRV222"/>
      <c r="BRW222"/>
      <c r="BRX222"/>
      <c r="BRY222"/>
      <c r="BRZ222"/>
      <c r="BSA222"/>
      <c r="BSB222"/>
      <c r="BSC222"/>
      <c r="BSD222"/>
      <c r="BSE222"/>
      <c r="BSF222"/>
      <c r="BSG222"/>
      <c r="BSH222"/>
      <c r="BSI222"/>
      <c r="BSJ222"/>
      <c r="BSK222"/>
      <c r="BSL222"/>
      <c r="BSM222"/>
      <c r="BSN222"/>
      <c r="BSO222"/>
      <c r="BSP222"/>
      <c r="BSQ222"/>
      <c r="BSR222"/>
      <c r="BSS222"/>
      <c r="BST222"/>
      <c r="BSU222"/>
      <c r="BSV222"/>
      <c r="BSW222"/>
      <c r="BSX222"/>
      <c r="BSY222"/>
      <c r="BSZ222"/>
      <c r="BTA222"/>
      <c r="BTB222"/>
      <c r="BTC222"/>
      <c r="BTD222"/>
      <c r="BTE222"/>
      <c r="BTF222"/>
      <c r="BTG222"/>
      <c r="BTH222"/>
      <c r="BTI222"/>
      <c r="BTJ222"/>
      <c r="BTK222"/>
      <c r="BTL222"/>
      <c r="BTM222"/>
      <c r="BTN222"/>
      <c r="BTO222"/>
      <c r="BTP222"/>
      <c r="BTQ222"/>
      <c r="BTR222"/>
      <c r="BTS222"/>
      <c r="BTT222"/>
      <c r="BTU222"/>
      <c r="BTV222"/>
      <c r="BTW222"/>
      <c r="BTX222"/>
      <c r="BTY222"/>
      <c r="BTZ222"/>
      <c r="BUA222"/>
      <c r="BUB222"/>
      <c r="BUC222"/>
      <c r="BUD222"/>
      <c r="BUE222"/>
      <c r="BUF222"/>
      <c r="BUG222"/>
      <c r="BUH222"/>
      <c r="BUI222"/>
      <c r="BUJ222"/>
      <c r="BUK222"/>
      <c r="BUL222"/>
      <c r="BUM222"/>
      <c r="BUN222"/>
      <c r="BUO222"/>
      <c r="BUP222"/>
      <c r="BUQ222"/>
      <c r="BUR222"/>
      <c r="BUS222"/>
      <c r="BUT222"/>
      <c r="BUU222"/>
      <c r="BUV222"/>
      <c r="BUW222"/>
      <c r="BUX222"/>
      <c r="BUY222"/>
      <c r="BUZ222"/>
      <c r="BVA222"/>
      <c r="BVB222"/>
      <c r="BVC222"/>
      <c r="BVD222"/>
      <c r="BVE222"/>
      <c r="BVF222"/>
      <c r="BVG222"/>
      <c r="BVH222"/>
      <c r="BVI222"/>
      <c r="BVJ222"/>
      <c r="BVK222"/>
      <c r="BVL222"/>
      <c r="BVM222"/>
      <c r="BVN222"/>
      <c r="BVO222"/>
      <c r="BVP222"/>
      <c r="BVQ222"/>
      <c r="BVR222"/>
      <c r="BVS222"/>
      <c r="BVT222"/>
      <c r="BVU222"/>
      <c r="BVV222"/>
      <c r="BVW222"/>
      <c r="BVX222"/>
      <c r="BVY222"/>
      <c r="BVZ222"/>
      <c r="BWA222"/>
      <c r="BWB222"/>
      <c r="BWC222"/>
      <c r="BWD222"/>
      <c r="BWE222"/>
      <c r="BWF222"/>
      <c r="BWG222"/>
      <c r="BWH222"/>
      <c r="BWI222"/>
      <c r="BWJ222"/>
      <c r="BWK222"/>
      <c r="BWL222"/>
      <c r="BWM222"/>
      <c r="BWN222"/>
      <c r="BWO222"/>
      <c r="BWP222"/>
      <c r="BWQ222"/>
      <c r="BWR222"/>
      <c r="BWS222"/>
      <c r="BWT222"/>
      <c r="BWU222"/>
      <c r="BWV222"/>
      <c r="BWW222"/>
      <c r="BWX222"/>
      <c r="BWY222"/>
      <c r="BWZ222"/>
      <c r="BXA222"/>
      <c r="BXB222"/>
      <c r="BXC222"/>
      <c r="BXD222"/>
      <c r="BXE222"/>
      <c r="BXF222"/>
      <c r="BXG222"/>
      <c r="BXH222"/>
      <c r="BXI222"/>
      <c r="BXJ222"/>
      <c r="BXK222"/>
      <c r="BXL222"/>
      <c r="BXM222"/>
      <c r="BXN222"/>
      <c r="BXO222"/>
      <c r="BXP222"/>
      <c r="BXQ222"/>
      <c r="BXR222"/>
      <c r="BXS222"/>
      <c r="BXT222"/>
      <c r="BXU222"/>
      <c r="BXV222"/>
      <c r="BXW222"/>
      <c r="BXX222"/>
      <c r="BXY222"/>
      <c r="BXZ222"/>
      <c r="BYA222"/>
      <c r="BYB222"/>
      <c r="BYC222"/>
      <c r="BYD222"/>
      <c r="BYE222"/>
      <c r="BYF222"/>
      <c r="BYG222"/>
      <c r="BYH222"/>
      <c r="BYI222"/>
      <c r="BYJ222"/>
      <c r="BYK222"/>
      <c r="BYL222"/>
      <c r="BYM222"/>
      <c r="BYN222"/>
      <c r="BYO222"/>
      <c r="BYP222"/>
      <c r="BYQ222"/>
      <c r="BYR222"/>
      <c r="BYS222"/>
      <c r="BYT222"/>
      <c r="BYU222"/>
      <c r="BYV222"/>
      <c r="BYW222"/>
      <c r="BYX222"/>
      <c r="BYY222"/>
      <c r="BYZ222"/>
      <c r="BZA222"/>
      <c r="BZB222"/>
      <c r="BZC222"/>
      <c r="BZD222"/>
      <c r="BZE222"/>
      <c r="BZF222"/>
      <c r="BZG222"/>
      <c r="BZH222"/>
      <c r="BZI222"/>
      <c r="BZJ222"/>
      <c r="BZK222"/>
      <c r="BZL222"/>
      <c r="BZM222"/>
      <c r="BZN222"/>
      <c r="BZO222"/>
      <c r="BZP222"/>
      <c r="BZQ222"/>
      <c r="BZR222"/>
      <c r="BZS222"/>
      <c r="BZT222"/>
      <c r="BZU222"/>
      <c r="BZV222"/>
      <c r="BZW222"/>
      <c r="BZX222"/>
      <c r="BZY222"/>
      <c r="BZZ222"/>
      <c r="CAA222"/>
      <c r="CAB222"/>
      <c r="CAC222"/>
      <c r="CAD222"/>
      <c r="CAE222"/>
      <c r="CAF222"/>
      <c r="CAG222"/>
      <c r="CAH222"/>
      <c r="CAI222"/>
      <c r="CAJ222"/>
      <c r="CAK222"/>
      <c r="CAL222"/>
      <c r="CAM222"/>
      <c r="CAN222"/>
      <c r="CAO222"/>
      <c r="CAP222"/>
      <c r="CAQ222"/>
      <c r="CAR222"/>
      <c r="CAS222"/>
      <c r="CAT222"/>
      <c r="CAU222"/>
      <c r="CAV222"/>
      <c r="CAW222"/>
      <c r="CAX222"/>
      <c r="CAY222"/>
      <c r="CAZ222"/>
      <c r="CBA222"/>
      <c r="CBB222"/>
      <c r="CBC222"/>
      <c r="CBD222"/>
      <c r="CBE222"/>
      <c r="CBF222"/>
      <c r="CBG222"/>
      <c r="CBH222"/>
      <c r="CBI222"/>
      <c r="CBJ222"/>
      <c r="CBK222"/>
      <c r="CBL222"/>
      <c r="CBM222"/>
      <c r="CBN222"/>
      <c r="CBO222"/>
      <c r="CBP222"/>
      <c r="CBQ222"/>
      <c r="CBR222"/>
      <c r="CBS222"/>
      <c r="CBT222"/>
      <c r="CBU222"/>
      <c r="CBV222"/>
      <c r="CBW222"/>
      <c r="CBX222"/>
      <c r="CBY222"/>
      <c r="CBZ222"/>
      <c r="CCA222"/>
      <c r="CCB222"/>
      <c r="CCC222"/>
      <c r="CCD222"/>
      <c r="CCE222"/>
      <c r="CCF222"/>
      <c r="CCG222"/>
      <c r="CCH222"/>
      <c r="CCI222"/>
      <c r="CCJ222"/>
      <c r="CCK222"/>
      <c r="CCL222"/>
      <c r="CCM222"/>
      <c r="CCN222"/>
      <c r="CCO222"/>
      <c r="CCP222"/>
      <c r="CCQ222"/>
      <c r="CCR222"/>
      <c r="CCS222"/>
      <c r="CCT222"/>
      <c r="CCU222"/>
      <c r="CCV222"/>
      <c r="CCW222"/>
      <c r="CCX222"/>
      <c r="CCY222"/>
      <c r="CCZ222"/>
      <c r="CDA222"/>
      <c r="CDB222"/>
      <c r="CDC222"/>
      <c r="CDD222"/>
      <c r="CDE222"/>
      <c r="CDF222"/>
      <c r="CDG222"/>
      <c r="CDH222"/>
      <c r="CDI222"/>
      <c r="CDJ222"/>
      <c r="CDK222"/>
      <c r="CDL222"/>
      <c r="CDM222"/>
      <c r="CDN222"/>
      <c r="CDO222"/>
      <c r="CDP222"/>
      <c r="CDQ222"/>
      <c r="CDR222"/>
      <c r="CDS222"/>
      <c r="CDT222"/>
      <c r="CDU222"/>
      <c r="CDV222"/>
      <c r="CDW222"/>
      <c r="CDX222"/>
      <c r="CDY222"/>
      <c r="CDZ222"/>
      <c r="CEA222"/>
      <c r="CEB222"/>
      <c r="CEC222"/>
      <c r="CED222"/>
      <c r="CEE222"/>
      <c r="CEF222"/>
      <c r="CEG222"/>
      <c r="CEH222"/>
      <c r="CEI222"/>
      <c r="CEJ222"/>
      <c r="CEK222"/>
      <c r="CEL222"/>
      <c r="CEM222"/>
      <c r="CEN222"/>
      <c r="CEO222"/>
      <c r="CEP222"/>
      <c r="CEQ222"/>
      <c r="CER222"/>
      <c r="CES222"/>
      <c r="CET222"/>
      <c r="CEU222"/>
      <c r="CEV222"/>
      <c r="CEW222"/>
      <c r="CEX222"/>
      <c r="CEY222"/>
      <c r="CEZ222"/>
      <c r="CFA222"/>
      <c r="CFB222"/>
      <c r="CFC222"/>
      <c r="CFD222"/>
      <c r="CFE222"/>
      <c r="CFF222"/>
      <c r="CFG222"/>
      <c r="CFH222"/>
      <c r="CFI222"/>
      <c r="CFJ222"/>
      <c r="CFK222"/>
      <c r="CFL222"/>
      <c r="CFM222"/>
      <c r="CFN222"/>
      <c r="CFO222"/>
      <c r="CFP222"/>
      <c r="CFQ222"/>
      <c r="CFR222"/>
      <c r="CFS222"/>
      <c r="CFT222"/>
      <c r="CFU222"/>
      <c r="CFV222"/>
      <c r="CFW222"/>
      <c r="CFX222"/>
      <c r="CFY222"/>
      <c r="CFZ222"/>
      <c r="CGA222"/>
      <c r="CGB222"/>
      <c r="CGC222"/>
      <c r="CGD222"/>
      <c r="CGE222"/>
      <c r="CGF222"/>
      <c r="CGG222"/>
      <c r="CGH222"/>
      <c r="CGI222"/>
      <c r="CGJ222"/>
      <c r="CGK222"/>
      <c r="CGL222"/>
      <c r="CGM222"/>
      <c r="CGN222"/>
      <c r="CGO222"/>
      <c r="CGP222"/>
      <c r="CGQ222"/>
      <c r="CGR222"/>
      <c r="CGS222"/>
      <c r="CGT222"/>
      <c r="CGU222"/>
      <c r="CGV222"/>
      <c r="CGW222"/>
      <c r="CGX222"/>
      <c r="CGY222"/>
      <c r="CGZ222"/>
      <c r="CHA222"/>
      <c r="CHB222"/>
      <c r="CHC222"/>
      <c r="CHD222"/>
      <c r="CHE222"/>
      <c r="CHF222"/>
      <c r="CHG222"/>
      <c r="CHH222"/>
      <c r="CHI222"/>
      <c r="CHJ222"/>
      <c r="CHK222"/>
      <c r="CHL222"/>
      <c r="CHM222"/>
      <c r="CHN222"/>
      <c r="CHO222"/>
      <c r="CHP222"/>
      <c r="CHQ222"/>
      <c r="CHR222"/>
      <c r="CHS222"/>
      <c r="CHT222"/>
      <c r="CHU222"/>
      <c r="CHV222"/>
      <c r="CHW222"/>
      <c r="CHX222"/>
      <c r="CHY222"/>
      <c r="CHZ222"/>
      <c r="CIA222"/>
      <c r="CIB222"/>
      <c r="CIC222"/>
      <c r="CID222"/>
      <c r="CIE222"/>
      <c r="CIF222"/>
      <c r="CIG222"/>
      <c r="CIH222"/>
      <c r="CII222"/>
      <c r="CIJ222"/>
      <c r="CIK222"/>
      <c r="CIL222"/>
      <c r="CIM222"/>
      <c r="CIN222"/>
      <c r="CIO222"/>
      <c r="CIP222"/>
      <c r="CIQ222"/>
      <c r="CIR222"/>
      <c r="CIS222"/>
      <c r="CIT222"/>
      <c r="CIU222"/>
      <c r="CIV222"/>
      <c r="CIW222"/>
      <c r="CIX222"/>
      <c r="CIY222"/>
      <c r="CIZ222"/>
      <c r="CJA222"/>
      <c r="CJB222"/>
      <c r="CJC222"/>
      <c r="CJD222"/>
      <c r="CJE222"/>
      <c r="CJF222"/>
      <c r="CJG222"/>
      <c r="CJH222"/>
      <c r="CJI222"/>
      <c r="CJJ222"/>
      <c r="CJK222"/>
      <c r="CJL222"/>
      <c r="CJM222"/>
      <c r="CJN222"/>
      <c r="CJO222"/>
      <c r="CJP222"/>
      <c r="CJQ222"/>
      <c r="CJR222"/>
      <c r="CJS222"/>
      <c r="CJT222"/>
      <c r="CJU222"/>
      <c r="CJV222"/>
      <c r="CJW222"/>
      <c r="CJX222"/>
      <c r="CJY222"/>
      <c r="CJZ222"/>
      <c r="CKA222"/>
      <c r="CKB222"/>
      <c r="CKC222"/>
      <c r="CKD222"/>
      <c r="CKE222"/>
      <c r="CKF222"/>
      <c r="CKG222"/>
      <c r="CKH222"/>
      <c r="CKI222"/>
      <c r="CKJ222"/>
      <c r="CKK222"/>
      <c r="CKL222"/>
      <c r="CKM222"/>
      <c r="CKN222"/>
      <c r="CKO222"/>
      <c r="CKP222"/>
      <c r="CKQ222"/>
      <c r="CKR222"/>
      <c r="CKS222"/>
      <c r="CKT222"/>
      <c r="CKU222"/>
      <c r="CKV222"/>
      <c r="CKW222"/>
      <c r="CKX222"/>
      <c r="CKY222"/>
      <c r="CKZ222"/>
      <c r="CLA222"/>
      <c r="CLB222"/>
      <c r="CLC222"/>
      <c r="CLD222"/>
      <c r="CLE222"/>
      <c r="CLF222"/>
      <c r="CLG222"/>
      <c r="CLH222"/>
      <c r="CLI222"/>
      <c r="CLJ222"/>
      <c r="CLK222"/>
      <c r="CLL222"/>
      <c r="CLM222"/>
      <c r="CLN222"/>
      <c r="CLO222"/>
      <c r="CLP222"/>
      <c r="CLQ222"/>
      <c r="CLR222"/>
      <c r="CLS222"/>
      <c r="CLT222"/>
      <c r="CLU222"/>
      <c r="CLV222"/>
      <c r="CLW222"/>
      <c r="CLX222"/>
      <c r="CLY222"/>
      <c r="CLZ222"/>
      <c r="CMA222"/>
      <c r="CMB222"/>
      <c r="CMC222"/>
      <c r="CMD222"/>
      <c r="CME222"/>
      <c r="CMF222"/>
      <c r="CMG222"/>
      <c r="CMH222"/>
      <c r="CMI222"/>
      <c r="CMJ222"/>
      <c r="CMK222"/>
      <c r="CML222"/>
      <c r="CMM222"/>
      <c r="CMN222"/>
      <c r="CMO222"/>
      <c r="CMP222"/>
      <c r="CMQ222"/>
      <c r="CMR222"/>
      <c r="CMS222"/>
      <c r="CMT222"/>
      <c r="CMU222"/>
      <c r="CMV222"/>
      <c r="CMW222"/>
      <c r="CMX222"/>
      <c r="CMY222"/>
      <c r="CMZ222"/>
      <c r="CNA222"/>
      <c r="CNB222"/>
      <c r="CNC222"/>
      <c r="CND222"/>
      <c r="CNE222"/>
      <c r="CNF222"/>
      <c r="CNG222"/>
      <c r="CNH222"/>
      <c r="CNI222"/>
      <c r="CNJ222"/>
      <c r="CNK222"/>
      <c r="CNL222"/>
      <c r="CNM222"/>
      <c r="CNN222"/>
      <c r="CNO222"/>
      <c r="CNP222"/>
      <c r="CNQ222"/>
      <c r="CNR222"/>
      <c r="CNS222"/>
      <c r="CNT222"/>
      <c r="CNU222"/>
      <c r="CNV222"/>
      <c r="CNW222"/>
      <c r="CNX222"/>
      <c r="CNY222"/>
      <c r="CNZ222"/>
      <c r="COA222"/>
      <c r="COB222"/>
      <c r="COC222"/>
      <c r="COD222"/>
      <c r="COE222"/>
      <c r="COF222"/>
      <c r="COG222"/>
      <c r="COH222"/>
      <c r="COI222"/>
      <c r="COJ222"/>
      <c r="COK222"/>
      <c r="COL222"/>
      <c r="COM222"/>
      <c r="CON222"/>
      <c r="COO222"/>
      <c r="COP222"/>
      <c r="COQ222"/>
      <c r="COR222"/>
      <c r="COS222"/>
      <c r="COT222"/>
      <c r="COU222"/>
      <c r="COV222"/>
      <c r="COW222"/>
      <c r="COX222"/>
      <c r="COY222"/>
      <c r="COZ222"/>
      <c r="CPA222"/>
      <c r="CPB222"/>
      <c r="CPC222"/>
      <c r="CPD222"/>
      <c r="CPE222"/>
      <c r="CPF222"/>
      <c r="CPG222"/>
      <c r="CPH222"/>
      <c r="CPI222"/>
      <c r="CPJ222"/>
      <c r="CPK222"/>
      <c r="CPL222"/>
      <c r="CPM222"/>
      <c r="CPN222"/>
      <c r="CPO222"/>
      <c r="CPP222"/>
      <c r="CPQ222"/>
      <c r="CPR222"/>
      <c r="CPS222"/>
      <c r="CPT222"/>
      <c r="CPU222"/>
      <c r="CPV222"/>
      <c r="CPW222"/>
      <c r="CPX222"/>
      <c r="CPY222"/>
      <c r="CPZ222"/>
      <c r="CQA222"/>
      <c r="CQB222"/>
      <c r="CQC222"/>
      <c r="CQD222"/>
      <c r="CQE222"/>
      <c r="CQF222"/>
      <c r="CQG222"/>
      <c r="CQH222"/>
      <c r="CQI222"/>
      <c r="CQJ222"/>
      <c r="CQK222"/>
      <c r="CQL222"/>
      <c r="CQM222"/>
      <c r="CQN222"/>
      <c r="CQO222"/>
      <c r="CQP222"/>
      <c r="CQQ222"/>
      <c r="CQR222"/>
      <c r="CQS222"/>
      <c r="CQT222"/>
      <c r="CQU222"/>
      <c r="CQV222"/>
      <c r="CQW222"/>
      <c r="CQX222"/>
      <c r="CQY222"/>
      <c r="CQZ222"/>
      <c r="CRA222"/>
      <c r="CRB222"/>
      <c r="CRC222"/>
      <c r="CRD222"/>
      <c r="CRE222"/>
      <c r="CRF222"/>
      <c r="CRG222"/>
      <c r="CRH222"/>
      <c r="CRI222"/>
      <c r="CRJ222"/>
      <c r="CRK222"/>
      <c r="CRL222"/>
      <c r="CRM222"/>
      <c r="CRN222"/>
      <c r="CRO222"/>
      <c r="CRP222"/>
      <c r="CRQ222"/>
      <c r="CRR222"/>
      <c r="CRS222"/>
      <c r="CRT222"/>
      <c r="CRU222"/>
      <c r="CRV222"/>
      <c r="CRW222"/>
      <c r="CRX222"/>
      <c r="CRY222"/>
      <c r="CRZ222"/>
      <c r="CSA222"/>
      <c r="CSB222"/>
      <c r="CSC222"/>
      <c r="CSD222"/>
      <c r="CSE222"/>
      <c r="CSF222"/>
      <c r="CSG222"/>
      <c r="CSH222"/>
      <c r="CSI222"/>
      <c r="CSJ222"/>
      <c r="CSK222"/>
      <c r="CSL222"/>
      <c r="CSM222"/>
      <c r="CSN222"/>
      <c r="CSO222"/>
      <c r="CSP222"/>
      <c r="CSQ222"/>
      <c r="CSR222"/>
      <c r="CSS222"/>
      <c r="CST222"/>
      <c r="CSU222"/>
      <c r="CSV222"/>
      <c r="CSW222"/>
      <c r="CSX222"/>
      <c r="CSY222"/>
      <c r="CSZ222"/>
      <c r="CTA222"/>
      <c r="CTB222"/>
      <c r="CTC222"/>
      <c r="CTD222"/>
      <c r="CTE222"/>
      <c r="CTF222"/>
      <c r="CTG222"/>
      <c r="CTH222"/>
      <c r="CTI222"/>
      <c r="CTJ222"/>
      <c r="CTK222"/>
      <c r="CTL222"/>
      <c r="CTM222"/>
      <c r="CTN222"/>
      <c r="CTO222"/>
      <c r="CTP222"/>
      <c r="CTQ222"/>
      <c r="CTR222"/>
      <c r="CTS222"/>
      <c r="CTT222"/>
      <c r="CTU222"/>
      <c r="CTV222"/>
      <c r="CTW222"/>
      <c r="CTX222"/>
      <c r="CTY222"/>
      <c r="CTZ222"/>
      <c r="CUA222"/>
      <c r="CUB222"/>
      <c r="CUC222"/>
      <c r="CUD222"/>
      <c r="CUE222"/>
      <c r="CUF222"/>
      <c r="CUG222"/>
      <c r="CUH222"/>
      <c r="CUI222"/>
      <c r="CUJ222"/>
      <c r="CUK222"/>
      <c r="CUL222"/>
      <c r="CUM222"/>
      <c r="CUN222"/>
      <c r="CUO222"/>
      <c r="CUP222"/>
      <c r="CUQ222"/>
      <c r="CUR222"/>
      <c r="CUS222"/>
      <c r="CUT222"/>
      <c r="CUU222"/>
      <c r="CUV222"/>
      <c r="CUW222"/>
      <c r="CUX222"/>
      <c r="CUY222"/>
      <c r="CUZ222"/>
      <c r="CVA222"/>
      <c r="CVB222"/>
      <c r="CVC222"/>
      <c r="CVD222"/>
      <c r="CVE222"/>
      <c r="CVF222"/>
      <c r="CVG222"/>
      <c r="CVH222"/>
      <c r="CVI222"/>
      <c r="CVJ222"/>
      <c r="CVK222"/>
      <c r="CVL222"/>
      <c r="CVM222"/>
      <c r="CVN222"/>
      <c r="CVO222"/>
      <c r="CVP222"/>
      <c r="CVQ222"/>
      <c r="CVR222"/>
      <c r="CVS222"/>
      <c r="CVT222"/>
      <c r="CVU222"/>
      <c r="CVV222"/>
      <c r="CVW222"/>
      <c r="CVX222"/>
      <c r="CVY222"/>
      <c r="CVZ222"/>
      <c r="CWA222"/>
      <c r="CWB222"/>
      <c r="CWC222"/>
      <c r="CWD222"/>
      <c r="CWE222"/>
      <c r="CWF222"/>
      <c r="CWG222"/>
      <c r="CWH222"/>
      <c r="CWI222"/>
      <c r="CWJ222"/>
      <c r="CWK222"/>
      <c r="CWL222"/>
      <c r="CWM222"/>
      <c r="CWN222"/>
      <c r="CWO222"/>
      <c r="CWP222"/>
      <c r="CWQ222"/>
      <c r="CWR222"/>
      <c r="CWS222"/>
      <c r="CWT222"/>
      <c r="CWU222"/>
      <c r="CWV222"/>
      <c r="CWW222"/>
      <c r="CWX222"/>
      <c r="CWY222"/>
      <c r="CWZ222"/>
      <c r="CXA222"/>
      <c r="CXB222"/>
      <c r="CXC222"/>
      <c r="CXD222"/>
      <c r="CXE222"/>
      <c r="CXF222"/>
      <c r="CXG222"/>
      <c r="CXH222"/>
      <c r="CXI222"/>
      <c r="CXJ222"/>
      <c r="CXK222"/>
      <c r="CXL222"/>
      <c r="CXM222"/>
      <c r="CXN222"/>
      <c r="CXO222"/>
      <c r="CXP222"/>
      <c r="CXQ222"/>
      <c r="CXR222"/>
      <c r="CXS222"/>
      <c r="CXT222"/>
      <c r="CXU222"/>
      <c r="CXV222"/>
      <c r="CXW222"/>
      <c r="CXX222"/>
      <c r="CXY222"/>
      <c r="CXZ222"/>
      <c r="CYA222"/>
      <c r="CYB222"/>
      <c r="CYC222"/>
      <c r="CYD222"/>
      <c r="CYE222"/>
      <c r="CYF222"/>
      <c r="CYG222"/>
      <c r="CYH222"/>
      <c r="CYI222"/>
      <c r="CYJ222"/>
      <c r="CYK222"/>
      <c r="CYL222"/>
      <c r="CYM222"/>
      <c r="CYN222"/>
      <c r="CYO222"/>
      <c r="CYP222"/>
      <c r="CYQ222"/>
      <c r="CYR222"/>
      <c r="CYS222"/>
      <c r="CYT222"/>
      <c r="CYU222"/>
      <c r="CYV222"/>
      <c r="CYW222"/>
      <c r="CYX222"/>
      <c r="CYY222"/>
      <c r="CYZ222"/>
      <c r="CZA222"/>
      <c r="CZB222"/>
      <c r="CZC222"/>
      <c r="CZD222"/>
      <c r="CZE222"/>
      <c r="CZF222"/>
      <c r="CZG222"/>
      <c r="CZH222"/>
      <c r="CZI222"/>
      <c r="CZJ222"/>
      <c r="CZK222"/>
      <c r="CZL222"/>
      <c r="CZM222"/>
      <c r="CZN222"/>
      <c r="CZO222"/>
      <c r="CZP222"/>
      <c r="CZQ222"/>
      <c r="CZR222"/>
      <c r="CZS222"/>
      <c r="CZT222"/>
      <c r="CZU222"/>
      <c r="CZV222"/>
      <c r="CZW222"/>
      <c r="CZX222"/>
      <c r="CZY222"/>
      <c r="CZZ222"/>
      <c r="DAA222"/>
      <c r="DAB222"/>
      <c r="DAC222"/>
      <c r="DAD222"/>
      <c r="DAE222"/>
      <c r="DAF222"/>
      <c r="DAG222"/>
      <c r="DAH222"/>
      <c r="DAI222"/>
      <c r="DAJ222"/>
      <c r="DAK222"/>
      <c r="DAL222"/>
      <c r="DAM222"/>
      <c r="DAN222"/>
      <c r="DAO222"/>
      <c r="DAP222"/>
      <c r="DAQ222"/>
      <c r="DAR222"/>
      <c r="DAS222"/>
      <c r="DAT222"/>
      <c r="DAU222"/>
      <c r="DAV222"/>
      <c r="DAW222"/>
      <c r="DAX222"/>
      <c r="DAY222"/>
      <c r="DAZ222"/>
      <c r="DBA222"/>
      <c r="DBB222"/>
      <c r="DBC222"/>
      <c r="DBD222"/>
      <c r="DBE222"/>
      <c r="DBF222"/>
      <c r="DBG222"/>
      <c r="DBH222"/>
      <c r="DBI222"/>
      <c r="DBJ222"/>
      <c r="DBK222"/>
      <c r="DBL222"/>
      <c r="DBM222"/>
      <c r="DBN222"/>
      <c r="DBO222"/>
      <c r="DBP222"/>
      <c r="DBQ222"/>
      <c r="DBR222"/>
      <c r="DBS222"/>
      <c r="DBT222"/>
      <c r="DBU222"/>
      <c r="DBV222"/>
      <c r="DBW222"/>
      <c r="DBX222"/>
      <c r="DBY222"/>
      <c r="DBZ222"/>
      <c r="DCA222"/>
      <c r="DCB222"/>
      <c r="DCC222"/>
      <c r="DCD222"/>
      <c r="DCE222"/>
      <c r="DCF222"/>
      <c r="DCG222"/>
      <c r="DCH222"/>
      <c r="DCI222"/>
      <c r="DCJ222"/>
      <c r="DCK222"/>
      <c r="DCL222"/>
      <c r="DCM222"/>
      <c r="DCN222"/>
      <c r="DCO222"/>
      <c r="DCP222"/>
      <c r="DCQ222"/>
      <c r="DCR222"/>
      <c r="DCS222"/>
      <c r="DCT222"/>
      <c r="DCU222"/>
      <c r="DCV222"/>
      <c r="DCW222"/>
      <c r="DCX222"/>
      <c r="DCY222"/>
      <c r="DCZ222"/>
      <c r="DDA222"/>
      <c r="DDB222"/>
      <c r="DDC222"/>
      <c r="DDD222"/>
      <c r="DDE222"/>
      <c r="DDF222"/>
      <c r="DDG222"/>
      <c r="DDH222"/>
      <c r="DDI222"/>
      <c r="DDJ222"/>
      <c r="DDK222"/>
      <c r="DDL222"/>
      <c r="DDM222"/>
      <c r="DDN222"/>
      <c r="DDO222"/>
      <c r="DDP222"/>
      <c r="DDQ222"/>
      <c r="DDR222"/>
      <c r="DDS222"/>
      <c r="DDT222"/>
      <c r="DDU222"/>
      <c r="DDV222"/>
      <c r="DDW222"/>
      <c r="DDX222"/>
      <c r="DDY222"/>
      <c r="DDZ222"/>
      <c r="DEA222"/>
      <c r="DEB222"/>
      <c r="DEC222"/>
      <c r="DED222"/>
      <c r="DEE222"/>
      <c r="DEF222"/>
      <c r="DEG222"/>
      <c r="DEH222"/>
      <c r="DEI222"/>
      <c r="DEJ222"/>
      <c r="DEK222"/>
      <c r="DEL222"/>
      <c r="DEM222"/>
      <c r="DEN222"/>
      <c r="DEO222"/>
      <c r="DEP222"/>
      <c r="DEQ222"/>
      <c r="DER222"/>
      <c r="DES222"/>
      <c r="DET222"/>
      <c r="DEU222"/>
      <c r="DEV222"/>
      <c r="DEW222"/>
      <c r="DEX222"/>
      <c r="DEY222"/>
      <c r="DEZ222"/>
      <c r="DFA222"/>
      <c r="DFB222"/>
      <c r="DFC222"/>
      <c r="DFD222"/>
      <c r="DFE222"/>
      <c r="DFF222"/>
      <c r="DFG222"/>
      <c r="DFH222"/>
      <c r="DFI222"/>
      <c r="DFJ222"/>
      <c r="DFK222"/>
      <c r="DFL222"/>
      <c r="DFM222"/>
      <c r="DFN222"/>
      <c r="DFO222"/>
      <c r="DFP222"/>
      <c r="DFQ222"/>
      <c r="DFR222"/>
      <c r="DFS222"/>
      <c r="DFT222"/>
      <c r="DFU222"/>
      <c r="DFV222"/>
      <c r="DFW222"/>
      <c r="DFX222"/>
      <c r="DFY222"/>
      <c r="DFZ222"/>
      <c r="DGA222"/>
      <c r="DGB222"/>
      <c r="DGC222"/>
      <c r="DGD222"/>
      <c r="DGE222"/>
      <c r="DGF222"/>
      <c r="DGG222"/>
      <c r="DGH222"/>
      <c r="DGI222"/>
      <c r="DGJ222"/>
      <c r="DGK222"/>
      <c r="DGL222"/>
      <c r="DGM222"/>
      <c r="DGN222"/>
      <c r="DGO222"/>
      <c r="DGP222"/>
      <c r="DGQ222"/>
      <c r="DGR222"/>
      <c r="DGS222"/>
      <c r="DGT222"/>
      <c r="DGU222"/>
      <c r="DGV222"/>
      <c r="DGW222"/>
      <c r="DGX222"/>
      <c r="DGY222"/>
      <c r="DGZ222"/>
      <c r="DHA222"/>
      <c r="DHB222"/>
      <c r="DHC222"/>
      <c r="DHD222"/>
      <c r="DHE222"/>
      <c r="DHF222"/>
      <c r="DHG222"/>
      <c r="DHH222"/>
      <c r="DHI222"/>
      <c r="DHJ222"/>
      <c r="DHK222"/>
      <c r="DHL222"/>
      <c r="DHM222"/>
      <c r="DHN222"/>
      <c r="DHO222"/>
      <c r="DHP222"/>
      <c r="DHQ222"/>
      <c r="DHR222"/>
      <c r="DHS222"/>
      <c r="DHT222"/>
      <c r="DHU222"/>
      <c r="DHV222"/>
      <c r="DHW222"/>
      <c r="DHX222"/>
      <c r="DHY222"/>
      <c r="DHZ222"/>
      <c r="DIA222"/>
      <c r="DIB222"/>
      <c r="DIC222"/>
      <c r="DID222"/>
      <c r="DIE222"/>
      <c r="DIF222"/>
      <c r="DIG222"/>
      <c r="DIH222"/>
      <c r="DII222"/>
      <c r="DIJ222"/>
      <c r="DIK222"/>
      <c r="DIL222"/>
      <c r="DIM222"/>
      <c r="DIN222"/>
      <c r="DIO222"/>
      <c r="DIP222"/>
      <c r="DIQ222"/>
      <c r="DIR222"/>
      <c r="DIS222"/>
      <c r="DIT222"/>
      <c r="DIU222"/>
      <c r="DIV222"/>
      <c r="DIW222"/>
      <c r="DIX222"/>
      <c r="DIY222"/>
      <c r="DIZ222"/>
      <c r="DJA222"/>
      <c r="DJB222"/>
      <c r="DJC222"/>
      <c r="DJD222"/>
      <c r="DJE222"/>
      <c r="DJF222"/>
      <c r="DJG222"/>
      <c r="DJH222"/>
      <c r="DJI222"/>
      <c r="DJJ222"/>
      <c r="DJK222"/>
      <c r="DJL222"/>
      <c r="DJM222"/>
      <c r="DJN222"/>
      <c r="DJO222"/>
      <c r="DJP222"/>
      <c r="DJQ222"/>
      <c r="DJR222"/>
      <c r="DJS222"/>
      <c r="DJT222"/>
      <c r="DJU222"/>
      <c r="DJV222"/>
      <c r="DJW222"/>
      <c r="DJX222"/>
      <c r="DJY222"/>
      <c r="DJZ222"/>
      <c r="DKA222"/>
      <c r="DKB222"/>
      <c r="DKC222"/>
      <c r="DKD222"/>
      <c r="DKE222"/>
      <c r="DKF222"/>
      <c r="DKG222"/>
      <c r="DKH222"/>
      <c r="DKI222"/>
      <c r="DKJ222"/>
      <c r="DKK222"/>
      <c r="DKL222"/>
      <c r="DKM222"/>
      <c r="DKN222"/>
      <c r="DKO222"/>
      <c r="DKP222"/>
      <c r="DKQ222"/>
      <c r="DKR222"/>
      <c r="DKS222"/>
      <c r="DKT222"/>
      <c r="DKU222"/>
      <c r="DKV222"/>
      <c r="DKW222"/>
      <c r="DKX222"/>
      <c r="DKY222"/>
      <c r="DKZ222"/>
      <c r="DLA222"/>
      <c r="DLB222"/>
      <c r="DLC222"/>
      <c r="DLD222"/>
      <c r="DLE222"/>
      <c r="DLF222"/>
      <c r="DLG222"/>
      <c r="DLH222"/>
      <c r="DLI222"/>
      <c r="DLJ222"/>
      <c r="DLK222"/>
      <c r="DLL222"/>
      <c r="DLM222"/>
      <c r="DLN222"/>
      <c r="DLO222"/>
      <c r="DLP222"/>
      <c r="DLQ222"/>
      <c r="DLR222"/>
      <c r="DLS222"/>
      <c r="DLT222"/>
      <c r="DLU222"/>
      <c r="DLV222"/>
      <c r="DLW222"/>
      <c r="DLX222"/>
      <c r="DLY222"/>
      <c r="DLZ222"/>
      <c r="DMA222"/>
      <c r="DMB222"/>
      <c r="DMC222"/>
      <c r="DMD222"/>
      <c r="DME222"/>
      <c r="DMF222"/>
      <c r="DMG222"/>
      <c r="DMH222"/>
      <c r="DMI222"/>
      <c r="DMJ222"/>
      <c r="DMK222"/>
      <c r="DML222"/>
      <c r="DMM222"/>
      <c r="DMN222"/>
      <c r="DMO222"/>
      <c r="DMP222"/>
      <c r="DMQ222"/>
      <c r="DMR222"/>
      <c r="DMS222"/>
      <c r="DMT222"/>
      <c r="DMU222"/>
      <c r="DMV222"/>
      <c r="DMW222"/>
      <c r="DMX222"/>
      <c r="DMY222"/>
      <c r="DMZ222"/>
      <c r="DNA222"/>
      <c r="DNB222"/>
      <c r="DNC222"/>
      <c r="DND222"/>
      <c r="DNE222"/>
      <c r="DNF222"/>
      <c r="DNG222"/>
      <c r="DNH222"/>
      <c r="DNI222"/>
      <c r="DNJ222"/>
      <c r="DNK222"/>
      <c r="DNL222"/>
      <c r="DNM222"/>
      <c r="DNN222"/>
      <c r="DNO222"/>
      <c r="DNP222"/>
      <c r="DNQ222"/>
      <c r="DNR222"/>
      <c r="DNS222"/>
      <c r="DNT222"/>
      <c r="DNU222"/>
      <c r="DNV222"/>
      <c r="DNW222"/>
      <c r="DNX222"/>
      <c r="DNY222"/>
      <c r="DNZ222"/>
      <c r="DOA222"/>
      <c r="DOB222"/>
      <c r="DOC222"/>
      <c r="DOD222"/>
      <c r="DOE222"/>
      <c r="DOF222"/>
      <c r="DOG222"/>
      <c r="DOH222"/>
      <c r="DOI222"/>
      <c r="DOJ222"/>
      <c r="DOK222"/>
      <c r="DOL222"/>
      <c r="DOM222"/>
      <c r="DON222"/>
      <c r="DOO222"/>
      <c r="DOP222"/>
      <c r="DOQ222"/>
      <c r="DOR222"/>
      <c r="DOS222"/>
      <c r="DOT222"/>
      <c r="DOU222"/>
      <c r="DOV222"/>
      <c r="DOW222"/>
      <c r="DOX222"/>
      <c r="DOY222"/>
      <c r="DOZ222"/>
      <c r="DPA222"/>
      <c r="DPB222"/>
      <c r="DPC222"/>
      <c r="DPD222"/>
      <c r="DPE222"/>
      <c r="DPF222"/>
      <c r="DPG222"/>
      <c r="DPH222"/>
      <c r="DPI222"/>
      <c r="DPJ222"/>
      <c r="DPK222"/>
      <c r="DPL222"/>
      <c r="DPM222"/>
      <c r="DPN222"/>
      <c r="DPO222"/>
      <c r="DPP222"/>
      <c r="DPQ222"/>
      <c r="DPR222"/>
      <c r="DPS222"/>
      <c r="DPT222"/>
      <c r="DPU222"/>
      <c r="DPV222"/>
      <c r="DPW222"/>
      <c r="DPX222"/>
      <c r="DPY222"/>
      <c r="DPZ222"/>
      <c r="DQA222"/>
      <c r="DQB222"/>
      <c r="DQC222"/>
      <c r="DQD222"/>
      <c r="DQE222"/>
      <c r="DQF222"/>
      <c r="DQG222"/>
      <c r="DQH222"/>
      <c r="DQI222"/>
      <c r="DQJ222"/>
      <c r="DQK222"/>
      <c r="DQL222"/>
      <c r="DQM222"/>
      <c r="DQN222"/>
      <c r="DQO222"/>
      <c r="DQP222"/>
      <c r="DQQ222"/>
      <c r="DQR222"/>
      <c r="DQS222"/>
      <c r="DQT222"/>
      <c r="DQU222"/>
      <c r="DQV222"/>
      <c r="DQW222"/>
      <c r="DQX222"/>
      <c r="DQY222"/>
      <c r="DQZ222"/>
      <c r="DRA222"/>
      <c r="DRB222"/>
      <c r="DRC222"/>
      <c r="DRD222"/>
      <c r="DRE222"/>
      <c r="DRF222"/>
      <c r="DRG222"/>
      <c r="DRH222"/>
      <c r="DRI222"/>
      <c r="DRJ222"/>
      <c r="DRK222"/>
      <c r="DRL222"/>
      <c r="DRM222"/>
      <c r="DRN222"/>
      <c r="DRO222"/>
      <c r="DRP222"/>
      <c r="DRQ222"/>
      <c r="DRR222"/>
      <c r="DRS222"/>
      <c r="DRT222"/>
      <c r="DRU222"/>
      <c r="DRV222"/>
      <c r="DRW222"/>
      <c r="DRX222"/>
      <c r="DRY222"/>
      <c r="DRZ222"/>
      <c r="DSA222"/>
      <c r="DSB222"/>
      <c r="DSC222"/>
      <c r="DSD222"/>
      <c r="DSE222"/>
      <c r="DSF222"/>
      <c r="DSG222"/>
      <c r="DSH222"/>
      <c r="DSI222"/>
      <c r="DSJ222"/>
      <c r="DSK222"/>
      <c r="DSL222"/>
      <c r="DSM222"/>
      <c r="DSN222"/>
      <c r="DSO222"/>
      <c r="DSP222"/>
      <c r="DSQ222"/>
      <c r="DSR222"/>
      <c r="DSS222"/>
      <c r="DST222"/>
      <c r="DSU222"/>
      <c r="DSV222"/>
      <c r="DSW222"/>
      <c r="DSX222"/>
      <c r="DSY222"/>
      <c r="DSZ222"/>
      <c r="DTA222"/>
      <c r="DTB222"/>
      <c r="DTC222"/>
      <c r="DTD222"/>
      <c r="DTE222"/>
      <c r="DTF222"/>
      <c r="DTG222"/>
      <c r="DTH222"/>
      <c r="DTI222"/>
      <c r="DTJ222"/>
      <c r="DTK222"/>
      <c r="DTL222"/>
      <c r="DTM222"/>
      <c r="DTN222"/>
      <c r="DTO222"/>
      <c r="DTP222"/>
      <c r="DTQ222"/>
      <c r="DTR222"/>
      <c r="DTS222"/>
      <c r="DTT222"/>
      <c r="DTU222"/>
      <c r="DTV222"/>
      <c r="DTW222"/>
      <c r="DTX222"/>
      <c r="DTY222"/>
      <c r="DTZ222"/>
      <c r="DUA222"/>
      <c r="DUB222"/>
      <c r="DUC222"/>
      <c r="DUD222"/>
      <c r="DUE222"/>
      <c r="DUF222"/>
      <c r="DUG222"/>
      <c r="DUH222"/>
      <c r="DUI222"/>
      <c r="DUJ222"/>
      <c r="DUK222"/>
      <c r="DUL222"/>
      <c r="DUM222"/>
      <c r="DUN222"/>
      <c r="DUO222"/>
      <c r="DUP222"/>
      <c r="DUQ222"/>
      <c r="DUR222"/>
      <c r="DUS222"/>
      <c r="DUT222"/>
      <c r="DUU222"/>
      <c r="DUV222"/>
      <c r="DUW222"/>
      <c r="DUX222"/>
      <c r="DUY222"/>
      <c r="DUZ222"/>
      <c r="DVA222"/>
      <c r="DVB222"/>
      <c r="DVC222"/>
      <c r="DVD222"/>
      <c r="DVE222"/>
      <c r="DVF222"/>
      <c r="DVG222"/>
      <c r="DVH222"/>
      <c r="DVI222"/>
      <c r="DVJ222"/>
      <c r="DVK222"/>
      <c r="DVL222"/>
      <c r="DVM222"/>
      <c r="DVN222"/>
      <c r="DVO222"/>
      <c r="DVP222"/>
      <c r="DVQ222"/>
      <c r="DVR222"/>
      <c r="DVS222"/>
      <c r="DVT222"/>
      <c r="DVU222"/>
      <c r="DVV222"/>
      <c r="DVW222"/>
      <c r="DVX222"/>
      <c r="DVY222"/>
      <c r="DVZ222"/>
      <c r="DWA222"/>
      <c r="DWB222"/>
      <c r="DWC222"/>
      <c r="DWD222"/>
      <c r="DWE222"/>
      <c r="DWF222"/>
      <c r="DWG222"/>
      <c r="DWH222"/>
      <c r="DWI222"/>
      <c r="DWJ222"/>
      <c r="DWK222"/>
      <c r="DWL222"/>
      <c r="DWM222"/>
      <c r="DWN222"/>
      <c r="DWO222"/>
      <c r="DWP222"/>
      <c r="DWQ222"/>
      <c r="DWR222"/>
      <c r="DWS222"/>
      <c r="DWT222"/>
      <c r="DWU222"/>
      <c r="DWV222"/>
      <c r="DWW222"/>
      <c r="DWX222"/>
      <c r="DWY222"/>
      <c r="DWZ222"/>
      <c r="DXA222"/>
      <c r="DXB222"/>
      <c r="DXC222"/>
      <c r="DXD222"/>
      <c r="DXE222"/>
      <c r="DXF222"/>
      <c r="DXG222"/>
      <c r="DXH222"/>
      <c r="DXI222"/>
      <c r="DXJ222"/>
      <c r="DXK222"/>
      <c r="DXL222"/>
      <c r="DXM222"/>
      <c r="DXN222"/>
      <c r="DXO222"/>
      <c r="DXP222"/>
      <c r="DXQ222"/>
      <c r="DXR222"/>
      <c r="DXS222"/>
      <c r="DXT222"/>
      <c r="DXU222"/>
      <c r="DXV222"/>
      <c r="DXW222"/>
      <c r="DXX222"/>
      <c r="DXY222"/>
      <c r="DXZ222"/>
      <c r="DYA222"/>
      <c r="DYB222"/>
      <c r="DYC222"/>
      <c r="DYD222"/>
      <c r="DYE222"/>
      <c r="DYF222"/>
      <c r="DYG222"/>
      <c r="DYH222"/>
      <c r="DYI222"/>
      <c r="DYJ222"/>
      <c r="DYK222"/>
      <c r="DYL222"/>
      <c r="DYM222"/>
      <c r="DYN222"/>
      <c r="DYO222"/>
      <c r="DYP222"/>
      <c r="DYQ222"/>
      <c r="DYR222"/>
      <c r="DYS222"/>
      <c r="DYT222"/>
      <c r="DYU222"/>
      <c r="DYV222"/>
      <c r="DYW222"/>
      <c r="DYX222"/>
      <c r="DYY222"/>
      <c r="DYZ222"/>
      <c r="DZA222"/>
      <c r="DZB222"/>
      <c r="DZC222"/>
      <c r="DZD222"/>
      <c r="DZE222"/>
      <c r="DZF222"/>
      <c r="DZG222"/>
      <c r="DZH222"/>
      <c r="DZI222"/>
      <c r="DZJ222"/>
      <c r="DZK222"/>
      <c r="DZL222"/>
      <c r="DZM222"/>
      <c r="DZN222"/>
      <c r="DZO222"/>
      <c r="DZP222"/>
      <c r="DZQ222"/>
      <c r="DZR222"/>
      <c r="DZS222"/>
      <c r="DZT222"/>
      <c r="DZU222"/>
      <c r="DZV222"/>
      <c r="DZW222"/>
      <c r="DZX222"/>
      <c r="DZY222"/>
      <c r="DZZ222"/>
      <c r="EAA222"/>
      <c r="EAB222"/>
      <c r="EAC222"/>
      <c r="EAD222"/>
      <c r="EAE222"/>
      <c r="EAF222"/>
      <c r="EAG222"/>
      <c r="EAH222"/>
      <c r="EAI222"/>
      <c r="EAJ222"/>
      <c r="EAK222"/>
      <c r="EAL222"/>
      <c r="EAM222"/>
      <c r="EAN222"/>
      <c r="EAO222"/>
      <c r="EAP222"/>
      <c r="EAQ222"/>
      <c r="EAR222"/>
      <c r="EAS222"/>
      <c r="EAT222"/>
      <c r="EAU222"/>
      <c r="EAV222"/>
      <c r="EAW222"/>
      <c r="EAX222"/>
      <c r="EAY222"/>
      <c r="EAZ222"/>
      <c r="EBA222"/>
      <c r="EBB222"/>
      <c r="EBC222"/>
      <c r="EBD222"/>
      <c r="EBE222"/>
      <c r="EBF222"/>
      <c r="EBG222"/>
      <c r="EBH222"/>
      <c r="EBI222"/>
      <c r="EBJ222"/>
      <c r="EBK222"/>
      <c r="EBL222"/>
      <c r="EBM222"/>
      <c r="EBN222"/>
      <c r="EBO222"/>
      <c r="EBP222"/>
      <c r="EBQ222"/>
      <c r="EBR222"/>
      <c r="EBS222"/>
      <c r="EBT222"/>
      <c r="EBU222"/>
      <c r="EBV222"/>
      <c r="EBW222"/>
      <c r="EBX222"/>
      <c r="EBY222"/>
      <c r="EBZ222"/>
      <c r="ECA222"/>
      <c r="ECB222"/>
      <c r="ECC222"/>
      <c r="ECD222"/>
      <c r="ECE222"/>
      <c r="ECF222"/>
      <c r="ECG222"/>
      <c r="ECH222"/>
      <c r="ECI222"/>
      <c r="ECJ222"/>
      <c r="ECK222"/>
      <c r="ECL222"/>
      <c r="ECM222"/>
      <c r="ECN222"/>
      <c r="ECO222"/>
      <c r="ECP222"/>
      <c r="ECQ222"/>
      <c r="ECR222"/>
      <c r="ECS222"/>
      <c r="ECT222"/>
      <c r="ECU222"/>
      <c r="ECV222"/>
      <c r="ECW222"/>
      <c r="ECX222"/>
      <c r="ECY222"/>
      <c r="ECZ222"/>
      <c r="EDA222"/>
      <c r="EDB222"/>
      <c r="EDC222"/>
      <c r="EDD222"/>
      <c r="EDE222"/>
      <c r="EDF222"/>
      <c r="EDG222"/>
      <c r="EDH222"/>
      <c r="EDI222"/>
      <c r="EDJ222"/>
      <c r="EDK222"/>
      <c r="EDL222"/>
      <c r="EDM222"/>
      <c r="EDN222"/>
      <c r="EDO222"/>
      <c r="EDP222"/>
      <c r="EDQ222"/>
      <c r="EDR222"/>
      <c r="EDS222"/>
      <c r="EDT222"/>
      <c r="EDU222"/>
      <c r="EDV222"/>
      <c r="EDW222"/>
      <c r="EDX222"/>
      <c r="EDY222"/>
      <c r="EDZ222"/>
      <c r="EEA222"/>
      <c r="EEB222"/>
      <c r="EEC222"/>
      <c r="EED222"/>
      <c r="EEE222"/>
      <c r="EEF222"/>
      <c r="EEG222"/>
      <c r="EEH222"/>
      <c r="EEI222"/>
      <c r="EEJ222"/>
      <c r="EEK222"/>
      <c r="EEL222"/>
      <c r="EEM222"/>
      <c r="EEN222"/>
      <c r="EEO222"/>
      <c r="EEP222"/>
      <c r="EEQ222"/>
      <c r="EER222"/>
      <c r="EES222"/>
      <c r="EET222"/>
      <c r="EEU222"/>
      <c r="EEV222"/>
      <c r="EEW222"/>
      <c r="EEX222"/>
      <c r="EEY222"/>
      <c r="EEZ222"/>
      <c r="EFA222"/>
      <c r="EFB222"/>
      <c r="EFC222"/>
      <c r="EFD222"/>
      <c r="EFE222"/>
      <c r="EFF222"/>
      <c r="EFG222"/>
      <c r="EFH222"/>
      <c r="EFI222"/>
      <c r="EFJ222"/>
      <c r="EFK222"/>
      <c r="EFL222"/>
      <c r="EFM222"/>
      <c r="EFN222"/>
      <c r="EFO222"/>
      <c r="EFP222"/>
      <c r="EFQ222"/>
      <c r="EFR222"/>
      <c r="EFS222"/>
      <c r="EFT222"/>
      <c r="EFU222"/>
      <c r="EFV222"/>
      <c r="EFW222"/>
      <c r="EFX222"/>
      <c r="EFY222"/>
      <c r="EFZ222"/>
      <c r="EGA222"/>
      <c r="EGB222"/>
      <c r="EGC222"/>
      <c r="EGD222"/>
      <c r="EGE222"/>
      <c r="EGF222"/>
      <c r="EGG222"/>
      <c r="EGH222"/>
      <c r="EGI222"/>
      <c r="EGJ222"/>
      <c r="EGK222"/>
      <c r="EGL222"/>
      <c r="EGM222"/>
      <c r="EGN222"/>
      <c r="EGO222"/>
      <c r="EGP222"/>
      <c r="EGQ222"/>
      <c r="EGR222"/>
      <c r="EGS222"/>
      <c r="EGT222"/>
      <c r="EGU222"/>
      <c r="EGV222"/>
      <c r="EGW222"/>
      <c r="EGX222"/>
      <c r="EGY222"/>
      <c r="EGZ222"/>
      <c r="EHA222"/>
      <c r="EHB222"/>
      <c r="EHC222"/>
      <c r="EHD222"/>
      <c r="EHE222"/>
      <c r="EHF222"/>
      <c r="EHG222"/>
      <c r="EHH222"/>
      <c r="EHI222"/>
      <c r="EHJ222"/>
      <c r="EHK222"/>
      <c r="EHL222"/>
      <c r="EHM222"/>
      <c r="EHN222"/>
      <c r="EHO222"/>
      <c r="EHP222"/>
      <c r="EHQ222"/>
      <c r="EHR222"/>
      <c r="EHS222"/>
      <c r="EHT222"/>
      <c r="EHU222"/>
      <c r="EHV222"/>
      <c r="EHW222"/>
      <c r="EHX222"/>
      <c r="EHY222"/>
      <c r="EHZ222"/>
      <c r="EIA222"/>
      <c r="EIB222"/>
      <c r="EIC222"/>
      <c r="EID222"/>
      <c r="EIE222"/>
      <c r="EIF222"/>
      <c r="EIG222"/>
      <c r="EIH222"/>
      <c r="EII222"/>
      <c r="EIJ222"/>
      <c r="EIK222"/>
      <c r="EIL222"/>
      <c r="EIM222"/>
      <c r="EIN222"/>
      <c r="EIO222"/>
      <c r="EIP222"/>
      <c r="EIQ222"/>
      <c r="EIR222"/>
      <c r="EIS222"/>
      <c r="EIT222"/>
      <c r="EIU222"/>
      <c r="EIV222"/>
      <c r="EIW222"/>
      <c r="EIX222"/>
      <c r="EIY222"/>
      <c r="EIZ222"/>
      <c r="EJA222"/>
      <c r="EJB222"/>
      <c r="EJC222"/>
      <c r="EJD222"/>
      <c r="EJE222"/>
      <c r="EJF222"/>
      <c r="EJG222"/>
      <c r="EJH222"/>
      <c r="EJI222"/>
      <c r="EJJ222"/>
      <c r="EJK222"/>
      <c r="EJL222"/>
      <c r="EJM222"/>
      <c r="EJN222"/>
      <c r="EJO222"/>
      <c r="EJP222"/>
      <c r="EJQ222"/>
      <c r="EJR222"/>
      <c r="EJS222"/>
      <c r="EJT222"/>
      <c r="EJU222"/>
      <c r="EJV222"/>
      <c r="EJW222"/>
      <c r="EJX222"/>
      <c r="EJY222"/>
      <c r="EJZ222"/>
      <c r="EKA222"/>
      <c r="EKB222"/>
      <c r="EKC222"/>
      <c r="EKD222"/>
      <c r="EKE222"/>
      <c r="EKF222"/>
      <c r="EKG222"/>
      <c r="EKH222"/>
      <c r="EKI222"/>
      <c r="EKJ222"/>
      <c r="EKK222"/>
      <c r="EKL222"/>
      <c r="EKM222"/>
      <c r="EKN222"/>
      <c r="EKO222"/>
      <c r="EKP222"/>
      <c r="EKQ222"/>
      <c r="EKR222"/>
      <c r="EKS222"/>
      <c r="EKT222"/>
      <c r="EKU222"/>
      <c r="EKV222"/>
      <c r="EKW222"/>
      <c r="EKX222"/>
      <c r="EKY222"/>
      <c r="EKZ222"/>
      <c r="ELA222"/>
      <c r="ELB222"/>
      <c r="ELC222"/>
      <c r="ELD222"/>
      <c r="ELE222"/>
      <c r="ELF222"/>
      <c r="ELG222"/>
      <c r="ELH222"/>
      <c r="ELI222"/>
      <c r="ELJ222"/>
      <c r="ELK222"/>
      <c r="ELL222"/>
      <c r="ELM222"/>
      <c r="ELN222"/>
      <c r="ELO222"/>
      <c r="ELP222"/>
      <c r="ELQ222"/>
      <c r="ELR222"/>
      <c r="ELS222"/>
      <c r="ELT222"/>
      <c r="ELU222"/>
      <c r="ELV222"/>
      <c r="ELW222"/>
      <c r="ELX222"/>
      <c r="ELY222"/>
      <c r="ELZ222"/>
      <c r="EMA222"/>
      <c r="EMB222"/>
      <c r="EMC222"/>
      <c r="EMD222"/>
      <c r="EME222"/>
      <c r="EMF222"/>
      <c r="EMG222"/>
      <c r="EMH222"/>
      <c r="EMI222"/>
      <c r="EMJ222"/>
      <c r="EMK222"/>
      <c r="EML222"/>
      <c r="EMM222"/>
      <c r="EMN222"/>
      <c r="EMO222"/>
      <c r="EMP222"/>
      <c r="EMQ222"/>
      <c r="EMR222"/>
      <c r="EMS222"/>
      <c r="EMT222"/>
      <c r="EMU222"/>
      <c r="EMV222"/>
      <c r="EMW222"/>
      <c r="EMX222"/>
      <c r="EMY222"/>
      <c r="EMZ222"/>
      <c r="ENA222"/>
      <c r="ENB222"/>
      <c r="ENC222"/>
      <c r="END222"/>
      <c r="ENE222"/>
      <c r="ENF222"/>
      <c r="ENG222"/>
      <c r="ENH222"/>
      <c r="ENI222"/>
      <c r="ENJ222"/>
      <c r="ENK222"/>
      <c r="ENL222"/>
      <c r="ENM222"/>
      <c r="ENN222"/>
      <c r="ENO222"/>
      <c r="ENP222"/>
      <c r="ENQ222"/>
      <c r="ENR222"/>
      <c r="ENS222"/>
      <c r="ENT222"/>
      <c r="ENU222"/>
      <c r="ENV222"/>
      <c r="ENW222"/>
      <c r="ENX222"/>
      <c r="ENY222"/>
      <c r="ENZ222"/>
      <c r="EOA222"/>
      <c r="EOB222"/>
      <c r="EOC222"/>
      <c r="EOD222"/>
      <c r="EOE222"/>
      <c r="EOF222"/>
      <c r="EOG222"/>
      <c r="EOH222"/>
      <c r="EOI222"/>
      <c r="EOJ222"/>
      <c r="EOK222"/>
      <c r="EOL222"/>
      <c r="EOM222"/>
      <c r="EON222"/>
      <c r="EOO222"/>
      <c r="EOP222"/>
      <c r="EOQ222"/>
      <c r="EOR222"/>
      <c r="EOS222"/>
      <c r="EOT222"/>
      <c r="EOU222"/>
      <c r="EOV222"/>
      <c r="EOW222"/>
      <c r="EOX222"/>
      <c r="EOY222"/>
      <c r="EOZ222"/>
      <c r="EPA222"/>
      <c r="EPB222"/>
      <c r="EPC222"/>
      <c r="EPD222"/>
      <c r="EPE222"/>
      <c r="EPF222"/>
      <c r="EPG222"/>
      <c r="EPH222"/>
      <c r="EPI222"/>
      <c r="EPJ222"/>
      <c r="EPK222"/>
      <c r="EPL222"/>
      <c r="EPM222"/>
      <c r="EPN222"/>
      <c r="EPO222"/>
      <c r="EPP222"/>
      <c r="EPQ222"/>
      <c r="EPR222"/>
      <c r="EPS222"/>
      <c r="EPT222"/>
      <c r="EPU222"/>
      <c r="EPV222"/>
      <c r="EPW222"/>
      <c r="EPX222"/>
      <c r="EPY222"/>
      <c r="EPZ222"/>
      <c r="EQA222"/>
      <c r="EQB222"/>
      <c r="EQC222"/>
      <c r="EQD222"/>
      <c r="EQE222"/>
      <c r="EQF222"/>
      <c r="EQG222"/>
      <c r="EQH222"/>
      <c r="EQI222"/>
      <c r="EQJ222"/>
      <c r="EQK222"/>
      <c r="EQL222"/>
      <c r="EQM222"/>
      <c r="EQN222"/>
      <c r="EQO222"/>
      <c r="EQP222"/>
      <c r="EQQ222"/>
      <c r="EQR222"/>
      <c r="EQS222"/>
      <c r="EQT222"/>
      <c r="EQU222"/>
      <c r="EQV222"/>
      <c r="EQW222"/>
      <c r="EQX222"/>
      <c r="EQY222"/>
      <c r="EQZ222"/>
      <c r="ERA222"/>
      <c r="ERB222"/>
      <c r="ERC222"/>
      <c r="ERD222"/>
      <c r="ERE222"/>
      <c r="ERF222"/>
      <c r="ERG222"/>
      <c r="ERH222"/>
      <c r="ERI222"/>
      <c r="ERJ222"/>
      <c r="ERK222"/>
      <c r="ERL222"/>
      <c r="ERM222"/>
      <c r="ERN222"/>
      <c r="ERO222"/>
      <c r="ERP222"/>
      <c r="ERQ222"/>
      <c r="ERR222"/>
      <c r="ERS222"/>
      <c r="ERT222"/>
      <c r="ERU222"/>
      <c r="ERV222"/>
      <c r="ERW222"/>
      <c r="ERX222"/>
      <c r="ERY222"/>
      <c r="ERZ222"/>
      <c r="ESA222"/>
      <c r="ESB222"/>
      <c r="ESC222"/>
      <c r="ESD222"/>
      <c r="ESE222"/>
      <c r="ESF222"/>
      <c r="ESG222"/>
      <c r="ESH222"/>
      <c r="ESI222"/>
      <c r="ESJ222"/>
      <c r="ESK222"/>
      <c r="ESL222"/>
      <c r="ESM222"/>
      <c r="ESN222"/>
      <c r="ESO222"/>
      <c r="ESP222"/>
      <c r="ESQ222"/>
      <c r="ESR222"/>
      <c r="ESS222"/>
      <c r="EST222"/>
      <c r="ESU222"/>
      <c r="ESV222"/>
      <c r="ESW222"/>
      <c r="ESX222"/>
      <c r="ESY222"/>
      <c r="ESZ222"/>
      <c r="ETA222"/>
      <c r="ETB222"/>
      <c r="ETC222"/>
      <c r="ETD222"/>
      <c r="ETE222"/>
      <c r="ETF222"/>
      <c r="ETG222"/>
      <c r="ETH222"/>
      <c r="ETI222"/>
      <c r="ETJ222"/>
      <c r="ETK222"/>
      <c r="ETL222"/>
      <c r="ETM222"/>
      <c r="ETN222"/>
      <c r="ETO222"/>
      <c r="ETP222"/>
      <c r="ETQ222"/>
      <c r="ETR222"/>
      <c r="ETS222"/>
      <c r="ETT222"/>
      <c r="ETU222"/>
      <c r="ETV222"/>
      <c r="ETW222"/>
      <c r="ETX222"/>
      <c r="ETY222"/>
      <c r="ETZ222"/>
      <c r="EUA222"/>
      <c r="EUB222"/>
      <c r="EUC222"/>
      <c r="EUD222"/>
      <c r="EUE222"/>
      <c r="EUF222"/>
      <c r="EUG222"/>
      <c r="EUH222"/>
      <c r="EUI222"/>
      <c r="EUJ222"/>
      <c r="EUK222"/>
      <c r="EUL222"/>
      <c r="EUM222"/>
      <c r="EUN222"/>
      <c r="EUO222"/>
      <c r="EUP222"/>
      <c r="EUQ222"/>
      <c r="EUR222"/>
      <c r="EUS222"/>
      <c r="EUT222"/>
      <c r="EUU222"/>
      <c r="EUV222"/>
      <c r="EUW222"/>
      <c r="EUX222"/>
      <c r="EUY222"/>
      <c r="EUZ222"/>
      <c r="EVA222"/>
      <c r="EVB222"/>
      <c r="EVC222"/>
      <c r="EVD222"/>
      <c r="EVE222"/>
      <c r="EVF222"/>
      <c r="EVG222"/>
      <c r="EVH222"/>
      <c r="EVI222"/>
      <c r="EVJ222"/>
      <c r="EVK222"/>
      <c r="EVL222"/>
      <c r="EVM222"/>
      <c r="EVN222"/>
      <c r="EVO222"/>
      <c r="EVP222"/>
      <c r="EVQ222"/>
      <c r="EVR222"/>
      <c r="EVS222"/>
      <c r="EVT222"/>
      <c r="EVU222"/>
      <c r="EVV222"/>
      <c r="EVW222"/>
      <c r="EVX222"/>
      <c r="EVY222"/>
      <c r="EVZ222"/>
      <c r="EWA222"/>
      <c r="EWB222"/>
      <c r="EWC222"/>
      <c r="EWD222"/>
      <c r="EWE222"/>
      <c r="EWF222"/>
      <c r="EWG222"/>
      <c r="EWH222"/>
      <c r="EWI222"/>
      <c r="EWJ222"/>
      <c r="EWK222"/>
      <c r="EWL222"/>
      <c r="EWM222"/>
      <c r="EWN222"/>
      <c r="EWO222"/>
      <c r="EWP222"/>
      <c r="EWQ222"/>
      <c r="EWR222"/>
      <c r="EWS222"/>
      <c r="EWT222"/>
      <c r="EWU222"/>
      <c r="EWV222"/>
      <c r="EWW222"/>
      <c r="EWX222"/>
      <c r="EWY222"/>
      <c r="EWZ222"/>
      <c r="EXA222"/>
      <c r="EXB222"/>
      <c r="EXC222"/>
      <c r="EXD222"/>
      <c r="EXE222"/>
      <c r="EXF222"/>
      <c r="EXG222"/>
      <c r="EXH222"/>
      <c r="EXI222"/>
      <c r="EXJ222"/>
      <c r="EXK222"/>
      <c r="EXL222"/>
      <c r="EXM222"/>
      <c r="EXN222"/>
      <c r="EXO222"/>
      <c r="EXP222"/>
      <c r="EXQ222"/>
      <c r="EXR222"/>
      <c r="EXS222"/>
      <c r="EXT222"/>
      <c r="EXU222"/>
      <c r="EXV222"/>
      <c r="EXW222"/>
      <c r="EXX222"/>
      <c r="EXY222"/>
      <c r="EXZ222"/>
      <c r="EYA222"/>
      <c r="EYB222"/>
      <c r="EYC222"/>
      <c r="EYD222"/>
      <c r="EYE222"/>
      <c r="EYF222"/>
      <c r="EYG222"/>
      <c r="EYH222"/>
      <c r="EYI222"/>
      <c r="EYJ222"/>
      <c r="EYK222"/>
      <c r="EYL222"/>
      <c r="EYM222"/>
      <c r="EYN222"/>
      <c r="EYO222"/>
      <c r="EYP222"/>
      <c r="EYQ222"/>
      <c r="EYR222"/>
      <c r="EYS222"/>
      <c r="EYT222"/>
      <c r="EYU222"/>
      <c r="EYV222"/>
      <c r="EYW222"/>
      <c r="EYX222"/>
      <c r="EYY222"/>
      <c r="EYZ222"/>
      <c r="EZA222"/>
      <c r="EZB222"/>
      <c r="EZC222"/>
      <c r="EZD222"/>
      <c r="EZE222"/>
      <c r="EZF222"/>
      <c r="EZG222"/>
      <c r="EZH222"/>
      <c r="EZI222"/>
      <c r="EZJ222"/>
      <c r="EZK222"/>
      <c r="EZL222"/>
      <c r="EZM222"/>
      <c r="EZN222"/>
      <c r="EZO222"/>
      <c r="EZP222"/>
      <c r="EZQ222"/>
      <c r="EZR222"/>
      <c r="EZS222"/>
      <c r="EZT222"/>
      <c r="EZU222"/>
      <c r="EZV222"/>
      <c r="EZW222"/>
      <c r="EZX222"/>
      <c r="EZY222"/>
      <c r="EZZ222"/>
      <c r="FAA222"/>
      <c r="FAB222"/>
      <c r="FAC222"/>
      <c r="FAD222"/>
      <c r="FAE222"/>
      <c r="FAF222"/>
      <c r="FAG222"/>
      <c r="FAH222"/>
      <c r="FAI222"/>
      <c r="FAJ222"/>
      <c r="FAK222"/>
      <c r="FAL222"/>
      <c r="FAM222"/>
      <c r="FAN222"/>
      <c r="FAO222"/>
      <c r="FAP222"/>
      <c r="FAQ222"/>
      <c r="FAR222"/>
      <c r="FAS222"/>
      <c r="FAT222"/>
      <c r="FAU222"/>
      <c r="FAV222"/>
      <c r="FAW222"/>
      <c r="FAX222"/>
      <c r="FAY222"/>
      <c r="FAZ222"/>
      <c r="FBA222"/>
      <c r="FBB222"/>
      <c r="FBC222"/>
      <c r="FBD222"/>
      <c r="FBE222"/>
      <c r="FBF222"/>
      <c r="FBG222"/>
      <c r="FBH222"/>
      <c r="FBI222"/>
      <c r="FBJ222"/>
      <c r="FBK222"/>
      <c r="FBL222"/>
      <c r="FBM222"/>
      <c r="FBN222"/>
      <c r="FBO222"/>
      <c r="FBP222"/>
      <c r="FBQ222"/>
      <c r="FBR222"/>
      <c r="FBS222"/>
      <c r="FBT222"/>
      <c r="FBU222"/>
      <c r="FBV222"/>
      <c r="FBW222"/>
      <c r="FBX222"/>
      <c r="FBY222"/>
      <c r="FBZ222"/>
      <c r="FCA222"/>
      <c r="FCB222"/>
      <c r="FCC222"/>
      <c r="FCD222"/>
      <c r="FCE222"/>
      <c r="FCF222"/>
      <c r="FCG222"/>
      <c r="FCH222"/>
      <c r="FCI222"/>
      <c r="FCJ222"/>
      <c r="FCK222"/>
      <c r="FCL222"/>
      <c r="FCM222"/>
      <c r="FCN222"/>
      <c r="FCO222"/>
      <c r="FCP222"/>
      <c r="FCQ222"/>
      <c r="FCR222"/>
      <c r="FCS222"/>
      <c r="FCT222"/>
      <c r="FCU222"/>
      <c r="FCV222"/>
      <c r="FCW222"/>
      <c r="FCX222"/>
      <c r="FCY222"/>
      <c r="FCZ222"/>
      <c r="FDA222"/>
      <c r="FDB222"/>
      <c r="FDC222"/>
      <c r="FDD222"/>
      <c r="FDE222"/>
      <c r="FDF222"/>
      <c r="FDG222"/>
      <c r="FDH222"/>
      <c r="FDI222"/>
      <c r="FDJ222"/>
      <c r="FDK222"/>
      <c r="FDL222"/>
      <c r="FDM222"/>
      <c r="FDN222"/>
      <c r="FDO222"/>
      <c r="FDP222"/>
      <c r="FDQ222"/>
      <c r="FDR222"/>
      <c r="FDS222"/>
      <c r="FDT222"/>
      <c r="FDU222"/>
      <c r="FDV222"/>
      <c r="FDW222"/>
      <c r="FDX222"/>
      <c r="FDY222"/>
      <c r="FDZ222"/>
      <c r="FEA222"/>
      <c r="FEB222"/>
      <c r="FEC222"/>
      <c r="FED222"/>
      <c r="FEE222"/>
      <c r="FEF222"/>
      <c r="FEG222"/>
      <c r="FEH222"/>
      <c r="FEI222"/>
      <c r="FEJ222"/>
      <c r="FEK222"/>
      <c r="FEL222"/>
      <c r="FEM222"/>
      <c r="FEN222"/>
      <c r="FEO222"/>
      <c r="FEP222"/>
      <c r="FEQ222"/>
      <c r="FER222"/>
      <c r="FES222"/>
      <c r="FET222"/>
      <c r="FEU222"/>
      <c r="FEV222"/>
      <c r="FEW222"/>
      <c r="FEX222"/>
      <c r="FEY222"/>
      <c r="FEZ222"/>
      <c r="FFA222"/>
      <c r="FFB222"/>
      <c r="FFC222"/>
      <c r="FFD222"/>
      <c r="FFE222"/>
      <c r="FFF222"/>
      <c r="FFG222"/>
      <c r="FFH222"/>
      <c r="FFI222"/>
      <c r="FFJ222"/>
      <c r="FFK222"/>
      <c r="FFL222"/>
      <c r="FFM222"/>
      <c r="FFN222"/>
      <c r="FFO222"/>
      <c r="FFP222"/>
      <c r="FFQ222"/>
      <c r="FFR222"/>
      <c r="FFS222"/>
      <c r="FFT222"/>
      <c r="FFU222"/>
      <c r="FFV222"/>
      <c r="FFW222"/>
      <c r="FFX222"/>
      <c r="FFY222"/>
      <c r="FFZ222"/>
      <c r="FGA222"/>
      <c r="FGB222"/>
      <c r="FGC222"/>
      <c r="FGD222"/>
      <c r="FGE222"/>
      <c r="FGF222"/>
      <c r="FGG222"/>
      <c r="FGH222"/>
      <c r="FGI222"/>
      <c r="FGJ222"/>
      <c r="FGK222"/>
      <c r="FGL222"/>
      <c r="FGM222"/>
      <c r="FGN222"/>
      <c r="FGO222"/>
      <c r="FGP222"/>
      <c r="FGQ222"/>
      <c r="FGR222"/>
      <c r="FGS222"/>
      <c r="FGT222"/>
      <c r="FGU222"/>
      <c r="FGV222"/>
      <c r="FGW222"/>
      <c r="FGX222"/>
      <c r="FGY222"/>
      <c r="FGZ222"/>
      <c r="FHA222"/>
      <c r="FHB222"/>
      <c r="FHC222"/>
      <c r="FHD222"/>
      <c r="FHE222"/>
      <c r="FHF222"/>
      <c r="FHG222"/>
      <c r="FHH222"/>
      <c r="FHI222"/>
      <c r="FHJ222"/>
      <c r="FHK222"/>
      <c r="FHL222"/>
      <c r="FHM222"/>
      <c r="FHN222"/>
      <c r="FHO222"/>
      <c r="FHP222"/>
      <c r="FHQ222"/>
      <c r="FHR222"/>
      <c r="FHS222"/>
      <c r="FHT222"/>
      <c r="FHU222"/>
      <c r="FHV222"/>
      <c r="FHW222"/>
      <c r="FHX222"/>
      <c r="FHY222"/>
      <c r="FHZ222"/>
      <c r="FIA222"/>
      <c r="FIB222"/>
      <c r="FIC222"/>
      <c r="FID222"/>
      <c r="FIE222"/>
      <c r="FIF222"/>
      <c r="FIG222"/>
      <c r="FIH222"/>
      <c r="FII222"/>
      <c r="FIJ222"/>
      <c r="FIK222"/>
      <c r="FIL222"/>
      <c r="FIM222"/>
      <c r="FIN222"/>
      <c r="FIO222"/>
      <c r="FIP222"/>
      <c r="FIQ222"/>
      <c r="FIR222"/>
      <c r="FIS222"/>
      <c r="FIT222"/>
      <c r="FIU222"/>
      <c r="FIV222"/>
      <c r="FIW222"/>
      <c r="FIX222"/>
      <c r="FIY222"/>
      <c r="FIZ222"/>
      <c r="FJA222"/>
      <c r="FJB222"/>
      <c r="FJC222"/>
      <c r="FJD222"/>
      <c r="FJE222"/>
      <c r="FJF222"/>
      <c r="FJG222"/>
      <c r="FJH222"/>
      <c r="FJI222"/>
      <c r="FJJ222"/>
      <c r="FJK222"/>
      <c r="FJL222"/>
      <c r="FJM222"/>
      <c r="FJN222"/>
      <c r="FJO222"/>
      <c r="FJP222"/>
      <c r="FJQ222"/>
      <c r="FJR222"/>
      <c r="FJS222"/>
      <c r="FJT222"/>
      <c r="FJU222"/>
      <c r="FJV222"/>
      <c r="FJW222"/>
      <c r="FJX222"/>
      <c r="FJY222"/>
      <c r="FJZ222"/>
      <c r="FKA222"/>
      <c r="FKB222"/>
      <c r="FKC222"/>
      <c r="FKD222"/>
      <c r="FKE222"/>
      <c r="FKF222"/>
      <c r="FKG222"/>
      <c r="FKH222"/>
      <c r="FKI222"/>
      <c r="FKJ222"/>
      <c r="FKK222"/>
      <c r="FKL222"/>
      <c r="FKM222"/>
      <c r="FKN222"/>
      <c r="FKO222"/>
      <c r="FKP222"/>
      <c r="FKQ222"/>
      <c r="FKR222"/>
      <c r="FKS222"/>
      <c r="FKT222"/>
      <c r="FKU222"/>
      <c r="FKV222"/>
      <c r="FKW222"/>
      <c r="FKX222"/>
      <c r="FKY222"/>
      <c r="FKZ222"/>
      <c r="FLA222"/>
      <c r="FLB222"/>
      <c r="FLC222"/>
      <c r="FLD222"/>
      <c r="FLE222"/>
      <c r="FLF222"/>
      <c r="FLG222"/>
      <c r="FLH222"/>
      <c r="FLI222"/>
      <c r="FLJ222"/>
      <c r="FLK222"/>
      <c r="FLL222"/>
      <c r="FLM222"/>
      <c r="FLN222"/>
      <c r="FLO222"/>
      <c r="FLP222"/>
      <c r="FLQ222"/>
      <c r="FLR222"/>
      <c r="FLS222"/>
      <c r="FLT222"/>
      <c r="FLU222"/>
      <c r="FLV222"/>
      <c r="FLW222"/>
      <c r="FLX222"/>
      <c r="FLY222"/>
      <c r="FLZ222"/>
      <c r="FMA222"/>
      <c r="FMB222"/>
      <c r="FMC222"/>
      <c r="FMD222"/>
      <c r="FME222"/>
      <c r="FMF222"/>
      <c r="FMG222"/>
      <c r="FMH222"/>
      <c r="FMI222"/>
      <c r="FMJ222"/>
      <c r="FMK222"/>
      <c r="FML222"/>
      <c r="FMM222"/>
      <c r="FMN222"/>
      <c r="FMO222"/>
      <c r="FMP222"/>
      <c r="FMQ222"/>
      <c r="FMR222"/>
      <c r="FMS222"/>
      <c r="FMT222"/>
      <c r="FMU222"/>
      <c r="FMV222"/>
      <c r="FMW222"/>
      <c r="FMX222"/>
      <c r="FMY222"/>
      <c r="FMZ222"/>
      <c r="FNA222"/>
      <c r="FNB222"/>
      <c r="FNC222"/>
      <c r="FND222"/>
      <c r="FNE222"/>
      <c r="FNF222"/>
      <c r="FNG222"/>
      <c r="FNH222"/>
      <c r="FNI222"/>
      <c r="FNJ222"/>
      <c r="FNK222"/>
      <c r="FNL222"/>
      <c r="FNM222"/>
      <c r="FNN222"/>
      <c r="FNO222"/>
      <c r="FNP222"/>
      <c r="FNQ222"/>
      <c r="FNR222"/>
      <c r="FNS222"/>
      <c r="FNT222"/>
      <c r="FNU222"/>
      <c r="FNV222"/>
      <c r="FNW222"/>
      <c r="FNX222"/>
      <c r="FNY222"/>
      <c r="FNZ222"/>
      <c r="FOA222"/>
      <c r="FOB222"/>
      <c r="FOC222"/>
      <c r="FOD222"/>
      <c r="FOE222"/>
      <c r="FOF222"/>
      <c r="FOG222"/>
      <c r="FOH222"/>
      <c r="FOI222"/>
      <c r="FOJ222"/>
      <c r="FOK222"/>
      <c r="FOL222"/>
      <c r="FOM222"/>
      <c r="FON222"/>
      <c r="FOO222"/>
      <c r="FOP222"/>
      <c r="FOQ222"/>
      <c r="FOR222"/>
      <c r="FOS222"/>
      <c r="FOT222"/>
      <c r="FOU222"/>
      <c r="FOV222"/>
      <c r="FOW222"/>
      <c r="FOX222"/>
      <c r="FOY222"/>
      <c r="FOZ222"/>
      <c r="FPA222"/>
      <c r="FPB222"/>
      <c r="FPC222"/>
      <c r="FPD222"/>
      <c r="FPE222"/>
      <c r="FPF222"/>
      <c r="FPG222"/>
      <c r="FPH222"/>
      <c r="FPI222"/>
      <c r="FPJ222"/>
      <c r="FPK222"/>
      <c r="FPL222"/>
      <c r="FPM222"/>
      <c r="FPN222"/>
      <c r="FPO222"/>
      <c r="FPP222"/>
      <c r="FPQ222"/>
      <c r="FPR222"/>
      <c r="FPS222"/>
      <c r="FPT222"/>
      <c r="FPU222"/>
      <c r="FPV222"/>
      <c r="FPW222"/>
      <c r="FPX222"/>
      <c r="FPY222"/>
      <c r="FPZ222"/>
      <c r="FQA222"/>
      <c r="FQB222"/>
      <c r="FQC222"/>
      <c r="FQD222"/>
      <c r="FQE222"/>
      <c r="FQF222"/>
      <c r="FQG222"/>
      <c r="FQH222"/>
      <c r="FQI222"/>
      <c r="FQJ222"/>
      <c r="FQK222"/>
      <c r="FQL222"/>
      <c r="FQM222"/>
      <c r="FQN222"/>
      <c r="FQO222"/>
      <c r="FQP222"/>
      <c r="FQQ222"/>
      <c r="FQR222"/>
      <c r="FQS222"/>
      <c r="FQT222"/>
      <c r="FQU222"/>
      <c r="FQV222"/>
      <c r="FQW222"/>
      <c r="FQX222"/>
      <c r="FQY222"/>
      <c r="FQZ222"/>
      <c r="FRA222"/>
      <c r="FRB222"/>
      <c r="FRC222"/>
      <c r="FRD222"/>
      <c r="FRE222"/>
      <c r="FRF222"/>
      <c r="FRG222"/>
      <c r="FRH222"/>
      <c r="FRI222"/>
      <c r="FRJ222"/>
      <c r="FRK222"/>
      <c r="FRL222"/>
      <c r="FRM222"/>
      <c r="FRN222"/>
      <c r="FRO222"/>
      <c r="FRP222"/>
      <c r="FRQ222"/>
      <c r="FRR222"/>
      <c r="FRS222"/>
      <c r="FRT222"/>
      <c r="FRU222"/>
      <c r="FRV222"/>
      <c r="FRW222"/>
      <c r="FRX222"/>
      <c r="FRY222"/>
      <c r="FRZ222"/>
      <c r="FSA222"/>
      <c r="FSB222"/>
      <c r="FSC222"/>
      <c r="FSD222"/>
      <c r="FSE222"/>
      <c r="FSF222"/>
      <c r="FSG222"/>
      <c r="FSH222"/>
      <c r="FSI222"/>
      <c r="FSJ222"/>
      <c r="FSK222"/>
      <c r="FSL222"/>
      <c r="FSM222"/>
      <c r="FSN222"/>
      <c r="FSO222"/>
      <c r="FSP222"/>
      <c r="FSQ222"/>
      <c r="FSR222"/>
      <c r="FSS222"/>
      <c r="FST222"/>
      <c r="FSU222"/>
      <c r="FSV222"/>
      <c r="FSW222"/>
      <c r="FSX222"/>
      <c r="FSY222"/>
      <c r="FSZ222"/>
      <c r="FTA222"/>
      <c r="FTB222"/>
      <c r="FTC222"/>
      <c r="FTD222"/>
      <c r="FTE222"/>
      <c r="FTF222"/>
      <c r="FTG222"/>
      <c r="FTH222"/>
      <c r="FTI222"/>
      <c r="FTJ222"/>
      <c r="FTK222"/>
      <c r="FTL222"/>
      <c r="FTM222"/>
      <c r="FTN222"/>
      <c r="FTO222"/>
      <c r="FTP222"/>
      <c r="FTQ222"/>
      <c r="FTR222"/>
      <c r="FTS222"/>
      <c r="FTT222"/>
      <c r="FTU222"/>
      <c r="FTV222"/>
      <c r="FTW222"/>
      <c r="FTX222"/>
      <c r="FTY222"/>
      <c r="FTZ222"/>
      <c r="FUA222"/>
      <c r="FUB222"/>
      <c r="FUC222"/>
      <c r="FUD222"/>
      <c r="FUE222"/>
      <c r="FUF222"/>
      <c r="FUG222"/>
      <c r="FUH222"/>
      <c r="FUI222"/>
      <c r="FUJ222"/>
      <c r="FUK222"/>
      <c r="FUL222"/>
      <c r="FUM222"/>
      <c r="FUN222"/>
      <c r="FUO222"/>
      <c r="FUP222"/>
      <c r="FUQ222"/>
      <c r="FUR222"/>
      <c r="FUS222"/>
      <c r="FUT222"/>
      <c r="FUU222"/>
      <c r="FUV222"/>
      <c r="FUW222"/>
      <c r="FUX222"/>
      <c r="FUY222"/>
      <c r="FUZ222"/>
      <c r="FVA222"/>
      <c r="FVB222"/>
      <c r="FVC222"/>
      <c r="FVD222"/>
      <c r="FVE222"/>
      <c r="FVF222"/>
      <c r="FVG222"/>
      <c r="FVH222"/>
      <c r="FVI222"/>
      <c r="FVJ222"/>
      <c r="FVK222"/>
      <c r="FVL222"/>
      <c r="FVM222"/>
      <c r="FVN222"/>
      <c r="FVO222"/>
      <c r="FVP222"/>
      <c r="FVQ222"/>
      <c r="FVR222"/>
      <c r="FVS222"/>
      <c r="FVT222"/>
      <c r="FVU222"/>
      <c r="FVV222"/>
      <c r="FVW222"/>
      <c r="FVX222"/>
      <c r="FVY222"/>
      <c r="FVZ222"/>
      <c r="FWA222"/>
      <c r="FWB222"/>
      <c r="FWC222"/>
      <c r="FWD222"/>
      <c r="FWE222"/>
      <c r="FWF222"/>
      <c r="FWG222"/>
      <c r="FWH222"/>
      <c r="FWI222"/>
      <c r="FWJ222"/>
      <c r="FWK222"/>
      <c r="FWL222"/>
      <c r="FWM222"/>
      <c r="FWN222"/>
      <c r="FWO222"/>
      <c r="FWP222"/>
      <c r="FWQ222"/>
      <c r="FWR222"/>
      <c r="FWS222"/>
      <c r="FWT222"/>
      <c r="FWU222"/>
      <c r="FWV222"/>
      <c r="FWW222"/>
      <c r="FWX222"/>
      <c r="FWY222"/>
      <c r="FWZ222"/>
      <c r="FXA222"/>
      <c r="FXB222"/>
      <c r="FXC222"/>
      <c r="FXD222"/>
      <c r="FXE222"/>
      <c r="FXF222"/>
      <c r="FXG222"/>
      <c r="FXH222"/>
      <c r="FXI222"/>
      <c r="FXJ222"/>
      <c r="FXK222"/>
      <c r="FXL222"/>
      <c r="FXM222"/>
      <c r="FXN222"/>
      <c r="FXO222"/>
      <c r="FXP222"/>
      <c r="FXQ222"/>
      <c r="FXR222"/>
      <c r="FXS222"/>
      <c r="FXT222"/>
      <c r="FXU222"/>
      <c r="FXV222"/>
      <c r="FXW222"/>
      <c r="FXX222"/>
      <c r="FXY222"/>
      <c r="FXZ222"/>
      <c r="FYA222"/>
      <c r="FYB222"/>
      <c r="FYC222"/>
      <c r="FYD222"/>
      <c r="FYE222"/>
      <c r="FYF222"/>
      <c r="FYG222"/>
      <c r="FYH222"/>
      <c r="FYI222"/>
      <c r="FYJ222"/>
      <c r="FYK222"/>
      <c r="FYL222"/>
      <c r="FYM222"/>
      <c r="FYN222"/>
      <c r="FYO222"/>
      <c r="FYP222"/>
      <c r="FYQ222"/>
      <c r="FYR222"/>
      <c r="FYS222"/>
      <c r="FYT222"/>
      <c r="FYU222"/>
      <c r="FYV222"/>
      <c r="FYW222"/>
      <c r="FYX222"/>
      <c r="FYY222"/>
      <c r="FYZ222"/>
      <c r="FZA222"/>
      <c r="FZB222"/>
      <c r="FZC222"/>
      <c r="FZD222"/>
      <c r="FZE222"/>
      <c r="FZF222"/>
      <c r="FZG222"/>
      <c r="FZH222"/>
      <c r="FZI222"/>
      <c r="FZJ222"/>
      <c r="FZK222"/>
      <c r="FZL222"/>
      <c r="FZM222"/>
      <c r="FZN222"/>
      <c r="FZO222"/>
      <c r="FZP222"/>
      <c r="FZQ222"/>
      <c r="FZR222"/>
      <c r="FZS222"/>
      <c r="FZT222"/>
      <c r="FZU222"/>
      <c r="FZV222"/>
      <c r="FZW222"/>
      <c r="FZX222"/>
      <c r="FZY222"/>
      <c r="FZZ222"/>
      <c r="GAA222"/>
      <c r="GAB222"/>
      <c r="GAC222"/>
      <c r="GAD222"/>
      <c r="GAE222"/>
      <c r="GAF222"/>
      <c r="GAG222"/>
      <c r="GAH222"/>
      <c r="GAI222"/>
      <c r="GAJ222"/>
      <c r="GAK222"/>
      <c r="GAL222"/>
      <c r="GAM222"/>
      <c r="GAN222"/>
      <c r="GAO222"/>
      <c r="GAP222"/>
      <c r="GAQ222"/>
      <c r="GAR222"/>
      <c r="GAS222"/>
      <c r="GAT222"/>
      <c r="GAU222"/>
      <c r="GAV222"/>
      <c r="GAW222"/>
      <c r="GAX222"/>
      <c r="GAY222"/>
      <c r="GAZ222"/>
      <c r="GBA222"/>
      <c r="GBB222"/>
      <c r="GBC222"/>
      <c r="GBD222"/>
      <c r="GBE222"/>
      <c r="GBF222"/>
      <c r="GBG222"/>
      <c r="GBH222"/>
      <c r="GBI222"/>
      <c r="GBJ222"/>
      <c r="GBK222"/>
      <c r="GBL222"/>
      <c r="GBM222"/>
      <c r="GBN222"/>
      <c r="GBO222"/>
      <c r="GBP222"/>
      <c r="GBQ222"/>
      <c r="GBR222"/>
      <c r="GBS222"/>
      <c r="GBT222"/>
      <c r="GBU222"/>
      <c r="GBV222"/>
      <c r="GBW222"/>
      <c r="GBX222"/>
      <c r="GBY222"/>
      <c r="GBZ222"/>
      <c r="GCA222"/>
      <c r="GCB222"/>
      <c r="GCC222"/>
      <c r="GCD222"/>
      <c r="GCE222"/>
      <c r="GCF222"/>
      <c r="GCG222"/>
      <c r="GCH222"/>
      <c r="GCI222"/>
      <c r="GCJ222"/>
      <c r="GCK222"/>
      <c r="GCL222"/>
      <c r="GCM222"/>
      <c r="GCN222"/>
      <c r="GCO222"/>
      <c r="GCP222"/>
      <c r="GCQ222"/>
      <c r="GCR222"/>
      <c r="GCS222"/>
      <c r="GCT222"/>
      <c r="GCU222"/>
      <c r="GCV222"/>
      <c r="GCW222"/>
      <c r="GCX222"/>
      <c r="GCY222"/>
      <c r="GCZ222"/>
      <c r="GDA222"/>
      <c r="GDB222"/>
      <c r="GDC222"/>
      <c r="GDD222"/>
      <c r="GDE222"/>
      <c r="GDF222"/>
      <c r="GDG222"/>
      <c r="GDH222"/>
      <c r="GDI222"/>
      <c r="GDJ222"/>
      <c r="GDK222"/>
      <c r="GDL222"/>
      <c r="GDM222"/>
      <c r="GDN222"/>
      <c r="GDO222"/>
      <c r="GDP222"/>
      <c r="GDQ222"/>
      <c r="GDR222"/>
      <c r="GDS222"/>
      <c r="GDT222"/>
      <c r="GDU222"/>
      <c r="GDV222"/>
      <c r="GDW222"/>
      <c r="GDX222"/>
      <c r="GDY222"/>
      <c r="GDZ222"/>
      <c r="GEA222"/>
      <c r="GEB222"/>
      <c r="GEC222"/>
      <c r="GED222"/>
      <c r="GEE222"/>
      <c r="GEF222"/>
      <c r="GEG222"/>
      <c r="GEH222"/>
      <c r="GEI222"/>
      <c r="GEJ222"/>
      <c r="GEK222"/>
      <c r="GEL222"/>
      <c r="GEM222"/>
      <c r="GEN222"/>
      <c r="GEO222"/>
      <c r="GEP222"/>
      <c r="GEQ222"/>
      <c r="GER222"/>
      <c r="GES222"/>
      <c r="GET222"/>
      <c r="GEU222"/>
      <c r="GEV222"/>
      <c r="GEW222"/>
      <c r="GEX222"/>
      <c r="GEY222"/>
      <c r="GEZ222"/>
      <c r="GFA222"/>
      <c r="GFB222"/>
      <c r="GFC222"/>
      <c r="GFD222"/>
      <c r="GFE222"/>
      <c r="GFF222"/>
      <c r="GFG222"/>
      <c r="GFH222"/>
      <c r="GFI222"/>
      <c r="GFJ222"/>
      <c r="GFK222"/>
      <c r="GFL222"/>
      <c r="GFM222"/>
      <c r="GFN222"/>
      <c r="GFO222"/>
      <c r="GFP222"/>
      <c r="GFQ222"/>
      <c r="GFR222"/>
      <c r="GFS222"/>
      <c r="GFT222"/>
      <c r="GFU222"/>
      <c r="GFV222"/>
      <c r="GFW222"/>
      <c r="GFX222"/>
      <c r="GFY222"/>
      <c r="GFZ222"/>
      <c r="GGA222"/>
      <c r="GGB222"/>
      <c r="GGC222"/>
      <c r="GGD222"/>
      <c r="GGE222"/>
      <c r="GGF222"/>
      <c r="GGG222"/>
      <c r="GGH222"/>
      <c r="GGI222"/>
      <c r="GGJ222"/>
      <c r="GGK222"/>
      <c r="GGL222"/>
      <c r="GGM222"/>
      <c r="GGN222"/>
      <c r="GGO222"/>
      <c r="GGP222"/>
      <c r="GGQ222"/>
      <c r="GGR222"/>
      <c r="GGS222"/>
      <c r="GGT222"/>
      <c r="GGU222"/>
      <c r="GGV222"/>
      <c r="GGW222"/>
      <c r="GGX222"/>
      <c r="GGY222"/>
      <c r="GGZ222"/>
      <c r="GHA222"/>
      <c r="GHB222"/>
      <c r="GHC222"/>
      <c r="GHD222"/>
      <c r="GHE222"/>
      <c r="GHF222"/>
      <c r="GHG222"/>
      <c r="GHH222"/>
      <c r="GHI222"/>
      <c r="GHJ222"/>
      <c r="GHK222"/>
      <c r="GHL222"/>
      <c r="GHM222"/>
      <c r="GHN222"/>
      <c r="GHO222"/>
      <c r="GHP222"/>
      <c r="GHQ222"/>
      <c r="GHR222"/>
      <c r="GHS222"/>
      <c r="GHT222"/>
      <c r="GHU222"/>
      <c r="GHV222"/>
      <c r="GHW222"/>
      <c r="GHX222"/>
      <c r="GHY222"/>
      <c r="GHZ222"/>
      <c r="GIA222"/>
      <c r="GIB222"/>
      <c r="GIC222"/>
      <c r="GID222"/>
      <c r="GIE222"/>
      <c r="GIF222"/>
      <c r="GIG222"/>
      <c r="GIH222"/>
      <c r="GII222"/>
      <c r="GIJ222"/>
      <c r="GIK222"/>
      <c r="GIL222"/>
      <c r="GIM222"/>
      <c r="GIN222"/>
      <c r="GIO222"/>
      <c r="GIP222"/>
      <c r="GIQ222"/>
      <c r="GIR222"/>
      <c r="GIS222"/>
      <c r="GIT222"/>
      <c r="GIU222"/>
      <c r="GIV222"/>
      <c r="GIW222"/>
      <c r="GIX222"/>
      <c r="GIY222"/>
      <c r="GIZ222"/>
      <c r="GJA222"/>
      <c r="GJB222"/>
      <c r="GJC222"/>
      <c r="GJD222"/>
      <c r="GJE222"/>
      <c r="GJF222"/>
      <c r="GJG222"/>
      <c r="GJH222"/>
      <c r="GJI222"/>
      <c r="GJJ222"/>
      <c r="GJK222"/>
      <c r="GJL222"/>
      <c r="GJM222"/>
      <c r="GJN222"/>
      <c r="GJO222"/>
      <c r="GJP222"/>
      <c r="GJQ222"/>
      <c r="GJR222"/>
      <c r="GJS222"/>
      <c r="GJT222"/>
      <c r="GJU222"/>
      <c r="GJV222"/>
      <c r="GJW222"/>
      <c r="GJX222"/>
      <c r="GJY222"/>
      <c r="GJZ222"/>
      <c r="GKA222"/>
      <c r="GKB222"/>
      <c r="GKC222"/>
      <c r="GKD222"/>
      <c r="GKE222"/>
      <c r="GKF222"/>
      <c r="GKG222"/>
      <c r="GKH222"/>
      <c r="GKI222"/>
      <c r="GKJ222"/>
      <c r="GKK222"/>
      <c r="GKL222"/>
      <c r="GKM222"/>
      <c r="GKN222"/>
      <c r="GKO222"/>
      <c r="GKP222"/>
      <c r="GKQ222"/>
      <c r="GKR222"/>
      <c r="GKS222"/>
      <c r="GKT222"/>
      <c r="GKU222"/>
      <c r="GKV222"/>
      <c r="GKW222"/>
      <c r="GKX222"/>
      <c r="GKY222"/>
      <c r="GKZ222"/>
      <c r="GLA222"/>
      <c r="GLB222"/>
      <c r="GLC222"/>
      <c r="GLD222"/>
      <c r="GLE222"/>
      <c r="GLF222"/>
      <c r="GLG222"/>
      <c r="GLH222"/>
      <c r="GLI222"/>
      <c r="GLJ222"/>
      <c r="GLK222"/>
      <c r="GLL222"/>
      <c r="GLM222"/>
      <c r="GLN222"/>
      <c r="GLO222"/>
      <c r="GLP222"/>
      <c r="GLQ222"/>
      <c r="GLR222"/>
      <c r="GLS222"/>
      <c r="GLT222"/>
      <c r="GLU222"/>
      <c r="GLV222"/>
      <c r="GLW222"/>
      <c r="GLX222"/>
      <c r="GLY222"/>
      <c r="GLZ222"/>
      <c r="GMA222"/>
      <c r="GMB222"/>
      <c r="GMC222"/>
      <c r="GMD222"/>
      <c r="GME222"/>
      <c r="GMF222"/>
      <c r="GMG222"/>
      <c r="GMH222"/>
      <c r="GMI222"/>
      <c r="GMJ222"/>
      <c r="GMK222"/>
      <c r="GML222"/>
      <c r="GMM222"/>
      <c r="GMN222"/>
      <c r="GMO222"/>
      <c r="GMP222"/>
      <c r="GMQ222"/>
      <c r="GMR222"/>
      <c r="GMS222"/>
      <c r="GMT222"/>
      <c r="GMU222"/>
      <c r="GMV222"/>
      <c r="GMW222"/>
      <c r="GMX222"/>
      <c r="GMY222"/>
      <c r="GMZ222"/>
      <c r="GNA222"/>
      <c r="GNB222"/>
      <c r="GNC222"/>
      <c r="GND222"/>
      <c r="GNE222"/>
      <c r="GNF222"/>
      <c r="GNG222"/>
      <c r="GNH222"/>
      <c r="GNI222"/>
      <c r="GNJ222"/>
      <c r="GNK222"/>
      <c r="GNL222"/>
      <c r="GNM222"/>
      <c r="GNN222"/>
      <c r="GNO222"/>
      <c r="GNP222"/>
      <c r="GNQ222"/>
      <c r="GNR222"/>
      <c r="GNS222"/>
      <c r="GNT222"/>
      <c r="GNU222"/>
      <c r="GNV222"/>
      <c r="GNW222"/>
      <c r="GNX222"/>
      <c r="GNY222"/>
      <c r="GNZ222"/>
      <c r="GOA222"/>
      <c r="GOB222"/>
      <c r="GOC222"/>
      <c r="GOD222"/>
      <c r="GOE222"/>
      <c r="GOF222"/>
      <c r="GOG222"/>
      <c r="GOH222"/>
      <c r="GOI222"/>
      <c r="GOJ222"/>
      <c r="GOK222"/>
      <c r="GOL222"/>
      <c r="GOM222"/>
      <c r="GON222"/>
      <c r="GOO222"/>
      <c r="GOP222"/>
      <c r="GOQ222"/>
      <c r="GOR222"/>
      <c r="GOS222"/>
      <c r="GOT222"/>
      <c r="GOU222"/>
      <c r="GOV222"/>
      <c r="GOW222"/>
      <c r="GOX222"/>
      <c r="GOY222"/>
      <c r="GOZ222"/>
      <c r="GPA222"/>
      <c r="GPB222"/>
      <c r="GPC222"/>
      <c r="GPD222"/>
      <c r="GPE222"/>
      <c r="GPF222"/>
      <c r="GPG222"/>
      <c r="GPH222"/>
      <c r="GPI222"/>
      <c r="GPJ222"/>
      <c r="GPK222"/>
      <c r="GPL222"/>
      <c r="GPM222"/>
      <c r="GPN222"/>
      <c r="GPO222"/>
      <c r="GPP222"/>
      <c r="GPQ222"/>
      <c r="GPR222"/>
      <c r="GPS222"/>
      <c r="GPT222"/>
      <c r="GPU222"/>
      <c r="GPV222"/>
      <c r="GPW222"/>
      <c r="GPX222"/>
      <c r="GPY222"/>
      <c r="GPZ222"/>
      <c r="GQA222"/>
      <c r="GQB222"/>
      <c r="GQC222"/>
      <c r="GQD222"/>
      <c r="GQE222"/>
      <c r="GQF222"/>
      <c r="GQG222"/>
      <c r="GQH222"/>
      <c r="GQI222"/>
      <c r="GQJ222"/>
      <c r="GQK222"/>
      <c r="GQL222"/>
      <c r="GQM222"/>
      <c r="GQN222"/>
      <c r="GQO222"/>
      <c r="GQP222"/>
      <c r="GQQ222"/>
      <c r="GQR222"/>
      <c r="GQS222"/>
      <c r="GQT222"/>
      <c r="GQU222"/>
      <c r="GQV222"/>
      <c r="GQW222"/>
      <c r="GQX222"/>
      <c r="GQY222"/>
      <c r="GQZ222"/>
      <c r="GRA222"/>
      <c r="GRB222"/>
      <c r="GRC222"/>
      <c r="GRD222"/>
      <c r="GRE222"/>
      <c r="GRF222"/>
      <c r="GRG222"/>
      <c r="GRH222"/>
      <c r="GRI222"/>
      <c r="GRJ222"/>
      <c r="GRK222"/>
      <c r="GRL222"/>
      <c r="GRM222"/>
      <c r="GRN222"/>
      <c r="GRO222"/>
      <c r="GRP222"/>
      <c r="GRQ222"/>
      <c r="GRR222"/>
      <c r="GRS222"/>
      <c r="GRT222"/>
      <c r="GRU222"/>
      <c r="GRV222"/>
      <c r="GRW222"/>
      <c r="GRX222"/>
      <c r="GRY222"/>
      <c r="GRZ222"/>
      <c r="GSA222"/>
      <c r="GSB222"/>
      <c r="GSC222"/>
      <c r="GSD222"/>
      <c r="GSE222"/>
      <c r="GSF222"/>
      <c r="GSG222"/>
      <c r="GSH222"/>
      <c r="GSI222"/>
      <c r="GSJ222"/>
      <c r="GSK222"/>
      <c r="GSL222"/>
      <c r="GSM222"/>
      <c r="GSN222"/>
      <c r="GSO222"/>
      <c r="GSP222"/>
      <c r="GSQ222"/>
      <c r="GSR222"/>
      <c r="GSS222"/>
      <c r="GST222"/>
      <c r="GSU222"/>
      <c r="GSV222"/>
      <c r="GSW222"/>
      <c r="GSX222"/>
      <c r="GSY222"/>
      <c r="GSZ222"/>
      <c r="GTA222"/>
      <c r="GTB222"/>
      <c r="GTC222"/>
      <c r="GTD222"/>
      <c r="GTE222"/>
      <c r="GTF222"/>
      <c r="GTG222"/>
      <c r="GTH222"/>
      <c r="GTI222"/>
      <c r="GTJ222"/>
      <c r="GTK222"/>
      <c r="GTL222"/>
      <c r="GTM222"/>
      <c r="GTN222"/>
      <c r="GTO222"/>
      <c r="GTP222"/>
      <c r="GTQ222"/>
      <c r="GTR222"/>
      <c r="GTS222"/>
      <c r="GTT222"/>
      <c r="GTU222"/>
      <c r="GTV222"/>
      <c r="GTW222"/>
      <c r="GTX222"/>
      <c r="GTY222"/>
      <c r="GTZ222"/>
      <c r="GUA222"/>
      <c r="GUB222"/>
      <c r="GUC222"/>
      <c r="GUD222"/>
      <c r="GUE222"/>
      <c r="GUF222"/>
      <c r="GUG222"/>
      <c r="GUH222"/>
      <c r="GUI222"/>
      <c r="GUJ222"/>
      <c r="GUK222"/>
      <c r="GUL222"/>
      <c r="GUM222"/>
      <c r="GUN222"/>
      <c r="GUO222"/>
      <c r="GUP222"/>
      <c r="GUQ222"/>
      <c r="GUR222"/>
      <c r="GUS222"/>
      <c r="GUT222"/>
      <c r="GUU222"/>
      <c r="GUV222"/>
      <c r="GUW222"/>
      <c r="GUX222"/>
      <c r="GUY222"/>
      <c r="GUZ222"/>
      <c r="GVA222"/>
      <c r="GVB222"/>
      <c r="GVC222"/>
      <c r="GVD222"/>
      <c r="GVE222"/>
      <c r="GVF222"/>
      <c r="GVG222"/>
      <c r="GVH222"/>
      <c r="GVI222"/>
      <c r="GVJ222"/>
      <c r="GVK222"/>
      <c r="GVL222"/>
      <c r="GVM222"/>
      <c r="GVN222"/>
      <c r="GVO222"/>
      <c r="GVP222"/>
      <c r="GVQ222"/>
      <c r="GVR222"/>
      <c r="GVS222"/>
      <c r="GVT222"/>
      <c r="GVU222"/>
      <c r="GVV222"/>
      <c r="GVW222"/>
      <c r="GVX222"/>
      <c r="GVY222"/>
      <c r="GVZ222"/>
      <c r="GWA222"/>
      <c r="GWB222"/>
      <c r="GWC222"/>
      <c r="GWD222"/>
      <c r="GWE222"/>
      <c r="GWF222"/>
      <c r="GWG222"/>
      <c r="GWH222"/>
      <c r="GWI222"/>
      <c r="GWJ222"/>
      <c r="GWK222"/>
      <c r="GWL222"/>
      <c r="GWM222"/>
      <c r="GWN222"/>
      <c r="GWO222"/>
      <c r="GWP222"/>
      <c r="GWQ222"/>
      <c r="GWR222"/>
      <c r="GWS222"/>
      <c r="GWT222"/>
      <c r="GWU222"/>
      <c r="GWV222"/>
      <c r="GWW222"/>
      <c r="GWX222"/>
      <c r="GWY222"/>
      <c r="GWZ222"/>
      <c r="GXA222"/>
      <c r="GXB222"/>
      <c r="GXC222"/>
      <c r="GXD222"/>
      <c r="GXE222"/>
      <c r="GXF222"/>
      <c r="GXG222"/>
      <c r="GXH222"/>
      <c r="GXI222"/>
      <c r="GXJ222"/>
      <c r="GXK222"/>
      <c r="GXL222"/>
      <c r="GXM222"/>
      <c r="GXN222"/>
      <c r="GXO222"/>
      <c r="GXP222"/>
      <c r="GXQ222"/>
      <c r="GXR222"/>
      <c r="GXS222"/>
      <c r="GXT222"/>
      <c r="GXU222"/>
      <c r="GXV222"/>
      <c r="GXW222"/>
      <c r="GXX222"/>
      <c r="GXY222"/>
      <c r="GXZ222"/>
      <c r="GYA222"/>
      <c r="GYB222"/>
      <c r="GYC222"/>
      <c r="GYD222"/>
      <c r="GYE222"/>
      <c r="GYF222"/>
      <c r="GYG222"/>
      <c r="GYH222"/>
      <c r="GYI222"/>
      <c r="GYJ222"/>
      <c r="GYK222"/>
      <c r="GYL222"/>
      <c r="GYM222"/>
      <c r="GYN222"/>
      <c r="GYO222"/>
      <c r="GYP222"/>
      <c r="GYQ222"/>
      <c r="GYR222"/>
      <c r="GYS222"/>
      <c r="GYT222"/>
      <c r="GYU222"/>
      <c r="GYV222"/>
      <c r="GYW222"/>
      <c r="GYX222"/>
      <c r="GYY222"/>
      <c r="GYZ222"/>
      <c r="GZA222"/>
      <c r="GZB222"/>
      <c r="GZC222"/>
      <c r="GZD222"/>
      <c r="GZE222"/>
      <c r="GZF222"/>
      <c r="GZG222"/>
      <c r="GZH222"/>
      <c r="GZI222"/>
      <c r="GZJ222"/>
      <c r="GZK222"/>
      <c r="GZL222"/>
      <c r="GZM222"/>
      <c r="GZN222"/>
      <c r="GZO222"/>
      <c r="GZP222"/>
      <c r="GZQ222"/>
      <c r="GZR222"/>
      <c r="GZS222"/>
      <c r="GZT222"/>
      <c r="GZU222"/>
      <c r="GZV222"/>
      <c r="GZW222"/>
      <c r="GZX222"/>
      <c r="GZY222"/>
      <c r="GZZ222"/>
      <c r="HAA222"/>
      <c r="HAB222"/>
      <c r="HAC222"/>
      <c r="HAD222"/>
      <c r="HAE222"/>
      <c r="HAF222"/>
      <c r="HAG222"/>
      <c r="HAH222"/>
      <c r="HAI222"/>
      <c r="HAJ222"/>
      <c r="HAK222"/>
      <c r="HAL222"/>
      <c r="HAM222"/>
      <c r="HAN222"/>
      <c r="HAO222"/>
      <c r="HAP222"/>
      <c r="HAQ222"/>
      <c r="HAR222"/>
      <c r="HAS222"/>
      <c r="HAT222"/>
      <c r="HAU222"/>
      <c r="HAV222"/>
      <c r="HAW222"/>
      <c r="HAX222"/>
      <c r="HAY222"/>
      <c r="HAZ222"/>
      <c r="HBA222"/>
      <c r="HBB222"/>
      <c r="HBC222"/>
      <c r="HBD222"/>
      <c r="HBE222"/>
      <c r="HBF222"/>
      <c r="HBG222"/>
      <c r="HBH222"/>
      <c r="HBI222"/>
      <c r="HBJ222"/>
      <c r="HBK222"/>
      <c r="HBL222"/>
      <c r="HBM222"/>
      <c r="HBN222"/>
      <c r="HBO222"/>
      <c r="HBP222"/>
      <c r="HBQ222"/>
      <c r="HBR222"/>
      <c r="HBS222"/>
      <c r="HBT222"/>
      <c r="HBU222"/>
      <c r="HBV222"/>
      <c r="HBW222"/>
      <c r="HBX222"/>
      <c r="HBY222"/>
      <c r="HBZ222"/>
      <c r="HCA222"/>
      <c r="HCB222"/>
      <c r="HCC222"/>
      <c r="HCD222"/>
      <c r="HCE222"/>
      <c r="HCF222"/>
      <c r="HCG222"/>
      <c r="HCH222"/>
      <c r="HCI222"/>
      <c r="HCJ222"/>
      <c r="HCK222"/>
      <c r="HCL222"/>
      <c r="HCM222"/>
      <c r="HCN222"/>
      <c r="HCO222"/>
      <c r="HCP222"/>
      <c r="HCQ222"/>
      <c r="HCR222"/>
      <c r="HCS222"/>
      <c r="HCT222"/>
      <c r="HCU222"/>
      <c r="HCV222"/>
      <c r="HCW222"/>
      <c r="HCX222"/>
      <c r="HCY222"/>
      <c r="HCZ222"/>
      <c r="HDA222"/>
      <c r="HDB222"/>
      <c r="HDC222"/>
      <c r="HDD222"/>
      <c r="HDE222"/>
      <c r="HDF222"/>
      <c r="HDG222"/>
      <c r="HDH222"/>
      <c r="HDI222"/>
      <c r="HDJ222"/>
      <c r="HDK222"/>
      <c r="HDL222"/>
      <c r="HDM222"/>
      <c r="HDN222"/>
      <c r="HDO222"/>
      <c r="HDP222"/>
      <c r="HDQ222"/>
      <c r="HDR222"/>
      <c r="HDS222"/>
      <c r="HDT222"/>
      <c r="HDU222"/>
      <c r="HDV222"/>
      <c r="HDW222"/>
      <c r="HDX222"/>
      <c r="HDY222"/>
      <c r="HDZ222"/>
      <c r="HEA222"/>
      <c r="HEB222"/>
      <c r="HEC222"/>
      <c r="HED222"/>
      <c r="HEE222"/>
      <c r="HEF222"/>
      <c r="HEG222"/>
      <c r="HEH222"/>
      <c r="HEI222"/>
      <c r="HEJ222"/>
      <c r="HEK222"/>
      <c r="HEL222"/>
      <c r="HEM222"/>
      <c r="HEN222"/>
      <c r="HEO222"/>
      <c r="HEP222"/>
      <c r="HEQ222"/>
      <c r="HER222"/>
      <c r="HES222"/>
      <c r="HET222"/>
      <c r="HEU222"/>
      <c r="HEV222"/>
      <c r="HEW222"/>
      <c r="HEX222"/>
      <c r="HEY222"/>
      <c r="HEZ222"/>
      <c r="HFA222"/>
      <c r="HFB222"/>
      <c r="HFC222"/>
      <c r="HFD222"/>
      <c r="HFE222"/>
      <c r="HFF222"/>
      <c r="HFG222"/>
      <c r="HFH222"/>
      <c r="HFI222"/>
      <c r="HFJ222"/>
      <c r="HFK222"/>
      <c r="HFL222"/>
      <c r="HFM222"/>
      <c r="HFN222"/>
      <c r="HFO222"/>
      <c r="HFP222"/>
      <c r="HFQ222"/>
      <c r="HFR222"/>
      <c r="HFS222"/>
      <c r="HFT222"/>
      <c r="HFU222"/>
      <c r="HFV222"/>
      <c r="HFW222"/>
      <c r="HFX222"/>
      <c r="HFY222"/>
      <c r="HFZ222"/>
      <c r="HGA222"/>
      <c r="HGB222"/>
      <c r="HGC222"/>
      <c r="HGD222"/>
      <c r="HGE222"/>
      <c r="HGF222"/>
      <c r="HGG222"/>
      <c r="HGH222"/>
      <c r="HGI222"/>
      <c r="HGJ222"/>
      <c r="HGK222"/>
      <c r="HGL222"/>
      <c r="HGM222"/>
      <c r="HGN222"/>
      <c r="HGO222"/>
      <c r="HGP222"/>
      <c r="HGQ222"/>
      <c r="HGR222"/>
      <c r="HGS222"/>
      <c r="HGT222"/>
      <c r="HGU222"/>
      <c r="HGV222"/>
      <c r="HGW222"/>
      <c r="HGX222"/>
      <c r="HGY222"/>
      <c r="HGZ222"/>
      <c r="HHA222"/>
      <c r="HHB222"/>
      <c r="HHC222"/>
      <c r="HHD222"/>
      <c r="HHE222"/>
      <c r="HHF222"/>
      <c r="HHG222"/>
      <c r="HHH222"/>
      <c r="HHI222"/>
      <c r="HHJ222"/>
      <c r="HHK222"/>
      <c r="HHL222"/>
      <c r="HHM222"/>
      <c r="HHN222"/>
      <c r="HHO222"/>
      <c r="HHP222"/>
      <c r="HHQ222"/>
      <c r="HHR222"/>
      <c r="HHS222"/>
      <c r="HHT222"/>
      <c r="HHU222"/>
      <c r="HHV222"/>
      <c r="HHW222"/>
      <c r="HHX222"/>
      <c r="HHY222"/>
      <c r="HHZ222"/>
      <c r="HIA222"/>
      <c r="HIB222"/>
      <c r="HIC222"/>
      <c r="HID222"/>
      <c r="HIE222"/>
      <c r="HIF222"/>
      <c r="HIG222"/>
      <c r="HIH222"/>
      <c r="HII222"/>
      <c r="HIJ222"/>
      <c r="HIK222"/>
      <c r="HIL222"/>
      <c r="HIM222"/>
      <c r="HIN222"/>
      <c r="HIO222"/>
      <c r="HIP222"/>
      <c r="HIQ222"/>
      <c r="HIR222"/>
      <c r="HIS222"/>
      <c r="HIT222"/>
      <c r="HIU222"/>
      <c r="HIV222"/>
      <c r="HIW222"/>
      <c r="HIX222"/>
      <c r="HIY222"/>
      <c r="HIZ222"/>
      <c r="HJA222"/>
      <c r="HJB222"/>
      <c r="HJC222"/>
      <c r="HJD222"/>
      <c r="HJE222"/>
      <c r="HJF222"/>
      <c r="HJG222"/>
      <c r="HJH222"/>
      <c r="HJI222"/>
      <c r="HJJ222"/>
      <c r="HJK222"/>
      <c r="HJL222"/>
      <c r="HJM222"/>
      <c r="HJN222"/>
      <c r="HJO222"/>
      <c r="HJP222"/>
      <c r="HJQ222"/>
      <c r="HJR222"/>
      <c r="HJS222"/>
      <c r="HJT222"/>
      <c r="HJU222"/>
      <c r="HJV222"/>
      <c r="HJW222"/>
      <c r="HJX222"/>
      <c r="HJY222"/>
      <c r="HJZ222"/>
      <c r="HKA222"/>
      <c r="HKB222"/>
      <c r="HKC222"/>
      <c r="HKD222"/>
      <c r="HKE222"/>
      <c r="HKF222"/>
      <c r="HKG222"/>
      <c r="HKH222"/>
      <c r="HKI222"/>
      <c r="HKJ222"/>
      <c r="HKK222"/>
      <c r="HKL222"/>
      <c r="HKM222"/>
      <c r="HKN222"/>
      <c r="HKO222"/>
      <c r="HKP222"/>
      <c r="HKQ222"/>
      <c r="HKR222"/>
      <c r="HKS222"/>
      <c r="HKT222"/>
      <c r="HKU222"/>
      <c r="HKV222"/>
      <c r="HKW222"/>
      <c r="HKX222"/>
      <c r="HKY222"/>
      <c r="HKZ222"/>
      <c r="HLA222"/>
      <c r="HLB222"/>
      <c r="HLC222"/>
      <c r="HLD222"/>
      <c r="HLE222"/>
      <c r="HLF222"/>
      <c r="HLG222"/>
      <c r="HLH222"/>
      <c r="HLI222"/>
      <c r="HLJ222"/>
      <c r="HLK222"/>
      <c r="HLL222"/>
      <c r="HLM222"/>
      <c r="HLN222"/>
      <c r="HLO222"/>
      <c r="HLP222"/>
      <c r="HLQ222"/>
      <c r="HLR222"/>
      <c r="HLS222"/>
      <c r="HLT222"/>
      <c r="HLU222"/>
      <c r="HLV222"/>
      <c r="HLW222"/>
      <c r="HLX222"/>
      <c r="HLY222"/>
      <c r="HLZ222"/>
      <c r="HMA222"/>
      <c r="HMB222"/>
      <c r="HMC222"/>
      <c r="HMD222"/>
      <c r="HME222"/>
      <c r="HMF222"/>
      <c r="HMG222"/>
      <c r="HMH222"/>
      <c r="HMI222"/>
      <c r="HMJ222"/>
      <c r="HMK222"/>
      <c r="HML222"/>
      <c r="HMM222"/>
      <c r="HMN222"/>
      <c r="HMO222"/>
      <c r="HMP222"/>
      <c r="HMQ222"/>
      <c r="HMR222"/>
      <c r="HMS222"/>
      <c r="HMT222"/>
      <c r="HMU222"/>
      <c r="HMV222"/>
      <c r="HMW222"/>
      <c r="HMX222"/>
      <c r="HMY222"/>
      <c r="HMZ222"/>
      <c r="HNA222"/>
      <c r="HNB222"/>
      <c r="HNC222"/>
      <c r="HND222"/>
      <c r="HNE222"/>
      <c r="HNF222"/>
      <c r="HNG222"/>
      <c r="HNH222"/>
      <c r="HNI222"/>
      <c r="HNJ222"/>
      <c r="HNK222"/>
      <c r="HNL222"/>
      <c r="HNM222"/>
      <c r="HNN222"/>
      <c r="HNO222"/>
      <c r="HNP222"/>
      <c r="HNQ222"/>
      <c r="HNR222"/>
      <c r="HNS222"/>
      <c r="HNT222"/>
      <c r="HNU222"/>
      <c r="HNV222"/>
      <c r="HNW222"/>
      <c r="HNX222"/>
      <c r="HNY222"/>
      <c r="HNZ222"/>
      <c r="HOA222"/>
      <c r="HOB222"/>
      <c r="HOC222"/>
      <c r="HOD222"/>
      <c r="HOE222"/>
      <c r="HOF222"/>
      <c r="HOG222"/>
      <c r="HOH222"/>
      <c r="HOI222"/>
      <c r="HOJ222"/>
      <c r="HOK222"/>
      <c r="HOL222"/>
      <c r="HOM222"/>
      <c r="HON222"/>
      <c r="HOO222"/>
      <c r="HOP222"/>
      <c r="HOQ222"/>
      <c r="HOR222"/>
      <c r="HOS222"/>
      <c r="HOT222"/>
      <c r="HOU222"/>
      <c r="HOV222"/>
      <c r="HOW222"/>
      <c r="HOX222"/>
      <c r="HOY222"/>
      <c r="HOZ222"/>
      <c r="HPA222"/>
      <c r="HPB222"/>
      <c r="HPC222"/>
      <c r="HPD222"/>
      <c r="HPE222"/>
      <c r="HPF222"/>
      <c r="HPG222"/>
      <c r="HPH222"/>
      <c r="HPI222"/>
      <c r="HPJ222"/>
      <c r="HPK222"/>
      <c r="HPL222"/>
      <c r="HPM222"/>
      <c r="HPN222"/>
      <c r="HPO222"/>
      <c r="HPP222"/>
      <c r="HPQ222"/>
      <c r="HPR222"/>
      <c r="HPS222"/>
      <c r="HPT222"/>
      <c r="HPU222"/>
      <c r="HPV222"/>
      <c r="HPW222"/>
      <c r="HPX222"/>
      <c r="HPY222"/>
      <c r="HPZ222"/>
      <c r="HQA222"/>
      <c r="HQB222"/>
      <c r="HQC222"/>
      <c r="HQD222"/>
      <c r="HQE222"/>
      <c r="HQF222"/>
      <c r="HQG222"/>
      <c r="HQH222"/>
      <c r="HQI222"/>
      <c r="HQJ222"/>
      <c r="HQK222"/>
      <c r="HQL222"/>
      <c r="HQM222"/>
      <c r="HQN222"/>
      <c r="HQO222"/>
      <c r="HQP222"/>
      <c r="HQQ222"/>
      <c r="HQR222"/>
      <c r="HQS222"/>
      <c r="HQT222"/>
      <c r="HQU222"/>
      <c r="HQV222"/>
      <c r="HQW222"/>
      <c r="HQX222"/>
      <c r="HQY222"/>
      <c r="HQZ222"/>
      <c r="HRA222"/>
      <c r="HRB222"/>
      <c r="HRC222"/>
      <c r="HRD222"/>
      <c r="HRE222"/>
      <c r="HRF222"/>
      <c r="HRG222"/>
      <c r="HRH222"/>
      <c r="HRI222"/>
      <c r="HRJ222"/>
      <c r="HRK222"/>
      <c r="HRL222"/>
      <c r="HRM222"/>
      <c r="HRN222"/>
      <c r="HRO222"/>
      <c r="HRP222"/>
      <c r="HRQ222"/>
      <c r="HRR222"/>
      <c r="HRS222"/>
      <c r="HRT222"/>
      <c r="HRU222"/>
      <c r="HRV222"/>
      <c r="HRW222"/>
      <c r="HRX222"/>
      <c r="HRY222"/>
      <c r="HRZ222"/>
      <c r="HSA222"/>
      <c r="HSB222"/>
      <c r="HSC222"/>
      <c r="HSD222"/>
      <c r="HSE222"/>
      <c r="HSF222"/>
      <c r="HSG222"/>
      <c r="HSH222"/>
      <c r="HSI222"/>
      <c r="HSJ222"/>
      <c r="HSK222"/>
      <c r="HSL222"/>
      <c r="HSM222"/>
      <c r="HSN222"/>
      <c r="HSO222"/>
      <c r="HSP222"/>
      <c r="HSQ222"/>
      <c r="HSR222"/>
      <c r="HSS222"/>
      <c r="HST222"/>
      <c r="HSU222"/>
      <c r="HSV222"/>
      <c r="HSW222"/>
      <c r="HSX222"/>
      <c r="HSY222"/>
      <c r="HSZ222"/>
      <c r="HTA222"/>
      <c r="HTB222"/>
      <c r="HTC222"/>
      <c r="HTD222"/>
      <c r="HTE222"/>
      <c r="HTF222"/>
      <c r="HTG222"/>
      <c r="HTH222"/>
      <c r="HTI222"/>
      <c r="HTJ222"/>
      <c r="HTK222"/>
      <c r="HTL222"/>
      <c r="HTM222"/>
      <c r="HTN222"/>
      <c r="HTO222"/>
      <c r="HTP222"/>
      <c r="HTQ222"/>
      <c r="HTR222"/>
      <c r="HTS222"/>
      <c r="HTT222"/>
      <c r="HTU222"/>
      <c r="HTV222"/>
      <c r="HTW222"/>
      <c r="HTX222"/>
      <c r="HTY222"/>
      <c r="HTZ222"/>
      <c r="HUA222"/>
      <c r="HUB222"/>
      <c r="HUC222"/>
      <c r="HUD222"/>
      <c r="HUE222"/>
      <c r="HUF222"/>
      <c r="HUG222"/>
      <c r="HUH222"/>
      <c r="HUI222"/>
      <c r="HUJ222"/>
      <c r="HUK222"/>
      <c r="HUL222"/>
      <c r="HUM222"/>
      <c r="HUN222"/>
      <c r="HUO222"/>
      <c r="HUP222"/>
      <c r="HUQ222"/>
      <c r="HUR222"/>
      <c r="HUS222"/>
      <c r="HUT222"/>
      <c r="HUU222"/>
      <c r="HUV222"/>
      <c r="HUW222"/>
      <c r="HUX222"/>
      <c r="HUY222"/>
      <c r="HUZ222"/>
      <c r="HVA222"/>
      <c r="HVB222"/>
      <c r="HVC222"/>
      <c r="HVD222"/>
      <c r="HVE222"/>
      <c r="HVF222"/>
      <c r="HVG222"/>
      <c r="HVH222"/>
      <c r="HVI222"/>
      <c r="HVJ222"/>
      <c r="HVK222"/>
      <c r="HVL222"/>
      <c r="HVM222"/>
      <c r="HVN222"/>
      <c r="HVO222"/>
      <c r="HVP222"/>
      <c r="HVQ222"/>
      <c r="HVR222"/>
      <c r="HVS222"/>
      <c r="HVT222"/>
      <c r="HVU222"/>
      <c r="HVV222"/>
      <c r="HVW222"/>
      <c r="HVX222"/>
      <c r="HVY222"/>
      <c r="HVZ222"/>
      <c r="HWA222"/>
      <c r="HWB222"/>
      <c r="HWC222"/>
      <c r="HWD222"/>
      <c r="HWE222"/>
      <c r="HWF222"/>
      <c r="HWG222"/>
      <c r="HWH222"/>
      <c r="HWI222"/>
      <c r="HWJ222"/>
      <c r="HWK222"/>
      <c r="HWL222"/>
      <c r="HWM222"/>
      <c r="HWN222"/>
      <c r="HWO222"/>
      <c r="HWP222"/>
      <c r="HWQ222"/>
      <c r="HWR222"/>
      <c r="HWS222"/>
      <c r="HWT222"/>
      <c r="HWU222"/>
      <c r="HWV222"/>
      <c r="HWW222"/>
      <c r="HWX222"/>
      <c r="HWY222"/>
      <c r="HWZ222"/>
      <c r="HXA222"/>
      <c r="HXB222"/>
      <c r="HXC222"/>
      <c r="HXD222"/>
      <c r="HXE222"/>
      <c r="HXF222"/>
      <c r="HXG222"/>
      <c r="HXH222"/>
      <c r="HXI222"/>
      <c r="HXJ222"/>
      <c r="HXK222"/>
      <c r="HXL222"/>
      <c r="HXM222"/>
      <c r="HXN222"/>
      <c r="HXO222"/>
      <c r="HXP222"/>
      <c r="HXQ222"/>
      <c r="HXR222"/>
      <c r="HXS222"/>
      <c r="HXT222"/>
      <c r="HXU222"/>
      <c r="HXV222"/>
      <c r="HXW222"/>
      <c r="HXX222"/>
      <c r="HXY222"/>
      <c r="HXZ222"/>
      <c r="HYA222"/>
      <c r="HYB222"/>
      <c r="HYC222"/>
      <c r="HYD222"/>
      <c r="HYE222"/>
      <c r="HYF222"/>
      <c r="HYG222"/>
      <c r="HYH222"/>
      <c r="HYI222"/>
      <c r="HYJ222"/>
      <c r="HYK222"/>
      <c r="HYL222"/>
      <c r="HYM222"/>
      <c r="HYN222"/>
      <c r="HYO222"/>
      <c r="HYP222"/>
      <c r="HYQ222"/>
      <c r="HYR222"/>
      <c r="HYS222"/>
      <c r="HYT222"/>
      <c r="HYU222"/>
      <c r="HYV222"/>
      <c r="HYW222"/>
      <c r="HYX222"/>
      <c r="HYY222"/>
      <c r="HYZ222"/>
      <c r="HZA222"/>
      <c r="HZB222"/>
      <c r="HZC222"/>
      <c r="HZD222"/>
      <c r="HZE222"/>
      <c r="HZF222"/>
      <c r="HZG222"/>
      <c r="HZH222"/>
      <c r="HZI222"/>
      <c r="HZJ222"/>
      <c r="HZK222"/>
      <c r="HZL222"/>
      <c r="HZM222"/>
      <c r="HZN222"/>
      <c r="HZO222"/>
      <c r="HZP222"/>
      <c r="HZQ222"/>
      <c r="HZR222"/>
      <c r="HZS222"/>
      <c r="HZT222"/>
      <c r="HZU222"/>
      <c r="HZV222"/>
      <c r="HZW222"/>
      <c r="HZX222"/>
      <c r="HZY222"/>
      <c r="HZZ222"/>
      <c r="IAA222"/>
      <c r="IAB222"/>
      <c r="IAC222"/>
      <c r="IAD222"/>
      <c r="IAE222"/>
      <c r="IAF222"/>
      <c r="IAG222"/>
      <c r="IAH222"/>
      <c r="IAI222"/>
      <c r="IAJ222"/>
      <c r="IAK222"/>
      <c r="IAL222"/>
      <c r="IAM222"/>
      <c r="IAN222"/>
      <c r="IAO222"/>
      <c r="IAP222"/>
      <c r="IAQ222"/>
      <c r="IAR222"/>
      <c r="IAS222"/>
      <c r="IAT222"/>
      <c r="IAU222"/>
      <c r="IAV222"/>
      <c r="IAW222"/>
      <c r="IAX222"/>
      <c r="IAY222"/>
      <c r="IAZ222"/>
      <c r="IBA222"/>
      <c r="IBB222"/>
      <c r="IBC222"/>
      <c r="IBD222"/>
      <c r="IBE222"/>
      <c r="IBF222"/>
      <c r="IBG222"/>
      <c r="IBH222"/>
      <c r="IBI222"/>
      <c r="IBJ222"/>
      <c r="IBK222"/>
      <c r="IBL222"/>
      <c r="IBM222"/>
      <c r="IBN222"/>
      <c r="IBO222"/>
      <c r="IBP222"/>
      <c r="IBQ222"/>
      <c r="IBR222"/>
      <c r="IBS222"/>
      <c r="IBT222"/>
      <c r="IBU222"/>
      <c r="IBV222"/>
      <c r="IBW222"/>
      <c r="IBX222"/>
      <c r="IBY222"/>
      <c r="IBZ222"/>
      <c r="ICA222"/>
      <c r="ICB222"/>
      <c r="ICC222"/>
      <c r="ICD222"/>
      <c r="ICE222"/>
      <c r="ICF222"/>
      <c r="ICG222"/>
      <c r="ICH222"/>
      <c r="ICI222"/>
      <c r="ICJ222"/>
      <c r="ICK222"/>
      <c r="ICL222"/>
      <c r="ICM222"/>
      <c r="ICN222"/>
      <c r="ICO222"/>
      <c r="ICP222"/>
      <c r="ICQ222"/>
      <c r="ICR222"/>
      <c r="ICS222"/>
      <c r="ICT222"/>
      <c r="ICU222"/>
      <c r="ICV222"/>
      <c r="ICW222"/>
      <c r="ICX222"/>
      <c r="ICY222"/>
      <c r="ICZ222"/>
      <c r="IDA222"/>
      <c r="IDB222"/>
      <c r="IDC222"/>
      <c r="IDD222"/>
      <c r="IDE222"/>
      <c r="IDF222"/>
      <c r="IDG222"/>
      <c r="IDH222"/>
      <c r="IDI222"/>
      <c r="IDJ222"/>
      <c r="IDK222"/>
      <c r="IDL222"/>
      <c r="IDM222"/>
      <c r="IDN222"/>
      <c r="IDO222"/>
      <c r="IDP222"/>
      <c r="IDQ222"/>
      <c r="IDR222"/>
      <c r="IDS222"/>
      <c r="IDT222"/>
      <c r="IDU222"/>
      <c r="IDV222"/>
      <c r="IDW222"/>
      <c r="IDX222"/>
      <c r="IDY222"/>
      <c r="IDZ222"/>
      <c r="IEA222"/>
      <c r="IEB222"/>
      <c r="IEC222"/>
      <c r="IED222"/>
      <c r="IEE222"/>
      <c r="IEF222"/>
      <c r="IEG222"/>
      <c r="IEH222"/>
      <c r="IEI222"/>
      <c r="IEJ222"/>
      <c r="IEK222"/>
      <c r="IEL222"/>
      <c r="IEM222"/>
      <c r="IEN222"/>
      <c r="IEO222"/>
      <c r="IEP222"/>
      <c r="IEQ222"/>
      <c r="IER222"/>
      <c r="IES222"/>
      <c r="IET222"/>
      <c r="IEU222"/>
      <c r="IEV222"/>
      <c r="IEW222"/>
      <c r="IEX222"/>
      <c r="IEY222"/>
      <c r="IEZ222"/>
      <c r="IFA222"/>
      <c r="IFB222"/>
      <c r="IFC222"/>
      <c r="IFD222"/>
      <c r="IFE222"/>
      <c r="IFF222"/>
      <c r="IFG222"/>
      <c r="IFH222"/>
      <c r="IFI222"/>
      <c r="IFJ222"/>
      <c r="IFK222"/>
      <c r="IFL222"/>
      <c r="IFM222"/>
      <c r="IFN222"/>
      <c r="IFO222"/>
      <c r="IFP222"/>
      <c r="IFQ222"/>
      <c r="IFR222"/>
      <c r="IFS222"/>
      <c r="IFT222"/>
      <c r="IFU222"/>
      <c r="IFV222"/>
      <c r="IFW222"/>
      <c r="IFX222"/>
      <c r="IFY222"/>
      <c r="IFZ222"/>
      <c r="IGA222"/>
      <c r="IGB222"/>
      <c r="IGC222"/>
      <c r="IGD222"/>
      <c r="IGE222"/>
      <c r="IGF222"/>
      <c r="IGG222"/>
      <c r="IGH222"/>
      <c r="IGI222"/>
      <c r="IGJ222"/>
      <c r="IGK222"/>
      <c r="IGL222"/>
      <c r="IGM222"/>
      <c r="IGN222"/>
      <c r="IGO222"/>
      <c r="IGP222"/>
      <c r="IGQ222"/>
      <c r="IGR222"/>
      <c r="IGS222"/>
      <c r="IGT222"/>
      <c r="IGU222"/>
      <c r="IGV222"/>
      <c r="IGW222"/>
      <c r="IGX222"/>
      <c r="IGY222"/>
      <c r="IGZ222"/>
      <c r="IHA222"/>
      <c r="IHB222"/>
      <c r="IHC222"/>
      <c r="IHD222"/>
      <c r="IHE222"/>
      <c r="IHF222"/>
      <c r="IHG222"/>
      <c r="IHH222"/>
      <c r="IHI222"/>
      <c r="IHJ222"/>
      <c r="IHK222"/>
      <c r="IHL222"/>
      <c r="IHM222"/>
      <c r="IHN222"/>
      <c r="IHO222"/>
      <c r="IHP222"/>
      <c r="IHQ222"/>
      <c r="IHR222"/>
      <c r="IHS222"/>
      <c r="IHT222"/>
      <c r="IHU222"/>
      <c r="IHV222"/>
      <c r="IHW222"/>
      <c r="IHX222"/>
      <c r="IHY222"/>
      <c r="IHZ222"/>
      <c r="IIA222"/>
      <c r="IIB222"/>
      <c r="IIC222"/>
      <c r="IID222"/>
      <c r="IIE222"/>
      <c r="IIF222"/>
      <c r="IIG222"/>
      <c r="IIH222"/>
      <c r="III222"/>
      <c r="IIJ222"/>
      <c r="IIK222"/>
      <c r="IIL222"/>
      <c r="IIM222"/>
      <c r="IIN222"/>
      <c r="IIO222"/>
      <c r="IIP222"/>
      <c r="IIQ222"/>
      <c r="IIR222"/>
      <c r="IIS222"/>
      <c r="IIT222"/>
      <c r="IIU222"/>
      <c r="IIV222"/>
      <c r="IIW222"/>
      <c r="IIX222"/>
      <c r="IIY222"/>
      <c r="IIZ222"/>
      <c r="IJA222"/>
      <c r="IJB222"/>
      <c r="IJC222"/>
      <c r="IJD222"/>
      <c r="IJE222"/>
      <c r="IJF222"/>
      <c r="IJG222"/>
      <c r="IJH222"/>
      <c r="IJI222"/>
      <c r="IJJ222"/>
      <c r="IJK222"/>
      <c r="IJL222"/>
      <c r="IJM222"/>
      <c r="IJN222"/>
      <c r="IJO222"/>
      <c r="IJP222"/>
      <c r="IJQ222"/>
      <c r="IJR222"/>
      <c r="IJS222"/>
      <c r="IJT222"/>
      <c r="IJU222"/>
      <c r="IJV222"/>
      <c r="IJW222"/>
      <c r="IJX222"/>
      <c r="IJY222"/>
      <c r="IJZ222"/>
      <c r="IKA222"/>
      <c r="IKB222"/>
      <c r="IKC222"/>
      <c r="IKD222"/>
      <c r="IKE222"/>
      <c r="IKF222"/>
      <c r="IKG222"/>
      <c r="IKH222"/>
      <c r="IKI222"/>
      <c r="IKJ222"/>
      <c r="IKK222"/>
      <c r="IKL222"/>
      <c r="IKM222"/>
      <c r="IKN222"/>
      <c r="IKO222"/>
      <c r="IKP222"/>
      <c r="IKQ222"/>
      <c r="IKR222"/>
      <c r="IKS222"/>
      <c r="IKT222"/>
      <c r="IKU222"/>
      <c r="IKV222"/>
      <c r="IKW222"/>
      <c r="IKX222"/>
      <c r="IKY222"/>
      <c r="IKZ222"/>
      <c r="ILA222"/>
      <c r="ILB222"/>
      <c r="ILC222"/>
      <c r="ILD222"/>
      <c r="ILE222"/>
      <c r="ILF222"/>
      <c r="ILG222"/>
      <c r="ILH222"/>
      <c r="ILI222"/>
      <c r="ILJ222"/>
      <c r="ILK222"/>
      <c r="ILL222"/>
      <c r="ILM222"/>
      <c r="ILN222"/>
      <c r="ILO222"/>
      <c r="ILP222"/>
      <c r="ILQ222"/>
      <c r="ILR222"/>
      <c r="ILS222"/>
      <c r="ILT222"/>
      <c r="ILU222"/>
      <c r="ILV222"/>
      <c r="ILW222"/>
      <c r="ILX222"/>
      <c r="ILY222"/>
      <c r="ILZ222"/>
      <c r="IMA222"/>
      <c r="IMB222"/>
      <c r="IMC222"/>
      <c r="IMD222"/>
      <c r="IME222"/>
      <c r="IMF222"/>
      <c r="IMG222"/>
      <c r="IMH222"/>
      <c r="IMI222"/>
      <c r="IMJ222"/>
      <c r="IMK222"/>
      <c r="IML222"/>
      <c r="IMM222"/>
      <c r="IMN222"/>
      <c r="IMO222"/>
      <c r="IMP222"/>
      <c r="IMQ222"/>
      <c r="IMR222"/>
      <c r="IMS222"/>
      <c r="IMT222"/>
      <c r="IMU222"/>
      <c r="IMV222"/>
      <c r="IMW222"/>
      <c r="IMX222"/>
      <c r="IMY222"/>
      <c r="IMZ222"/>
      <c r="INA222"/>
      <c r="INB222"/>
      <c r="INC222"/>
      <c r="IND222"/>
      <c r="INE222"/>
      <c r="INF222"/>
      <c r="ING222"/>
      <c r="INH222"/>
      <c r="INI222"/>
      <c r="INJ222"/>
      <c r="INK222"/>
      <c r="INL222"/>
      <c r="INM222"/>
      <c r="INN222"/>
      <c r="INO222"/>
      <c r="INP222"/>
      <c r="INQ222"/>
      <c r="INR222"/>
      <c r="INS222"/>
      <c r="INT222"/>
      <c r="INU222"/>
      <c r="INV222"/>
      <c r="INW222"/>
      <c r="INX222"/>
      <c r="INY222"/>
      <c r="INZ222"/>
      <c r="IOA222"/>
      <c r="IOB222"/>
      <c r="IOC222"/>
      <c r="IOD222"/>
      <c r="IOE222"/>
      <c r="IOF222"/>
      <c r="IOG222"/>
      <c r="IOH222"/>
      <c r="IOI222"/>
      <c r="IOJ222"/>
      <c r="IOK222"/>
      <c r="IOL222"/>
      <c r="IOM222"/>
      <c r="ION222"/>
      <c r="IOO222"/>
      <c r="IOP222"/>
      <c r="IOQ222"/>
      <c r="IOR222"/>
      <c r="IOS222"/>
      <c r="IOT222"/>
      <c r="IOU222"/>
      <c r="IOV222"/>
      <c r="IOW222"/>
      <c r="IOX222"/>
      <c r="IOY222"/>
      <c r="IOZ222"/>
      <c r="IPA222"/>
      <c r="IPB222"/>
      <c r="IPC222"/>
      <c r="IPD222"/>
      <c r="IPE222"/>
      <c r="IPF222"/>
      <c r="IPG222"/>
      <c r="IPH222"/>
      <c r="IPI222"/>
      <c r="IPJ222"/>
      <c r="IPK222"/>
      <c r="IPL222"/>
      <c r="IPM222"/>
      <c r="IPN222"/>
      <c r="IPO222"/>
      <c r="IPP222"/>
      <c r="IPQ222"/>
      <c r="IPR222"/>
      <c r="IPS222"/>
      <c r="IPT222"/>
      <c r="IPU222"/>
      <c r="IPV222"/>
      <c r="IPW222"/>
      <c r="IPX222"/>
      <c r="IPY222"/>
      <c r="IPZ222"/>
      <c r="IQA222"/>
      <c r="IQB222"/>
      <c r="IQC222"/>
      <c r="IQD222"/>
      <c r="IQE222"/>
      <c r="IQF222"/>
      <c r="IQG222"/>
      <c r="IQH222"/>
      <c r="IQI222"/>
      <c r="IQJ222"/>
      <c r="IQK222"/>
      <c r="IQL222"/>
      <c r="IQM222"/>
      <c r="IQN222"/>
      <c r="IQO222"/>
      <c r="IQP222"/>
      <c r="IQQ222"/>
      <c r="IQR222"/>
      <c r="IQS222"/>
      <c r="IQT222"/>
      <c r="IQU222"/>
      <c r="IQV222"/>
      <c r="IQW222"/>
      <c r="IQX222"/>
      <c r="IQY222"/>
      <c r="IQZ222"/>
      <c r="IRA222"/>
      <c r="IRB222"/>
      <c r="IRC222"/>
      <c r="IRD222"/>
      <c r="IRE222"/>
      <c r="IRF222"/>
      <c r="IRG222"/>
      <c r="IRH222"/>
      <c r="IRI222"/>
      <c r="IRJ222"/>
      <c r="IRK222"/>
      <c r="IRL222"/>
      <c r="IRM222"/>
      <c r="IRN222"/>
      <c r="IRO222"/>
      <c r="IRP222"/>
      <c r="IRQ222"/>
      <c r="IRR222"/>
      <c r="IRS222"/>
      <c r="IRT222"/>
      <c r="IRU222"/>
      <c r="IRV222"/>
      <c r="IRW222"/>
      <c r="IRX222"/>
      <c r="IRY222"/>
      <c r="IRZ222"/>
      <c r="ISA222"/>
      <c r="ISB222"/>
      <c r="ISC222"/>
      <c r="ISD222"/>
      <c r="ISE222"/>
      <c r="ISF222"/>
      <c r="ISG222"/>
      <c r="ISH222"/>
      <c r="ISI222"/>
      <c r="ISJ222"/>
      <c r="ISK222"/>
      <c r="ISL222"/>
      <c r="ISM222"/>
      <c r="ISN222"/>
      <c r="ISO222"/>
      <c r="ISP222"/>
      <c r="ISQ222"/>
      <c r="ISR222"/>
      <c r="ISS222"/>
      <c r="IST222"/>
      <c r="ISU222"/>
      <c r="ISV222"/>
      <c r="ISW222"/>
      <c r="ISX222"/>
      <c r="ISY222"/>
      <c r="ISZ222"/>
      <c r="ITA222"/>
      <c r="ITB222"/>
      <c r="ITC222"/>
      <c r="ITD222"/>
      <c r="ITE222"/>
      <c r="ITF222"/>
      <c r="ITG222"/>
      <c r="ITH222"/>
      <c r="ITI222"/>
      <c r="ITJ222"/>
      <c r="ITK222"/>
      <c r="ITL222"/>
      <c r="ITM222"/>
      <c r="ITN222"/>
      <c r="ITO222"/>
      <c r="ITP222"/>
      <c r="ITQ222"/>
      <c r="ITR222"/>
      <c r="ITS222"/>
      <c r="ITT222"/>
      <c r="ITU222"/>
      <c r="ITV222"/>
      <c r="ITW222"/>
      <c r="ITX222"/>
      <c r="ITY222"/>
      <c r="ITZ222"/>
      <c r="IUA222"/>
      <c r="IUB222"/>
      <c r="IUC222"/>
      <c r="IUD222"/>
      <c r="IUE222"/>
      <c r="IUF222"/>
      <c r="IUG222"/>
      <c r="IUH222"/>
      <c r="IUI222"/>
      <c r="IUJ222"/>
      <c r="IUK222"/>
      <c r="IUL222"/>
      <c r="IUM222"/>
      <c r="IUN222"/>
      <c r="IUO222"/>
      <c r="IUP222"/>
      <c r="IUQ222"/>
      <c r="IUR222"/>
      <c r="IUS222"/>
      <c r="IUT222"/>
      <c r="IUU222"/>
      <c r="IUV222"/>
      <c r="IUW222"/>
      <c r="IUX222"/>
      <c r="IUY222"/>
      <c r="IUZ222"/>
      <c r="IVA222"/>
      <c r="IVB222"/>
      <c r="IVC222"/>
      <c r="IVD222"/>
      <c r="IVE222"/>
      <c r="IVF222"/>
      <c r="IVG222"/>
      <c r="IVH222"/>
      <c r="IVI222"/>
      <c r="IVJ222"/>
      <c r="IVK222"/>
      <c r="IVL222"/>
      <c r="IVM222"/>
      <c r="IVN222"/>
      <c r="IVO222"/>
      <c r="IVP222"/>
      <c r="IVQ222"/>
      <c r="IVR222"/>
      <c r="IVS222"/>
      <c r="IVT222"/>
      <c r="IVU222"/>
      <c r="IVV222"/>
      <c r="IVW222"/>
      <c r="IVX222"/>
      <c r="IVY222"/>
      <c r="IVZ222"/>
      <c r="IWA222"/>
      <c r="IWB222"/>
      <c r="IWC222"/>
      <c r="IWD222"/>
      <c r="IWE222"/>
      <c r="IWF222"/>
      <c r="IWG222"/>
      <c r="IWH222"/>
      <c r="IWI222"/>
      <c r="IWJ222"/>
      <c r="IWK222"/>
      <c r="IWL222"/>
      <c r="IWM222"/>
      <c r="IWN222"/>
      <c r="IWO222"/>
      <c r="IWP222"/>
      <c r="IWQ222"/>
      <c r="IWR222"/>
      <c r="IWS222"/>
      <c r="IWT222"/>
      <c r="IWU222"/>
      <c r="IWV222"/>
      <c r="IWW222"/>
      <c r="IWX222"/>
      <c r="IWY222"/>
      <c r="IWZ222"/>
      <c r="IXA222"/>
      <c r="IXB222"/>
      <c r="IXC222"/>
      <c r="IXD222"/>
      <c r="IXE222"/>
      <c r="IXF222"/>
      <c r="IXG222"/>
      <c r="IXH222"/>
      <c r="IXI222"/>
      <c r="IXJ222"/>
      <c r="IXK222"/>
      <c r="IXL222"/>
      <c r="IXM222"/>
      <c r="IXN222"/>
      <c r="IXO222"/>
      <c r="IXP222"/>
      <c r="IXQ222"/>
      <c r="IXR222"/>
      <c r="IXS222"/>
      <c r="IXT222"/>
      <c r="IXU222"/>
      <c r="IXV222"/>
      <c r="IXW222"/>
      <c r="IXX222"/>
      <c r="IXY222"/>
      <c r="IXZ222"/>
      <c r="IYA222"/>
      <c r="IYB222"/>
      <c r="IYC222"/>
      <c r="IYD222"/>
      <c r="IYE222"/>
      <c r="IYF222"/>
      <c r="IYG222"/>
      <c r="IYH222"/>
      <c r="IYI222"/>
      <c r="IYJ222"/>
      <c r="IYK222"/>
      <c r="IYL222"/>
      <c r="IYM222"/>
      <c r="IYN222"/>
      <c r="IYO222"/>
      <c r="IYP222"/>
      <c r="IYQ222"/>
      <c r="IYR222"/>
      <c r="IYS222"/>
      <c r="IYT222"/>
      <c r="IYU222"/>
      <c r="IYV222"/>
      <c r="IYW222"/>
      <c r="IYX222"/>
      <c r="IYY222"/>
      <c r="IYZ222"/>
      <c r="IZA222"/>
      <c r="IZB222"/>
      <c r="IZC222"/>
      <c r="IZD222"/>
      <c r="IZE222"/>
      <c r="IZF222"/>
      <c r="IZG222"/>
      <c r="IZH222"/>
      <c r="IZI222"/>
      <c r="IZJ222"/>
      <c r="IZK222"/>
      <c r="IZL222"/>
      <c r="IZM222"/>
      <c r="IZN222"/>
      <c r="IZO222"/>
      <c r="IZP222"/>
      <c r="IZQ222"/>
      <c r="IZR222"/>
      <c r="IZS222"/>
      <c r="IZT222"/>
      <c r="IZU222"/>
      <c r="IZV222"/>
      <c r="IZW222"/>
      <c r="IZX222"/>
      <c r="IZY222"/>
      <c r="IZZ222"/>
      <c r="JAA222"/>
      <c r="JAB222"/>
      <c r="JAC222"/>
      <c r="JAD222"/>
      <c r="JAE222"/>
      <c r="JAF222"/>
      <c r="JAG222"/>
      <c r="JAH222"/>
      <c r="JAI222"/>
      <c r="JAJ222"/>
      <c r="JAK222"/>
      <c r="JAL222"/>
      <c r="JAM222"/>
      <c r="JAN222"/>
      <c r="JAO222"/>
      <c r="JAP222"/>
      <c r="JAQ222"/>
      <c r="JAR222"/>
      <c r="JAS222"/>
      <c r="JAT222"/>
      <c r="JAU222"/>
      <c r="JAV222"/>
      <c r="JAW222"/>
      <c r="JAX222"/>
      <c r="JAY222"/>
      <c r="JAZ222"/>
      <c r="JBA222"/>
      <c r="JBB222"/>
      <c r="JBC222"/>
      <c r="JBD222"/>
      <c r="JBE222"/>
      <c r="JBF222"/>
      <c r="JBG222"/>
      <c r="JBH222"/>
      <c r="JBI222"/>
      <c r="JBJ222"/>
      <c r="JBK222"/>
      <c r="JBL222"/>
      <c r="JBM222"/>
      <c r="JBN222"/>
      <c r="JBO222"/>
      <c r="JBP222"/>
      <c r="JBQ222"/>
      <c r="JBR222"/>
      <c r="JBS222"/>
      <c r="JBT222"/>
      <c r="JBU222"/>
      <c r="JBV222"/>
      <c r="JBW222"/>
      <c r="JBX222"/>
      <c r="JBY222"/>
      <c r="JBZ222"/>
      <c r="JCA222"/>
      <c r="JCB222"/>
      <c r="JCC222"/>
      <c r="JCD222"/>
      <c r="JCE222"/>
      <c r="JCF222"/>
      <c r="JCG222"/>
      <c r="JCH222"/>
      <c r="JCI222"/>
      <c r="JCJ222"/>
      <c r="JCK222"/>
      <c r="JCL222"/>
      <c r="JCM222"/>
      <c r="JCN222"/>
      <c r="JCO222"/>
      <c r="JCP222"/>
      <c r="JCQ222"/>
      <c r="JCR222"/>
      <c r="JCS222"/>
      <c r="JCT222"/>
      <c r="JCU222"/>
      <c r="JCV222"/>
      <c r="JCW222"/>
      <c r="JCX222"/>
      <c r="JCY222"/>
      <c r="JCZ222"/>
      <c r="JDA222"/>
      <c r="JDB222"/>
      <c r="JDC222"/>
      <c r="JDD222"/>
      <c r="JDE222"/>
      <c r="JDF222"/>
      <c r="JDG222"/>
      <c r="JDH222"/>
      <c r="JDI222"/>
      <c r="JDJ222"/>
      <c r="JDK222"/>
      <c r="JDL222"/>
      <c r="JDM222"/>
      <c r="JDN222"/>
      <c r="JDO222"/>
      <c r="JDP222"/>
      <c r="JDQ222"/>
      <c r="JDR222"/>
      <c r="JDS222"/>
      <c r="JDT222"/>
      <c r="JDU222"/>
      <c r="JDV222"/>
      <c r="JDW222"/>
      <c r="JDX222"/>
      <c r="JDY222"/>
      <c r="JDZ222"/>
      <c r="JEA222"/>
      <c r="JEB222"/>
      <c r="JEC222"/>
      <c r="JED222"/>
      <c r="JEE222"/>
      <c r="JEF222"/>
      <c r="JEG222"/>
      <c r="JEH222"/>
      <c r="JEI222"/>
      <c r="JEJ222"/>
      <c r="JEK222"/>
      <c r="JEL222"/>
      <c r="JEM222"/>
      <c r="JEN222"/>
      <c r="JEO222"/>
      <c r="JEP222"/>
      <c r="JEQ222"/>
      <c r="JER222"/>
      <c r="JES222"/>
      <c r="JET222"/>
      <c r="JEU222"/>
      <c r="JEV222"/>
      <c r="JEW222"/>
      <c r="JEX222"/>
      <c r="JEY222"/>
      <c r="JEZ222"/>
      <c r="JFA222"/>
      <c r="JFB222"/>
      <c r="JFC222"/>
      <c r="JFD222"/>
      <c r="JFE222"/>
      <c r="JFF222"/>
      <c r="JFG222"/>
      <c r="JFH222"/>
      <c r="JFI222"/>
      <c r="JFJ222"/>
      <c r="JFK222"/>
      <c r="JFL222"/>
      <c r="JFM222"/>
      <c r="JFN222"/>
      <c r="JFO222"/>
      <c r="JFP222"/>
      <c r="JFQ222"/>
      <c r="JFR222"/>
      <c r="JFS222"/>
      <c r="JFT222"/>
      <c r="JFU222"/>
      <c r="JFV222"/>
      <c r="JFW222"/>
      <c r="JFX222"/>
      <c r="JFY222"/>
      <c r="JFZ222"/>
      <c r="JGA222"/>
      <c r="JGB222"/>
      <c r="JGC222"/>
      <c r="JGD222"/>
      <c r="JGE222"/>
      <c r="JGF222"/>
      <c r="JGG222"/>
      <c r="JGH222"/>
      <c r="JGI222"/>
      <c r="JGJ222"/>
      <c r="JGK222"/>
      <c r="JGL222"/>
      <c r="JGM222"/>
      <c r="JGN222"/>
      <c r="JGO222"/>
      <c r="JGP222"/>
      <c r="JGQ222"/>
      <c r="JGR222"/>
      <c r="JGS222"/>
      <c r="JGT222"/>
      <c r="JGU222"/>
      <c r="JGV222"/>
      <c r="JGW222"/>
      <c r="JGX222"/>
      <c r="JGY222"/>
      <c r="JGZ222"/>
      <c r="JHA222"/>
      <c r="JHB222"/>
      <c r="JHC222"/>
      <c r="JHD222"/>
      <c r="JHE222"/>
      <c r="JHF222"/>
      <c r="JHG222"/>
      <c r="JHH222"/>
      <c r="JHI222"/>
      <c r="JHJ222"/>
      <c r="JHK222"/>
      <c r="JHL222"/>
      <c r="JHM222"/>
      <c r="JHN222"/>
      <c r="JHO222"/>
      <c r="JHP222"/>
      <c r="JHQ222"/>
      <c r="JHR222"/>
      <c r="JHS222"/>
      <c r="JHT222"/>
      <c r="JHU222"/>
      <c r="JHV222"/>
      <c r="JHW222"/>
      <c r="JHX222"/>
      <c r="JHY222"/>
      <c r="JHZ222"/>
      <c r="JIA222"/>
      <c r="JIB222"/>
      <c r="JIC222"/>
      <c r="JID222"/>
      <c r="JIE222"/>
      <c r="JIF222"/>
      <c r="JIG222"/>
      <c r="JIH222"/>
      <c r="JII222"/>
      <c r="JIJ222"/>
      <c r="JIK222"/>
      <c r="JIL222"/>
      <c r="JIM222"/>
      <c r="JIN222"/>
      <c r="JIO222"/>
      <c r="JIP222"/>
      <c r="JIQ222"/>
      <c r="JIR222"/>
      <c r="JIS222"/>
      <c r="JIT222"/>
      <c r="JIU222"/>
      <c r="JIV222"/>
      <c r="JIW222"/>
      <c r="JIX222"/>
      <c r="JIY222"/>
      <c r="JIZ222"/>
      <c r="JJA222"/>
      <c r="JJB222"/>
      <c r="JJC222"/>
      <c r="JJD222"/>
      <c r="JJE222"/>
      <c r="JJF222"/>
      <c r="JJG222"/>
      <c r="JJH222"/>
      <c r="JJI222"/>
      <c r="JJJ222"/>
      <c r="JJK222"/>
      <c r="JJL222"/>
      <c r="JJM222"/>
      <c r="JJN222"/>
      <c r="JJO222"/>
      <c r="JJP222"/>
      <c r="JJQ222"/>
      <c r="JJR222"/>
      <c r="JJS222"/>
      <c r="JJT222"/>
      <c r="JJU222"/>
      <c r="JJV222"/>
      <c r="JJW222"/>
      <c r="JJX222"/>
      <c r="JJY222"/>
      <c r="JJZ222"/>
      <c r="JKA222"/>
      <c r="JKB222"/>
      <c r="JKC222"/>
      <c r="JKD222"/>
      <c r="JKE222"/>
      <c r="JKF222"/>
      <c r="JKG222"/>
      <c r="JKH222"/>
      <c r="JKI222"/>
      <c r="JKJ222"/>
      <c r="JKK222"/>
      <c r="JKL222"/>
      <c r="JKM222"/>
      <c r="JKN222"/>
      <c r="JKO222"/>
      <c r="JKP222"/>
      <c r="JKQ222"/>
      <c r="JKR222"/>
      <c r="JKS222"/>
      <c r="JKT222"/>
      <c r="JKU222"/>
      <c r="JKV222"/>
      <c r="JKW222"/>
      <c r="JKX222"/>
      <c r="JKY222"/>
      <c r="JKZ222"/>
      <c r="JLA222"/>
      <c r="JLB222"/>
      <c r="JLC222"/>
      <c r="JLD222"/>
      <c r="JLE222"/>
      <c r="JLF222"/>
      <c r="JLG222"/>
      <c r="JLH222"/>
      <c r="JLI222"/>
      <c r="JLJ222"/>
      <c r="JLK222"/>
      <c r="JLL222"/>
      <c r="JLM222"/>
      <c r="JLN222"/>
      <c r="JLO222"/>
      <c r="JLP222"/>
      <c r="JLQ222"/>
      <c r="JLR222"/>
      <c r="JLS222"/>
      <c r="JLT222"/>
      <c r="JLU222"/>
      <c r="JLV222"/>
      <c r="JLW222"/>
      <c r="JLX222"/>
      <c r="JLY222"/>
      <c r="JLZ222"/>
      <c r="JMA222"/>
      <c r="JMB222"/>
      <c r="JMC222"/>
      <c r="JMD222"/>
      <c r="JME222"/>
      <c r="JMF222"/>
      <c r="JMG222"/>
      <c r="JMH222"/>
      <c r="JMI222"/>
      <c r="JMJ222"/>
      <c r="JMK222"/>
      <c r="JML222"/>
      <c r="JMM222"/>
      <c r="JMN222"/>
      <c r="JMO222"/>
      <c r="JMP222"/>
      <c r="JMQ222"/>
      <c r="JMR222"/>
      <c r="JMS222"/>
      <c r="JMT222"/>
      <c r="JMU222"/>
      <c r="JMV222"/>
      <c r="JMW222"/>
      <c r="JMX222"/>
      <c r="JMY222"/>
      <c r="JMZ222"/>
      <c r="JNA222"/>
      <c r="JNB222"/>
      <c r="JNC222"/>
      <c r="JND222"/>
      <c r="JNE222"/>
      <c r="JNF222"/>
      <c r="JNG222"/>
      <c r="JNH222"/>
      <c r="JNI222"/>
      <c r="JNJ222"/>
      <c r="JNK222"/>
      <c r="JNL222"/>
      <c r="JNM222"/>
      <c r="JNN222"/>
      <c r="JNO222"/>
      <c r="JNP222"/>
      <c r="JNQ222"/>
      <c r="JNR222"/>
      <c r="JNS222"/>
      <c r="JNT222"/>
      <c r="JNU222"/>
      <c r="JNV222"/>
      <c r="JNW222"/>
      <c r="JNX222"/>
      <c r="JNY222"/>
      <c r="JNZ222"/>
      <c r="JOA222"/>
      <c r="JOB222"/>
      <c r="JOC222"/>
      <c r="JOD222"/>
      <c r="JOE222"/>
      <c r="JOF222"/>
      <c r="JOG222"/>
      <c r="JOH222"/>
      <c r="JOI222"/>
      <c r="JOJ222"/>
      <c r="JOK222"/>
      <c r="JOL222"/>
      <c r="JOM222"/>
      <c r="JON222"/>
      <c r="JOO222"/>
      <c r="JOP222"/>
      <c r="JOQ222"/>
      <c r="JOR222"/>
      <c r="JOS222"/>
      <c r="JOT222"/>
      <c r="JOU222"/>
      <c r="JOV222"/>
      <c r="JOW222"/>
      <c r="JOX222"/>
      <c r="JOY222"/>
      <c r="JOZ222"/>
      <c r="JPA222"/>
      <c r="JPB222"/>
      <c r="JPC222"/>
      <c r="JPD222"/>
      <c r="JPE222"/>
      <c r="JPF222"/>
      <c r="JPG222"/>
      <c r="JPH222"/>
      <c r="JPI222"/>
      <c r="JPJ222"/>
      <c r="JPK222"/>
      <c r="JPL222"/>
      <c r="JPM222"/>
      <c r="JPN222"/>
      <c r="JPO222"/>
      <c r="JPP222"/>
      <c r="JPQ222"/>
      <c r="JPR222"/>
      <c r="JPS222"/>
      <c r="JPT222"/>
      <c r="JPU222"/>
      <c r="JPV222"/>
      <c r="JPW222"/>
      <c r="JPX222"/>
      <c r="JPY222"/>
      <c r="JPZ222"/>
      <c r="JQA222"/>
      <c r="JQB222"/>
      <c r="JQC222"/>
      <c r="JQD222"/>
      <c r="JQE222"/>
      <c r="JQF222"/>
      <c r="JQG222"/>
      <c r="JQH222"/>
      <c r="JQI222"/>
      <c r="JQJ222"/>
      <c r="JQK222"/>
      <c r="JQL222"/>
      <c r="JQM222"/>
      <c r="JQN222"/>
      <c r="JQO222"/>
      <c r="JQP222"/>
      <c r="JQQ222"/>
      <c r="JQR222"/>
      <c r="JQS222"/>
      <c r="JQT222"/>
      <c r="JQU222"/>
      <c r="JQV222"/>
      <c r="JQW222"/>
      <c r="JQX222"/>
      <c r="JQY222"/>
      <c r="JQZ222"/>
      <c r="JRA222"/>
      <c r="JRB222"/>
      <c r="JRC222"/>
      <c r="JRD222"/>
      <c r="JRE222"/>
      <c r="JRF222"/>
      <c r="JRG222"/>
      <c r="JRH222"/>
      <c r="JRI222"/>
      <c r="JRJ222"/>
      <c r="JRK222"/>
      <c r="JRL222"/>
      <c r="JRM222"/>
      <c r="JRN222"/>
      <c r="JRO222"/>
      <c r="JRP222"/>
      <c r="JRQ222"/>
      <c r="JRR222"/>
      <c r="JRS222"/>
      <c r="JRT222"/>
      <c r="JRU222"/>
      <c r="JRV222"/>
      <c r="JRW222"/>
      <c r="JRX222"/>
      <c r="JRY222"/>
      <c r="JRZ222"/>
      <c r="JSA222"/>
      <c r="JSB222"/>
      <c r="JSC222"/>
      <c r="JSD222"/>
      <c r="JSE222"/>
      <c r="JSF222"/>
      <c r="JSG222"/>
      <c r="JSH222"/>
      <c r="JSI222"/>
      <c r="JSJ222"/>
      <c r="JSK222"/>
      <c r="JSL222"/>
      <c r="JSM222"/>
      <c r="JSN222"/>
      <c r="JSO222"/>
      <c r="JSP222"/>
      <c r="JSQ222"/>
      <c r="JSR222"/>
      <c r="JSS222"/>
      <c r="JST222"/>
      <c r="JSU222"/>
      <c r="JSV222"/>
      <c r="JSW222"/>
      <c r="JSX222"/>
      <c r="JSY222"/>
      <c r="JSZ222"/>
      <c r="JTA222"/>
      <c r="JTB222"/>
      <c r="JTC222"/>
      <c r="JTD222"/>
      <c r="JTE222"/>
      <c r="JTF222"/>
      <c r="JTG222"/>
      <c r="JTH222"/>
      <c r="JTI222"/>
      <c r="JTJ222"/>
      <c r="JTK222"/>
      <c r="JTL222"/>
      <c r="JTM222"/>
      <c r="JTN222"/>
      <c r="JTO222"/>
      <c r="JTP222"/>
      <c r="JTQ222"/>
      <c r="JTR222"/>
      <c r="JTS222"/>
      <c r="JTT222"/>
      <c r="JTU222"/>
      <c r="JTV222"/>
      <c r="JTW222"/>
      <c r="JTX222"/>
      <c r="JTY222"/>
      <c r="JTZ222"/>
      <c r="JUA222"/>
      <c r="JUB222"/>
      <c r="JUC222"/>
      <c r="JUD222"/>
      <c r="JUE222"/>
      <c r="JUF222"/>
      <c r="JUG222"/>
      <c r="JUH222"/>
      <c r="JUI222"/>
      <c r="JUJ222"/>
      <c r="JUK222"/>
      <c r="JUL222"/>
      <c r="JUM222"/>
      <c r="JUN222"/>
      <c r="JUO222"/>
      <c r="JUP222"/>
      <c r="JUQ222"/>
      <c r="JUR222"/>
      <c r="JUS222"/>
      <c r="JUT222"/>
      <c r="JUU222"/>
      <c r="JUV222"/>
      <c r="JUW222"/>
      <c r="JUX222"/>
      <c r="JUY222"/>
      <c r="JUZ222"/>
      <c r="JVA222"/>
      <c r="JVB222"/>
      <c r="JVC222"/>
      <c r="JVD222"/>
      <c r="JVE222"/>
      <c r="JVF222"/>
      <c r="JVG222"/>
      <c r="JVH222"/>
      <c r="JVI222"/>
      <c r="JVJ222"/>
      <c r="JVK222"/>
      <c r="JVL222"/>
      <c r="JVM222"/>
      <c r="JVN222"/>
      <c r="JVO222"/>
      <c r="JVP222"/>
      <c r="JVQ222"/>
      <c r="JVR222"/>
      <c r="JVS222"/>
      <c r="JVT222"/>
      <c r="JVU222"/>
      <c r="JVV222"/>
      <c r="JVW222"/>
      <c r="JVX222"/>
      <c r="JVY222"/>
      <c r="JVZ222"/>
      <c r="JWA222"/>
      <c r="JWB222"/>
      <c r="JWC222"/>
      <c r="JWD222"/>
      <c r="JWE222"/>
      <c r="JWF222"/>
      <c r="JWG222"/>
      <c r="JWH222"/>
      <c r="JWI222"/>
      <c r="JWJ222"/>
      <c r="JWK222"/>
      <c r="JWL222"/>
      <c r="JWM222"/>
      <c r="JWN222"/>
      <c r="JWO222"/>
      <c r="JWP222"/>
      <c r="JWQ222"/>
      <c r="JWR222"/>
      <c r="JWS222"/>
      <c r="JWT222"/>
      <c r="JWU222"/>
      <c r="JWV222"/>
      <c r="JWW222"/>
      <c r="JWX222"/>
      <c r="JWY222"/>
      <c r="JWZ222"/>
      <c r="JXA222"/>
      <c r="JXB222"/>
      <c r="JXC222"/>
      <c r="JXD222"/>
      <c r="JXE222"/>
      <c r="JXF222"/>
      <c r="JXG222"/>
      <c r="JXH222"/>
      <c r="JXI222"/>
      <c r="JXJ222"/>
      <c r="JXK222"/>
      <c r="JXL222"/>
      <c r="JXM222"/>
      <c r="JXN222"/>
      <c r="JXO222"/>
      <c r="JXP222"/>
      <c r="JXQ222"/>
      <c r="JXR222"/>
      <c r="JXS222"/>
      <c r="JXT222"/>
      <c r="JXU222"/>
      <c r="JXV222"/>
      <c r="JXW222"/>
      <c r="JXX222"/>
      <c r="JXY222"/>
      <c r="JXZ222"/>
      <c r="JYA222"/>
      <c r="JYB222"/>
      <c r="JYC222"/>
      <c r="JYD222"/>
      <c r="JYE222"/>
      <c r="JYF222"/>
      <c r="JYG222"/>
      <c r="JYH222"/>
      <c r="JYI222"/>
      <c r="JYJ222"/>
      <c r="JYK222"/>
      <c r="JYL222"/>
      <c r="JYM222"/>
      <c r="JYN222"/>
      <c r="JYO222"/>
      <c r="JYP222"/>
      <c r="JYQ222"/>
      <c r="JYR222"/>
      <c r="JYS222"/>
      <c r="JYT222"/>
      <c r="JYU222"/>
      <c r="JYV222"/>
      <c r="JYW222"/>
      <c r="JYX222"/>
      <c r="JYY222"/>
      <c r="JYZ222"/>
      <c r="JZA222"/>
      <c r="JZB222"/>
      <c r="JZC222"/>
      <c r="JZD222"/>
      <c r="JZE222"/>
      <c r="JZF222"/>
      <c r="JZG222"/>
      <c r="JZH222"/>
      <c r="JZI222"/>
      <c r="JZJ222"/>
      <c r="JZK222"/>
      <c r="JZL222"/>
      <c r="JZM222"/>
      <c r="JZN222"/>
      <c r="JZO222"/>
      <c r="JZP222"/>
      <c r="JZQ222"/>
      <c r="JZR222"/>
      <c r="JZS222"/>
      <c r="JZT222"/>
      <c r="JZU222"/>
      <c r="JZV222"/>
      <c r="JZW222"/>
      <c r="JZX222"/>
      <c r="JZY222"/>
      <c r="JZZ222"/>
      <c r="KAA222"/>
      <c r="KAB222"/>
      <c r="KAC222"/>
      <c r="KAD222"/>
      <c r="KAE222"/>
      <c r="KAF222"/>
      <c r="KAG222"/>
      <c r="KAH222"/>
      <c r="KAI222"/>
      <c r="KAJ222"/>
      <c r="KAK222"/>
      <c r="KAL222"/>
      <c r="KAM222"/>
      <c r="KAN222"/>
      <c r="KAO222"/>
      <c r="KAP222"/>
      <c r="KAQ222"/>
      <c r="KAR222"/>
      <c r="KAS222"/>
      <c r="KAT222"/>
      <c r="KAU222"/>
      <c r="KAV222"/>
      <c r="KAW222"/>
      <c r="KAX222"/>
      <c r="KAY222"/>
      <c r="KAZ222"/>
      <c r="KBA222"/>
      <c r="KBB222"/>
      <c r="KBC222"/>
      <c r="KBD222"/>
      <c r="KBE222"/>
      <c r="KBF222"/>
      <c r="KBG222"/>
      <c r="KBH222"/>
      <c r="KBI222"/>
      <c r="KBJ222"/>
      <c r="KBK222"/>
      <c r="KBL222"/>
      <c r="KBM222"/>
      <c r="KBN222"/>
      <c r="KBO222"/>
      <c r="KBP222"/>
      <c r="KBQ222"/>
      <c r="KBR222"/>
      <c r="KBS222"/>
      <c r="KBT222"/>
      <c r="KBU222"/>
      <c r="KBV222"/>
      <c r="KBW222"/>
      <c r="KBX222"/>
      <c r="KBY222"/>
      <c r="KBZ222"/>
      <c r="KCA222"/>
      <c r="KCB222"/>
      <c r="KCC222"/>
      <c r="KCD222"/>
      <c r="KCE222"/>
      <c r="KCF222"/>
      <c r="KCG222"/>
      <c r="KCH222"/>
      <c r="KCI222"/>
      <c r="KCJ222"/>
      <c r="KCK222"/>
      <c r="KCL222"/>
      <c r="KCM222"/>
      <c r="KCN222"/>
      <c r="KCO222"/>
      <c r="KCP222"/>
      <c r="KCQ222"/>
      <c r="KCR222"/>
      <c r="KCS222"/>
      <c r="KCT222"/>
      <c r="KCU222"/>
      <c r="KCV222"/>
      <c r="KCW222"/>
      <c r="KCX222"/>
      <c r="KCY222"/>
      <c r="KCZ222"/>
      <c r="KDA222"/>
      <c r="KDB222"/>
      <c r="KDC222"/>
      <c r="KDD222"/>
      <c r="KDE222"/>
      <c r="KDF222"/>
      <c r="KDG222"/>
      <c r="KDH222"/>
      <c r="KDI222"/>
      <c r="KDJ222"/>
      <c r="KDK222"/>
      <c r="KDL222"/>
      <c r="KDM222"/>
      <c r="KDN222"/>
      <c r="KDO222"/>
      <c r="KDP222"/>
      <c r="KDQ222"/>
      <c r="KDR222"/>
      <c r="KDS222"/>
      <c r="KDT222"/>
      <c r="KDU222"/>
      <c r="KDV222"/>
      <c r="KDW222"/>
      <c r="KDX222"/>
      <c r="KDY222"/>
      <c r="KDZ222"/>
      <c r="KEA222"/>
      <c r="KEB222"/>
      <c r="KEC222"/>
      <c r="KED222"/>
      <c r="KEE222"/>
      <c r="KEF222"/>
      <c r="KEG222"/>
      <c r="KEH222"/>
      <c r="KEI222"/>
      <c r="KEJ222"/>
      <c r="KEK222"/>
      <c r="KEL222"/>
      <c r="KEM222"/>
      <c r="KEN222"/>
      <c r="KEO222"/>
      <c r="KEP222"/>
      <c r="KEQ222"/>
      <c r="KER222"/>
      <c r="KES222"/>
      <c r="KET222"/>
      <c r="KEU222"/>
      <c r="KEV222"/>
      <c r="KEW222"/>
      <c r="KEX222"/>
      <c r="KEY222"/>
      <c r="KEZ222"/>
      <c r="KFA222"/>
      <c r="KFB222"/>
      <c r="KFC222"/>
      <c r="KFD222"/>
      <c r="KFE222"/>
      <c r="KFF222"/>
      <c r="KFG222"/>
      <c r="KFH222"/>
      <c r="KFI222"/>
      <c r="KFJ222"/>
      <c r="KFK222"/>
      <c r="KFL222"/>
      <c r="KFM222"/>
      <c r="KFN222"/>
      <c r="KFO222"/>
      <c r="KFP222"/>
      <c r="KFQ222"/>
      <c r="KFR222"/>
      <c r="KFS222"/>
      <c r="KFT222"/>
      <c r="KFU222"/>
      <c r="KFV222"/>
      <c r="KFW222"/>
      <c r="KFX222"/>
      <c r="KFY222"/>
      <c r="KFZ222"/>
      <c r="KGA222"/>
      <c r="KGB222"/>
      <c r="KGC222"/>
      <c r="KGD222"/>
      <c r="KGE222"/>
      <c r="KGF222"/>
      <c r="KGG222"/>
      <c r="KGH222"/>
      <c r="KGI222"/>
      <c r="KGJ222"/>
      <c r="KGK222"/>
      <c r="KGL222"/>
      <c r="KGM222"/>
      <c r="KGN222"/>
      <c r="KGO222"/>
      <c r="KGP222"/>
      <c r="KGQ222"/>
      <c r="KGR222"/>
      <c r="KGS222"/>
      <c r="KGT222"/>
      <c r="KGU222"/>
      <c r="KGV222"/>
      <c r="KGW222"/>
      <c r="KGX222"/>
      <c r="KGY222"/>
      <c r="KGZ222"/>
      <c r="KHA222"/>
      <c r="KHB222"/>
      <c r="KHC222"/>
      <c r="KHD222"/>
      <c r="KHE222"/>
      <c r="KHF222"/>
      <c r="KHG222"/>
      <c r="KHH222"/>
      <c r="KHI222"/>
      <c r="KHJ222"/>
      <c r="KHK222"/>
      <c r="KHL222"/>
      <c r="KHM222"/>
      <c r="KHN222"/>
      <c r="KHO222"/>
      <c r="KHP222"/>
      <c r="KHQ222"/>
      <c r="KHR222"/>
      <c r="KHS222"/>
      <c r="KHT222"/>
      <c r="KHU222"/>
      <c r="KHV222"/>
      <c r="KHW222"/>
      <c r="KHX222"/>
      <c r="KHY222"/>
      <c r="KHZ222"/>
      <c r="KIA222"/>
      <c r="KIB222"/>
      <c r="KIC222"/>
      <c r="KID222"/>
      <c r="KIE222"/>
      <c r="KIF222"/>
      <c r="KIG222"/>
      <c r="KIH222"/>
      <c r="KII222"/>
      <c r="KIJ222"/>
      <c r="KIK222"/>
      <c r="KIL222"/>
      <c r="KIM222"/>
      <c r="KIN222"/>
      <c r="KIO222"/>
      <c r="KIP222"/>
      <c r="KIQ222"/>
      <c r="KIR222"/>
      <c r="KIS222"/>
      <c r="KIT222"/>
      <c r="KIU222"/>
      <c r="KIV222"/>
      <c r="KIW222"/>
      <c r="KIX222"/>
      <c r="KIY222"/>
      <c r="KIZ222"/>
      <c r="KJA222"/>
      <c r="KJB222"/>
      <c r="KJC222"/>
      <c r="KJD222"/>
      <c r="KJE222"/>
      <c r="KJF222"/>
      <c r="KJG222"/>
      <c r="KJH222"/>
      <c r="KJI222"/>
      <c r="KJJ222"/>
      <c r="KJK222"/>
      <c r="KJL222"/>
      <c r="KJM222"/>
      <c r="KJN222"/>
      <c r="KJO222"/>
      <c r="KJP222"/>
      <c r="KJQ222"/>
      <c r="KJR222"/>
      <c r="KJS222"/>
      <c r="KJT222"/>
      <c r="KJU222"/>
      <c r="KJV222"/>
      <c r="KJW222"/>
      <c r="KJX222"/>
      <c r="KJY222"/>
      <c r="KJZ222"/>
      <c r="KKA222"/>
      <c r="KKB222"/>
      <c r="KKC222"/>
      <c r="KKD222"/>
      <c r="KKE222"/>
      <c r="KKF222"/>
      <c r="KKG222"/>
      <c r="KKH222"/>
      <c r="KKI222"/>
      <c r="KKJ222"/>
      <c r="KKK222"/>
      <c r="KKL222"/>
      <c r="KKM222"/>
      <c r="KKN222"/>
      <c r="KKO222"/>
      <c r="KKP222"/>
      <c r="KKQ222"/>
      <c r="KKR222"/>
      <c r="KKS222"/>
      <c r="KKT222"/>
      <c r="KKU222"/>
      <c r="KKV222"/>
      <c r="KKW222"/>
      <c r="KKX222"/>
      <c r="KKY222"/>
      <c r="KKZ222"/>
      <c r="KLA222"/>
      <c r="KLB222"/>
      <c r="KLC222"/>
      <c r="KLD222"/>
      <c r="KLE222"/>
      <c r="KLF222"/>
      <c r="KLG222"/>
      <c r="KLH222"/>
      <c r="KLI222"/>
      <c r="KLJ222"/>
      <c r="KLK222"/>
      <c r="KLL222"/>
      <c r="KLM222"/>
      <c r="KLN222"/>
      <c r="KLO222"/>
      <c r="KLP222"/>
      <c r="KLQ222"/>
      <c r="KLR222"/>
      <c r="KLS222"/>
      <c r="KLT222"/>
      <c r="KLU222"/>
      <c r="KLV222"/>
      <c r="KLW222"/>
      <c r="KLX222"/>
      <c r="KLY222"/>
      <c r="KLZ222"/>
      <c r="KMA222"/>
      <c r="KMB222"/>
      <c r="KMC222"/>
      <c r="KMD222"/>
      <c r="KME222"/>
      <c r="KMF222"/>
      <c r="KMG222"/>
      <c r="KMH222"/>
      <c r="KMI222"/>
      <c r="KMJ222"/>
      <c r="KMK222"/>
      <c r="KML222"/>
      <c r="KMM222"/>
      <c r="KMN222"/>
      <c r="KMO222"/>
      <c r="KMP222"/>
      <c r="KMQ222"/>
      <c r="KMR222"/>
      <c r="KMS222"/>
      <c r="KMT222"/>
      <c r="KMU222"/>
      <c r="KMV222"/>
      <c r="KMW222"/>
      <c r="KMX222"/>
      <c r="KMY222"/>
      <c r="KMZ222"/>
      <c r="KNA222"/>
      <c r="KNB222"/>
      <c r="KNC222"/>
      <c r="KND222"/>
      <c r="KNE222"/>
      <c r="KNF222"/>
      <c r="KNG222"/>
      <c r="KNH222"/>
      <c r="KNI222"/>
      <c r="KNJ222"/>
      <c r="KNK222"/>
      <c r="KNL222"/>
      <c r="KNM222"/>
      <c r="KNN222"/>
      <c r="KNO222"/>
      <c r="KNP222"/>
      <c r="KNQ222"/>
      <c r="KNR222"/>
      <c r="KNS222"/>
      <c r="KNT222"/>
      <c r="KNU222"/>
      <c r="KNV222"/>
      <c r="KNW222"/>
      <c r="KNX222"/>
      <c r="KNY222"/>
      <c r="KNZ222"/>
      <c r="KOA222"/>
      <c r="KOB222"/>
      <c r="KOC222"/>
      <c r="KOD222"/>
      <c r="KOE222"/>
      <c r="KOF222"/>
      <c r="KOG222"/>
      <c r="KOH222"/>
      <c r="KOI222"/>
      <c r="KOJ222"/>
      <c r="KOK222"/>
      <c r="KOL222"/>
      <c r="KOM222"/>
      <c r="KON222"/>
      <c r="KOO222"/>
      <c r="KOP222"/>
      <c r="KOQ222"/>
      <c r="KOR222"/>
      <c r="KOS222"/>
      <c r="KOT222"/>
      <c r="KOU222"/>
      <c r="KOV222"/>
      <c r="KOW222"/>
      <c r="KOX222"/>
      <c r="KOY222"/>
      <c r="KOZ222"/>
      <c r="KPA222"/>
      <c r="KPB222"/>
      <c r="KPC222"/>
      <c r="KPD222"/>
      <c r="KPE222"/>
      <c r="KPF222"/>
      <c r="KPG222"/>
      <c r="KPH222"/>
      <c r="KPI222"/>
      <c r="KPJ222"/>
      <c r="KPK222"/>
      <c r="KPL222"/>
      <c r="KPM222"/>
      <c r="KPN222"/>
      <c r="KPO222"/>
      <c r="KPP222"/>
      <c r="KPQ222"/>
      <c r="KPR222"/>
      <c r="KPS222"/>
      <c r="KPT222"/>
      <c r="KPU222"/>
      <c r="KPV222"/>
      <c r="KPW222"/>
      <c r="KPX222"/>
      <c r="KPY222"/>
      <c r="KPZ222"/>
      <c r="KQA222"/>
      <c r="KQB222"/>
      <c r="KQC222"/>
      <c r="KQD222"/>
      <c r="KQE222"/>
      <c r="KQF222"/>
      <c r="KQG222"/>
      <c r="KQH222"/>
      <c r="KQI222"/>
      <c r="KQJ222"/>
      <c r="KQK222"/>
      <c r="KQL222"/>
      <c r="KQM222"/>
      <c r="KQN222"/>
      <c r="KQO222"/>
      <c r="KQP222"/>
      <c r="KQQ222"/>
      <c r="KQR222"/>
      <c r="KQS222"/>
      <c r="KQT222"/>
      <c r="KQU222"/>
      <c r="KQV222"/>
      <c r="KQW222"/>
      <c r="KQX222"/>
      <c r="KQY222"/>
      <c r="KQZ222"/>
      <c r="KRA222"/>
      <c r="KRB222"/>
      <c r="KRC222"/>
      <c r="KRD222"/>
      <c r="KRE222"/>
      <c r="KRF222"/>
      <c r="KRG222"/>
      <c r="KRH222"/>
      <c r="KRI222"/>
      <c r="KRJ222"/>
      <c r="KRK222"/>
      <c r="KRL222"/>
      <c r="KRM222"/>
      <c r="KRN222"/>
      <c r="KRO222"/>
      <c r="KRP222"/>
      <c r="KRQ222"/>
      <c r="KRR222"/>
      <c r="KRS222"/>
      <c r="KRT222"/>
      <c r="KRU222"/>
      <c r="KRV222"/>
      <c r="KRW222"/>
      <c r="KRX222"/>
      <c r="KRY222"/>
      <c r="KRZ222"/>
      <c r="KSA222"/>
      <c r="KSB222"/>
      <c r="KSC222"/>
      <c r="KSD222"/>
      <c r="KSE222"/>
      <c r="KSF222"/>
      <c r="KSG222"/>
      <c r="KSH222"/>
      <c r="KSI222"/>
      <c r="KSJ222"/>
      <c r="KSK222"/>
      <c r="KSL222"/>
      <c r="KSM222"/>
      <c r="KSN222"/>
      <c r="KSO222"/>
      <c r="KSP222"/>
      <c r="KSQ222"/>
      <c r="KSR222"/>
      <c r="KSS222"/>
      <c r="KST222"/>
      <c r="KSU222"/>
      <c r="KSV222"/>
      <c r="KSW222"/>
      <c r="KSX222"/>
      <c r="KSY222"/>
      <c r="KSZ222"/>
      <c r="KTA222"/>
      <c r="KTB222"/>
      <c r="KTC222"/>
      <c r="KTD222"/>
      <c r="KTE222"/>
      <c r="KTF222"/>
      <c r="KTG222"/>
      <c r="KTH222"/>
      <c r="KTI222"/>
      <c r="KTJ222"/>
      <c r="KTK222"/>
      <c r="KTL222"/>
      <c r="KTM222"/>
      <c r="KTN222"/>
      <c r="KTO222"/>
      <c r="KTP222"/>
      <c r="KTQ222"/>
      <c r="KTR222"/>
      <c r="KTS222"/>
      <c r="KTT222"/>
      <c r="KTU222"/>
      <c r="KTV222"/>
      <c r="KTW222"/>
      <c r="KTX222"/>
      <c r="KTY222"/>
      <c r="KTZ222"/>
      <c r="KUA222"/>
      <c r="KUB222"/>
      <c r="KUC222"/>
      <c r="KUD222"/>
      <c r="KUE222"/>
      <c r="KUF222"/>
      <c r="KUG222"/>
      <c r="KUH222"/>
      <c r="KUI222"/>
      <c r="KUJ222"/>
      <c r="KUK222"/>
      <c r="KUL222"/>
      <c r="KUM222"/>
      <c r="KUN222"/>
      <c r="KUO222"/>
      <c r="KUP222"/>
      <c r="KUQ222"/>
      <c r="KUR222"/>
      <c r="KUS222"/>
      <c r="KUT222"/>
      <c r="KUU222"/>
      <c r="KUV222"/>
      <c r="KUW222"/>
      <c r="KUX222"/>
      <c r="KUY222"/>
      <c r="KUZ222"/>
      <c r="KVA222"/>
      <c r="KVB222"/>
      <c r="KVC222"/>
      <c r="KVD222"/>
      <c r="KVE222"/>
      <c r="KVF222"/>
      <c r="KVG222"/>
      <c r="KVH222"/>
      <c r="KVI222"/>
      <c r="KVJ222"/>
      <c r="KVK222"/>
      <c r="KVL222"/>
      <c r="KVM222"/>
      <c r="KVN222"/>
      <c r="KVO222"/>
      <c r="KVP222"/>
      <c r="KVQ222"/>
      <c r="KVR222"/>
      <c r="KVS222"/>
      <c r="KVT222"/>
      <c r="KVU222"/>
      <c r="KVV222"/>
      <c r="KVW222"/>
      <c r="KVX222"/>
      <c r="KVY222"/>
      <c r="KVZ222"/>
      <c r="KWA222"/>
      <c r="KWB222"/>
      <c r="KWC222"/>
      <c r="KWD222"/>
      <c r="KWE222"/>
      <c r="KWF222"/>
      <c r="KWG222"/>
      <c r="KWH222"/>
      <c r="KWI222"/>
      <c r="KWJ222"/>
      <c r="KWK222"/>
      <c r="KWL222"/>
      <c r="KWM222"/>
      <c r="KWN222"/>
      <c r="KWO222"/>
      <c r="KWP222"/>
      <c r="KWQ222"/>
      <c r="KWR222"/>
      <c r="KWS222"/>
      <c r="KWT222"/>
      <c r="KWU222"/>
      <c r="KWV222"/>
      <c r="KWW222"/>
      <c r="KWX222"/>
      <c r="KWY222"/>
      <c r="KWZ222"/>
      <c r="KXA222"/>
      <c r="KXB222"/>
      <c r="KXC222"/>
      <c r="KXD222"/>
      <c r="KXE222"/>
      <c r="KXF222"/>
      <c r="KXG222"/>
      <c r="KXH222"/>
      <c r="KXI222"/>
      <c r="KXJ222"/>
      <c r="KXK222"/>
      <c r="KXL222"/>
      <c r="KXM222"/>
      <c r="KXN222"/>
      <c r="KXO222"/>
      <c r="KXP222"/>
      <c r="KXQ222"/>
      <c r="KXR222"/>
      <c r="KXS222"/>
      <c r="KXT222"/>
      <c r="KXU222"/>
      <c r="KXV222"/>
      <c r="KXW222"/>
      <c r="KXX222"/>
      <c r="KXY222"/>
      <c r="KXZ222"/>
      <c r="KYA222"/>
      <c r="KYB222"/>
      <c r="KYC222"/>
      <c r="KYD222"/>
      <c r="KYE222"/>
      <c r="KYF222"/>
      <c r="KYG222"/>
      <c r="KYH222"/>
      <c r="KYI222"/>
      <c r="KYJ222"/>
      <c r="KYK222"/>
      <c r="KYL222"/>
      <c r="KYM222"/>
      <c r="KYN222"/>
      <c r="KYO222"/>
      <c r="KYP222"/>
      <c r="KYQ222"/>
      <c r="KYR222"/>
      <c r="KYS222"/>
      <c r="KYT222"/>
      <c r="KYU222"/>
      <c r="KYV222"/>
      <c r="KYW222"/>
      <c r="KYX222"/>
      <c r="KYY222"/>
      <c r="KYZ222"/>
      <c r="KZA222"/>
      <c r="KZB222"/>
      <c r="KZC222"/>
      <c r="KZD222"/>
      <c r="KZE222"/>
      <c r="KZF222"/>
      <c r="KZG222"/>
      <c r="KZH222"/>
      <c r="KZI222"/>
      <c r="KZJ222"/>
      <c r="KZK222"/>
      <c r="KZL222"/>
      <c r="KZM222"/>
      <c r="KZN222"/>
      <c r="KZO222"/>
      <c r="KZP222"/>
      <c r="KZQ222"/>
      <c r="KZR222"/>
      <c r="KZS222"/>
      <c r="KZT222"/>
      <c r="KZU222"/>
      <c r="KZV222"/>
      <c r="KZW222"/>
      <c r="KZX222"/>
      <c r="KZY222"/>
      <c r="KZZ222"/>
      <c r="LAA222"/>
      <c r="LAB222"/>
      <c r="LAC222"/>
      <c r="LAD222"/>
      <c r="LAE222"/>
      <c r="LAF222"/>
      <c r="LAG222"/>
      <c r="LAH222"/>
      <c r="LAI222"/>
      <c r="LAJ222"/>
      <c r="LAK222"/>
      <c r="LAL222"/>
      <c r="LAM222"/>
      <c r="LAN222"/>
      <c r="LAO222"/>
      <c r="LAP222"/>
      <c r="LAQ222"/>
      <c r="LAR222"/>
      <c r="LAS222"/>
      <c r="LAT222"/>
      <c r="LAU222"/>
      <c r="LAV222"/>
      <c r="LAW222"/>
      <c r="LAX222"/>
      <c r="LAY222"/>
      <c r="LAZ222"/>
      <c r="LBA222"/>
      <c r="LBB222"/>
      <c r="LBC222"/>
      <c r="LBD222"/>
      <c r="LBE222"/>
      <c r="LBF222"/>
      <c r="LBG222"/>
      <c r="LBH222"/>
      <c r="LBI222"/>
      <c r="LBJ222"/>
      <c r="LBK222"/>
      <c r="LBL222"/>
      <c r="LBM222"/>
      <c r="LBN222"/>
      <c r="LBO222"/>
      <c r="LBP222"/>
      <c r="LBQ222"/>
      <c r="LBR222"/>
      <c r="LBS222"/>
      <c r="LBT222"/>
      <c r="LBU222"/>
      <c r="LBV222"/>
      <c r="LBW222"/>
      <c r="LBX222"/>
      <c r="LBY222"/>
      <c r="LBZ222"/>
      <c r="LCA222"/>
      <c r="LCB222"/>
      <c r="LCC222"/>
      <c r="LCD222"/>
      <c r="LCE222"/>
      <c r="LCF222"/>
      <c r="LCG222"/>
      <c r="LCH222"/>
      <c r="LCI222"/>
      <c r="LCJ222"/>
      <c r="LCK222"/>
      <c r="LCL222"/>
      <c r="LCM222"/>
      <c r="LCN222"/>
      <c r="LCO222"/>
      <c r="LCP222"/>
      <c r="LCQ222"/>
      <c r="LCR222"/>
      <c r="LCS222"/>
      <c r="LCT222"/>
      <c r="LCU222"/>
      <c r="LCV222"/>
      <c r="LCW222"/>
      <c r="LCX222"/>
      <c r="LCY222"/>
      <c r="LCZ222"/>
      <c r="LDA222"/>
      <c r="LDB222"/>
      <c r="LDC222"/>
      <c r="LDD222"/>
      <c r="LDE222"/>
      <c r="LDF222"/>
      <c r="LDG222"/>
      <c r="LDH222"/>
      <c r="LDI222"/>
      <c r="LDJ222"/>
      <c r="LDK222"/>
      <c r="LDL222"/>
      <c r="LDM222"/>
      <c r="LDN222"/>
      <c r="LDO222"/>
      <c r="LDP222"/>
      <c r="LDQ222"/>
      <c r="LDR222"/>
      <c r="LDS222"/>
      <c r="LDT222"/>
      <c r="LDU222"/>
      <c r="LDV222"/>
      <c r="LDW222"/>
      <c r="LDX222"/>
      <c r="LDY222"/>
      <c r="LDZ222"/>
      <c r="LEA222"/>
      <c r="LEB222"/>
      <c r="LEC222"/>
      <c r="LED222"/>
      <c r="LEE222"/>
      <c r="LEF222"/>
      <c r="LEG222"/>
      <c r="LEH222"/>
      <c r="LEI222"/>
      <c r="LEJ222"/>
      <c r="LEK222"/>
      <c r="LEL222"/>
      <c r="LEM222"/>
      <c r="LEN222"/>
      <c r="LEO222"/>
      <c r="LEP222"/>
      <c r="LEQ222"/>
      <c r="LER222"/>
      <c r="LES222"/>
      <c r="LET222"/>
      <c r="LEU222"/>
      <c r="LEV222"/>
      <c r="LEW222"/>
      <c r="LEX222"/>
      <c r="LEY222"/>
      <c r="LEZ222"/>
      <c r="LFA222"/>
      <c r="LFB222"/>
      <c r="LFC222"/>
      <c r="LFD222"/>
      <c r="LFE222"/>
      <c r="LFF222"/>
      <c r="LFG222"/>
      <c r="LFH222"/>
      <c r="LFI222"/>
      <c r="LFJ222"/>
      <c r="LFK222"/>
      <c r="LFL222"/>
      <c r="LFM222"/>
      <c r="LFN222"/>
      <c r="LFO222"/>
      <c r="LFP222"/>
      <c r="LFQ222"/>
      <c r="LFR222"/>
      <c r="LFS222"/>
      <c r="LFT222"/>
      <c r="LFU222"/>
      <c r="LFV222"/>
      <c r="LFW222"/>
      <c r="LFX222"/>
      <c r="LFY222"/>
      <c r="LFZ222"/>
      <c r="LGA222"/>
      <c r="LGB222"/>
      <c r="LGC222"/>
      <c r="LGD222"/>
      <c r="LGE222"/>
      <c r="LGF222"/>
      <c r="LGG222"/>
      <c r="LGH222"/>
      <c r="LGI222"/>
      <c r="LGJ222"/>
      <c r="LGK222"/>
      <c r="LGL222"/>
      <c r="LGM222"/>
      <c r="LGN222"/>
      <c r="LGO222"/>
      <c r="LGP222"/>
      <c r="LGQ222"/>
      <c r="LGR222"/>
      <c r="LGS222"/>
      <c r="LGT222"/>
      <c r="LGU222"/>
      <c r="LGV222"/>
      <c r="LGW222"/>
      <c r="LGX222"/>
      <c r="LGY222"/>
      <c r="LGZ222"/>
      <c r="LHA222"/>
      <c r="LHB222"/>
      <c r="LHC222"/>
      <c r="LHD222"/>
      <c r="LHE222"/>
      <c r="LHF222"/>
      <c r="LHG222"/>
      <c r="LHH222"/>
      <c r="LHI222"/>
      <c r="LHJ222"/>
      <c r="LHK222"/>
      <c r="LHL222"/>
      <c r="LHM222"/>
      <c r="LHN222"/>
      <c r="LHO222"/>
      <c r="LHP222"/>
      <c r="LHQ222"/>
      <c r="LHR222"/>
      <c r="LHS222"/>
      <c r="LHT222"/>
      <c r="LHU222"/>
      <c r="LHV222"/>
      <c r="LHW222"/>
      <c r="LHX222"/>
      <c r="LHY222"/>
      <c r="LHZ222"/>
      <c r="LIA222"/>
      <c r="LIB222"/>
      <c r="LIC222"/>
      <c r="LID222"/>
      <c r="LIE222"/>
      <c r="LIF222"/>
      <c r="LIG222"/>
      <c r="LIH222"/>
      <c r="LII222"/>
      <c r="LIJ222"/>
      <c r="LIK222"/>
      <c r="LIL222"/>
      <c r="LIM222"/>
      <c r="LIN222"/>
      <c r="LIO222"/>
      <c r="LIP222"/>
      <c r="LIQ222"/>
      <c r="LIR222"/>
      <c r="LIS222"/>
      <c r="LIT222"/>
      <c r="LIU222"/>
      <c r="LIV222"/>
      <c r="LIW222"/>
      <c r="LIX222"/>
      <c r="LIY222"/>
      <c r="LIZ222"/>
      <c r="LJA222"/>
      <c r="LJB222"/>
      <c r="LJC222"/>
      <c r="LJD222"/>
      <c r="LJE222"/>
      <c r="LJF222"/>
      <c r="LJG222"/>
      <c r="LJH222"/>
      <c r="LJI222"/>
      <c r="LJJ222"/>
      <c r="LJK222"/>
      <c r="LJL222"/>
      <c r="LJM222"/>
      <c r="LJN222"/>
      <c r="LJO222"/>
      <c r="LJP222"/>
      <c r="LJQ222"/>
      <c r="LJR222"/>
      <c r="LJS222"/>
      <c r="LJT222"/>
      <c r="LJU222"/>
      <c r="LJV222"/>
      <c r="LJW222"/>
      <c r="LJX222"/>
      <c r="LJY222"/>
      <c r="LJZ222"/>
      <c r="LKA222"/>
      <c r="LKB222"/>
      <c r="LKC222"/>
      <c r="LKD222"/>
      <c r="LKE222"/>
      <c r="LKF222"/>
      <c r="LKG222"/>
      <c r="LKH222"/>
      <c r="LKI222"/>
      <c r="LKJ222"/>
      <c r="LKK222"/>
      <c r="LKL222"/>
      <c r="LKM222"/>
      <c r="LKN222"/>
      <c r="LKO222"/>
      <c r="LKP222"/>
      <c r="LKQ222"/>
      <c r="LKR222"/>
      <c r="LKS222"/>
      <c r="LKT222"/>
      <c r="LKU222"/>
      <c r="LKV222"/>
      <c r="LKW222"/>
      <c r="LKX222"/>
      <c r="LKY222"/>
      <c r="LKZ222"/>
      <c r="LLA222"/>
      <c r="LLB222"/>
      <c r="LLC222"/>
      <c r="LLD222"/>
      <c r="LLE222"/>
      <c r="LLF222"/>
      <c r="LLG222"/>
      <c r="LLH222"/>
      <c r="LLI222"/>
      <c r="LLJ222"/>
      <c r="LLK222"/>
      <c r="LLL222"/>
      <c r="LLM222"/>
      <c r="LLN222"/>
      <c r="LLO222"/>
      <c r="LLP222"/>
      <c r="LLQ222"/>
      <c r="LLR222"/>
      <c r="LLS222"/>
      <c r="LLT222"/>
      <c r="LLU222"/>
      <c r="LLV222"/>
      <c r="LLW222"/>
      <c r="LLX222"/>
      <c r="LLY222"/>
      <c r="LLZ222"/>
      <c r="LMA222"/>
      <c r="LMB222"/>
      <c r="LMC222"/>
      <c r="LMD222"/>
      <c r="LME222"/>
      <c r="LMF222"/>
      <c r="LMG222"/>
      <c r="LMH222"/>
      <c r="LMI222"/>
      <c r="LMJ222"/>
      <c r="LMK222"/>
      <c r="LML222"/>
      <c r="LMM222"/>
      <c r="LMN222"/>
      <c r="LMO222"/>
      <c r="LMP222"/>
      <c r="LMQ222"/>
      <c r="LMR222"/>
      <c r="LMS222"/>
      <c r="LMT222"/>
      <c r="LMU222"/>
      <c r="LMV222"/>
      <c r="LMW222"/>
      <c r="LMX222"/>
      <c r="LMY222"/>
      <c r="LMZ222"/>
      <c r="LNA222"/>
      <c r="LNB222"/>
      <c r="LNC222"/>
      <c r="LND222"/>
      <c r="LNE222"/>
      <c r="LNF222"/>
      <c r="LNG222"/>
      <c r="LNH222"/>
      <c r="LNI222"/>
      <c r="LNJ222"/>
      <c r="LNK222"/>
      <c r="LNL222"/>
      <c r="LNM222"/>
      <c r="LNN222"/>
      <c r="LNO222"/>
      <c r="LNP222"/>
      <c r="LNQ222"/>
      <c r="LNR222"/>
      <c r="LNS222"/>
      <c r="LNT222"/>
      <c r="LNU222"/>
      <c r="LNV222"/>
      <c r="LNW222"/>
      <c r="LNX222"/>
      <c r="LNY222"/>
      <c r="LNZ222"/>
      <c r="LOA222"/>
      <c r="LOB222"/>
      <c r="LOC222"/>
      <c r="LOD222"/>
      <c r="LOE222"/>
      <c r="LOF222"/>
      <c r="LOG222"/>
      <c r="LOH222"/>
      <c r="LOI222"/>
      <c r="LOJ222"/>
      <c r="LOK222"/>
      <c r="LOL222"/>
      <c r="LOM222"/>
      <c r="LON222"/>
      <c r="LOO222"/>
      <c r="LOP222"/>
      <c r="LOQ222"/>
      <c r="LOR222"/>
      <c r="LOS222"/>
      <c r="LOT222"/>
      <c r="LOU222"/>
      <c r="LOV222"/>
      <c r="LOW222"/>
      <c r="LOX222"/>
      <c r="LOY222"/>
      <c r="LOZ222"/>
      <c r="LPA222"/>
      <c r="LPB222"/>
      <c r="LPC222"/>
      <c r="LPD222"/>
      <c r="LPE222"/>
      <c r="LPF222"/>
      <c r="LPG222"/>
      <c r="LPH222"/>
      <c r="LPI222"/>
      <c r="LPJ222"/>
      <c r="LPK222"/>
      <c r="LPL222"/>
      <c r="LPM222"/>
      <c r="LPN222"/>
      <c r="LPO222"/>
      <c r="LPP222"/>
      <c r="LPQ222"/>
      <c r="LPR222"/>
      <c r="LPS222"/>
      <c r="LPT222"/>
      <c r="LPU222"/>
      <c r="LPV222"/>
      <c r="LPW222"/>
      <c r="LPX222"/>
      <c r="LPY222"/>
      <c r="LPZ222"/>
      <c r="LQA222"/>
      <c r="LQB222"/>
      <c r="LQC222"/>
      <c r="LQD222"/>
      <c r="LQE222"/>
      <c r="LQF222"/>
      <c r="LQG222"/>
      <c r="LQH222"/>
      <c r="LQI222"/>
      <c r="LQJ222"/>
      <c r="LQK222"/>
      <c r="LQL222"/>
      <c r="LQM222"/>
      <c r="LQN222"/>
      <c r="LQO222"/>
      <c r="LQP222"/>
      <c r="LQQ222"/>
      <c r="LQR222"/>
      <c r="LQS222"/>
      <c r="LQT222"/>
      <c r="LQU222"/>
      <c r="LQV222"/>
      <c r="LQW222"/>
      <c r="LQX222"/>
      <c r="LQY222"/>
      <c r="LQZ222"/>
      <c r="LRA222"/>
      <c r="LRB222"/>
      <c r="LRC222"/>
      <c r="LRD222"/>
      <c r="LRE222"/>
      <c r="LRF222"/>
      <c r="LRG222"/>
      <c r="LRH222"/>
      <c r="LRI222"/>
      <c r="LRJ222"/>
      <c r="LRK222"/>
      <c r="LRL222"/>
      <c r="LRM222"/>
      <c r="LRN222"/>
      <c r="LRO222"/>
      <c r="LRP222"/>
      <c r="LRQ222"/>
      <c r="LRR222"/>
      <c r="LRS222"/>
      <c r="LRT222"/>
      <c r="LRU222"/>
      <c r="LRV222"/>
      <c r="LRW222"/>
      <c r="LRX222"/>
      <c r="LRY222"/>
      <c r="LRZ222"/>
      <c r="LSA222"/>
      <c r="LSB222"/>
      <c r="LSC222"/>
      <c r="LSD222"/>
      <c r="LSE222"/>
      <c r="LSF222"/>
      <c r="LSG222"/>
      <c r="LSH222"/>
      <c r="LSI222"/>
      <c r="LSJ222"/>
      <c r="LSK222"/>
      <c r="LSL222"/>
      <c r="LSM222"/>
      <c r="LSN222"/>
      <c r="LSO222"/>
      <c r="LSP222"/>
      <c r="LSQ222"/>
      <c r="LSR222"/>
      <c r="LSS222"/>
      <c r="LST222"/>
      <c r="LSU222"/>
      <c r="LSV222"/>
      <c r="LSW222"/>
      <c r="LSX222"/>
      <c r="LSY222"/>
      <c r="LSZ222"/>
      <c r="LTA222"/>
      <c r="LTB222"/>
      <c r="LTC222"/>
      <c r="LTD222"/>
      <c r="LTE222"/>
      <c r="LTF222"/>
      <c r="LTG222"/>
      <c r="LTH222"/>
      <c r="LTI222"/>
      <c r="LTJ222"/>
      <c r="LTK222"/>
      <c r="LTL222"/>
      <c r="LTM222"/>
      <c r="LTN222"/>
      <c r="LTO222"/>
      <c r="LTP222"/>
      <c r="LTQ222"/>
      <c r="LTR222"/>
      <c r="LTS222"/>
      <c r="LTT222"/>
      <c r="LTU222"/>
      <c r="LTV222"/>
      <c r="LTW222"/>
      <c r="LTX222"/>
      <c r="LTY222"/>
      <c r="LTZ222"/>
      <c r="LUA222"/>
      <c r="LUB222"/>
      <c r="LUC222"/>
      <c r="LUD222"/>
      <c r="LUE222"/>
      <c r="LUF222"/>
      <c r="LUG222"/>
      <c r="LUH222"/>
      <c r="LUI222"/>
      <c r="LUJ222"/>
      <c r="LUK222"/>
      <c r="LUL222"/>
      <c r="LUM222"/>
      <c r="LUN222"/>
      <c r="LUO222"/>
      <c r="LUP222"/>
      <c r="LUQ222"/>
      <c r="LUR222"/>
      <c r="LUS222"/>
      <c r="LUT222"/>
      <c r="LUU222"/>
      <c r="LUV222"/>
      <c r="LUW222"/>
      <c r="LUX222"/>
      <c r="LUY222"/>
      <c r="LUZ222"/>
      <c r="LVA222"/>
      <c r="LVB222"/>
      <c r="LVC222"/>
      <c r="LVD222"/>
      <c r="LVE222"/>
      <c r="LVF222"/>
      <c r="LVG222"/>
      <c r="LVH222"/>
      <c r="LVI222"/>
      <c r="LVJ222"/>
      <c r="LVK222"/>
      <c r="LVL222"/>
      <c r="LVM222"/>
      <c r="LVN222"/>
      <c r="LVO222"/>
      <c r="LVP222"/>
      <c r="LVQ222"/>
      <c r="LVR222"/>
      <c r="LVS222"/>
      <c r="LVT222"/>
      <c r="LVU222"/>
      <c r="LVV222"/>
      <c r="LVW222"/>
      <c r="LVX222"/>
      <c r="LVY222"/>
      <c r="LVZ222"/>
      <c r="LWA222"/>
      <c r="LWB222"/>
      <c r="LWC222"/>
      <c r="LWD222"/>
      <c r="LWE222"/>
      <c r="LWF222"/>
      <c r="LWG222"/>
      <c r="LWH222"/>
      <c r="LWI222"/>
      <c r="LWJ222"/>
      <c r="LWK222"/>
      <c r="LWL222"/>
      <c r="LWM222"/>
      <c r="LWN222"/>
      <c r="LWO222"/>
      <c r="LWP222"/>
      <c r="LWQ222"/>
      <c r="LWR222"/>
      <c r="LWS222"/>
      <c r="LWT222"/>
      <c r="LWU222"/>
      <c r="LWV222"/>
      <c r="LWW222"/>
      <c r="LWX222"/>
      <c r="LWY222"/>
      <c r="LWZ222"/>
      <c r="LXA222"/>
      <c r="LXB222"/>
      <c r="LXC222"/>
      <c r="LXD222"/>
      <c r="LXE222"/>
      <c r="LXF222"/>
      <c r="LXG222"/>
      <c r="LXH222"/>
      <c r="LXI222"/>
      <c r="LXJ222"/>
      <c r="LXK222"/>
      <c r="LXL222"/>
      <c r="LXM222"/>
      <c r="LXN222"/>
      <c r="LXO222"/>
      <c r="LXP222"/>
      <c r="LXQ222"/>
      <c r="LXR222"/>
      <c r="LXS222"/>
      <c r="LXT222"/>
      <c r="LXU222"/>
      <c r="LXV222"/>
      <c r="LXW222"/>
      <c r="LXX222"/>
      <c r="LXY222"/>
      <c r="LXZ222"/>
      <c r="LYA222"/>
      <c r="LYB222"/>
      <c r="LYC222"/>
      <c r="LYD222"/>
      <c r="LYE222"/>
      <c r="LYF222"/>
      <c r="LYG222"/>
      <c r="LYH222"/>
      <c r="LYI222"/>
      <c r="LYJ222"/>
      <c r="LYK222"/>
      <c r="LYL222"/>
      <c r="LYM222"/>
      <c r="LYN222"/>
      <c r="LYO222"/>
      <c r="LYP222"/>
      <c r="LYQ222"/>
      <c r="LYR222"/>
      <c r="LYS222"/>
      <c r="LYT222"/>
      <c r="LYU222"/>
      <c r="LYV222"/>
      <c r="LYW222"/>
      <c r="LYX222"/>
      <c r="LYY222"/>
      <c r="LYZ222"/>
      <c r="LZA222"/>
      <c r="LZB222"/>
      <c r="LZC222"/>
      <c r="LZD222"/>
      <c r="LZE222"/>
      <c r="LZF222"/>
      <c r="LZG222"/>
      <c r="LZH222"/>
      <c r="LZI222"/>
      <c r="LZJ222"/>
      <c r="LZK222"/>
      <c r="LZL222"/>
      <c r="LZM222"/>
      <c r="LZN222"/>
      <c r="LZO222"/>
      <c r="LZP222"/>
      <c r="LZQ222"/>
      <c r="LZR222"/>
      <c r="LZS222"/>
      <c r="LZT222"/>
      <c r="LZU222"/>
      <c r="LZV222"/>
      <c r="LZW222"/>
      <c r="LZX222"/>
      <c r="LZY222"/>
      <c r="LZZ222"/>
      <c r="MAA222"/>
      <c r="MAB222"/>
      <c r="MAC222"/>
      <c r="MAD222"/>
      <c r="MAE222"/>
      <c r="MAF222"/>
      <c r="MAG222"/>
      <c r="MAH222"/>
      <c r="MAI222"/>
      <c r="MAJ222"/>
      <c r="MAK222"/>
      <c r="MAL222"/>
      <c r="MAM222"/>
      <c r="MAN222"/>
      <c r="MAO222"/>
      <c r="MAP222"/>
      <c r="MAQ222"/>
      <c r="MAR222"/>
      <c r="MAS222"/>
      <c r="MAT222"/>
      <c r="MAU222"/>
      <c r="MAV222"/>
      <c r="MAW222"/>
      <c r="MAX222"/>
      <c r="MAY222"/>
      <c r="MAZ222"/>
      <c r="MBA222"/>
      <c r="MBB222"/>
      <c r="MBC222"/>
      <c r="MBD222"/>
      <c r="MBE222"/>
      <c r="MBF222"/>
      <c r="MBG222"/>
      <c r="MBH222"/>
      <c r="MBI222"/>
      <c r="MBJ222"/>
      <c r="MBK222"/>
      <c r="MBL222"/>
      <c r="MBM222"/>
      <c r="MBN222"/>
      <c r="MBO222"/>
      <c r="MBP222"/>
      <c r="MBQ222"/>
      <c r="MBR222"/>
      <c r="MBS222"/>
      <c r="MBT222"/>
      <c r="MBU222"/>
      <c r="MBV222"/>
      <c r="MBW222"/>
      <c r="MBX222"/>
      <c r="MBY222"/>
      <c r="MBZ222"/>
      <c r="MCA222"/>
      <c r="MCB222"/>
      <c r="MCC222"/>
      <c r="MCD222"/>
      <c r="MCE222"/>
      <c r="MCF222"/>
      <c r="MCG222"/>
      <c r="MCH222"/>
      <c r="MCI222"/>
      <c r="MCJ222"/>
      <c r="MCK222"/>
      <c r="MCL222"/>
      <c r="MCM222"/>
      <c r="MCN222"/>
      <c r="MCO222"/>
      <c r="MCP222"/>
      <c r="MCQ222"/>
      <c r="MCR222"/>
      <c r="MCS222"/>
      <c r="MCT222"/>
      <c r="MCU222"/>
      <c r="MCV222"/>
      <c r="MCW222"/>
      <c r="MCX222"/>
      <c r="MCY222"/>
      <c r="MCZ222"/>
      <c r="MDA222"/>
      <c r="MDB222"/>
      <c r="MDC222"/>
      <c r="MDD222"/>
      <c r="MDE222"/>
      <c r="MDF222"/>
      <c r="MDG222"/>
      <c r="MDH222"/>
      <c r="MDI222"/>
      <c r="MDJ222"/>
      <c r="MDK222"/>
      <c r="MDL222"/>
      <c r="MDM222"/>
      <c r="MDN222"/>
      <c r="MDO222"/>
      <c r="MDP222"/>
      <c r="MDQ222"/>
      <c r="MDR222"/>
      <c r="MDS222"/>
      <c r="MDT222"/>
      <c r="MDU222"/>
      <c r="MDV222"/>
      <c r="MDW222"/>
      <c r="MDX222"/>
      <c r="MDY222"/>
      <c r="MDZ222"/>
      <c r="MEA222"/>
      <c r="MEB222"/>
      <c r="MEC222"/>
      <c r="MED222"/>
      <c r="MEE222"/>
      <c r="MEF222"/>
      <c r="MEG222"/>
      <c r="MEH222"/>
      <c r="MEI222"/>
      <c r="MEJ222"/>
      <c r="MEK222"/>
      <c r="MEL222"/>
      <c r="MEM222"/>
      <c r="MEN222"/>
      <c r="MEO222"/>
      <c r="MEP222"/>
      <c r="MEQ222"/>
      <c r="MER222"/>
      <c r="MES222"/>
      <c r="MET222"/>
      <c r="MEU222"/>
      <c r="MEV222"/>
      <c r="MEW222"/>
      <c r="MEX222"/>
      <c r="MEY222"/>
      <c r="MEZ222"/>
      <c r="MFA222"/>
      <c r="MFB222"/>
      <c r="MFC222"/>
      <c r="MFD222"/>
      <c r="MFE222"/>
      <c r="MFF222"/>
      <c r="MFG222"/>
      <c r="MFH222"/>
      <c r="MFI222"/>
      <c r="MFJ222"/>
      <c r="MFK222"/>
      <c r="MFL222"/>
      <c r="MFM222"/>
      <c r="MFN222"/>
      <c r="MFO222"/>
      <c r="MFP222"/>
      <c r="MFQ222"/>
      <c r="MFR222"/>
      <c r="MFS222"/>
      <c r="MFT222"/>
      <c r="MFU222"/>
      <c r="MFV222"/>
      <c r="MFW222"/>
      <c r="MFX222"/>
      <c r="MFY222"/>
      <c r="MFZ222"/>
      <c r="MGA222"/>
      <c r="MGB222"/>
      <c r="MGC222"/>
      <c r="MGD222"/>
      <c r="MGE222"/>
      <c r="MGF222"/>
      <c r="MGG222"/>
      <c r="MGH222"/>
      <c r="MGI222"/>
      <c r="MGJ222"/>
      <c r="MGK222"/>
      <c r="MGL222"/>
      <c r="MGM222"/>
      <c r="MGN222"/>
      <c r="MGO222"/>
      <c r="MGP222"/>
      <c r="MGQ222"/>
      <c r="MGR222"/>
      <c r="MGS222"/>
      <c r="MGT222"/>
      <c r="MGU222"/>
      <c r="MGV222"/>
      <c r="MGW222"/>
      <c r="MGX222"/>
      <c r="MGY222"/>
      <c r="MGZ222"/>
      <c r="MHA222"/>
      <c r="MHB222"/>
      <c r="MHC222"/>
      <c r="MHD222"/>
      <c r="MHE222"/>
      <c r="MHF222"/>
      <c r="MHG222"/>
      <c r="MHH222"/>
      <c r="MHI222"/>
      <c r="MHJ222"/>
      <c r="MHK222"/>
      <c r="MHL222"/>
      <c r="MHM222"/>
      <c r="MHN222"/>
      <c r="MHO222"/>
      <c r="MHP222"/>
      <c r="MHQ222"/>
      <c r="MHR222"/>
      <c r="MHS222"/>
      <c r="MHT222"/>
      <c r="MHU222"/>
      <c r="MHV222"/>
      <c r="MHW222"/>
      <c r="MHX222"/>
      <c r="MHY222"/>
      <c r="MHZ222"/>
      <c r="MIA222"/>
      <c r="MIB222"/>
      <c r="MIC222"/>
      <c r="MID222"/>
      <c r="MIE222"/>
      <c r="MIF222"/>
      <c r="MIG222"/>
      <c r="MIH222"/>
      <c r="MII222"/>
      <c r="MIJ222"/>
      <c r="MIK222"/>
      <c r="MIL222"/>
      <c r="MIM222"/>
      <c r="MIN222"/>
      <c r="MIO222"/>
      <c r="MIP222"/>
      <c r="MIQ222"/>
      <c r="MIR222"/>
      <c r="MIS222"/>
      <c r="MIT222"/>
      <c r="MIU222"/>
      <c r="MIV222"/>
      <c r="MIW222"/>
      <c r="MIX222"/>
      <c r="MIY222"/>
      <c r="MIZ222"/>
      <c r="MJA222"/>
      <c r="MJB222"/>
      <c r="MJC222"/>
      <c r="MJD222"/>
      <c r="MJE222"/>
      <c r="MJF222"/>
      <c r="MJG222"/>
      <c r="MJH222"/>
      <c r="MJI222"/>
      <c r="MJJ222"/>
      <c r="MJK222"/>
      <c r="MJL222"/>
      <c r="MJM222"/>
      <c r="MJN222"/>
      <c r="MJO222"/>
      <c r="MJP222"/>
      <c r="MJQ222"/>
      <c r="MJR222"/>
      <c r="MJS222"/>
      <c r="MJT222"/>
      <c r="MJU222"/>
      <c r="MJV222"/>
      <c r="MJW222"/>
      <c r="MJX222"/>
      <c r="MJY222"/>
      <c r="MJZ222"/>
      <c r="MKA222"/>
      <c r="MKB222"/>
      <c r="MKC222"/>
      <c r="MKD222"/>
      <c r="MKE222"/>
      <c r="MKF222"/>
      <c r="MKG222"/>
      <c r="MKH222"/>
      <c r="MKI222"/>
      <c r="MKJ222"/>
      <c r="MKK222"/>
      <c r="MKL222"/>
      <c r="MKM222"/>
      <c r="MKN222"/>
      <c r="MKO222"/>
      <c r="MKP222"/>
      <c r="MKQ222"/>
      <c r="MKR222"/>
      <c r="MKS222"/>
      <c r="MKT222"/>
      <c r="MKU222"/>
      <c r="MKV222"/>
      <c r="MKW222"/>
      <c r="MKX222"/>
      <c r="MKY222"/>
      <c r="MKZ222"/>
      <c r="MLA222"/>
      <c r="MLB222"/>
      <c r="MLC222"/>
      <c r="MLD222"/>
      <c r="MLE222"/>
      <c r="MLF222"/>
      <c r="MLG222"/>
      <c r="MLH222"/>
      <c r="MLI222"/>
      <c r="MLJ222"/>
      <c r="MLK222"/>
      <c r="MLL222"/>
      <c r="MLM222"/>
      <c r="MLN222"/>
      <c r="MLO222"/>
      <c r="MLP222"/>
      <c r="MLQ222"/>
      <c r="MLR222"/>
      <c r="MLS222"/>
      <c r="MLT222"/>
      <c r="MLU222"/>
      <c r="MLV222"/>
      <c r="MLW222"/>
      <c r="MLX222"/>
      <c r="MLY222"/>
      <c r="MLZ222"/>
      <c r="MMA222"/>
      <c r="MMB222"/>
      <c r="MMC222"/>
      <c r="MMD222"/>
      <c r="MME222"/>
      <c r="MMF222"/>
      <c r="MMG222"/>
      <c r="MMH222"/>
      <c r="MMI222"/>
      <c r="MMJ222"/>
      <c r="MMK222"/>
      <c r="MML222"/>
      <c r="MMM222"/>
      <c r="MMN222"/>
      <c r="MMO222"/>
      <c r="MMP222"/>
      <c r="MMQ222"/>
      <c r="MMR222"/>
      <c r="MMS222"/>
      <c r="MMT222"/>
      <c r="MMU222"/>
      <c r="MMV222"/>
      <c r="MMW222"/>
      <c r="MMX222"/>
      <c r="MMY222"/>
      <c r="MMZ222"/>
      <c r="MNA222"/>
      <c r="MNB222"/>
      <c r="MNC222"/>
      <c r="MND222"/>
      <c r="MNE222"/>
      <c r="MNF222"/>
      <c r="MNG222"/>
      <c r="MNH222"/>
      <c r="MNI222"/>
      <c r="MNJ222"/>
      <c r="MNK222"/>
      <c r="MNL222"/>
      <c r="MNM222"/>
      <c r="MNN222"/>
      <c r="MNO222"/>
      <c r="MNP222"/>
      <c r="MNQ222"/>
      <c r="MNR222"/>
      <c r="MNS222"/>
      <c r="MNT222"/>
      <c r="MNU222"/>
      <c r="MNV222"/>
      <c r="MNW222"/>
      <c r="MNX222"/>
      <c r="MNY222"/>
      <c r="MNZ222"/>
      <c r="MOA222"/>
      <c r="MOB222"/>
      <c r="MOC222"/>
      <c r="MOD222"/>
      <c r="MOE222"/>
      <c r="MOF222"/>
      <c r="MOG222"/>
      <c r="MOH222"/>
      <c r="MOI222"/>
      <c r="MOJ222"/>
      <c r="MOK222"/>
      <c r="MOL222"/>
      <c r="MOM222"/>
      <c r="MON222"/>
      <c r="MOO222"/>
      <c r="MOP222"/>
      <c r="MOQ222"/>
      <c r="MOR222"/>
      <c r="MOS222"/>
      <c r="MOT222"/>
      <c r="MOU222"/>
      <c r="MOV222"/>
      <c r="MOW222"/>
      <c r="MOX222"/>
      <c r="MOY222"/>
      <c r="MOZ222"/>
      <c r="MPA222"/>
      <c r="MPB222"/>
      <c r="MPC222"/>
      <c r="MPD222"/>
      <c r="MPE222"/>
      <c r="MPF222"/>
      <c r="MPG222"/>
      <c r="MPH222"/>
      <c r="MPI222"/>
      <c r="MPJ222"/>
      <c r="MPK222"/>
      <c r="MPL222"/>
      <c r="MPM222"/>
      <c r="MPN222"/>
      <c r="MPO222"/>
      <c r="MPP222"/>
      <c r="MPQ222"/>
      <c r="MPR222"/>
      <c r="MPS222"/>
      <c r="MPT222"/>
      <c r="MPU222"/>
      <c r="MPV222"/>
      <c r="MPW222"/>
      <c r="MPX222"/>
      <c r="MPY222"/>
      <c r="MPZ222"/>
      <c r="MQA222"/>
      <c r="MQB222"/>
      <c r="MQC222"/>
      <c r="MQD222"/>
      <c r="MQE222"/>
      <c r="MQF222"/>
      <c r="MQG222"/>
      <c r="MQH222"/>
      <c r="MQI222"/>
      <c r="MQJ222"/>
      <c r="MQK222"/>
      <c r="MQL222"/>
      <c r="MQM222"/>
      <c r="MQN222"/>
      <c r="MQO222"/>
      <c r="MQP222"/>
      <c r="MQQ222"/>
      <c r="MQR222"/>
      <c r="MQS222"/>
      <c r="MQT222"/>
      <c r="MQU222"/>
      <c r="MQV222"/>
      <c r="MQW222"/>
      <c r="MQX222"/>
      <c r="MQY222"/>
      <c r="MQZ222"/>
      <c r="MRA222"/>
      <c r="MRB222"/>
      <c r="MRC222"/>
      <c r="MRD222"/>
      <c r="MRE222"/>
      <c r="MRF222"/>
      <c r="MRG222"/>
      <c r="MRH222"/>
      <c r="MRI222"/>
      <c r="MRJ222"/>
      <c r="MRK222"/>
      <c r="MRL222"/>
      <c r="MRM222"/>
      <c r="MRN222"/>
      <c r="MRO222"/>
      <c r="MRP222"/>
      <c r="MRQ222"/>
      <c r="MRR222"/>
      <c r="MRS222"/>
      <c r="MRT222"/>
      <c r="MRU222"/>
      <c r="MRV222"/>
      <c r="MRW222"/>
      <c r="MRX222"/>
      <c r="MRY222"/>
      <c r="MRZ222"/>
      <c r="MSA222"/>
      <c r="MSB222"/>
      <c r="MSC222"/>
      <c r="MSD222"/>
      <c r="MSE222"/>
      <c r="MSF222"/>
      <c r="MSG222"/>
      <c r="MSH222"/>
      <c r="MSI222"/>
      <c r="MSJ222"/>
      <c r="MSK222"/>
      <c r="MSL222"/>
      <c r="MSM222"/>
      <c r="MSN222"/>
      <c r="MSO222"/>
      <c r="MSP222"/>
      <c r="MSQ222"/>
      <c r="MSR222"/>
      <c r="MSS222"/>
      <c r="MST222"/>
      <c r="MSU222"/>
      <c r="MSV222"/>
      <c r="MSW222"/>
      <c r="MSX222"/>
      <c r="MSY222"/>
      <c r="MSZ222"/>
      <c r="MTA222"/>
      <c r="MTB222"/>
      <c r="MTC222"/>
      <c r="MTD222"/>
      <c r="MTE222"/>
      <c r="MTF222"/>
      <c r="MTG222"/>
      <c r="MTH222"/>
      <c r="MTI222"/>
      <c r="MTJ222"/>
      <c r="MTK222"/>
      <c r="MTL222"/>
      <c r="MTM222"/>
      <c r="MTN222"/>
      <c r="MTO222"/>
      <c r="MTP222"/>
      <c r="MTQ222"/>
      <c r="MTR222"/>
      <c r="MTS222"/>
      <c r="MTT222"/>
      <c r="MTU222"/>
      <c r="MTV222"/>
      <c r="MTW222"/>
      <c r="MTX222"/>
      <c r="MTY222"/>
      <c r="MTZ222"/>
      <c r="MUA222"/>
      <c r="MUB222"/>
      <c r="MUC222"/>
      <c r="MUD222"/>
      <c r="MUE222"/>
      <c r="MUF222"/>
      <c r="MUG222"/>
      <c r="MUH222"/>
      <c r="MUI222"/>
      <c r="MUJ222"/>
      <c r="MUK222"/>
      <c r="MUL222"/>
      <c r="MUM222"/>
      <c r="MUN222"/>
      <c r="MUO222"/>
      <c r="MUP222"/>
      <c r="MUQ222"/>
      <c r="MUR222"/>
      <c r="MUS222"/>
      <c r="MUT222"/>
      <c r="MUU222"/>
      <c r="MUV222"/>
      <c r="MUW222"/>
      <c r="MUX222"/>
      <c r="MUY222"/>
      <c r="MUZ222"/>
      <c r="MVA222"/>
      <c r="MVB222"/>
      <c r="MVC222"/>
      <c r="MVD222"/>
      <c r="MVE222"/>
      <c r="MVF222"/>
      <c r="MVG222"/>
      <c r="MVH222"/>
      <c r="MVI222"/>
      <c r="MVJ222"/>
      <c r="MVK222"/>
      <c r="MVL222"/>
      <c r="MVM222"/>
      <c r="MVN222"/>
      <c r="MVO222"/>
      <c r="MVP222"/>
      <c r="MVQ222"/>
      <c r="MVR222"/>
      <c r="MVS222"/>
      <c r="MVT222"/>
      <c r="MVU222"/>
      <c r="MVV222"/>
      <c r="MVW222"/>
      <c r="MVX222"/>
      <c r="MVY222"/>
      <c r="MVZ222"/>
      <c r="MWA222"/>
      <c r="MWB222"/>
      <c r="MWC222"/>
      <c r="MWD222"/>
      <c r="MWE222"/>
      <c r="MWF222"/>
      <c r="MWG222"/>
      <c r="MWH222"/>
      <c r="MWI222"/>
      <c r="MWJ222"/>
      <c r="MWK222"/>
      <c r="MWL222"/>
      <c r="MWM222"/>
      <c r="MWN222"/>
      <c r="MWO222"/>
      <c r="MWP222"/>
      <c r="MWQ222"/>
      <c r="MWR222"/>
      <c r="MWS222"/>
      <c r="MWT222"/>
      <c r="MWU222"/>
      <c r="MWV222"/>
      <c r="MWW222"/>
      <c r="MWX222"/>
      <c r="MWY222"/>
      <c r="MWZ222"/>
      <c r="MXA222"/>
      <c r="MXB222"/>
      <c r="MXC222"/>
      <c r="MXD222"/>
      <c r="MXE222"/>
      <c r="MXF222"/>
      <c r="MXG222"/>
      <c r="MXH222"/>
      <c r="MXI222"/>
      <c r="MXJ222"/>
      <c r="MXK222"/>
      <c r="MXL222"/>
      <c r="MXM222"/>
      <c r="MXN222"/>
      <c r="MXO222"/>
      <c r="MXP222"/>
      <c r="MXQ222"/>
      <c r="MXR222"/>
      <c r="MXS222"/>
      <c r="MXT222"/>
      <c r="MXU222"/>
      <c r="MXV222"/>
      <c r="MXW222"/>
      <c r="MXX222"/>
      <c r="MXY222"/>
      <c r="MXZ222"/>
      <c r="MYA222"/>
      <c r="MYB222"/>
      <c r="MYC222"/>
      <c r="MYD222"/>
      <c r="MYE222"/>
      <c r="MYF222"/>
      <c r="MYG222"/>
      <c r="MYH222"/>
      <c r="MYI222"/>
      <c r="MYJ222"/>
      <c r="MYK222"/>
      <c r="MYL222"/>
      <c r="MYM222"/>
      <c r="MYN222"/>
      <c r="MYO222"/>
      <c r="MYP222"/>
      <c r="MYQ222"/>
      <c r="MYR222"/>
      <c r="MYS222"/>
      <c r="MYT222"/>
      <c r="MYU222"/>
      <c r="MYV222"/>
      <c r="MYW222"/>
      <c r="MYX222"/>
      <c r="MYY222"/>
      <c r="MYZ222"/>
      <c r="MZA222"/>
      <c r="MZB222"/>
      <c r="MZC222"/>
      <c r="MZD222"/>
      <c r="MZE222"/>
      <c r="MZF222"/>
      <c r="MZG222"/>
      <c r="MZH222"/>
      <c r="MZI222"/>
      <c r="MZJ222"/>
      <c r="MZK222"/>
      <c r="MZL222"/>
      <c r="MZM222"/>
      <c r="MZN222"/>
      <c r="MZO222"/>
      <c r="MZP222"/>
      <c r="MZQ222"/>
      <c r="MZR222"/>
      <c r="MZS222"/>
      <c r="MZT222"/>
      <c r="MZU222"/>
      <c r="MZV222"/>
      <c r="MZW222"/>
      <c r="MZX222"/>
      <c r="MZY222"/>
      <c r="MZZ222"/>
      <c r="NAA222"/>
      <c r="NAB222"/>
      <c r="NAC222"/>
      <c r="NAD222"/>
      <c r="NAE222"/>
      <c r="NAF222"/>
      <c r="NAG222"/>
      <c r="NAH222"/>
      <c r="NAI222"/>
      <c r="NAJ222"/>
      <c r="NAK222"/>
      <c r="NAL222"/>
      <c r="NAM222"/>
      <c r="NAN222"/>
      <c r="NAO222"/>
      <c r="NAP222"/>
      <c r="NAQ222"/>
      <c r="NAR222"/>
      <c r="NAS222"/>
      <c r="NAT222"/>
      <c r="NAU222"/>
      <c r="NAV222"/>
      <c r="NAW222"/>
      <c r="NAX222"/>
      <c r="NAY222"/>
      <c r="NAZ222"/>
      <c r="NBA222"/>
      <c r="NBB222"/>
      <c r="NBC222"/>
      <c r="NBD222"/>
      <c r="NBE222"/>
      <c r="NBF222"/>
      <c r="NBG222"/>
      <c r="NBH222"/>
      <c r="NBI222"/>
      <c r="NBJ222"/>
      <c r="NBK222"/>
      <c r="NBL222"/>
      <c r="NBM222"/>
      <c r="NBN222"/>
      <c r="NBO222"/>
      <c r="NBP222"/>
      <c r="NBQ222"/>
      <c r="NBR222"/>
      <c r="NBS222"/>
      <c r="NBT222"/>
      <c r="NBU222"/>
      <c r="NBV222"/>
      <c r="NBW222"/>
      <c r="NBX222"/>
      <c r="NBY222"/>
      <c r="NBZ222"/>
      <c r="NCA222"/>
      <c r="NCB222"/>
      <c r="NCC222"/>
      <c r="NCD222"/>
      <c r="NCE222"/>
      <c r="NCF222"/>
      <c r="NCG222"/>
      <c r="NCH222"/>
      <c r="NCI222"/>
      <c r="NCJ222"/>
      <c r="NCK222"/>
      <c r="NCL222"/>
      <c r="NCM222"/>
      <c r="NCN222"/>
      <c r="NCO222"/>
      <c r="NCP222"/>
      <c r="NCQ222"/>
      <c r="NCR222"/>
      <c r="NCS222"/>
      <c r="NCT222"/>
      <c r="NCU222"/>
      <c r="NCV222"/>
      <c r="NCW222"/>
      <c r="NCX222"/>
      <c r="NCY222"/>
      <c r="NCZ222"/>
      <c r="NDA222"/>
      <c r="NDB222"/>
      <c r="NDC222"/>
      <c r="NDD222"/>
      <c r="NDE222"/>
      <c r="NDF222"/>
      <c r="NDG222"/>
      <c r="NDH222"/>
      <c r="NDI222"/>
      <c r="NDJ222"/>
      <c r="NDK222"/>
      <c r="NDL222"/>
      <c r="NDM222"/>
      <c r="NDN222"/>
      <c r="NDO222"/>
      <c r="NDP222"/>
      <c r="NDQ222"/>
      <c r="NDR222"/>
      <c r="NDS222"/>
      <c r="NDT222"/>
      <c r="NDU222"/>
      <c r="NDV222"/>
      <c r="NDW222"/>
      <c r="NDX222"/>
      <c r="NDY222"/>
      <c r="NDZ222"/>
      <c r="NEA222"/>
      <c r="NEB222"/>
      <c r="NEC222"/>
      <c r="NED222"/>
      <c r="NEE222"/>
      <c r="NEF222"/>
      <c r="NEG222"/>
      <c r="NEH222"/>
      <c r="NEI222"/>
      <c r="NEJ222"/>
      <c r="NEK222"/>
      <c r="NEL222"/>
      <c r="NEM222"/>
      <c r="NEN222"/>
      <c r="NEO222"/>
      <c r="NEP222"/>
      <c r="NEQ222"/>
      <c r="NER222"/>
      <c r="NES222"/>
      <c r="NET222"/>
      <c r="NEU222"/>
      <c r="NEV222"/>
      <c r="NEW222"/>
      <c r="NEX222"/>
      <c r="NEY222"/>
      <c r="NEZ222"/>
      <c r="NFA222"/>
      <c r="NFB222"/>
      <c r="NFC222"/>
      <c r="NFD222"/>
      <c r="NFE222"/>
      <c r="NFF222"/>
      <c r="NFG222"/>
      <c r="NFH222"/>
      <c r="NFI222"/>
      <c r="NFJ222"/>
      <c r="NFK222"/>
      <c r="NFL222"/>
      <c r="NFM222"/>
      <c r="NFN222"/>
      <c r="NFO222"/>
      <c r="NFP222"/>
      <c r="NFQ222"/>
      <c r="NFR222"/>
      <c r="NFS222"/>
      <c r="NFT222"/>
      <c r="NFU222"/>
      <c r="NFV222"/>
      <c r="NFW222"/>
      <c r="NFX222"/>
      <c r="NFY222"/>
      <c r="NFZ222"/>
      <c r="NGA222"/>
      <c r="NGB222"/>
      <c r="NGC222"/>
      <c r="NGD222"/>
      <c r="NGE222"/>
      <c r="NGF222"/>
      <c r="NGG222"/>
      <c r="NGH222"/>
      <c r="NGI222"/>
      <c r="NGJ222"/>
      <c r="NGK222"/>
      <c r="NGL222"/>
      <c r="NGM222"/>
      <c r="NGN222"/>
      <c r="NGO222"/>
      <c r="NGP222"/>
      <c r="NGQ222"/>
      <c r="NGR222"/>
      <c r="NGS222"/>
      <c r="NGT222"/>
      <c r="NGU222"/>
      <c r="NGV222"/>
      <c r="NGW222"/>
      <c r="NGX222"/>
      <c r="NGY222"/>
      <c r="NGZ222"/>
      <c r="NHA222"/>
      <c r="NHB222"/>
      <c r="NHC222"/>
      <c r="NHD222"/>
      <c r="NHE222"/>
      <c r="NHF222"/>
      <c r="NHG222"/>
      <c r="NHH222"/>
      <c r="NHI222"/>
      <c r="NHJ222"/>
      <c r="NHK222"/>
      <c r="NHL222"/>
      <c r="NHM222"/>
      <c r="NHN222"/>
      <c r="NHO222"/>
      <c r="NHP222"/>
      <c r="NHQ222"/>
      <c r="NHR222"/>
      <c r="NHS222"/>
      <c r="NHT222"/>
      <c r="NHU222"/>
      <c r="NHV222"/>
      <c r="NHW222"/>
      <c r="NHX222"/>
      <c r="NHY222"/>
      <c r="NHZ222"/>
      <c r="NIA222"/>
      <c r="NIB222"/>
      <c r="NIC222"/>
      <c r="NID222"/>
      <c r="NIE222"/>
      <c r="NIF222"/>
      <c r="NIG222"/>
      <c r="NIH222"/>
      <c r="NII222"/>
      <c r="NIJ222"/>
      <c r="NIK222"/>
      <c r="NIL222"/>
      <c r="NIM222"/>
      <c r="NIN222"/>
      <c r="NIO222"/>
      <c r="NIP222"/>
      <c r="NIQ222"/>
      <c r="NIR222"/>
      <c r="NIS222"/>
      <c r="NIT222"/>
      <c r="NIU222"/>
      <c r="NIV222"/>
      <c r="NIW222"/>
      <c r="NIX222"/>
      <c r="NIY222"/>
      <c r="NIZ222"/>
      <c r="NJA222"/>
      <c r="NJB222"/>
      <c r="NJC222"/>
      <c r="NJD222"/>
      <c r="NJE222"/>
      <c r="NJF222"/>
      <c r="NJG222"/>
      <c r="NJH222"/>
      <c r="NJI222"/>
      <c r="NJJ222"/>
      <c r="NJK222"/>
      <c r="NJL222"/>
      <c r="NJM222"/>
      <c r="NJN222"/>
      <c r="NJO222"/>
      <c r="NJP222"/>
      <c r="NJQ222"/>
      <c r="NJR222"/>
      <c r="NJS222"/>
      <c r="NJT222"/>
      <c r="NJU222"/>
      <c r="NJV222"/>
      <c r="NJW222"/>
      <c r="NJX222"/>
      <c r="NJY222"/>
      <c r="NJZ222"/>
      <c r="NKA222"/>
      <c r="NKB222"/>
      <c r="NKC222"/>
      <c r="NKD222"/>
      <c r="NKE222"/>
      <c r="NKF222"/>
      <c r="NKG222"/>
      <c r="NKH222"/>
      <c r="NKI222"/>
      <c r="NKJ222"/>
      <c r="NKK222"/>
      <c r="NKL222"/>
      <c r="NKM222"/>
      <c r="NKN222"/>
      <c r="NKO222"/>
      <c r="NKP222"/>
      <c r="NKQ222"/>
      <c r="NKR222"/>
      <c r="NKS222"/>
      <c r="NKT222"/>
      <c r="NKU222"/>
      <c r="NKV222"/>
      <c r="NKW222"/>
      <c r="NKX222"/>
      <c r="NKY222"/>
      <c r="NKZ222"/>
      <c r="NLA222"/>
      <c r="NLB222"/>
      <c r="NLC222"/>
      <c r="NLD222"/>
      <c r="NLE222"/>
      <c r="NLF222"/>
      <c r="NLG222"/>
      <c r="NLH222"/>
      <c r="NLI222"/>
      <c r="NLJ222"/>
      <c r="NLK222"/>
      <c r="NLL222"/>
      <c r="NLM222"/>
      <c r="NLN222"/>
      <c r="NLO222"/>
      <c r="NLP222"/>
      <c r="NLQ222"/>
      <c r="NLR222"/>
      <c r="NLS222"/>
      <c r="NLT222"/>
      <c r="NLU222"/>
      <c r="NLV222"/>
      <c r="NLW222"/>
      <c r="NLX222"/>
      <c r="NLY222"/>
      <c r="NLZ222"/>
      <c r="NMA222"/>
      <c r="NMB222"/>
      <c r="NMC222"/>
      <c r="NMD222"/>
      <c r="NME222"/>
      <c r="NMF222"/>
      <c r="NMG222"/>
      <c r="NMH222"/>
      <c r="NMI222"/>
      <c r="NMJ222"/>
      <c r="NMK222"/>
      <c r="NML222"/>
      <c r="NMM222"/>
      <c r="NMN222"/>
      <c r="NMO222"/>
      <c r="NMP222"/>
      <c r="NMQ222"/>
      <c r="NMR222"/>
      <c r="NMS222"/>
      <c r="NMT222"/>
      <c r="NMU222"/>
      <c r="NMV222"/>
      <c r="NMW222"/>
      <c r="NMX222"/>
      <c r="NMY222"/>
      <c r="NMZ222"/>
      <c r="NNA222"/>
      <c r="NNB222"/>
      <c r="NNC222"/>
      <c r="NND222"/>
      <c r="NNE222"/>
      <c r="NNF222"/>
      <c r="NNG222"/>
      <c r="NNH222"/>
      <c r="NNI222"/>
      <c r="NNJ222"/>
      <c r="NNK222"/>
      <c r="NNL222"/>
      <c r="NNM222"/>
      <c r="NNN222"/>
      <c r="NNO222"/>
      <c r="NNP222"/>
      <c r="NNQ222"/>
      <c r="NNR222"/>
      <c r="NNS222"/>
      <c r="NNT222"/>
      <c r="NNU222"/>
      <c r="NNV222"/>
      <c r="NNW222"/>
      <c r="NNX222"/>
      <c r="NNY222"/>
      <c r="NNZ222"/>
      <c r="NOA222"/>
      <c r="NOB222"/>
      <c r="NOC222"/>
      <c r="NOD222"/>
      <c r="NOE222"/>
      <c r="NOF222"/>
      <c r="NOG222"/>
      <c r="NOH222"/>
      <c r="NOI222"/>
      <c r="NOJ222"/>
      <c r="NOK222"/>
      <c r="NOL222"/>
      <c r="NOM222"/>
      <c r="NON222"/>
      <c r="NOO222"/>
      <c r="NOP222"/>
      <c r="NOQ222"/>
      <c r="NOR222"/>
      <c r="NOS222"/>
      <c r="NOT222"/>
      <c r="NOU222"/>
      <c r="NOV222"/>
      <c r="NOW222"/>
      <c r="NOX222"/>
      <c r="NOY222"/>
      <c r="NOZ222"/>
      <c r="NPA222"/>
      <c r="NPB222"/>
      <c r="NPC222"/>
      <c r="NPD222"/>
      <c r="NPE222"/>
      <c r="NPF222"/>
      <c r="NPG222"/>
      <c r="NPH222"/>
      <c r="NPI222"/>
      <c r="NPJ222"/>
      <c r="NPK222"/>
      <c r="NPL222"/>
      <c r="NPM222"/>
      <c r="NPN222"/>
      <c r="NPO222"/>
      <c r="NPP222"/>
      <c r="NPQ222"/>
      <c r="NPR222"/>
      <c r="NPS222"/>
      <c r="NPT222"/>
      <c r="NPU222"/>
      <c r="NPV222"/>
      <c r="NPW222"/>
      <c r="NPX222"/>
      <c r="NPY222"/>
      <c r="NPZ222"/>
      <c r="NQA222"/>
      <c r="NQB222"/>
      <c r="NQC222"/>
      <c r="NQD222"/>
      <c r="NQE222"/>
      <c r="NQF222"/>
      <c r="NQG222"/>
      <c r="NQH222"/>
      <c r="NQI222"/>
      <c r="NQJ222"/>
      <c r="NQK222"/>
      <c r="NQL222"/>
      <c r="NQM222"/>
      <c r="NQN222"/>
      <c r="NQO222"/>
      <c r="NQP222"/>
      <c r="NQQ222"/>
      <c r="NQR222"/>
      <c r="NQS222"/>
      <c r="NQT222"/>
      <c r="NQU222"/>
      <c r="NQV222"/>
      <c r="NQW222"/>
      <c r="NQX222"/>
      <c r="NQY222"/>
      <c r="NQZ222"/>
      <c r="NRA222"/>
      <c r="NRB222"/>
      <c r="NRC222"/>
      <c r="NRD222"/>
      <c r="NRE222"/>
      <c r="NRF222"/>
      <c r="NRG222"/>
      <c r="NRH222"/>
      <c r="NRI222"/>
      <c r="NRJ222"/>
      <c r="NRK222"/>
      <c r="NRL222"/>
      <c r="NRM222"/>
      <c r="NRN222"/>
      <c r="NRO222"/>
      <c r="NRP222"/>
      <c r="NRQ222"/>
      <c r="NRR222"/>
      <c r="NRS222"/>
      <c r="NRT222"/>
      <c r="NRU222"/>
      <c r="NRV222"/>
      <c r="NRW222"/>
      <c r="NRX222"/>
      <c r="NRY222"/>
      <c r="NRZ222"/>
      <c r="NSA222"/>
      <c r="NSB222"/>
      <c r="NSC222"/>
      <c r="NSD222"/>
      <c r="NSE222"/>
      <c r="NSF222"/>
      <c r="NSG222"/>
      <c r="NSH222"/>
      <c r="NSI222"/>
      <c r="NSJ222"/>
      <c r="NSK222"/>
      <c r="NSL222"/>
      <c r="NSM222"/>
      <c r="NSN222"/>
      <c r="NSO222"/>
      <c r="NSP222"/>
      <c r="NSQ222"/>
      <c r="NSR222"/>
      <c r="NSS222"/>
      <c r="NST222"/>
      <c r="NSU222"/>
      <c r="NSV222"/>
      <c r="NSW222"/>
      <c r="NSX222"/>
      <c r="NSY222"/>
      <c r="NSZ222"/>
      <c r="NTA222"/>
      <c r="NTB222"/>
      <c r="NTC222"/>
      <c r="NTD222"/>
      <c r="NTE222"/>
      <c r="NTF222"/>
      <c r="NTG222"/>
      <c r="NTH222"/>
      <c r="NTI222"/>
      <c r="NTJ222"/>
      <c r="NTK222"/>
      <c r="NTL222"/>
      <c r="NTM222"/>
      <c r="NTN222"/>
      <c r="NTO222"/>
      <c r="NTP222"/>
      <c r="NTQ222"/>
      <c r="NTR222"/>
      <c r="NTS222"/>
      <c r="NTT222"/>
      <c r="NTU222"/>
      <c r="NTV222"/>
      <c r="NTW222"/>
      <c r="NTX222"/>
      <c r="NTY222"/>
      <c r="NTZ222"/>
      <c r="NUA222"/>
      <c r="NUB222"/>
      <c r="NUC222"/>
      <c r="NUD222"/>
      <c r="NUE222"/>
      <c r="NUF222"/>
      <c r="NUG222"/>
      <c r="NUH222"/>
      <c r="NUI222"/>
      <c r="NUJ222"/>
      <c r="NUK222"/>
      <c r="NUL222"/>
      <c r="NUM222"/>
      <c r="NUN222"/>
      <c r="NUO222"/>
      <c r="NUP222"/>
      <c r="NUQ222"/>
      <c r="NUR222"/>
      <c r="NUS222"/>
      <c r="NUT222"/>
      <c r="NUU222"/>
      <c r="NUV222"/>
      <c r="NUW222"/>
      <c r="NUX222"/>
      <c r="NUY222"/>
      <c r="NUZ222"/>
      <c r="NVA222"/>
      <c r="NVB222"/>
      <c r="NVC222"/>
      <c r="NVD222"/>
      <c r="NVE222"/>
      <c r="NVF222"/>
      <c r="NVG222"/>
      <c r="NVH222"/>
      <c r="NVI222"/>
      <c r="NVJ222"/>
      <c r="NVK222"/>
      <c r="NVL222"/>
      <c r="NVM222"/>
      <c r="NVN222"/>
      <c r="NVO222"/>
      <c r="NVP222"/>
      <c r="NVQ222"/>
      <c r="NVR222"/>
      <c r="NVS222"/>
      <c r="NVT222"/>
      <c r="NVU222"/>
      <c r="NVV222"/>
      <c r="NVW222"/>
      <c r="NVX222"/>
      <c r="NVY222"/>
      <c r="NVZ222"/>
      <c r="NWA222"/>
      <c r="NWB222"/>
      <c r="NWC222"/>
      <c r="NWD222"/>
      <c r="NWE222"/>
      <c r="NWF222"/>
      <c r="NWG222"/>
      <c r="NWH222"/>
      <c r="NWI222"/>
      <c r="NWJ222"/>
      <c r="NWK222"/>
      <c r="NWL222"/>
      <c r="NWM222"/>
      <c r="NWN222"/>
      <c r="NWO222"/>
      <c r="NWP222"/>
      <c r="NWQ222"/>
      <c r="NWR222"/>
      <c r="NWS222"/>
      <c r="NWT222"/>
      <c r="NWU222"/>
      <c r="NWV222"/>
      <c r="NWW222"/>
      <c r="NWX222"/>
      <c r="NWY222"/>
      <c r="NWZ222"/>
      <c r="NXA222"/>
      <c r="NXB222"/>
      <c r="NXC222"/>
      <c r="NXD222"/>
      <c r="NXE222"/>
      <c r="NXF222"/>
      <c r="NXG222"/>
      <c r="NXH222"/>
      <c r="NXI222"/>
      <c r="NXJ222"/>
      <c r="NXK222"/>
      <c r="NXL222"/>
      <c r="NXM222"/>
      <c r="NXN222"/>
      <c r="NXO222"/>
      <c r="NXP222"/>
      <c r="NXQ222"/>
      <c r="NXR222"/>
      <c r="NXS222"/>
      <c r="NXT222"/>
      <c r="NXU222"/>
      <c r="NXV222"/>
      <c r="NXW222"/>
      <c r="NXX222"/>
      <c r="NXY222"/>
      <c r="NXZ222"/>
      <c r="NYA222"/>
      <c r="NYB222"/>
      <c r="NYC222"/>
      <c r="NYD222"/>
      <c r="NYE222"/>
      <c r="NYF222"/>
      <c r="NYG222"/>
      <c r="NYH222"/>
      <c r="NYI222"/>
      <c r="NYJ222"/>
      <c r="NYK222"/>
      <c r="NYL222"/>
      <c r="NYM222"/>
      <c r="NYN222"/>
      <c r="NYO222"/>
      <c r="NYP222"/>
      <c r="NYQ222"/>
      <c r="NYR222"/>
      <c r="NYS222"/>
      <c r="NYT222"/>
      <c r="NYU222"/>
      <c r="NYV222"/>
      <c r="NYW222"/>
      <c r="NYX222"/>
      <c r="NYY222"/>
      <c r="NYZ222"/>
      <c r="NZA222"/>
      <c r="NZB222"/>
      <c r="NZC222"/>
      <c r="NZD222"/>
      <c r="NZE222"/>
      <c r="NZF222"/>
      <c r="NZG222"/>
      <c r="NZH222"/>
      <c r="NZI222"/>
      <c r="NZJ222"/>
      <c r="NZK222"/>
      <c r="NZL222"/>
      <c r="NZM222"/>
      <c r="NZN222"/>
      <c r="NZO222"/>
      <c r="NZP222"/>
      <c r="NZQ222"/>
      <c r="NZR222"/>
      <c r="NZS222"/>
      <c r="NZT222"/>
      <c r="NZU222"/>
      <c r="NZV222"/>
      <c r="NZW222"/>
      <c r="NZX222"/>
      <c r="NZY222"/>
      <c r="NZZ222"/>
      <c r="OAA222"/>
      <c r="OAB222"/>
      <c r="OAC222"/>
      <c r="OAD222"/>
      <c r="OAE222"/>
      <c r="OAF222"/>
      <c r="OAG222"/>
      <c r="OAH222"/>
      <c r="OAI222"/>
      <c r="OAJ222"/>
      <c r="OAK222"/>
      <c r="OAL222"/>
      <c r="OAM222"/>
      <c r="OAN222"/>
      <c r="OAO222"/>
      <c r="OAP222"/>
      <c r="OAQ222"/>
      <c r="OAR222"/>
      <c r="OAS222"/>
      <c r="OAT222"/>
      <c r="OAU222"/>
      <c r="OAV222"/>
      <c r="OAW222"/>
      <c r="OAX222"/>
      <c r="OAY222"/>
      <c r="OAZ222"/>
      <c r="OBA222"/>
      <c r="OBB222"/>
      <c r="OBC222"/>
      <c r="OBD222"/>
      <c r="OBE222"/>
      <c r="OBF222"/>
      <c r="OBG222"/>
      <c r="OBH222"/>
      <c r="OBI222"/>
      <c r="OBJ222"/>
      <c r="OBK222"/>
      <c r="OBL222"/>
      <c r="OBM222"/>
      <c r="OBN222"/>
      <c r="OBO222"/>
      <c r="OBP222"/>
      <c r="OBQ222"/>
      <c r="OBR222"/>
      <c r="OBS222"/>
      <c r="OBT222"/>
      <c r="OBU222"/>
      <c r="OBV222"/>
      <c r="OBW222"/>
      <c r="OBX222"/>
      <c r="OBY222"/>
      <c r="OBZ222"/>
      <c r="OCA222"/>
      <c r="OCB222"/>
      <c r="OCC222"/>
      <c r="OCD222"/>
      <c r="OCE222"/>
      <c r="OCF222"/>
      <c r="OCG222"/>
      <c r="OCH222"/>
      <c r="OCI222"/>
      <c r="OCJ222"/>
      <c r="OCK222"/>
      <c r="OCL222"/>
      <c r="OCM222"/>
      <c r="OCN222"/>
      <c r="OCO222"/>
      <c r="OCP222"/>
      <c r="OCQ222"/>
      <c r="OCR222"/>
      <c r="OCS222"/>
      <c r="OCT222"/>
      <c r="OCU222"/>
      <c r="OCV222"/>
      <c r="OCW222"/>
      <c r="OCX222"/>
      <c r="OCY222"/>
      <c r="OCZ222"/>
      <c r="ODA222"/>
      <c r="ODB222"/>
      <c r="ODC222"/>
      <c r="ODD222"/>
      <c r="ODE222"/>
      <c r="ODF222"/>
      <c r="ODG222"/>
      <c r="ODH222"/>
      <c r="ODI222"/>
      <c r="ODJ222"/>
      <c r="ODK222"/>
      <c r="ODL222"/>
      <c r="ODM222"/>
      <c r="ODN222"/>
      <c r="ODO222"/>
      <c r="ODP222"/>
      <c r="ODQ222"/>
      <c r="ODR222"/>
      <c r="ODS222"/>
      <c r="ODT222"/>
      <c r="ODU222"/>
      <c r="ODV222"/>
      <c r="ODW222"/>
      <c r="ODX222"/>
      <c r="ODY222"/>
      <c r="ODZ222"/>
      <c r="OEA222"/>
      <c r="OEB222"/>
      <c r="OEC222"/>
      <c r="OED222"/>
      <c r="OEE222"/>
      <c r="OEF222"/>
      <c r="OEG222"/>
      <c r="OEH222"/>
      <c r="OEI222"/>
      <c r="OEJ222"/>
      <c r="OEK222"/>
      <c r="OEL222"/>
      <c r="OEM222"/>
      <c r="OEN222"/>
      <c r="OEO222"/>
      <c r="OEP222"/>
      <c r="OEQ222"/>
      <c r="OER222"/>
      <c r="OES222"/>
      <c r="OET222"/>
      <c r="OEU222"/>
      <c r="OEV222"/>
      <c r="OEW222"/>
      <c r="OEX222"/>
      <c r="OEY222"/>
      <c r="OEZ222"/>
      <c r="OFA222"/>
      <c r="OFB222"/>
      <c r="OFC222"/>
      <c r="OFD222"/>
      <c r="OFE222"/>
      <c r="OFF222"/>
      <c r="OFG222"/>
      <c r="OFH222"/>
      <c r="OFI222"/>
      <c r="OFJ222"/>
      <c r="OFK222"/>
      <c r="OFL222"/>
      <c r="OFM222"/>
      <c r="OFN222"/>
      <c r="OFO222"/>
      <c r="OFP222"/>
      <c r="OFQ222"/>
      <c r="OFR222"/>
      <c r="OFS222"/>
      <c r="OFT222"/>
      <c r="OFU222"/>
      <c r="OFV222"/>
      <c r="OFW222"/>
      <c r="OFX222"/>
      <c r="OFY222"/>
      <c r="OFZ222"/>
      <c r="OGA222"/>
      <c r="OGB222"/>
      <c r="OGC222"/>
      <c r="OGD222"/>
      <c r="OGE222"/>
      <c r="OGF222"/>
      <c r="OGG222"/>
      <c r="OGH222"/>
      <c r="OGI222"/>
      <c r="OGJ222"/>
      <c r="OGK222"/>
      <c r="OGL222"/>
      <c r="OGM222"/>
      <c r="OGN222"/>
      <c r="OGO222"/>
      <c r="OGP222"/>
      <c r="OGQ222"/>
      <c r="OGR222"/>
      <c r="OGS222"/>
      <c r="OGT222"/>
      <c r="OGU222"/>
      <c r="OGV222"/>
      <c r="OGW222"/>
      <c r="OGX222"/>
      <c r="OGY222"/>
      <c r="OGZ222"/>
      <c r="OHA222"/>
      <c r="OHB222"/>
      <c r="OHC222"/>
      <c r="OHD222"/>
      <c r="OHE222"/>
      <c r="OHF222"/>
      <c r="OHG222"/>
      <c r="OHH222"/>
      <c r="OHI222"/>
      <c r="OHJ222"/>
      <c r="OHK222"/>
      <c r="OHL222"/>
      <c r="OHM222"/>
      <c r="OHN222"/>
      <c r="OHO222"/>
      <c r="OHP222"/>
      <c r="OHQ222"/>
      <c r="OHR222"/>
      <c r="OHS222"/>
      <c r="OHT222"/>
      <c r="OHU222"/>
      <c r="OHV222"/>
      <c r="OHW222"/>
      <c r="OHX222"/>
      <c r="OHY222"/>
      <c r="OHZ222"/>
      <c r="OIA222"/>
      <c r="OIB222"/>
      <c r="OIC222"/>
      <c r="OID222"/>
      <c r="OIE222"/>
      <c r="OIF222"/>
      <c r="OIG222"/>
      <c r="OIH222"/>
      <c r="OII222"/>
      <c r="OIJ222"/>
      <c r="OIK222"/>
      <c r="OIL222"/>
      <c r="OIM222"/>
      <c r="OIN222"/>
      <c r="OIO222"/>
      <c r="OIP222"/>
      <c r="OIQ222"/>
      <c r="OIR222"/>
      <c r="OIS222"/>
      <c r="OIT222"/>
      <c r="OIU222"/>
      <c r="OIV222"/>
      <c r="OIW222"/>
      <c r="OIX222"/>
      <c r="OIY222"/>
      <c r="OIZ222"/>
      <c r="OJA222"/>
      <c r="OJB222"/>
      <c r="OJC222"/>
      <c r="OJD222"/>
      <c r="OJE222"/>
      <c r="OJF222"/>
      <c r="OJG222"/>
      <c r="OJH222"/>
      <c r="OJI222"/>
      <c r="OJJ222"/>
      <c r="OJK222"/>
      <c r="OJL222"/>
      <c r="OJM222"/>
      <c r="OJN222"/>
      <c r="OJO222"/>
      <c r="OJP222"/>
      <c r="OJQ222"/>
      <c r="OJR222"/>
      <c r="OJS222"/>
      <c r="OJT222"/>
      <c r="OJU222"/>
      <c r="OJV222"/>
      <c r="OJW222"/>
      <c r="OJX222"/>
      <c r="OJY222"/>
      <c r="OJZ222"/>
      <c r="OKA222"/>
      <c r="OKB222"/>
      <c r="OKC222"/>
      <c r="OKD222"/>
      <c r="OKE222"/>
      <c r="OKF222"/>
      <c r="OKG222"/>
      <c r="OKH222"/>
      <c r="OKI222"/>
      <c r="OKJ222"/>
      <c r="OKK222"/>
      <c r="OKL222"/>
      <c r="OKM222"/>
      <c r="OKN222"/>
      <c r="OKO222"/>
      <c r="OKP222"/>
      <c r="OKQ222"/>
      <c r="OKR222"/>
      <c r="OKS222"/>
      <c r="OKT222"/>
      <c r="OKU222"/>
      <c r="OKV222"/>
      <c r="OKW222"/>
      <c r="OKX222"/>
      <c r="OKY222"/>
      <c r="OKZ222"/>
      <c r="OLA222"/>
      <c r="OLB222"/>
      <c r="OLC222"/>
      <c r="OLD222"/>
      <c r="OLE222"/>
      <c r="OLF222"/>
      <c r="OLG222"/>
      <c r="OLH222"/>
      <c r="OLI222"/>
      <c r="OLJ222"/>
      <c r="OLK222"/>
      <c r="OLL222"/>
      <c r="OLM222"/>
      <c r="OLN222"/>
      <c r="OLO222"/>
      <c r="OLP222"/>
      <c r="OLQ222"/>
      <c r="OLR222"/>
      <c r="OLS222"/>
      <c r="OLT222"/>
      <c r="OLU222"/>
      <c r="OLV222"/>
      <c r="OLW222"/>
      <c r="OLX222"/>
      <c r="OLY222"/>
      <c r="OLZ222"/>
      <c r="OMA222"/>
      <c r="OMB222"/>
      <c r="OMC222"/>
      <c r="OMD222"/>
      <c r="OME222"/>
      <c r="OMF222"/>
      <c r="OMG222"/>
      <c r="OMH222"/>
      <c r="OMI222"/>
      <c r="OMJ222"/>
      <c r="OMK222"/>
      <c r="OML222"/>
      <c r="OMM222"/>
      <c r="OMN222"/>
      <c r="OMO222"/>
      <c r="OMP222"/>
      <c r="OMQ222"/>
      <c r="OMR222"/>
      <c r="OMS222"/>
      <c r="OMT222"/>
      <c r="OMU222"/>
      <c r="OMV222"/>
      <c r="OMW222"/>
      <c r="OMX222"/>
      <c r="OMY222"/>
      <c r="OMZ222"/>
      <c r="ONA222"/>
      <c r="ONB222"/>
      <c r="ONC222"/>
      <c r="OND222"/>
      <c r="ONE222"/>
      <c r="ONF222"/>
      <c r="ONG222"/>
      <c r="ONH222"/>
      <c r="ONI222"/>
      <c r="ONJ222"/>
      <c r="ONK222"/>
      <c r="ONL222"/>
      <c r="ONM222"/>
      <c r="ONN222"/>
      <c r="ONO222"/>
      <c r="ONP222"/>
      <c r="ONQ222"/>
      <c r="ONR222"/>
      <c r="ONS222"/>
      <c r="ONT222"/>
      <c r="ONU222"/>
      <c r="ONV222"/>
      <c r="ONW222"/>
      <c r="ONX222"/>
      <c r="ONY222"/>
      <c r="ONZ222"/>
      <c r="OOA222"/>
      <c r="OOB222"/>
      <c r="OOC222"/>
      <c r="OOD222"/>
      <c r="OOE222"/>
      <c r="OOF222"/>
      <c r="OOG222"/>
      <c r="OOH222"/>
      <c r="OOI222"/>
      <c r="OOJ222"/>
      <c r="OOK222"/>
      <c r="OOL222"/>
      <c r="OOM222"/>
      <c r="OON222"/>
      <c r="OOO222"/>
      <c r="OOP222"/>
      <c r="OOQ222"/>
      <c r="OOR222"/>
      <c r="OOS222"/>
      <c r="OOT222"/>
      <c r="OOU222"/>
      <c r="OOV222"/>
      <c r="OOW222"/>
      <c r="OOX222"/>
      <c r="OOY222"/>
      <c r="OOZ222"/>
      <c r="OPA222"/>
      <c r="OPB222"/>
      <c r="OPC222"/>
      <c r="OPD222"/>
      <c r="OPE222"/>
      <c r="OPF222"/>
      <c r="OPG222"/>
      <c r="OPH222"/>
      <c r="OPI222"/>
      <c r="OPJ222"/>
      <c r="OPK222"/>
      <c r="OPL222"/>
      <c r="OPM222"/>
      <c r="OPN222"/>
      <c r="OPO222"/>
      <c r="OPP222"/>
      <c r="OPQ222"/>
      <c r="OPR222"/>
      <c r="OPS222"/>
      <c r="OPT222"/>
      <c r="OPU222"/>
      <c r="OPV222"/>
      <c r="OPW222"/>
      <c r="OPX222"/>
      <c r="OPY222"/>
      <c r="OPZ222"/>
      <c r="OQA222"/>
      <c r="OQB222"/>
      <c r="OQC222"/>
      <c r="OQD222"/>
      <c r="OQE222"/>
      <c r="OQF222"/>
      <c r="OQG222"/>
      <c r="OQH222"/>
      <c r="OQI222"/>
      <c r="OQJ222"/>
      <c r="OQK222"/>
      <c r="OQL222"/>
      <c r="OQM222"/>
      <c r="OQN222"/>
      <c r="OQO222"/>
      <c r="OQP222"/>
      <c r="OQQ222"/>
      <c r="OQR222"/>
      <c r="OQS222"/>
      <c r="OQT222"/>
      <c r="OQU222"/>
      <c r="OQV222"/>
      <c r="OQW222"/>
      <c r="OQX222"/>
      <c r="OQY222"/>
      <c r="OQZ222"/>
      <c r="ORA222"/>
      <c r="ORB222"/>
      <c r="ORC222"/>
      <c r="ORD222"/>
      <c r="ORE222"/>
      <c r="ORF222"/>
      <c r="ORG222"/>
      <c r="ORH222"/>
      <c r="ORI222"/>
      <c r="ORJ222"/>
      <c r="ORK222"/>
      <c r="ORL222"/>
      <c r="ORM222"/>
      <c r="ORN222"/>
      <c r="ORO222"/>
      <c r="ORP222"/>
      <c r="ORQ222"/>
      <c r="ORR222"/>
      <c r="ORS222"/>
      <c r="ORT222"/>
      <c r="ORU222"/>
      <c r="ORV222"/>
      <c r="ORW222"/>
      <c r="ORX222"/>
      <c r="ORY222"/>
      <c r="ORZ222"/>
      <c r="OSA222"/>
      <c r="OSB222"/>
      <c r="OSC222"/>
      <c r="OSD222"/>
      <c r="OSE222"/>
      <c r="OSF222"/>
      <c r="OSG222"/>
      <c r="OSH222"/>
      <c r="OSI222"/>
      <c r="OSJ222"/>
      <c r="OSK222"/>
      <c r="OSL222"/>
      <c r="OSM222"/>
      <c r="OSN222"/>
      <c r="OSO222"/>
      <c r="OSP222"/>
      <c r="OSQ222"/>
      <c r="OSR222"/>
      <c r="OSS222"/>
      <c r="OST222"/>
      <c r="OSU222"/>
      <c r="OSV222"/>
      <c r="OSW222"/>
      <c r="OSX222"/>
      <c r="OSY222"/>
      <c r="OSZ222"/>
      <c r="OTA222"/>
      <c r="OTB222"/>
      <c r="OTC222"/>
      <c r="OTD222"/>
      <c r="OTE222"/>
      <c r="OTF222"/>
      <c r="OTG222"/>
      <c r="OTH222"/>
      <c r="OTI222"/>
      <c r="OTJ222"/>
      <c r="OTK222"/>
      <c r="OTL222"/>
      <c r="OTM222"/>
      <c r="OTN222"/>
      <c r="OTO222"/>
      <c r="OTP222"/>
      <c r="OTQ222"/>
      <c r="OTR222"/>
      <c r="OTS222"/>
      <c r="OTT222"/>
      <c r="OTU222"/>
      <c r="OTV222"/>
      <c r="OTW222"/>
      <c r="OTX222"/>
      <c r="OTY222"/>
      <c r="OTZ222"/>
      <c r="OUA222"/>
      <c r="OUB222"/>
      <c r="OUC222"/>
      <c r="OUD222"/>
      <c r="OUE222"/>
      <c r="OUF222"/>
      <c r="OUG222"/>
      <c r="OUH222"/>
      <c r="OUI222"/>
      <c r="OUJ222"/>
      <c r="OUK222"/>
      <c r="OUL222"/>
      <c r="OUM222"/>
      <c r="OUN222"/>
      <c r="OUO222"/>
      <c r="OUP222"/>
      <c r="OUQ222"/>
      <c r="OUR222"/>
      <c r="OUS222"/>
      <c r="OUT222"/>
      <c r="OUU222"/>
      <c r="OUV222"/>
      <c r="OUW222"/>
      <c r="OUX222"/>
      <c r="OUY222"/>
      <c r="OUZ222"/>
      <c r="OVA222"/>
      <c r="OVB222"/>
      <c r="OVC222"/>
      <c r="OVD222"/>
      <c r="OVE222"/>
      <c r="OVF222"/>
      <c r="OVG222"/>
      <c r="OVH222"/>
      <c r="OVI222"/>
      <c r="OVJ222"/>
      <c r="OVK222"/>
      <c r="OVL222"/>
      <c r="OVM222"/>
      <c r="OVN222"/>
      <c r="OVO222"/>
      <c r="OVP222"/>
      <c r="OVQ222"/>
      <c r="OVR222"/>
      <c r="OVS222"/>
      <c r="OVT222"/>
      <c r="OVU222"/>
      <c r="OVV222"/>
      <c r="OVW222"/>
      <c r="OVX222"/>
      <c r="OVY222"/>
      <c r="OVZ222"/>
      <c r="OWA222"/>
      <c r="OWB222"/>
      <c r="OWC222"/>
      <c r="OWD222"/>
      <c r="OWE222"/>
      <c r="OWF222"/>
      <c r="OWG222"/>
      <c r="OWH222"/>
      <c r="OWI222"/>
      <c r="OWJ222"/>
      <c r="OWK222"/>
      <c r="OWL222"/>
      <c r="OWM222"/>
      <c r="OWN222"/>
      <c r="OWO222"/>
      <c r="OWP222"/>
      <c r="OWQ222"/>
      <c r="OWR222"/>
      <c r="OWS222"/>
      <c r="OWT222"/>
      <c r="OWU222"/>
      <c r="OWV222"/>
      <c r="OWW222"/>
      <c r="OWX222"/>
      <c r="OWY222"/>
      <c r="OWZ222"/>
      <c r="OXA222"/>
      <c r="OXB222"/>
      <c r="OXC222"/>
      <c r="OXD222"/>
      <c r="OXE222"/>
      <c r="OXF222"/>
      <c r="OXG222"/>
      <c r="OXH222"/>
      <c r="OXI222"/>
      <c r="OXJ222"/>
      <c r="OXK222"/>
      <c r="OXL222"/>
      <c r="OXM222"/>
      <c r="OXN222"/>
      <c r="OXO222"/>
      <c r="OXP222"/>
      <c r="OXQ222"/>
      <c r="OXR222"/>
      <c r="OXS222"/>
      <c r="OXT222"/>
      <c r="OXU222"/>
      <c r="OXV222"/>
      <c r="OXW222"/>
      <c r="OXX222"/>
      <c r="OXY222"/>
      <c r="OXZ222"/>
      <c r="OYA222"/>
      <c r="OYB222"/>
      <c r="OYC222"/>
      <c r="OYD222"/>
      <c r="OYE222"/>
      <c r="OYF222"/>
      <c r="OYG222"/>
      <c r="OYH222"/>
      <c r="OYI222"/>
      <c r="OYJ222"/>
      <c r="OYK222"/>
      <c r="OYL222"/>
      <c r="OYM222"/>
      <c r="OYN222"/>
      <c r="OYO222"/>
      <c r="OYP222"/>
      <c r="OYQ222"/>
      <c r="OYR222"/>
      <c r="OYS222"/>
      <c r="OYT222"/>
      <c r="OYU222"/>
      <c r="OYV222"/>
      <c r="OYW222"/>
      <c r="OYX222"/>
      <c r="OYY222"/>
      <c r="OYZ222"/>
      <c r="OZA222"/>
      <c r="OZB222"/>
      <c r="OZC222"/>
      <c r="OZD222"/>
      <c r="OZE222"/>
      <c r="OZF222"/>
      <c r="OZG222"/>
      <c r="OZH222"/>
      <c r="OZI222"/>
      <c r="OZJ222"/>
      <c r="OZK222"/>
      <c r="OZL222"/>
      <c r="OZM222"/>
      <c r="OZN222"/>
      <c r="OZO222"/>
      <c r="OZP222"/>
      <c r="OZQ222"/>
      <c r="OZR222"/>
      <c r="OZS222"/>
      <c r="OZT222"/>
      <c r="OZU222"/>
      <c r="OZV222"/>
      <c r="OZW222"/>
      <c r="OZX222"/>
      <c r="OZY222"/>
      <c r="OZZ222"/>
      <c r="PAA222"/>
      <c r="PAB222"/>
      <c r="PAC222"/>
      <c r="PAD222"/>
      <c r="PAE222"/>
      <c r="PAF222"/>
      <c r="PAG222"/>
      <c r="PAH222"/>
      <c r="PAI222"/>
      <c r="PAJ222"/>
      <c r="PAK222"/>
      <c r="PAL222"/>
      <c r="PAM222"/>
      <c r="PAN222"/>
      <c r="PAO222"/>
      <c r="PAP222"/>
      <c r="PAQ222"/>
      <c r="PAR222"/>
      <c r="PAS222"/>
      <c r="PAT222"/>
      <c r="PAU222"/>
      <c r="PAV222"/>
      <c r="PAW222"/>
      <c r="PAX222"/>
      <c r="PAY222"/>
      <c r="PAZ222"/>
      <c r="PBA222"/>
      <c r="PBB222"/>
      <c r="PBC222"/>
      <c r="PBD222"/>
      <c r="PBE222"/>
      <c r="PBF222"/>
      <c r="PBG222"/>
      <c r="PBH222"/>
      <c r="PBI222"/>
      <c r="PBJ222"/>
      <c r="PBK222"/>
      <c r="PBL222"/>
      <c r="PBM222"/>
      <c r="PBN222"/>
      <c r="PBO222"/>
      <c r="PBP222"/>
      <c r="PBQ222"/>
      <c r="PBR222"/>
      <c r="PBS222"/>
      <c r="PBT222"/>
      <c r="PBU222"/>
      <c r="PBV222"/>
      <c r="PBW222"/>
      <c r="PBX222"/>
      <c r="PBY222"/>
      <c r="PBZ222"/>
      <c r="PCA222"/>
      <c r="PCB222"/>
      <c r="PCC222"/>
      <c r="PCD222"/>
      <c r="PCE222"/>
      <c r="PCF222"/>
      <c r="PCG222"/>
      <c r="PCH222"/>
      <c r="PCI222"/>
      <c r="PCJ222"/>
      <c r="PCK222"/>
      <c r="PCL222"/>
      <c r="PCM222"/>
      <c r="PCN222"/>
      <c r="PCO222"/>
      <c r="PCP222"/>
      <c r="PCQ222"/>
      <c r="PCR222"/>
      <c r="PCS222"/>
      <c r="PCT222"/>
      <c r="PCU222"/>
      <c r="PCV222"/>
      <c r="PCW222"/>
      <c r="PCX222"/>
      <c r="PCY222"/>
      <c r="PCZ222"/>
      <c r="PDA222"/>
      <c r="PDB222"/>
      <c r="PDC222"/>
      <c r="PDD222"/>
      <c r="PDE222"/>
      <c r="PDF222"/>
      <c r="PDG222"/>
      <c r="PDH222"/>
      <c r="PDI222"/>
      <c r="PDJ222"/>
      <c r="PDK222"/>
      <c r="PDL222"/>
      <c r="PDM222"/>
      <c r="PDN222"/>
      <c r="PDO222"/>
      <c r="PDP222"/>
      <c r="PDQ222"/>
      <c r="PDR222"/>
      <c r="PDS222"/>
      <c r="PDT222"/>
      <c r="PDU222"/>
      <c r="PDV222"/>
      <c r="PDW222"/>
      <c r="PDX222"/>
      <c r="PDY222"/>
      <c r="PDZ222"/>
      <c r="PEA222"/>
      <c r="PEB222"/>
      <c r="PEC222"/>
      <c r="PED222"/>
      <c r="PEE222"/>
      <c r="PEF222"/>
      <c r="PEG222"/>
      <c r="PEH222"/>
      <c r="PEI222"/>
      <c r="PEJ222"/>
      <c r="PEK222"/>
      <c r="PEL222"/>
      <c r="PEM222"/>
      <c r="PEN222"/>
      <c r="PEO222"/>
      <c r="PEP222"/>
      <c r="PEQ222"/>
      <c r="PER222"/>
      <c r="PES222"/>
      <c r="PET222"/>
      <c r="PEU222"/>
      <c r="PEV222"/>
      <c r="PEW222"/>
      <c r="PEX222"/>
      <c r="PEY222"/>
      <c r="PEZ222"/>
      <c r="PFA222"/>
      <c r="PFB222"/>
      <c r="PFC222"/>
      <c r="PFD222"/>
      <c r="PFE222"/>
      <c r="PFF222"/>
      <c r="PFG222"/>
      <c r="PFH222"/>
      <c r="PFI222"/>
      <c r="PFJ222"/>
      <c r="PFK222"/>
      <c r="PFL222"/>
      <c r="PFM222"/>
      <c r="PFN222"/>
      <c r="PFO222"/>
      <c r="PFP222"/>
      <c r="PFQ222"/>
      <c r="PFR222"/>
      <c r="PFS222"/>
      <c r="PFT222"/>
      <c r="PFU222"/>
      <c r="PFV222"/>
      <c r="PFW222"/>
      <c r="PFX222"/>
      <c r="PFY222"/>
      <c r="PFZ222"/>
      <c r="PGA222"/>
      <c r="PGB222"/>
      <c r="PGC222"/>
      <c r="PGD222"/>
      <c r="PGE222"/>
      <c r="PGF222"/>
      <c r="PGG222"/>
      <c r="PGH222"/>
      <c r="PGI222"/>
      <c r="PGJ222"/>
      <c r="PGK222"/>
      <c r="PGL222"/>
      <c r="PGM222"/>
      <c r="PGN222"/>
      <c r="PGO222"/>
      <c r="PGP222"/>
      <c r="PGQ222"/>
      <c r="PGR222"/>
      <c r="PGS222"/>
      <c r="PGT222"/>
      <c r="PGU222"/>
      <c r="PGV222"/>
      <c r="PGW222"/>
      <c r="PGX222"/>
      <c r="PGY222"/>
      <c r="PGZ222"/>
      <c r="PHA222"/>
      <c r="PHB222"/>
      <c r="PHC222"/>
      <c r="PHD222"/>
      <c r="PHE222"/>
      <c r="PHF222"/>
      <c r="PHG222"/>
      <c r="PHH222"/>
      <c r="PHI222"/>
      <c r="PHJ222"/>
      <c r="PHK222"/>
      <c r="PHL222"/>
      <c r="PHM222"/>
      <c r="PHN222"/>
      <c r="PHO222"/>
      <c r="PHP222"/>
      <c r="PHQ222"/>
      <c r="PHR222"/>
      <c r="PHS222"/>
      <c r="PHT222"/>
      <c r="PHU222"/>
      <c r="PHV222"/>
      <c r="PHW222"/>
      <c r="PHX222"/>
      <c r="PHY222"/>
      <c r="PHZ222"/>
      <c r="PIA222"/>
      <c r="PIB222"/>
      <c r="PIC222"/>
      <c r="PID222"/>
      <c r="PIE222"/>
      <c r="PIF222"/>
      <c r="PIG222"/>
      <c r="PIH222"/>
      <c r="PII222"/>
      <c r="PIJ222"/>
      <c r="PIK222"/>
      <c r="PIL222"/>
      <c r="PIM222"/>
      <c r="PIN222"/>
      <c r="PIO222"/>
      <c r="PIP222"/>
      <c r="PIQ222"/>
      <c r="PIR222"/>
      <c r="PIS222"/>
      <c r="PIT222"/>
      <c r="PIU222"/>
      <c r="PIV222"/>
      <c r="PIW222"/>
      <c r="PIX222"/>
      <c r="PIY222"/>
      <c r="PIZ222"/>
      <c r="PJA222"/>
      <c r="PJB222"/>
      <c r="PJC222"/>
      <c r="PJD222"/>
      <c r="PJE222"/>
      <c r="PJF222"/>
      <c r="PJG222"/>
      <c r="PJH222"/>
      <c r="PJI222"/>
      <c r="PJJ222"/>
      <c r="PJK222"/>
      <c r="PJL222"/>
      <c r="PJM222"/>
      <c r="PJN222"/>
      <c r="PJO222"/>
      <c r="PJP222"/>
      <c r="PJQ222"/>
      <c r="PJR222"/>
      <c r="PJS222"/>
      <c r="PJT222"/>
      <c r="PJU222"/>
      <c r="PJV222"/>
      <c r="PJW222"/>
      <c r="PJX222"/>
      <c r="PJY222"/>
      <c r="PJZ222"/>
      <c r="PKA222"/>
      <c r="PKB222"/>
      <c r="PKC222"/>
      <c r="PKD222"/>
      <c r="PKE222"/>
      <c r="PKF222"/>
      <c r="PKG222"/>
      <c r="PKH222"/>
      <c r="PKI222"/>
      <c r="PKJ222"/>
      <c r="PKK222"/>
      <c r="PKL222"/>
      <c r="PKM222"/>
      <c r="PKN222"/>
      <c r="PKO222"/>
      <c r="PKP222"/>
      <c r="PKQ222"/>
      <c r="PKR222"/>
      <c r="PKS222"/>
      <c r="PKT222"/>
      <c r="PKU222"/>
      <c r="PKV222"/>
      <c r="PKW222"/>
      <c r="PKX222"/>
      <c r="PKY222"/>
      <c r="PKZ222"/>
      <c r="PLA222"/>
      <c r="PLB222"/>
      <c r="PLC222"/>
      <c r="PLD222"/>
      <c r="PLE222"/>
      <c r="PLF222"/>
      <c r="PLG222"/>
      <c r="PLH222"/>
      <c r="PLI222"/>
      <c r="PLJ222"/>
      <c r="PLK222"/>
      <c r="PLL222"/>
      <c r="PLM222"/>
      <c r="PLN222"/>
      <c r="PLO222"/>
      <c r="PLP222"/>
      <c r="PLQ222"/>
      <c r="PLR222"/>
      <c r="PLS222"/>
      <c r="PLT222"/>
      <c r="PLU222"/>
      <c r="PLV222"/>
      <c r="PLW222"/>
      <c r="PLX222"/>
      <c r="PLY222"/>
      <c r="PLZ222"/>
      <c r="PMA222"/>
      <c r="PMB222"/>
      <c r="PMC222"/>
      <c r="PMD222"/>
      <c r="PME222"/>
      <c r="PMF222"/>
      <c r="PMG222"/>
      <c r="PMH222"/>
      <c r="PMI222"/>
      <c r="PMJ222"/>
      <c r="PMK222"/>
      <c r="PML222"/>
      <c r="PMM222"/>
      <c r="PMN222"/>
      <c r="PMO222"/>
      <c r="PMP222"/>
      <c r="PMQ222"/>
      <c r="PMR222"/>
      <c r="PMS222"/>
      <c r="PMT222"/>
      <c r="PMU222"/>
      <c r="PMV222"/>
      <c r="PMW222"/>
      <c r="PMX222"/>
      <c r="PMY222"/>
      <c r="PMZ222"/>
      <c r="PNA222"/>
      <c r="PNB222"/>
      <c r="PNC222"/>
      <c r="PND222"/>
      <c r="PNE222"/>
      <c r="PNF222"/>
      <c r="PNG222"/>
      <c r="PNH222"/>
      <c r="PNI222"/>
      <c r="PNJ222"/>
      <c r="PNK222"/>
      <c r="PNL222"/>
      <c r="PNM222"/>
      <c r="PNN222"/>
      <c r="PNO222"/>
      <c r="PNP222"/>
      <c r="PNQ222"/>
      <c r="PNR222"/>
      <c r="PNS222"/>
      <c r="PNT222"/>
      <c r="PNU222"/>
      <c r="PNV222"/>
      <c r="PNW222"/>
      <c r="PNX222"/>
      <c r="PNY222"/>
      <c r="PNZ222"/>
      <c r="POA222"/>
      <c r="POB222"/>
      <c r="POC222"/>
      <c r="POD222"/>
      <c r="POE222"/>
      <c r="POF222"/>
      <c r="POG222"/>
      <c r="POH222"/>
      <c r="POI222"/>
      <c r="POJ222"/>
      <c r="POK222"/>
      <c r="POL222"/>
      <c r="POM222"/>
      <c r="PON222"/>
      <c r="POO222"/>
      <c r="POP222"/>
      <c r="POQ222"/>
      <c r="POR222"/>
      <c r="POS222"/>
      <c r="POT222"/>
      <c r="POU222"/>
      <c r="POV222"/>
      <c r="POW222"/>
      <c r="POX222"/>
      <c r="POY222"/>
      <c r="POZ222"/>
      <c r="PPA222"/>
      <c r="PPB222"/>
      <c r="PPC222"/>
      <c r="PPD222"/>
      <c r="PPE222"/>
      <c r="PPF222"/>
      <c r="PPG222"/>
      <c r="PPH222"/>
      <c r="PPI222"/>
      <c r="PPJ222"/>
      <c r="PPK222"/>
      <c r="PPL222"/>
      <c r="PPM222"/>
      <c r="PPN222"/>
      <c r="PPO222"/>
      <c r="PPP222"/>
      <c r="PPQ222"/>
      <c r="PPR222"/>
      <c r="PPS222"/>
      <c r="PPT222"/>
      <c r="PPU222"/>
      <c r="PPV222"/>
      <c r="PPW222"/>
      <c r="PPX222"/>
      <c r="PPY222"/>
      <c r="PPZ222"/>
      <c r="PQA222"/>
      <c r="PQB222"/>
      <c r="PQC222"/>
      <c r="PQD222"/>
      <c r="PQE222"/>
      <c r="PQF222"/>
      <c r="PQG222"/>
      <c r="PQH222"/>
      <c r="PQI222"/>
      <c r="PQJ222"/>
      <c r="PQK222"/>
      <c r="PQL222"/>
      <c r="PQM222"/>
      <c r="PQN222"/>
      <c r="PQO222"/>
      <c r="PQP222"/>
      <c r="PQQ222"/>
      <c r="PQR222"/>
      <c r="PQS222"/>
      <c r="PQT222"/>
      <c r="PQU222"/>
      <c r="PQV222"/>
      <c r="PQW222"/>
      <c r="PQX222"/>
      <c r="PQY222"/>
      <c r="PQZ222"/>
      <c r="PRA222"/>
      <c r="PRB222"/>
      <c r="PRC222"/>
      <c r="PRD222"/>
      <c r="PRE222"/>
      <c r="PRF222"/>
      <c r="PRG222"/>
      <c r="PRH222"/>
      <c r="PRI222"/>
      <c r="PRJ222"/>
      <c r="PRK222"/>
      <c r="PRL222"/>
      <c r="PRM222"/>
      <c r="PRN222"/>
      <c r="PRO222"/>
      <c r="PRP222"/>
      <c r="PRQ222"/>
      <c r="PRR222"/>
      <c r="PRS222"/>
      <c r="PRT222"/>
      <c r="PRU222"/>
      <c r="PRV222"/>
      <c r="PRW222"/>
      <c r="PRX222"/>
      <c r="PRY222"/>
      <c r="PRZ222"/>
      <c r="PSA222"/>
      <c r="PSB222"/>
      <c r="PSC222"/>
      <c r="PSD222"/>
      <c r="PSE222"/>
      <c r="PSF222"/>
      <c r="PSG222"/>
      <c r="PSH222"/>
      <c r="PSI222"/>
      <c r="PSJ222"/>
      <c r="PSK222"/>
      <c r="PSL222"/>
      <c r="PSM222"/>
      <c r="PSN222"/>
      <c r="PSO222"/>
      <c r="PSP222"/>
      <c r="PSQ222"/>
      <c r="PSR222"/>
      <c r="PSS222"/>
      <c r="PST222"/>
      <c r="PSU222"/>
      <c r="PSV222"/>
      <c r="PSW222"/>
      <c r="PSX222"/>
      <c r="PSY222"/>
      <c r="PSZ222"/>
      <c r="PTA222"/>
      <c r="PTB222"/>
      <c r="PTC222"/>
      <c r="PTD222"/>
      <c r="PTE222"/>
      <c r="PTF222"/>
      <c r="PTG222"/>
      <c r="PTH222"/>
      <c r="PTI222"/>
      <c r="PTJ222"/>
      <c r="PTK222"/>
      <c r="PTL222"/>
      <c r="PTM222"/>
      <c r="PTN222"/>
      <c r="PTO222"/>
      <c r="PTP222"/>
      <c r="PTQ222"/>
      <c r="PTR222"/>
      <c r="PTS222"/>
      <c r="PTT222"/>
      <c r="PTU222"/>
      <c r="PTV222"/>
      <c r="PTW222"/>
      <c r="PTX222"/>
      <c r="PTY222"/>
      <c r="PTZ222"/>
      <c r="PUA222"/>
      <c r="PUB222"/>
      <c r="PUC222"/>
      <c r="PUD222"/>
      <c r="PUE222"/>
      <c r="PUF222"/>
      <c r="PUG222"/>
      <c r="PUH222"/>
      <c r="PUI222"/>
      <c r="PUJ222"/>
      <c r="PUK222"/>
      <c r="PUL222"/>
      <c r="PUM222"/>
      <c r="PUN222"/>
      <c r="PUO222"/>
      <c r="PUP222"/>
      <c r="PUQ222"/>
      <c r="PUR222"/>
      <c r="PUS222"/>
      <c r="PUT222"/>
      <c r="PUU222"/>
      <c r="PUV222"/>
      <c r="PUW222"/>
      <c r="PUX222"/>
      <c r="PUY222"/>
      <c r="PUZ222"/>
      <c r="PVA222"/>
      <c r="PVB222"/>
      <c r="PVC222"/>
      <c r="PVD222"/>
      <c r="PVE222"/>
      <c r="PVF222"/>
      <c r="PVG222"/>
      <c r="PVH222"/>
      <c r="PVI222"/>
      <c r="PVJ222"/>
      <c r="PVK222"/>
      <c r="PVL222"/>
      <c r="PVM222"/>
      <c r="PVN222"/>
      <c r="PVO222"/>
      <c r="PVP222"/>
      <c r="PVQ222"/>
      <c r="PVR222"/>
      <c r="PVS222"/>
      <c r="PVT222"/>
      <c r="PVU222"/>
      <c r="PVV222"/>
      <c r="PVW222"/>
      <c r="PVX222"/>
      <c r="PVY222"/>
      <c r="PVZ222"/>
      <c r="PWA222"/>
      <c r="PWB222"/>
      <c r="PWC222"/>
      <c r="PWD222"/>
      <c r="PWE222"/>
      <c r="PWF222"/>
      <c r="PWG222"/>
      <c r="PWH222"/>
      <c r="PWI222"/>
      <c r="PWJ222"/>
      <c r="PWK222"/>
      <c r="PWL222"/>
      <c r="PWM222"/>
      <c r="PWN222"/>
      <c r="PWO222"/>
      <c r="PWP222"/>
      <c r="PWQ222"/>
      <c r="PWR222"/>
      <c r="PWS222"/>
      <c r="PWT222"/>
      <c r="PWU222"/>
      <c r="PWV222"/>
      <c r="PWW222"/>
      <c r="PWX222"/>
      <c r="PWY222"/>
      <c r="PWZ222"/>
      <c r="PXA222"/>
      <c r="PXB222"/>
      <c r="PXC222"/>
      <c r="PXD222"/>
      <c r="PXE222"/>
      <c r="PXF222"/>
      <c r="PXG222"/>
      <c r="PXH222"/>
      <c r="PXI222"/>
      <c r="PXJ222"/>
      <c r="PXK222"/>
      <c r="PXL222"/>
      <c r="PXM222"/>
      <c r="PXN222"/>
      <c r="PXO222"/>
      <c r="PXP222"/>
      <c r="PXQ222"/>
      <c r="PXR222"/>
      <c r="PXS222"/>
      <c r="PXT222"/>
      <c r="PXU222"/>
      <c r="PXV222"/>
      <c r="PXW222"/>
      <c r="PXX222"/>
      <c r="PXY222"/>
      <c r="PXZ222"/>
      <c r="PYA222"/>
      <c r="PYB222"/>
      <c r="PYC222"/>
      <c r="PYD222"/>
      <c r="PYE222"/>
      <c r="PYF222"/>
      <c r="PYG222"/>
      <c r="PYH222"/>
      <c r="PYI222"/>
      <c r="PYJ222"/>
      <c r="PYK222"/>
      <c r="PYL222"/>
      <c r="PYM222"/>
      <c r="PYN222"/>
      <c r="PYO222"/>
      <c r="PYP222"/>
      <c r="PYQ222"/>
      <c r="PYR222"/>
      <c r="PYS222"/>
      <c r="PYT222"/>
      <c r="PYU222"/>
      <c r="PYV222"/>
      <c r="PYW222"/>
      <c r="PYX222"/>
      <c r="PYY222"/>
      <c r="PYZ222"/>
      <c r="PZA222"/>
      <c r="PZB222"/>
      <c r="PZC222"/>
      <c r="PZD222"/>
      <c r="PZE222"/>
      <c r="PZF222"/>
      <c r="PZG222"/>
      <c r="PZH222"/>
      <c r="PZI222"/>
      <c r="PZJ222"/>
      <c r="PZK222"/>
      <c r="PZL222"/>
      <c r="PZM222"/>
      <c r="PZN222"/>
      <c r="PZO222"/>
      <c r="PZP222"/>
      <c r="PZQ222"/>
      <c r="PZR222"/>
      <c r="PZS222"/>
      <c r="PZT222"/>
      <c r="PZU222"/>
      <c r="PZV222"/>
      <c r="PZW222"/>
      <c r="PZX222"/>
      <c r="PZY222"/>
      <c r="PZZ222"/>
      <c r="QAA222"/>
      <c r="QAB222"/>
      <c r="QAC222"/>
      <c r="QAD222"/>
      <c r="QAE222"/>
      <c r="QAF222"/>
      <c r="QAG222"/>
      <c r="QAH222"/>
      <c r="QAI222"/>
      <c r="QAJ222"/>
      <c r="QAK222"/>
      <c r="QAL222"/>
      <c r="QAM222"/>
      <c r="QAN222"/>
      <c r="QAO222"/>
      <c r="QAP222"/>
      <c r="QAQ222"/>
      <c r="QAR222"/>
      <c r="QAS222"/>
      <c r="QAT222"/>
      <c r="QAU222"/>
      <c r="QAV222"/>
      <c r="QAW222"/>
      <c r="QAX222"/>
      <c r="QAY222"/>
      <c r="QAZ222"/>
      <c r="QBA222"/>
      <c r="QBB222"/>
      <c r="QBC222"/>
      <c r="QBD222"/>
      <c r="QBE222"/>
      <c r="QBF222"/>
      <c r="QBG222"/>
      <c r="QBH222"/>
      <c r="QBI222"/>
      <c r="QBJ222"/>
      <c r="QBK222"/>
      <c r="QBL222"/>
      <c r="QBM222"/>
      <c r="QBN222"/>
      <c r="QBO222"/>
      <c r="QBP222"/>
      <c r="QBQ222"/>
      <c r="QBR222"/>
      <c r="QBS222"/>
      <c r="QBT222"/>
      <c r="QBU222"/>
      <c r="QBV222"/>
      <c r="QBW222"/>
      <c r="QBX222"/>
      <c r="QBY222"/>
      <c r="QBZ222"/>
      <c r="QCA222"/>
      <c r="QCB222"/>
      <c r="QCC222"/>
      <c r="QCD222"/>
      <c r="QCE222"/>
      <c r="QCF222"/>
      <c r="QCG222"/>
      <c r="QCH222"/>
      <c r="QCI222"/>
      <c r="QCJ222"/>
      <c r="QCK222"/>
      <c r="QCL222"/>
      <c r="QCM222"/>
      <c r="QCN222"/>
      <c r="QCO222"/>
      <c r="QCP222"/>
      <c r="QCQ222"/>
      <c r="QCR222"/>
      <c r="QCS222"/>
      <c r="QCT222"/>
      <c r="QCU222"/>
      <c r="QCV222"/>
      <c r="QCW222"/>
      <c r="QCX222"/>
      <c r="QCY222"/>
      <c r="QCZ222"/>
      <c r="QDA222"/>
      <c r="QDB222"/>
      <c r="QDC222"/>
      <c r="QDD222"/>
      <c r="QDE222"/>
      <c r="QDF222"/>
      <c r="QDG222"/>
      <c r="QDH222"/>
      <c r="QDI222"/>
      <c r="QDJ222"/>
      <c r="QDK222"/>
      <c r="QDL222"/>
      <c r="QDM222"/>
      <c r="QDN222"/>
      <c r="QDO222"/>
      <c r="QDP222"/>
      <c r="QDQ222"/>
      <c r="QDR222"/>
      <c r="QDS222"/>
      <c r="QDT222"/>
      <c r="QDU222"/>
      <c r="QDV222"/>
      <c r="QDW222"/>
      <c r="QDX222"/>
      <c r="QDY222"/>
      <c r="QDZ222"/>
      <c r="QEA222"/>
      <c r="QEB222"/>
      <c r="QEC222"/>
      <c r="QED222"/>
      <c r="QEE222"/>
      <c r="QEF222"/>
      <c r="QEG222"/>
      <c r="QEH222"/>
      <c r="QEI222"/>
      <c r="QEJ222"/>
      <c r="QEK222"/>
      <c r="QEL222"/>
      <c r="QEM222"/>
      <c r="QEN222"/>
      <c r="QEO222"/>
      <c r="QEP222"/>
      <c r="QEQ222"/>
      <c r="QER222"/>
      <c r="QES222"/>
      <c r="QET222"/>
      <c r="QEU222"/>
      <c r="QEV222"/>
      <c r="QEW222"/>
      <c r="QEX222"/>
      <c r="QEY222"/>
      <c r="QEZ222"/>
      <c r="QFA222"/>
      <c r="QFB222"/>
      <c r="QFC222"/>
      <c r="QFD222"/>
      <c r="QFE222"/>
      <c r="QFF222"/>
      <c r="QFG222"/>
      <c r="QFH222"/>
      <c r="QFI222"/>
      <c r="QFJ222"/>
      <c r="QFK222"/>
      <c r="QFL222"/>
      <c r="QFM222"/>
      <c r="QFN222"/>
      <c r="QFO222"/>
      <c r="QFP222"/>
      <c r="QFQ222"/>
      <c r="QFR222"/>
      <c r="QFS222"/>
      <c r="QFT222"/>
      <c r="QFU222"/>
      <c r="QFV222"/>
      <c r="QFW222"/>
      <c r="QFX222"/>
      <c r="QFY222"/>
      <c r="QFZ222"/>
      <c r="QGA222"/>
      <c r="QGB222"/>
      <c r="QGC222"/>
      <c r="QGD222"/>
      <c r="QGE222"/>
      <c r="QGF222"/>
      <c r="QGG222"/>
      <c r="QGH222"/>
      <c r="QGI222"/>
      <c r="QGJ222"/>
      <c r="QGK222"/>
      <c r="QGL222"/>
      <c r="QGM222"/>
      <c r="QGN222"/>
      <c r="QGO222"/>
      <c r="QGP222"/>
      <c r="QGQ222"/>
      <c r="QGR222"/>
      <c r="QGS222"/>
      <c r="QGT222"/>
      <c r="QGU222"/>
      <c r="QGV222"/>
      <c r="QGW222"/>
      <c r="QGX222"/>
      <c r="QGY222"/>
      <c r="QGZ222"/>
      <c r="QHA222"/>
      <c r="QHB222"/>
      <c r="QHC222"/>
      <c r="QHD222"/>
      <c r="QHE222"/>
      <c r="QHF222"/>
      <c r="QHG222"/>
      <c r="QHH222"/>
      <c r="QHI222"/>
      <c r="QHJ222"/>
      <c r="QHK222"/>
      <c r="QHL222"/>
      <c r="QHM222"/>
      <c r="QHN222"/>
      <c r="QHO222"/>
      <c r="QHP222"/>
      <c r="QHQ222"/>
      <c r="QHR222"/>
      <c r="QHS222"/>
      <c r="QHT222"/>
      <c r="QHU222"/>
      <c r="QHV222"/>
      <c r="QHW222"/>
      <c r="QHX222"/>
      <c r="QHY222"/>
      <c r="QHZ222"/>
      <c r="QIA222"/>
      <c r="QIB222"/>
      <c r="QIC222"/>
      <c r="QID222"/>
      <c r="QIE222"/>
      <c r="QIF222"/>
      <c r="QIG222"/>
      <c r="QIH222"/>
      <c r="QII222"/>
      <c r="QIJ222"/>
      <c r="QIK222"/>
      <c r="QIL222"/>
      <c r="QIM222"/>
      <c r="QIN222"/>
      <c r="QIO222"/>
      <c r="QIP222"/>
      <c r="QIQ222"/>
      <c r="QIR222"/>
      <c r="QIS222"/>
      <c r="QIT222"/>
      <c r="QIU222"/>
      <c r="QIV222"/>
      <c r="QIW222"/>
      <c r="QIX222"/>
      <c r="QIY222"/>
      <c r="QIZ222"/>
      <c r="QJA222"/>
      <c r="QJB222"/>
      <c r="QJC222"/>
      <c r="QJD222"/>
      <c r="QJE222"/>
      <c r="QJF222"/>
      <c r="QJG222"/>
      <c r="QJH222"/>
      <c r="QJI222"/>
      <c r="QJJ222"/>
      <c r="QJK222"/>
      <c r="QJL222"/>
      <c r="QJM222"/>
      <c r="QJN222"/>
      <c r="QJO222"/>
      <c r="QJP222"/>
      <c r="QJQ222"/>
      <c r="QJR222"/>
      <c r="QJS222"/>
      <c r="QJT222"/>
      <c r="QJU222"/>
      <c r="QJV222"/>
      <c r="QJW222"/>
      <c r="QJX222"/>
      <c r="QJY222"/>
      <c r="QJZ222"/>
      <c r="QKA222"/>
      <c r="QKB222"/>
      <c r="QKC222"/>
      <c r="QKD222"/>
      <c r="QKE222"/>
      <c r="QKF222"/>
      <c r="QKG222"/>
      <c r="QKH222"/>
      <c r="QKI222"/>
      <c r="QKJ222"/>
      <c r="QKK222"/>
      <c r="QKL222"/>
      <c r="QKM222"/>
      <c r="QKN222"/>
      <c r="QKO222"/>
      <c r="QKP222"/>
      <c r="QKQ222"/>
      <c r="QKR222"/>
      <c r="QKS222"/>
      <c r="QKT222"/>
      <c r="QKU222"/>
      <c r="QKV222"/>
      <c r="QKW222"/>
      <c r="QKX222"/>
      <c r="QKY222"/>
      <c r="QKZ222"/>
      <c r="QLA222"/>
      <c r="QLB222"/>
      <c r="QLC222"/>
      <c r="QLD222"/>
      <c r="QLE222"/>
      <c r="QLF222"/>
      <c r="QLG222"/>
      <c r="QLH222"/>
      <c r="QLI222"/>
      <c r="QLJ222"/>
      <c r="QLK222"/>
      <c r="QLL222"/>
      <c r="QLM222"/>
      <c r="QLN222"/>
      <c r="QLO222"/>
      <c r="QLP222"/>
      <c r="QLQ222"/>
      <c r="QLR222"/>
      <c r="QLS222"/>
      <c r="QLT222"/>
      <c r="QLU222"/>
      <c r="QLV222"/>
      <c r="QLW222"/>
      <c r="QLX222"/>
      <c r="QLY222"/>
      <c r="QLZ222"/>
      <c r="QMA222"/>
      <c r="QMB222"/>
      <c r="QMC222"/>
      <c r="QMD222"/>
      <c r="QME222"/>
      <c r="QMF222"/>
      <c r="QMG222"/>
      <c r="QMH222"/>
      <c r="QMI222"/>
      <c r="QMJ222"/>
      <c r="QMK222"/>
      <c r="QML222"/>
      <c r="QMM222"/>
      <c r="QMN222"/>
      <c r="QMO222"/>
      <c r="QMP222"/>
      <c r="QMQ222"/>
      <c r="QMR222"/>
      <c r="QMS222"/>
      <c r="QMT222"/>
      <c r="QMU222"/>
      <c r="QMV222"/>
      <c r="QMW222"/>
      <c r="QMX222"/>
      <c r="QMY222"/>
      <c r="QMZ222"/>
      <c r="QNA222"/>
      <c r="QNB222"/>
      <c r="QNC222"/>
      <c r="QND222"/>
      <c r="QNE222"/>
      <c r="QNF222"/>
      <c r="QNG222"/>
      <c r="QNH222"/>
      <c r="QNI222"/>
      <c r="QNJ222"/>
      <c r="QNK222"/>
      <c r="QNL222"/>
      <c r="QNM222"/>
      <c r="QNN222"/>
      <c r="QNO222"/>
      <c r="QNP222"/>
      <c r="QNQ222"/>
      <c r="QNR222"/>
      <c r="QNS222"/>
      <c r="QNT222"/>
      <c r="QNU222"/>
      <c r="QNV222"/>
      <c r="QNW222"/>
      <c r="QNX222"/>
      <c r="QNY222"/>
      <c r="QNZ222"/>
      <c r="QOA222"/>
      <c r="QOB222"/>
      <c r="QOC222"/>
      <c r="QOD222"/>
      <c r="QOE222"/>
      <c r="QOF222"/>
      <c r="QOG222"/>
      <c r="QOH222"/>
      <c r="QOI222"/>
      <c r="QOJ222"/>
      <c r="QOK222"/>
      <c r="QOL222"/>
      <c r="QOM222"/>
      <c r="QON222"/>
      <c r="QOO222"/>
      <c r="QOP222"/>
      <c r="QOQ222"/>
      <c r="QOR222"/>
      <c r="QOS222"/>
      <c r="QOT222"/>
      <c r="QOU222"/>
      <c r="QOV222"/>
      <c r="QOW222"/>
      <c r="QOX222"/>
      <c r="QOY222"/>
      <c r="QOZ222"/>
      <c r="QPA222"/>
      <c r="QPB222"/>
      <c r="QPC222"/>
      <c r="QPD222"/>
      <c r="QPE222"/>
      <c r="QPF222"/>
      <c r="QPG222"/>
      <c r="QPH222"/>
      <c r="QPI222"/>
      <c r="QPJ222"/>
      <c r="QPK222"/>
      <c r="QPL222"/>
      <c r="QPM222"/>
      <c r="QPN222"/>
      <c r="QPO222"/>
      <c r="QPP222"/>
      <c r="QPQ222"/>
      <c r="QPR222"/>
      <c r="QPS222"/>
      <c r="QPT222"/>
      <c r="QPU222"/>
      <c r="QPV222"/>
      <c r="QPW222"/>
      <c r="QPX222"/>
      <c r="QPY222"/>
      <c r="QPZ222"/>
      <c r="QQA222"/>
      <c r="QQB222"/>
      <c r="QQC222"/>
      <c r="QQD222"/>
      <c r="QQE222"/>
      <c r="QQF222"/>
      <c r="QQG222"/>
      <c r="QQH222"/>
      <c r="QQI222"/>
      <c r="QQJ222"/>
      <c r="QQK222"/>
      <c r="QQL222"/>
      <c r="QQM222"/>
      <c r="QQN222"/>
      <c r="QQO222"/>
      <c r="QQP222"/>
      <c r="QQQ222"/>
      <c r="QQR222"/>
      <c r="QQS222"/>
      <c r="QQT222"/>
      <c r="QQU222"/>
      <c r="QQV222"/>
      <c r="QQW222"/>
      <c r="QQX222"/>
      <c r="QQY222"/>
      <c r="QQZ222"/>
      <c r="QRA222"/>
      <c r="QRB222"/>
      <c r="QRC222"/>
      <c r="QRD222"/>
      <c r="QRE222"/>
      <c r="QRF222"/>
      <c r="QRG222"/>
      <c r="QRH222"/>
      <c r="QRI222"/>
      <c r="QRJ222"/>
      <c r="QRK222"/>
      <c r="QRL222"/>
      <c r="QRM222"/>
      <c r="QRN222"/>
      <c r="QRO222"/>
      <c r="QRP222"/>
      <c r="QRQ222"/>
      <c r="QRR222"/>
      <c r="QRS222"/>
      <c r="QRT222"/>
      <c r="QRU222"/>
      <c r="QRV222"/>
      <c r="QRW222"/>
      <c r="QRX222"/>
      <c r="QRY222"/>
      <c r="QRZ222"/>
      <c r="QSA222"/>
      <c r="QSB222"/>
      <c r="QSC222"/>
      <c r="QSD222"/>
      <c r="QSE222"/>
      <c r="QSF222"/>
      <c r="QSG222"/>
      <c r="QSH222"/>
      <c r="QSI222"/>
      <c r="QSJ222"/>
      <c r="QSK222"/>
      <c r="QSL222"/>
      <c r="QSM222"/>
      <c r="QSN222"/>
      <c r="QSO222"/>
      <c r="QSP222"/>
      <c r="QSQ222"/>
      <c r="QSR222"/>
      <c r="QSS222"/>
      <c r="QST222"/>
      <c r="QSU222"/>
      <c r="QSV222"/>
      <c r="QSW222"/>
      <c r="QSX222"/>
      <c r="QSY222"/>
      <c r="QSZ222"/>
      <c r="QTA222"/>
      <c r="QTB222"/>
      <c r="QTC222"/>
      <c r="QTD222"/>
      <c r="QTE222"/>
      <c r="QTF222"/>
      <c r="QTG222"/>
      <c r="QTH222"/>
      <c r="QTI222"/>
      <c r="QTJ222"/>
      <c r="QTK222"/>
      <c r="QTL222"/>
      <c r="QTM222"/>
      <c r="QTN222"/>
      <c r="QTO222"/>
      <c r="QTP222"/>
      <c r="QTQ222"/>
      <c r="QTR222"/>
      <c r="QTS222"/>
      <c r="QTT222"/>
      <c r="QTU222"/>
      <c r="QTV222"/>
      <c r="QTW222"/>
      <c r="QTX222"/>
      <c r="QTY222"/>
      <c r="QTZ222"/>
      <c r="QUA222"/>
      <c r="QUB222"/>
      <c r="QUC222"/>
      <c r="QUD222"/>
      <c r="QUE222"/>
      <c r="QUF222"/>
      <c r="QUG222"/>
      <c r="QUH222"/>
      <c r="QUI222"/>
      <c r="QUJ222"/>
      <c r="QUK222"/>
      <c r="QUL222"/>
      <c r="QUM222"/>
      <c r="QUN222"/>
      <c r="QUO222"/>
      <c r="QUP222"/>
      <c r="QUQ222"/>
      <c r="QUR222"/>
      <c r="QUS222"/>
      <c r="QUT222"/>
      <c r="QUU222"/>
      <c r="QUV222"/>
      <c r="QUW222"/>
      <c r="QUX222"/>
      <c r="QUY222"/>
      <c r="QUZ222"/>
      <c r="QVA222"/>
      <c r="QVB222"/>
      <c r="QVC222"/>
      <c r="QVD222"/>
      <c r="QVE222"/>
      <c r="QVF222"/>
      <c r="QVG222"/>
      <c r="QVH222"/>
      <c r="QVI222"/>
      <c r="QVJ222"/>
      <c r="QVK222"/>
      <c r="QVL222"/>
      <c r="QVM222"/>
      <c r="QVN222"/>
      <c r="QVO222"/>
      <c r="QVP222"/>
      <c r="QVQ222"/>
      <c r="QVR222"/>
      <c r="QVS222"/>
      <c r="QVT222"/>
      <c r="QVU222"/>
      <c r="QVV222"/>
      <c r="QVW222"/>
      <c r="QVX222"/>
      <c r="QVY222"/>
      <c r="QVZ222"/>
      <c r="QWA222"/>
      <c r="QWB222"/>
      <c r="QWC222"/>
      <c r="QWD222"/>
      <c r="QWE222"/>
      <c r="QWF222"/>
      <c r="QWG222"/>
      <c r="QWH222"/>
      <c r="QWI222"/>
      <c r="QWJ222"/>
      <c r="QWK222"/>
      <c r="QWL222"/>
      <c r="QWM222"/>
      <c r="QWN222"/>
      <c r="QWO222"/>
      <c r="QWP222"/>
      <c r="QWQ222"/>
      <c r="QWR222"/>
      <c r="QWS222"/>
      <c r="QWT222"/>
      <c r="QWU222"/>
      <c r="QWV222"/>
      <c r="QWW222"/>
      <c r="QWX222"/>
      <c r="QWY222"/>
      <c r="QWZ222"/>
      <c r="QXA222"/>
      <c r="QXB222"/>
      <c r="QXC222"/>
      <c r="QXD222"/>
      <c r="QXE222"/>
      <c r="QXF222"/>
      <c r="QXG222"/>
      <c r="QXH222"/>
      <c r="QXI222"/>
      <c r="QXJ222"/>
      <c r="QXK222"/>
      <c r="QXL222"/>
      <c r="QXM222"/>
      <c r="QXN222"/>
      <c r="QXO222"/>
      <c r="QXP222"/>
      <c r="QXQ222"/>
      <c r="QXR222"/>
      <c r="QXS222"/>
      <c r="QXT222"/>
      <c r="QXU222"/>
      <c r="QXV222"/>
      <c r="QXW222"/>
      <c r="QXX222"/>
      <c r="QXY222"/>
      <c r="QXZ222"/>
      <c r="QYA222"/>
      <c r="QYB222"/>
      <c r="QYC222"/>
      <c r="QYD222"/>
      <c r="QYE222"/>
      <c r="QYF222"/>
      <c r="QYG222"/>
      <c r="QYH222"/>
      <c r="QYI222"/>
      <c r="QYJ222"/>
      <c r="QYK222"/>
      <c r="QYL222"/>
      <c r="QYM222"/>
      <c r="QYN222"/>
      <c r="QYO222"/>
      <c r="QYP222"/>
      <c r="QYQ222"/>
      <c r="QYR222"/>
      <c r="QYS222"/>
      <c r="QYT222"/>
      <c r="QYU222"/>
      <c r="QYV222"/>
      <c r="QYW222"/>
      <c r="QYX222"/>
      <c r="QYY222"/>
      <c r="QYZ222"/>
      <c r="QZA222"/>
      <c r="QZB222"/>
      <c r="QZC222"/>
      <c r="QZD222"/>
      <c r="QZE222"/>
      <c r="QZF222"/>
      <c r="QZG222"/>
      <c r="QZH222"/>
      <c r="QZI222"/>
      <c r="QZJ222"/>
      <c r="QZK222"/>
      <c r="QZL222"/>
      <c r="QZM222"/>
      <c r="QZN222"/>
      <c r="QZO222"/>
      <c r="QZP222"/>
      <c r="QZQ222"/>
      <c r="QZR222"/>
      <c r="QZS222"/>
      <c r="QZT222"/>
      <c r="QZU222"/>
      <c r="QZV222"/>
      <c r="QZW222"/>
      <c r="QZX222"/>
      <c r="QZY222"/>
      <c r="QZZ222"/>
      <c r="RAA222"/>
      <c r="RAB222"/>
      <c r="RAC222"/>
      <c r="RAD222"/>
      <c r="RAE222"/>
      <c r="RAF222"/>
      <c r="RAG222"/>
      <c r="RAH222"/>
      <c r="RAI222"/>
      <c r="RAJ222"/>
      <c r="RAK222"/>
      <c r="RAL222"/>
      <c r="RAM222"/>
      <c r="RAN222"/>
      <c r="RAO222"/>
      <c r="RAP222"/>
      <c r="RAQ222"/>
      <c r="RAR222"/>
      <c r="RAS222"/>
      <c r="RAT222"/>
      <c r="RAU222"/>
      <c r="RAV222"/>
      <c r="RAW222"/>
      <c r="RAX222"/>
      <c r="RAY222"/>
      <c r="RAZ222"/>
      <c r="RBA222"/>
      <c r="RBB222"/>
      <c r="RBC222"/>
      <c r="RBD222"/>
      <c r="RBE222"/>
      <c r="RBF222"/>
      <c r="RBG222"/>
      <c r="RBH222"/>
      <c r="RBI222"/>
      <c r="RBJ222"/>
      <c r="RBK222"/>
      <c r="RBL222"/>
      <c r="RBM222"/>
      <c r="RBN222"/>
      <c r="RBO222"/>
      <c r="RBP222"/>
      <c r="RBQ222"/>
      <c r="RBR222"/>
      <c r="RBS222"/>
      <c r="RBT222"/>
      <c r="RBU222"/>
      <c r="RBV222"/>
      <c r="RBW222"/>
      <c r="RBX222"/>
      <c r="RBY222"/>
      <c r="RBZ222"/>
      <c r="RCA222"/>
      <c r="RCB222"/>
      <c r="RCC222"/>
      <c r="RCD222"/>
      <c r="RCE222"/>
      <c r="RCF222"/>
      <c r="RCG222"/>
      <c r="RCH222"/>
      <c r="RCI222"/>
      <c r="RCJ222"/>
      <c r="RCK222"/>
      <c r="RCL222"/>
      <c r="RCM222"/>
      <c r="RCN222"/>
      <c r="RCO222"/>
      <c r="RCP222"/>
      <c r="RCQ222"/>
      <c r="RCR222"/>
      <c r="RCS222"/>
      <c r="RCT222"/>
      <c r="RCU222"/>
      <c r="RCV222"/>
      <c r="RCW222"/>
      <c r="RCX222"/>
      <c r="RCY222"/>
      <c r="RCZ222"/>
      <c r="RDA222"/>
      <c r="RDB222"/>
      <c r="RDC222"/>
      <c r="RDD222"/>
      <c r="RDE222"/>
      <c r="RDF222"/>
      <c r="RDG222"/>
      <c r="RDH222"/>
      <c r="RDI222"/>
      <c r="RDJ222"/>
      <c r="RDK222"/>
      <c r="RDL222"/>
      <c r="RDM222"/>
      <c r="RDN222"/>
      <c r="RDO222"/>
      <c r="RDP222"/>
      <c r="RDQ222"/>
      <c r="RDR222"/>
      <c r="RDS222"/>
      <c r="RDT222"/>
      <c r="RDU222"/>
      <c r="RDV222"/>
      <c r="RDW222"/>
      <c r="RDX222"/>
      <c r="RDY222"/>
      <c r="RDZ222"/>
      <c r="REA222"/>
      <c r="REB222"/>
      <c r="REC222"/>
      <c r="RED222"/>
      <c r="REE222"/>
      <c r="REF222"/>
      <c r="REG222"/>
      <c r="REH222"/>
      <c r="REI222"/>
      <c r="REJ222"/>
      <c r="REK222"/>
      <c r="REL222"/>
      <c r="REM222"/>
      <c r="REN222"/>
      <c r="REO222"/>
      <c r="REP222"/>
      <c r="REQ222"/>
      <c r="RER222"/>
      <c r="RES222"/>
      <c r="RET222"/>
      <c r="REU222"/>
      <c r="REV222"/>
      <c r="REW222"/>
      <c r="REX222"/>
      <c r="REY222"/>
      <c r="REZ222"/>
      <c r="RFA222"/>
      <c r="RFB222"/>
      <c r="RFC222"/>
      <c r="RFD222"/>
      <c r="RFE222"/>
      <c r="RFF222"/>
      <c r="RFG222"/>
      <c r="RFH222"/>
      <c r="RFI222"/>
      <c r="RFJ222"/>
      <c r="RFK222"/>
      <c r="RFL222"/>
      <c r="RFM222"/>
      <c r="RFN222"/>
      <c r="RFO222"/>
      <c r="RFP222"/>
      <c r="RFQ222"/>
      <c r="RFR222"/>
      <c r="RFS222"/>
      <c r="RFT222"/>
      <c r="RFU222"/>
      <c r="RFV222"/>
      <c r="RFW222"/>
      <c r="RFX222"/>
      <c r="RFY222"/>
      <c r="RFZ222"/>
      <c r="RGA222"/>
      <c r="RGB222"/>
      <c r="RGC222"/>
      <c r="RGD222"/>
      <c r="RGE222"/>
      <c r="RGF222"/>
      <c r="RGG222"/>
      <c r="RGH222"/>
      <c r="RGI222"/>
      <c r="RGJ222"/>
      <c r="RGK222"/>
      <c r="RGL222"/>
      <c r="RGM222"/>
      <c r="RGN222"/>
      <c r="RGO222"/>
      <c r="RGP222"/>
      <c r="RGQ222"/>
      <c r="RGR222"/>
      <c r="RGS222"/>
      <c r="RGT222"/>
      <c r="RGU222"/>
      <c r="RGV222"/>
      <c r="RGW222"/>
      <c r="RGX222"/>
      <c r="RGY222"/>
      <c r="RGZ222"/>
      <c r="RHA222"/>
      <c r="RHB222"/>
      <c r="RHC222"/>
      <c r="RHD222"/>
      <c r="RHE222"/>
      <c r="RHF222"/>
      <c r="RHG222"/>
      <c r="RHH222"/>
      <c r="RHI222"/>
      <c r="RHJ222"/>
      <c r="RHK222"/>
      <c r="RHL222"/>
      <c r="RHM222"/>
      <c r="RHN222"/>
      <c r="RHO222"/>
      <c r="RHP222"/>
      <c r="RHQ222"/>
      <c r="RHR222"/>
      <c r="RHS222"/>
      <c r="RHT222"/>
      <c r="RHU222"/>
      <c r="RHV222"/>
      <c r="RHW222"/>
      <c r="RHX222"/>
      <c r="RHY222"/>
      <c r="RHZ222"/>
      <c r="RIA222"/>
      <c r="RIB222"/>
      <c r="RIC222"/>
      <c r="RID222"/>
      <c r="RIE222"/>
      <c r="RIF222"/>
      <c r="RIG222"/>
      <c r="RIH222"/>
      <c r="RII222"/>
      <c r="RIJ222"/>
      <c r="RIK222"/>
      <c r="RIL222"/>
      <c r="RIM222"/>
      <c r="RIN222"/>
      <c r="RIO222"/>
      <c r="RIP222"/>
      <c r="RIQ222"/>
      <c r="RIR222"/>
      <c r="RIS222"/>
      <c r="RIT222"/>
      <c r="RIU222"/>
      <c r="RIV222"/>
      <c r="RIW222"/>
      <c r="RIX222"/>
      <c r="RIY222"/>
      <c r="RIZ222"/>
      <c r="RJA222"/>
      <c r="RJB222"/>
      <c r="RJC222"/>
      <c r="RJD222"/>
      <c r="RJE222"/>
      <c r="RJF222"/>
      <c r="RJG222"/>
      <c r="RJH222"/>
      <c r="RJI222"/>
      <c r="RJJ222"/>
      <c r="RJK222"/>
      <c r="RJL222"/>
      <c r="RJM222"/>
      <c r="RJN222"/>
      <c r="RJO222"/>
      <c r="RJP222"/>
      <c r="RJQ222"/>
      <c r="RJR222"/>
      <c r="RJS222"/>
      <c r="RJT222"/>
      <c r="RJU222"/>
      <c r="RJV222"/>
      <c r="RJW222"/>
      <c r="RJX222"/>
      <c r="RJY222"/>
      <c r="RJZ222"/>
      <c r="RKA222"/>
      <c r="RKB222"/>
      <c r="RKC222"/>
      <c r="RKD222"/>
      <c r="RKE222"/>
      <c r="RKF222"/>
      <c r="RKG222"/>
      <c r="RKH222"/>
      <c r="RKI222"/>
      <c r="RKJ222"/>
      <c r="RKK222"/>
      <c r="RKL222"/>
      <c r="RKM222"/>
      <c r="RKN222"/>
      <c r="RKO222"/>
      <c r="RKP222"/>
      <c r="RKQ222"/>
      <c r="RKR222"/>
      <c r="RKS222"/>
      <c r="RKT222"/>
      <c r="RKU222"/>
      <c r="RKV222"/>
      <c r="RKW222"/>
      <c r="RKX222"/>
      <c r="RKY222"/>
      <c r="RKZ222"/>
      <c r="RLA222"/>
      <c r="RLB222"/>
      <c r="RLC222"/>
      <c r="RLD222"/>
      <c r="RLE222"/>
      <c r="RLF222"/>
      <c r="RLG222"/>
      <c r="RLH222"/>
      <c r="RLI222"/>
      <c r="RLJ222"/>
      <c r="RLK222"/>
      <c r="RLL222"/>
      <c r="RLM222"/>
      <c r="RLN222"/>
      <c r="RLO222"/>
      <c r="RLP222"/>
      <c r="RLQ222"/>
      <c r="RLR222"/>
      <c r="RLS222"/>
      <c r="RLT222"/>
      <c r="RLU222"/>
      <c r="RLV222"/>
      <c r="RLW222"/>
      <c r="RLX222"/>
      <c r="RLY222"/>
      <c r="RLZ222"/>
      <c r="RMA222"/>
      <c r="RMB222"/>
      <c r="RMC222"/>
      <c r="RMD222"/>
      <c r="RME222"/>
      <c r="RMF222"/>
      <c r="RMG222"/>
      <c r="RMH222"/>
      <c r="RMI222"/>
      <c r="RMJ222"/>
      <c r="RMK222"/>
      <c r="RML222"/>
      <c r="RMM222"/>
      <c r="RMN222"/>
      <c r="RMO222"/>
      <c r="RMP222"/>
      <c r="RMQ222"/>
      <c r="RMR222"/>
      <c r="RMS222"/>
      <c r="RMT222"/>
      <c r="RMU222"/>
      <c r="RMV222"/>
      <c r="RMW222"/>
      <c r="RMX222"/>
      <c r="RMY222"/>
      <c r="RMZ222"/>
      <c r="RNA222"/>
      <c r="RNB222"/>
      <c r="RNC222"/>
      <c r="RND222"/>
      <c r="RNE222"/>
      <c r="RNF222"/>
      <c r="RNG222"/>
      <c r="RNH222"/>
      <c r="RNI222"/>
      <c r="RNJ222"/>
      <c r="RNK222"/>
      <c r="RNL222"/>
      <c r="RNM222"/>
      <c r="RNN222"/>
      <c r="RNO222"/>
      <c r="RNP222"/>
      <c r="RNQ222"/>
      <c r="RNR222"/>
      <c r="RNS222"/>
      <c r="RNT222"/>
      <c r="RNU222"/>
      <c r="RNV222"/>
      <c r="RNW222"/>
      <c r="RNX222"/>
      <c r="RNY222"/>
      <c r="RNZ222"/>
      <c r="ROA222"/>
      <c r="ROB222"/>
      <c r="ROC222"/>
      <c r="ROD222"/>
      <c r="ROE222"/>
      <c r="ROF222"/>
      <c r="ROG222"/>
      <c r="ROH222"/>
      <c r="ROI222"/>
      <c r="ROJ222"/>
      <c r="ROK222"/>
      <c r="ROL222"/>
      <c r="ROM222"/>
      <c r="RON222"/>
      <c r="ROO222"/>
      <c r="ROP222"/>
      <c r="ROQ222"/>
      <c r="ROR222"/>
      <c r="ROS222"/>
      <c r="ROT222"/>
      <c r="ROU222"/>
      <c r="ROV222"/>
      <c r="ROW222"/>
      <c r="ROX222"/>
      <c r="ROY222"/>
      <c r="ROZ222"/>
      <c r="RPA222"/>
      <c r="RPB222"/>
      <c r="RPC222"/>
      <c r="RPD222"/>
      <c r="RPE222"/>
      <c r="RPF222"/>
      <c r="RPG222"/>
      <c r="RPH222"/>
      <c r="RPI222"/>
      <c r="RPJ222"/>
      <c r="RPK222"/>
      <c r="RPL222"/>
      <c r="RPM222"/>
      <c r="RPN222"/>
      <c r="RPO222"/>
      <c r="RPP222"/>
      <c r="RPQ222"/>
      <c r="RPR222"/>
      <c r="RPS222"/>
      <c r="RPT222"/>
      <c r="RPU222"/>
      <c r="RPV222"/>
      <c r="RPW222"/>
      <c r="RPX222"/>
      <c r="RPY222"/>
      <c r="RPZ222"/>
      <c r="RQA222"/>
      <c r="RQB222"/>
      <c r="RQC222"/>
      <c r="RQD222"/>
      <c r="RQE222"/>
      <c r="RQF222"/>
      <c r="RQG222"/>
      <c r="RQH222"/>
      <c r="RQI222"/>
      <c r="RQJ222"/>
      <c r="RQK222"/>
      <c r="RQL222"/>
      <c r="RQM222"/>
      <c r="RQN222"/>
      <c r="RQO222"/>
      <c r="RQP222"/>
      <c r="RQQ222"/>
      <c r="RQR222"/>
      <c r="RQS222"/>
      <c r="RQT222"/>
      <c r="RQU222"/>
      <c r="RQV222"/>
      <c r="RQW222"/>
      <c r="RQX222"/>
      <c r="RQY222"/>
      <c r="RQZ222"/>
      <c r="RRA222"/>
      <c r="RRB222"/>
      <c r="RRC222"/>
      <c r="RRD222"/>
      <c r="RRE222"/>
      <c r="RRF222"/>
      <c r="RRG222"/>
      <c r="RRH222"/>
      <c r="RRI222"/>
      <c r="RRJ222"/>
      <c r="RRK222"/>
      <c r="RRL222"/>
      <c r="RRM222"/>
      <c r="RRN222"/>
      <c r="RRO222"/>
      <c r="RRP222"/>
      <c r="RRQ222"/>
      <c r="RRR222"/>
      <c r="RRS222"/>
      <c r="RRT222"/>
      <c r="RRU222"/>
      <c r="RRV222"/>
      <c r="RRW222"/>
      <c r="RRX222"/>
      <c r="RRY222"/>
      <c r="RRZ222"/>
      <c r="RSA222"/>
      <c r="RSB222"/>
      <c r="RSC222"/>
      <c r="RSD222"/>
      <c r="RSE222"/>
      <c r="RSF222"/>
      <c r="RSG222"/>
      <c r="RSH222"/>
      <c r="RSI222"/>
      <c r="RSJ222"/>
      <c r="RSK222"/>
      <c r="RSL222"/>
      <c r="RSM222"/>
      <c r="RSN222"/>
      <c r="RSO222"/>
      <c r="RSP222"/>
      <c r="RSQ222"/>
      <c r="RSR222"/>
      <c r="RSS222"/>
      <c r="RST222"/>
      <c r="RSU222"/>
      <c r="RSV222"/>
      <c r="RSW222"/>
      <c r="RSX222"/>
      <c r="RSY222"/>
      <c r="RSZ222"/>
      <c r="RTA222"/>
      <c r="RTB222"/>
      <c r="RTC222"/>
      <c r="RTD222"/>
      <c r="RTE222"/>
      <c r="RTF222"/>
      <c r="RTG222"/>
      <c r="RTH222"/>
      <c r="RTI222"/>
      <c r="RTJ222"/>
      <c r="RTK222"/>
      <c r="RTL222"/>
      <c r="RTM222"/>
      <c r="RTN222"/>
      <c r="RTO222"/>
      <c r="RTP222"/>
      <c r="RTQ222"/>
      <c r="RTR222"/>
      <c r="RTS222"/>
      <c r="RTT222"/>
      <c r="RTU222"/>
      <c r="RTV222"/>
      <c r="RTW222"/>
      <c r="RTX222"/>
      <c r="RTY222"/>
      <c r="RTZ222"/>
      <c r="RUA222"/>
      <c r="RUB222"/>
      <c r="RUC222"/>
      <c r="RUD222"/>
      <c r="RUE222"/>
      <c r="RUF222"/>
      <c r="RUG222"/>
      <c r="RUH222"/>
      <c r="RUI222"/>
      <c r="RUJ222"/>
      <c r="RUK222"/>
      <c r="RUL222"/>
      <c r="RUM222"/>
      <c r="RUN222"/>
      <c r="RUO222"/>
      <c r="RUP222"/>
      <c r="RUQ222"/>
      <c r="RUR222"/>
      <c r="RUS222"/>
      <c r="RUT222"/>
      <c r="RUU222"/>
      <c r="RUV222"/>
      <c r="RUW222"/>
      <c r="RUX222"/>
      <c r="RUY222"/>
      <c r="RUZ222"/>
      <c r="RVA222"/>
      <c r="RVB222"/>
      <c r="RVC222"/>
      <c r="RVD222"/>
      <c r="RVE222"/>
      <c r="RVF222"/>
      <c r="RVG222"/>
      <c r="RVH222"/>
      <c r="RVI222"/>
      <c r="RVJ222"/>
      <c r="RVK222"/>
      <c r="RVL222"/>
      <c r="RVM222"/>
      <c r="RVN222"/>
      <c r="RVO222"/>
      <c r="RVP222"/>
      <c r="RVQ222"/>
      <c r="RVR222"/>
      <c r="RVS222"/>
      <c r="RVT222"/>
      <c r="RVU222"/>
      <c r="RVV222"/>
      <c r="RVW222"/>
      <c r="RVX222"/>
      <c r="RVY222"/>
      <c r="RVZ222"/>
      <c r="RWA222"/>
      <c r="RWB222"/>
      <c r="RWC222"/>
      <c r="RWD222"/>
      <c r="RWE222"/>
      <c r="RWF222"/>
      <c r="RWG222"/>
      <c r="RWH222"/>
      <c r="RWI222"/>
      <c r="RWJ222"/>
      <c r="RWK222"/>
      <c r="RWL222"/>
      <c r="RWM222"/>
      <c r="RWN222"/>
      <c r="RWO222"/>
      <c r="RWP222"/>
      <c r="RWQ222"/>
      <c r="RWR222"/>
      <c r="RWS222"/>
      <c r="RWT222"/>
      <c r="RWU222"/>
      <c r="RWV222"/>
      <c r="RWW222"/>
      <c r="RWX222"/>
      <c r="RWY222"/>
      <c r="RWZ222"/>
      <c r="RXA222"/>
      <c r="RXB222"/>
      <c r="RXC222"/>
      <c r="RXD222"/>
      <c r="RXE222"/>
      <c r="RXF222"/>
      <c r="RXG222"/>
      <c r="RXH222"/>
      <c r="RXI222"/>
      <c r="RXJ222"/>
      <c r="RXK222"/>
      <c r="RXL222"/>
      <c r="RXM222"/>
      <c r="RXN222"/>
      <c r="RXO222"/>
      <c r="RXP222"/>
      <c r="RXQ222"/>
      <c r="RXR222"/>
      <c r="RXS222"/>
      <c r="RXT222"/>
      <c r="RXU222"/>
      <c r="RXV222"/>
      <c r="RXW222"/>
      <c r="RXX222"/>
      <c r="RXY222"/>
      <c r="RXZ222"/>
      <c r="RYA222"/>
      <c r="RYB222"/>
      <c r="RYC222"/>
      <c r="RYD222"/>
      <c r="RYE222"/>
      <c r="RYF222"/>
      <c r="RYG222"/>
      <c r="RYH222"/>
      <c r="RYI222"/>
      <c r="RYJ222"/>
      <c r="RYK222"/>
      <c r="RYL222"/>
      <c r="RYM222"/>
      <c r="RYN222"/>
      <c r="RYO222"/>
      <c r="RYP222"/>
      <c r="RYQ222"/>
      <c r="RYR222"/>
      <c r="RYS222"/>
      <c r="RYT222"/>
      <c r="RYU222"/>
      <c r="RYV222"/>
      <c r="RYW222"/>
      <c r="RYX222"/>
      <c r="RYY222"/>
      <c r="RYZ222"/>
      <c r="RZA222"/>
      <c r="RZB222"/>
      <c r="RZC222"/>
      <c r="RZD222"/>
      <c r="RZE222"/>
      <c r="RZF222"/>
      <c r="RZG222"/>
      <c r="RZH222"/>
      <c r="RZI222"/>
      <c r="RZJ222"/>
      <c r="RZK222"/>
      <c r="RZL222"/>
      <c r="RZM222"/>
      <c r="RZN222"/>
      <c r="RZO222"/>
      <c r="RZP222"/>
      <c r="RZQ222"/>
      <c r="RZR222"/>
      <c r="RZS222"/>
      <c r="RZT222"/>
      <c r="RZU222"/>
      <c r="RZV222"/>
      <c r="RZW222"/>
      <c r="RZX222"/>
      <c r="RZY222"/>
      <c r="RZZ222"/>
      <c r="SAA222"/>
      <c r="SAB222"/>
      <c r="SAC222"/>
      <c r="SAD222"/>
      <c r="SAE222"/>
      <c r="SAF222"/>
      <c r="SAG222"/>
      <c r="SAH222"/>
      <c r="SAI222"/>
      <c r="SAJ222"/>
      <c r="SAK222"/>
      <c r="SAL222"/>
      <c r="SAM222"/>
      <c r="SAN222"/>
      <c r="SAO222"/>
      <c r="SAP222"/>
      <c r="SAQ222"/>
      <c r="SAR222"/>
      <c r="SAS222"/>
      <c r="SAT222"/>
      <c r="SAU222"/>
      <c r="SAV222"/>
      <c r="SAW222"/>
      <c r="SAX222"/>
      <c r="SAY222"/>
      <c r="SAZ222"/>
      <c r="SBA222"/>
      <c r="SBB222"/>
      <c r="SBC222"/>
      <c r="SBD222"/>
      <c r="SBE222"/>
      <c r="SBF222"/>
      <c r="SBG222"/>
      <c r="SBH222"/>
      <c r="SBI222"/>
      <c r="SBJ222"/>
      <c r="SBK222"/>
      <c r="SBL222"/>
      <c r="SBM222"/>
      <c r="SBN222"/>
      <c r="SBO222"/>
      <c r="SBP222"/>
      <c r="SBQ222"/>
      <c r="SBR222"/>
      <c r="SBS222"/>
      <c r="SBT222"/>
      <c r="SBU222"/>
      <c r="SBV222"/>
      <c r="SBW222"/>
      <c r="SBX222"/>
      <c r="SBY222"/>
      <c r="SBZ222"/>
      <c r="SCA222"/>
      <c r="SCB222"/>
      <c r="SCC222"/>
      <c r="SCD222"/>
      <c r="SCE222"/>
      <c r="SCF222"/>
      <c r="SCG222"/>
      <c r="SCH222"/>
      <c r="SCI222"/>
      <c r="SCJ222"/>
      <c r="SCK222"/>
      <c r="SCL222"/>
      <c r="SCM222"/>
      <c r="SCN222"/>
      <c r="SCO222"/>
      <c r="SCP222"/>
      <c r="SCQ222"/>
      <c r="SCR222"/>
      <c r="SCS222"/>
      <c r="SCT222"/>
      <c r="SCU222"/>
      <c r="SCV222"/>
      <c r="SCW222"/>
      <c r="SCX222"/>
      <c r="SCY222"/>
      <c r="SCZ222"/>
      <c r="SDA222"/>
      <c r="SDB222"/>
      <c r="SDC222"/>
      <c r="SDD222"/>
      <c r="SDE222"/>
      <c r="SDF222"/>
      <c r="SDG222"/>
      <c r="SDH222"/>
      <c r="SDI222"/>
      <c r="SDJ222"/>
      <c r="SDK222"/>
      <c r="SDL222"/>
      <c r="SDM222"/>
      <c r="SDN222"/>
      <c r="SDO222"/>
      <c r="SDP222"/>
      <c r="SDQ222"/>
      <c r="SDR222"/>
      <c r="SDS222"/>
      <c r="SDT222"/>
      <c r="SDU222"/>
      <c r="SDV222"/>
      <c r="SDW222"/>
      <c r="SDX222"/>
      <c r="SDY222"/>
      <c r="SDZ222"/>
      <c r="SEA222"/>
      <c r="SEB222"/>
      <c r="SEC222"/>
      <c r="SED222"/>
      <c r="SEE222"/>
      <c r="SEF222"/>
      <c r="SEG222"/>
      <c r="SEH222"/>
      <c r="SEI222"/>
      <c r="SEJ222"/>
      <c r="SEK222"/>
      <c r="SEL222"/>
      <c r="SEM222"/>
      <c r="SEN222"/>
      <c r="SEO222"/>
      <c r="SEP222"/>
      <c r="SEQ222"/>
      <c r="SER222"/>
      <c r="SES222"/>
      <c r="SET222"/>
      <c r="SEU222"/>
      <c r="SEV222"/>
      <c r="SEW222"/>
      <c r="SEX222"/>
      <c r="SEY222"/>
      <c r="SEZ222"/>
      <c r="SFA222"/>
      <c r="SFB222"/>
      <c r="SFC222"/>
      <c r="SFD222"/>
      <c r="SFE222"/>
      <c r="SFF222"/>
      <c r="SFG222"/>
      <c r="SFH222"/>
      <c r="SFI222"/>
      <c r="SFJ222"/>
      <c r="SFK222"/>
      <c r="SFL222"/>
      <c r="SFM222"/>
      <c r="SFN222"/>
      <c r="SFO222"/>
      <c r="SFP222"/>
      <c r="SFQ222"/>
      <c r="SFR222"/>
      <c r="SFS222"/>
      <c r="SFT222"/>
      <c r="SFU222"/>
      <c r="SFV222"/>
      <c r="SFW222"/>
      <c r="SFX222"/>
      <c r="SFY222"/>
      <c r="SFZ222"/>
      <c r="SGA222"/>
      <c r="SGB222"/>
      <c r="SGC222"/>
      <c r="SGD222"/>
      <c r="SGE222"/>
      <c r="SGF222"/>
      <c r="SGG222"/>
      <c r="SGH222"/>
      <c r="SGI222"/>
      <c r="SGJ222"/>
      <c r="SGK222"/>
      <c r="SGL222"/>
      <c r="SGM222"/>
      <c r="SGN222"/>
      <c r="SGO222"/>
      <c r="SGP222"/>
      <c r="SGQ222"/>
      <c r="SGR222"/>
      <c r="SGS222"/>
      <c r="SGT222"/>
      <c r="SGU222"/>
      <c r="SGV222"/>
      <c r="SGW222"/>
      <c r="SGX222"/>
      <c r="SGY222"/>
      <c r="SGZ222"/>
      <c r="SHA222"/>
      <c r="SHB222"/>
      <c r="SHC222"/>
      <c r="SHD222"/>
      <c r="SHE222"/>
      <c r="SHF222"/>
      <c r="SHG222"/>
      <c r="SHH222"/>
      <c r="SHI222"/>
      <c r="SHJ222"/>
      <c r="SHK222"/>
      <c r="SHL222"/>
      <c r="SHM222"/>
      <c r="SHN222"/>
      <c r="SHO222"/>
      <c r="SHP222"/>
      <c r="SHQ222"/>
      <c r="SHR222"/>
      <c r="SHS222"/>
      <c r="SHT222"/>
      <c r="SHU222"/>
      <c r="SHV222"/>
      <c r="SHW222"/>
      <c r="SHX222"/>
      <c r="SHY222"/>
      <c r="SHZ222"/>
      <c r="SIA222"/>
      <c r="SIB222"/>
      <c r="SIC222"/>
      <c r="SID222"/>
      <c r="SIE222"/>
      <c r="SIF222"/>
      <c r="SIG222"/>
      <c r="SIH222"/>
      <c r="SII222"/>
      <c r="SIJ222"/>
      <c r="SIK222"/>
      <c r="SIL222"/>
      <c r="SIM222"/>
      <c r="SIN222"/>
      <c r="SIO222"/>
      <c r="SIP222"/>
      <c r="SIQ222"/>
      <c r="SIR222"/>
      <c r="SIS222"/>
      <c r="SIT222"/>
      <c r="SIU222"/>
      <c r="SIV222"/>
      <c r="SIW222"/>
      <c r="SIX222"/>
      <c r="SIY222"/>
      <c r="SIZ222"/>
      <c r="SJA222"/>
      <c r="SJB222"/>
      <c r="SJC222"/>
      <c r="SJD222"/>
      <c r="SJE222"/>
      <c r="SJF222"/>
      <c r="SJG222"/>
      <c r="SJH222"/>
      <c r="SJI222"/>
      <c r="SJJ222"/>
      <c r="SJK222"/>
      <c r="SJL222"/>
      <c r="SJM222"/>
      <c r="SJN222"/>
      <c r="SJO222"/>
      <c r="SJP222"/>
      <c r="SJQ222"/>
      <c r="SJR222"/>
      <c r="SJS222"/>
      <c r="SJT222"/>
      <c r="SJU222"/>
      <c r="SJV222"/>
      <c r="SJW222"/>
      <c r="SJX222"/>
      <c r="SJY222"/>
      <c r="SJZ222"/>
      <c r="SKA222"/>
      <c r="SKB222"/>
      <c r="SKC222"/>
      <c r="SKD222"/>
      <c r="SKE222"/>
      <c r="SKF222"/>
      <c r="SKG222"/>
      <c r="SKH222"/>
      <c r="SKI222"/>
      <c r="SKJ222"/>
      <c r="SKK222"/>
      <c r="SKL222"/>
      <c r="SKM222"/>
      <c r="SKN222"/>
      <c r="SKO222"/>
      <c r="SKP222"/>
      <c r="SKQ222"/>
      <c r="SKR222"/>
      <c r="SKS222"/>
      <c r="SKT222"/>
      <c r="SKU222"/>
      <c r="SKV222"/>
      <c r="SKW222"/>
      <c r="SKX222"/>
      <c r="SKY222"/>
      <c r="SKZ222"/>
      <c r="SLA222"/>
      <c r="SLB222"/>
      <c r="SLC222"/>
      <c r="SLD222"/>
      <c r="SLE222"/>
      <c r="SLF222"/>
      <c r="SLG222"/>
      <c r="SLH222"/>
      <c r="SLI222"/>
      <c r="SLJ222"/>
      <c r="SLK222"/>
      <c r="SLL222"/>
      <c r="SLM222"/>
      <c r="SLN222"/>
      <c r="SLO222"/>
      <c r="SLP222"/>
      <c r="SLQ222"/>
      <c r="SLR222"/>
      <c r="SLS222"/>
      <c r="SLT222"/>
      <c r="SLU222"/>
      <c r="SLV222"/>
      <c r="SLW222"/>
      <c r="SLX222"/>
      <c r="SLY222"/>
      <c r="SLZ222"/>
      <c r="SMA222"/>
      <c r="SMB222"/>
      <c r="SMC222"/>
      <c r="SMD222"/>
      <c r="SME222"/>
      <c r="SMF222"/>
      <c r="SMG222"/>
      <c r="SMH222"/>
      <c r="SMI222"/>
      <c r="SMJ222"/>
      <c r="SMK222"/>
      <c r="SML222"/>
      <c r="SMM222"/>
      <c r="SMN222"/>
      <c r="SMO222"/>
      <c r="SMP222"/>
      <c r="SMQ222"/>
      <c r="SMR222"/>
      <c r="SMS222"/>
      <c r="SMT222"/>
      <c r="SMU222"/>
      <c r="SMV222"/>
      <c r="SMW222"/>
      <c r="SMX222"/>
      <c r="SMY222"/>
      <c r="SMZ222"/>
      <c r="SNA222"/>
      <c r="SNB222"/>
      <c r="SNC222"/>
      <c r="SND222"/>
      <c r="SNE222"/>
      <c r="SNF222"/>
      <c r="SNG222"/>
      <c r="SNH222"/>
      <c r="SNI222"/>
      <c r="SNJ222"/>
      <c r="SNK222"/>
      <c r="SNL222"/>
      <c r="SNM222"/>
      <c r="SNN222"/>
      <c r="SNO222"/>
      <c r="SNP222"/>
      <c r="SNQ222"/>
      <c r="SNR222"/>
      <c r="SNS222"/>
      <c r="SNT222"/>
      <c r="SNU222"/>
      <c r="SNV222"/>
      <c r="SNW222"/>
      <c r="SNX222"/>
      <c r="SNY222"/>
      <c r="SNZ222"/>
      <c r="SOA222"/>
      <c r="SOB222"/>
      <c r="SOC222"/>
      <c r="SOD222"/>
      <c r="SOE222"/>
      <c r="SOF222"/>
      <c r="SOG222"/>
      <c r="SOH222"/>
      <c r="SOI222"/>
      <c r="SOJ222"/>
      <c r="SOK222"/>
      <c r="SOL222"/>
      <c r="SOM222"/>
      <c r="SON222"/>
      <c r="SOO222"/>
      <c r="SOP222"/>
      <c r="SOQ222"/>
      <c r="SOR222"/>
      <c r="SOS222"/>
      <c r="SOT222"/>
      <c r="SOU222"/>
      <c r="SOV222"/>
      <c r="SOW222"/>
      <c r="SOX222"/>
      <c r="SOY222"/>
      <c r="SOZ222"/>
      <c r="SPA222"/>
      <c r="SPB222"/>
      <c r="SPC222"/>
      <c r="SPD222"/>
      <c r="SPE222"/>
      <c r="SPF222"/>
      <c r="SPG222"/>
      <c r="SPH222"/>
      <c r="SPI222"/>
      <c r="SPJ222"/>
      <c r="SPK222"/>
      <c r="SPL222"/>
      <c r="SPM222"/>
      <c r="SPN222"/>
      <c r="SPO222"/>
      <c r="SPP222"/>
      <c r="SPQ222"/>
      <c r="SPR222"/>
      <c r="SPS222"/>
      <c r="SPT222"/>
      <c r="SPU222"/>
      <c r="SPV222"/>
      <c r="SPW222"/>
      <c r="SPX222"/>
      <c r="SPY222"/>
      <c r="SPZ222"/>
      <c r="SQA222"/>
      <c r="SQB222"/>
      <c r="SQC222"/>
      <c r="SQD222"/>
      <c r="SQE222"/>
      <c r="SQF222"/>
      <c r="SQG222"/>
      <c r="SQH222"/>
      <c r="SQI222"/>
      <c r="SQJ222"/>
      <c r="SQK222"/>
      <c r="SQL222"/>
      <c r="SQM222"/>
      <c r="SQN222"/>
      <c r="SQO222"/>
      <c r="SQP222"/>
      <c r="SQQ222"/>
      <c r="SQR222"/>
      <c r="SQS222"/>
      <c r="SQT222"/>
      <c r="SQU222"/>
      <c r="SQV222"/>
      <c r="SQW222"/>
      <c r="SQX222"/>
      <c r="SQY222"/>
      <c r="SQZ222"/>
      <c r="SRA222"/>
      <c r="SRB222"/>
      <c r="SRC222"/>
      <c r="SRD222"/>
      <c r="SRE222"/>
      <c r="SRF222"/>
      <c r="SRG222"/>
      <c r="SRH222"/>
      <c r="SRI222"/>
      <c r="SRJ222"/>
      <c r="SRK222"/>
      <c r="SRL222"/>
      <c r="SRM222"/>
      <c r="SRN222"/>
      <c r="SRO222"/>
      <c r="SRP222"/>
      <c r="SRQ222"/>
      <c r="SRR222"/>
      <c r="SRS222"/>
      <c r="SRT222"/>
      <c r="SRU222"/>
      <c r="SRV222"/>
      <c r="SRW222"/>
      <c r="SRX222"/>
      <c r="SRY222"/>
      <c r="SRZ222"/>
      <c r="SSA222"/>
      <c r="SSB222"/>
      <c r="SSC222"/>
      <c r="SSD222"/>
      <c r="SSE222"/>
      <c r="SSF222"/>
      <c r="SSG222"/>
      <c r="SSH222"/>
      <c r="SSI222"/>
      <c r="SSJ222"/>
      <c r="SSK222"/>
      <c r="SSL222"/>
      <c r="SSM222"/>
      <c r="SSN222"/>
      <c r="SSO222"/>
      <c r="SSP222"/>
      <c r="SSQ222"/>
      <c r="SSR222"/>
      <c r="SSS222"/>
      <c r="SST222"/>
      <c r="SSU222"/>
      <c r="SSV222"/>
      <c r="SSW222"/>
      <c r="SSX222"/>
      <c r="SSY222"/>
      <c r="SSZ222"/>
      <c r="STA222"/>
      <c r="STB222"/>
      <c r="STC222"/>
      <c r="STD222"/>
      <c r="STE222"/>
      <c r="STF222"/>
      <c r="STG222"/>
      <c r="STH222"/>
      <c r="STI222"/>
      <c r="STJ222"/>
      <c r="STK222"/>
      <c r="STL222"/>
      <c r="STM222"/>
      <c r="STN222"/>
      <c r="STO222"/>
      <c r="STP222"/>
      <c r="STQ222"/>
      <c r="STR222"/>
      <c r="STS222"/>
      <c r="STT222"/>
      <c r="STU222"/>
      <c r="STV222"/>
      <c r="STW222"/>
      <c r="STX222"/>
      <c r="STY222"/>
      <c r="STZ222"/>
      <c r="SUA222"/>
      <c r="SUB222"/>
      <c r="SUC222"/>
      <c r="SUD222"/>
      <c r="SUE222"/>
      <c r="SUF222"/>
      <c r="SUG222"/>
      <c r="SUH222"/>
      <c r="SUI222"/>
      <c r="SUJ222"/>
      <c r="SUK222"/>
      <c r="SUL222"/>
      <c r="SUM222"/>
      <c r="SUN222"/>
      <c r="SUO222"/>
      <c r="SUP222"/>
      <c r="SUQ222"/>
      <c r="SUR222"/>
      <c r="SUS222"/>
      <c r="SUT222"/>
      <c r="SUU222"/>
      <c r="SUV222"/>
      <c r="SUW222"/>
      <c r="SUX222"/>
      <c r="SUY222"/>
      <c r="SUZ222"/>
      <c r="SVA222"/>
      <c r="SVB222"/>
      <c r="SVC222"/>
      <c r="SVD222"/>
      <c r="SVE222"/>
      <c r="SVF222"/>
      <c r="SVG222"/>
      <c r="SVH222"/>
      <c r="SVI222"/>
      <c r="SVJ222"/>
      <c r="SVK222"/>
      <c r="SVL222"/>
      <c r="SVM222"/>
      <c r="SVN222"/>
      <c r="SVO222"/>
      <c r="SVP222"/>
      <c r="SVQ222"/>
      <c r="SVR222"/>
      <c r="SVS222"/>
      <c r="SVT222"/>
      <c r="SVU222"/>
      <c r="SVV222"/>
      <c r="SVW222"/>
      <c r="SVX222"/>
      <c r="SVY222"/>
      <c r="SVZ222"/>
      <c r="SWA222"/>
      <c r="SWB222"/>
      <c r="SWC222"/>
      <c r="SWD222"/>
      <c r="SWE222"/>
      <c r="SWF222"/>
      <c r="SWG222"/>
      <c r="SWH222"/>
      <c r="SWI222"/>
      <c r="SWJ222"/>
      <c r="SWK222"/>
      <c r="SWL222"/>
      <c r="SWM222"/>
      <c r="SWN222"/>
      <c r="SWO222"/>
      <c r="SWP222"/>
      <c r="SWQ222"/>
      <c r="SWR222"/>
      <c r="SWS222"/>
      <c r="SWT222"/>
      <c r="SWU222"/>
      <c r="SWV222"/>
      <c r="SWW222"/>
      <c r="SWX222"/>
      <c r="SWY222"/>
      <c r="SWZ222"/>
      <c r="SXA222"/>
      <c r="SXB222"/>
      <c r="SXC222"/>
      <c r="SXD222"/>
      <c r="SXE222"/>
      <c r="SXF222"/>
      <c r="SXG222"/>
      <c r="SXH222"/>
      <c r="SXI222"/>
      <c r="SXJ222"/>
      <c r="SXK222"/>
      <c r="SXL222"/>
      <c r="SXM222"/>
      <c r="SXN222"/>
      <c r="SXO222"/>
      <c r="SXP222"/>
      <c r="SXQ222"/>
      <c r="SXR222"/>
      <c r="SXS222"/>
      <c r="SXT222"/>
      <c r="SXU222"/>
      <c r="SXV222"/>
      <c r="SXW222"/>
      <c r="SXX222"/>
      <c r="SXY222"/>
      <c r="SXZ222"/>
      <c r="SYA222"/>
      <c r="SYB222"/>
      <c r="SYC222"/>
      <c r="SYD222"/>
      <c r="SYE222"/>
      <c r="SYF222"/>
      <c r="SYG222"/>
      <c r="SYH222"/>
      <c r="SYI222"/>
      <c r="SYJ222"/>
      <c r="SYK222"/>
      <c r="SYL222"/>
      <c r="SYM222"/>
      <c r="SYN222"/>
      <c r="SYO222"/>
      <c r="SYP222"/>
      <c r="SYQ222"/>
      <c r="SYR222"/>
      <c r="SYS222"/>
      <c r="SYT222"/>
      <c r="SYU222"/>
      <c r="SYV222"/>
      <c r="SYW222"/>
      <c r="SYX222"/>
      <c r="SYY222"/>
      <c r="SYZ222"/>
      <c r="SZA222"/>
      <c r="SZB222"/>
      <c r="SZC222"/>
      <c r="SZD222"/>
      <c r="SZE222"/>
      <c r="SZF222"/>
      <c r="SZG222"/>
      <c r="SZH222"/>
      <c r="SZI222"/>
      <c r="SZJ222"/>
      <c r="SZK222"/>
      <c r="SZL222"/>
      <c r="SZM222"/>
      <c r="SZN222"/>
      <c r="SZO222"/>
      <c r="SZP222"/>
      <c r="SZQ222"/>
      <c r="SZR222"/>
      <c r="SZS222"/>
      <c r="SZT222"/>
      <c r="SZU222"/>
      <c r="SZV222"/>
      <c r="SZW222"/>
      <c r="SZX222"/>
      <c r="SZY222"/>
      <c r="SZZ222"/>
      <c r="TAA222"/>
      <c r="TAB222"/>
      <c r="TAC222"/>
      <c r="TAD222"/>
      <c r="TAE222"/>
      <c r="TAF222"/>
      <c r="TAG222"/>
      <c r="TAH222"/>
      <c r="TAI222"/>
      <c r="TAJ222"/>
      <c r="TAK222"/>
      <c r="TAL222"/>
      <c r="TAM222"/>
      <c r="TAN222"/>
      <c r="TAO222"/>
      <c r="TAP222"/>
      <c r="TAQ222"/>
      <c r="TAR222"/>
      <c r="TAS222"/>
      <c r="TAT222"/>
      <c r="TAU222"/>
      <c r="TAV222"/>
      <c r="TAW222"/>
      <c r="TAX222"/>
      <c r="TAY222"/>
      <c r="TAZ222"/>
      <c r="TBA222"/>
      <c r="TBB222"/>
      <c r="TBC222"/>
      <c r="TBD222"/>
      <c r="TBE222"/>
      <c r="TBF222"/>
      <c r="TBG222"/>
      <c r="TBH222"/>
      <c r="TBI222"/>
      <c r="TBJ222"/>
      <c r="TBK222"/>
      <c r="TBL222"/>
      <c r="TBM222"/>
      <c r="TBN222"/>
      <c r="TBO222"/>
      <c r="TBP222"/>
      <c r="TBQ222"/>
      <c r="TBR222"/>
      <c r="TBS222"/>
      <c r="TBT222"/>
      <c r="TBU222"/>
      <c r="TBV222"/>
      <c r="TBW222"/>
      <c r="TBX222"/>
      <c r="TBY222"/>
      <c r="TBZ222"/>
      <c r="TCA222"/>
      <c r="TCB222"/>
      <c r="TCC222"/>
      <c r="TCD222"/>
      <c r="TCE222"/>
      <c r="TCF222"/>
      <c r="TCG222"/>
      <c r="TCH222"/>
      <c r="TCI222"/>
      <c r="TCJ222"/>
      <c r="TCK222"/>
      <c r="TCL222"/>
      <c r="TCM222"/>
      <c r="TCN222"/>
      <c r="TCO222"/>
      <c r="TCP222"/>
      <c r="TCQ222"/>
      <c r="TCR222"/>
      <c r="TCS222"/>
      <c r="TCT222"/>
      <c r="TCU222"/>
      <c r="TCV222"/>
      <c r="TCW222"/>
      <c r="TCX222"/>
      <c r="TCY222"/>
      <c r="TCZ222"/>
      <c r="TDA222"/>
      <c r="TDB222"/>
      <c r="TDC222"/>
      <c r="TDD222"/>
      <c r="TDE222"/>
      <c r="TDF222"/>
      <c r="TDG222"/>
      <c r="TDH222"/>
      <c r="TDI222"/>
      <c r="TDJ222"/>
      <c r="TDK222"/>
      <c r="TDL222"/>
      <c r="TDM222"/>
      <c r="TDN222"/>
      <c r="TDO222"/>
      <c r="TDP222"/>
      <c r="TDQ222"/>
      <c r="TDR222"/>
      <c r="TDS222"/>
      <c r="TDT222"/>
      <c r="TDU222"/>
      <c r="TDV222"/>
      <c r="TDW222"/>
      <c r="TDX222"/>
      <c r="TDY222"/>
      <c r="TDZ222"/>
      <c r="TEA222"/>
      <c r="TEB222"/>
      <c r="TEC222"/>
      <c r="TED222"/>
      <c r="TEE222"/>
      <c r="TEF222"/>
      <c r="TEG222"/>
      <c r="TEH222"/>
      <c r="TEI222"/>
      <c r="TEJ222"/>
      <c r="TEK222"/>
      <c r="TEL222"/>
      <c r="TEM222"/>
      <c r="TEN222"/>
      <c r="TEO222"/>
      <c r="TEP222"/>
      <c r="TEQ222"/>
      <c r="TER222"/>
      <c r="TES222"/>
      <c r="TET222"/>
      <c r="TEU222"/>
      <c r="TEV222"/>
      <c r="TEW222"/>
      <c r="TEX222"/>
      <c r="TEY222"/>
      <c r="TEZ222"/>
      <c r="TFA222"/>
      <c r="TFB222"/>
      <c r="TFC222"/>
      <c r="TFD222"/>
      <c r="TFE222"/>
      <c r="TFF222"/>
      <c r="TFG222"/>
      <c r="TFH222"/>
      <c r="TFI222"/>
      <c r="TFJ222"/>
      <c r="TFK222"/>
      <c r="TFL222"/>
      <c r="TFM222"/>
      <c r="TFN222"/>
      <c r="TFO222"/>
      <c r="TFP222"/>
      <c r="TFQ222"/>
      <c r="TFR222"/>
      <c r="TFS222"/>
      <c r="TFT222"/>
      <c r="TFU222"/>
      <c r="TFV222"/>
      <c r="TFW222"/>
      <c r="TFX222"/>
      <c r="TFY222"/>
      <c r="TFZ222"/>
      <c r="TGA222"/>
      <c r="TGB222"/>
      <c r="TGC222"/>
      <c r="TGD222"/>
      <c r="TGE222"/>
      <c r="TGF222"/>
      <c r="TGG222"/>
      <c r="TGH222"/>
      <c r="TGI222"/>
      <c r="TGJ222"/>
      <c r="TGK222"/>
      <c r="TGL222"/>
      <c r="TGM222"/>
      <c r="TGN222"/>
      <c r="TGO222"/>
      <c r="TGP222"/>
      <c r="TGQ222"/>
      <c r="TGR222"/>
      <c r="TGS222"/>
      <c r="TGT222"/>
      <c r="TGU222"/>
      <c r="TGV222"/>
      <c r="TGW222"/>
      <c r="TGX222"/>
      <c r="TGY222"/>
      <c r="TGZ222"/>
      <c r="THA222"/>
      <c r="THB222"/>
      <c r="THC222"/>
      <c r="THD222"/>
      <c r="THE222"/>
      <c r="THF222"/>
      <c r="THG222"/>
      <c r="THH222"/>
      <c r="THI222"/>
      <c r="THJ222"/>
      <c r="THK222"/>
      <c r="THL222"/>
      <c r="THM222"/>
      <c r="THN222"/>
      <c r="THO222"/>
      <c r="THP222"/>
      <c r="THQ222"/>
      <c r="THR222"/>
      <c r="THS222"/>
      <c r="THT222"/>
      <c r="THU222"/>
      <c r="THV222"/>
      <c r="THW222"/>
      <c r="THX222"/>
      <c r="THY222"/>
      <c r="THZ222"/>
      <c r="TIA222"/>
      <c r="TIB222"/>
      <c r="TIC222"/>
      <c r="TID222"/>
      <c r="TIE222"/>
      <c r="TIF222"/>
      <c r="TIG222"/>
      <c r="TIH222"/>
      <c r="TII222"/>
      <c r="TIJ222"/>
      <c r="TIK222"/>
      <c r="TIL222"/>
      <c r="TIM222"/>
      <c r="TIN222"/>
      <c r="TIO222"/>
      <c r="TIP222"/>
      <c r="TIQ222"/>
      <c r="TIR222"/>
      <c r="TIS222"/>
      <c r="TIT222"/>
      <c r="TIU222"/>
      <c r="TIV222"/>
      <c r="TIW222"/>
      <c r="TIX222"/>
      <c r="TIY222"/>
      <c r="TIZ222"/>
      <c r="TJA222"/>
      <c r="TJB222"/>
      <c r="TJC222"/>
      <c r="TJD222"/>
      <c r="TJE222"/>
      <c r="TJF222"/>
      <c r="TJG222"/>
      <c r="TJH222"/>
      <c r="TJI222"/>
      <c r="TJJ222"/>
      <c r="TJK222"/>
      <c r="TJL222"/>
      <c r="TJM222"/>
      <c r="TJN222"/>
      <c r="TJO222"/>
      <c r="TJP222"/>
      <c r="TJQ222"/>
      <c r="TJR222"/>
      <c r="TJS222"/>
      <c r="TJT222"/>
      <c r="TJU222"/>
      <c r="TJV222"/>
      <c r="TJW222"/>
      <c r="TJX222"/>
      <c r="TJY222"/>
      <c r="TJZ222"/>
      <c r="TKA222"/>
      <c r="TKB222"/>
      <c r="TKC222"/>
      <c r="TKD222"/>
      <c r="TKE222"/>
      <c r="TKF222"/>
      <c r="TKG222"/>
      <c r="TKH222"/>
      <c r="TKI222"/>
      <c r="TKJ222"/>
      <c r="TKK222"/>
      <c r="TKL222"/>
      <c r="TKM222"/>
      <c r="TKN222"/>
      <c r="TKO222"/>
      <c r="TKP222"/>
      <c r="TKQ222"/>
      <c r="TKR222"/>
      <c r="TKS222"/>
      <c r="TKT222"/>
      <c r="TKU222"/>
      <c r="TKV222"/>
      <c r="TKW222"/>
      <c r="TKX222"/>
      <c r="TKY222"/>
      <c r="TKZ222"/>
      <c r="TLA222"/>
      <c r="TLB222"/>
      <c r="TLC222"/>
      <c r="TLD222"/>
      <c r="TLE222"/>
      <c r="TLF222"/>
      <c r="TLG222"/>
      <c r="TLH222"/>
      <c r="TLI222"/>
      <c r="TLJ222"/>
      <c r="TLK222"/>
      <c r="TLL222"/>
      <c r="TLM222"/>
      <c r="TLN222"/>
      <c r="TLO222"/>
      <c r="TLP222"/>
      <c r="TLQ222"/>
      <c r="TLR222"/>
      <c r="TLS222"/>
      <c r="TLT222"/>
      <c r="TLU222"/>
      <c r="TLV222"/>
      <c r="TLW222"/>
      <c r="TLX222"/>
      <c r="TLY222"/>
      <c r="TLZ222"/>
      <c r="TMA222"/>
      <c r="TMB222"/>
      <c r="TMC222"/>
      <c r="TMD222"/>
      <c r="TME222"/>
      <c r="TMF222"/>
      <c r="TMG222"/>
      <c r="TMH222"/>
      <c r="TMI222"/>
      <c r="TMJ222"/>
      <c r="TMK222"/>
      <c r="TML222"/>
      <c r="TMM222"/>
      <c r="TMN222"/>
      <c r="TMO222"/>
      <c r="TMP222"/>
      <c r="TMQ222"/>
      <c r="TMR222"/>
      <c r="TMS222"/>
      <c r="TMT222"/>
      <c r="TMU222"/>
      <c r="TMV222"/>
      <c r="TMW222"/>
      <c r="TMX222"/>
      <c r="TMY222"/>
      <c r="TMZ222"/>
      <c r="TNA222"/>
      <c r="TNB222"/>
      <c r="TNC222"/>
      <c r="TND222"/>
      <c r="TNE222"/>
      <c r="TNF222"/>
      <c r="TNG222"/>
      <c r="TNH222"/>
      <c r="TNI222"/>
      <c r="TNJ222"/>
      <c r="TNK222"/>
      <c r="TNL222"/>
      <c r="TNM222"/>
      <c r="TNN222"/>
      <c r="TNO222"/>
      <c r="TNP222"/>
      <c r="TNQ222"/>
      <c r="TNR222"/>
      <c r="TNS222"/>
      <c r="TNT222"/>
      <c r="TNU222"/>
      <c r="TNV222"/>
      <c r="TNW222"/>
      <c r="TNX222"/>
      <c r="TNY222"/>
      <c r="TNZ222"/>
      <c r="TOA222"/>
      <c r="TOB222"/>
      <c r="TOC222"/>
      <c r="TOD222"/>
      <c r="TOE222"/>
      <c r="TOF222"/>
      <c r="TOG222"/>
      <c r="TOH222"/>
      <c r="TOI222"/>
      <c r="TOJ222"/>
      <c r="TOK222"/>
      <c r="TOL222"/>
      <c r="TOM222"/>
      <c r="TON222"/>
      <c r="TOO222"/>
      <c r="TOP222"/>
      <c r="TOQ222"/>
      <c r="TOR222"/>
      <c r="TOS222"/>
      <c r="TOT222"/>
      <c r="TOU222"/>
      <c r="TOV222"/>
      <c r="TOW222"/>
      <c r="TOX222"/>
      <c r="TOY222"/>
      <c r="TOZ222"/>
      <c r="TPA222"/>
      <c r="TPB222"/>
      <c r="TPC222"/>
      <c r="TPD222"/>
      <c r="TPE222"/>
      <c r="TPF222"/>
      <c r="TPG222"/>
      <c r="TPH222"/>
      <c r="TPI222"/>
      <c r="TPJ222"/>
      <c r="TPK222"/>
      <c r="TPL222"/>
      <c r="TPM222"/>
      <c r="TPN222"/>
      <c r="TPO222"/>
      <c r="TPP222"/>
      <c r="TPQ222"/>
      <c r="TPR222"/>
      <c r="TPS222"/>
      <c r="TPT222"/>
      <c r="TPU222"/>
      <c r="TPV222"/>
      <c r="TPW222"/>
      <c r="TPX222"/>
      <c r="TPY222"/>
      <c r="TPZ222"/>
      <c r="TQA222"/>
      <c r="TQB222"/>
      <c r="TQC222"/>
      <c r="TQD222"/>
      <c r="TQE222"/>
      <c r="TQF222"/>
      <c r="TQG222"/>
      <c r="TQH222"/>
      <c r="TQI222"/>
      <c r="TQJ222"/>
      <c r="TQK222"/>
      <c r="TQL222"/>
      <c r="TQM222"/>
      <c r="TQN222"/>
      <c r="TQO222"/>
      <c r="TQP222"/>
      <c r="TQQ222"/>
      <c r="TQR222"/>
      <c r="TQS222"/>
      <c r="TQT222"/>
      <c r="TQU222"/>
      <c r="TQV222"/>
      <c r="TQW222"/>
      <c r="TQX222"/>
      <c r="TQY222"/>
      <c r="TQZ222"/>
      <c r="TRA222"/>
      <c r="TRB222"/>
      <c r="TRC222"/>
      <c r="TRD222"/>
      <c r="TRE222"/>
      <c r="TRF222"/>
      <c r="TRG222"/>
      <c r="TRH222"/>
      <c r="TRI222"/>
      <c r="TRJ222"/>
      <c r="TRK222"/>
      <c r="TRL222"/>
      <c r="TRM222"/>
      <c r="TRN222"/>
      <c r="TRO222"/>
      <c r="TRP222"/>
      <c r="TRQ222"/>
      <c r="TRR222"/>
      <c r="TRS222"/>
      <c r="TRT222"/>
      <c r="TRU222"/>
      <c r="TRV222"/>
      <c r="TRW222"/>
      <c r="TRX222"/>
      <c r="TRY222"/>
      <c r="TRZ222"/>
      <c r="TSA222"/>
      <c r="TSB222"/>
      <c r="TSC222"/>
      <c r="TSD222"/>
      <c r="TSE222"/>
      <c r="TSF222"/>
      <c r="TSG222"/>
      <c r="TSH222"/>
      <c r="TSI222"/>
      <c r="TSJ222"/>
      <c r="TSK222"/>
      <c r="TSL222"/>
      <c r="TSM222"/>
      <c r="TSN222"/>
      <c r="TSO222"/>
      <c r="TSP222"/>
      <c r="TSQ222"/>
      <c r="TSR222"/>
      <c r="TSS222"/>
      <c r="TST222"/>
      <c r="TSU222"/>
      <c r="TSV222"/>
      <c r="TSW222"/>
      <c r="TSX222"/>
      <c r="TSY222"/>
      <c r="TSZ222"/>
      <c r="TTA222"/>
      <c r="TTB222"/>
      <c r="TTC222"/>
      <c r="TTD222"/>
      <c r="TTE222"/>
      <c r="TTF222"/>
      <c r="TTG222"/>
      <c r="TTH222"/>
      <c r="TTI222"/>
      <c r="TTJ222"/>
      <c r="TTK222"/>
      <c r="TTL222"/>
      <c r="TTM222"/>
      <c r="TTN222"/>
      <c r="TTO222"/>
      <c r="TTP222"/>
      <c r="TTQ222"/>
      <c r="TTR222"/>
      <c r="TTS222"/>
      <c r="TTT222"/>
      <c r="TTU222"/>
      <c r="TTV222"/>
      <c r="TTW222"/>
      <c r="TTX222"/>
      <c r="TTY222"/>
      <c r="TTZ222"/>
      <c r="TUA222"/>
      <c r="TUB222"/>
      <c r="TUC222"/>
      <c r="TUD222"/>
      <c r="TUE222"/>
      <c r="TUF222"/>
      <c r="TUG222"/>
      <c r="TUH222"/>
      <c r="TUI222"/>
      <c r="TUJ222"/>
      <c r="TUK222"/>
      <c r="TUL222"/>
      <c r="TUM222"/>
      <c r="TUN222"/>
      <c r="TUO222"/>
      <c r="TUP222"/>
      <c r="TUQ222"/>
      <c r="TUR222"/>
      <c r="TUS222"/>
      <c r="TUT222"/>
      <c r="TUU222"/>
      <c r="TUV222"/>
      <c r="TUW222"/>
      <c r="TUX222"/>
      <c r="TUY222"/>
      <c r="TUZ222"/>
      <c r="TVA222"/>
      <c r="TVB222"/>
      <c r="TVC222"/>
      <c r="TVD222"/>
      <c r="TVE222"/>
      <c r="TVF222"/>
      <c r="TVG222"/>
      <c r="TVH222"/>
      <c r="TVI222"/>
      <c r="TVJ222"/>
      <c r="TVK222"/>
      <c r="TVL222"/>
      <c r="TVM222"/>
      <c r="TVN222"/>
      <c r="TVO222"/>
      <c r="TVP222"/>
      <c r="TVQ222"/>
      <c r="TVR222"/>
      <c r="TVS222"/>
      <c r="TVT222"/>
      <c r="TVU222"/>
      <c r="TVV222"/>
      <c r="TVW222"/>
      <c r="TVX222"/>
      <c r="TVY222"/>
      <c r="TVZ222"/>
      <c r="TWA222"/>
      <c r="TWB222"/>
      <c r="TWC222"/>
      <c r="TWD222"/>
      <c r="TWE222"/>
      <c r="TWF222"/>
      <c r="TWG222"/>
      <c r="TWH222"/>
      <c r="TWI222"/>
      <c r="TWJ222"/>
      <c r="TWK222"/>
      <c r="TWL222"/>
      <c r="TWM222"/>
      <c r="TWN222"/>
      <c r="TWO222"/>
      <c r="TWP222"/>
      <c r="TWQ222"/>
      <c r="TWR222"/>
      <c r="TWS222"/>
      <c r="TWT222"/>
      <c r="TWU222"/>
      <c r="TWV222"/>
      <c r="TWW222"/>
      <c r="TWX222"/>
      <c r="TWY222"/>
      <c r="TWZ222"/>
      <c r="TXA222"/>
      <c r="TXB222"/>
      <c r="TXC222"/>
      <c r="TXD222"/>
      <c r="TXE222"/>
      <c r="TXF222"/>
      <c r="TXG222"/>
      <c r="TXH222"/>
      <c r="TXI222"/>
      <c r="TXJ222"/>
      <c r="TXK222"/>
      <c r="TXL222"/>
      <c r="TXM222"/>
      <c r="TXN222"/>
      <c r="TXO222"/>
      <c r="TXP222"/>
      <c r="TXQ222"/>
      <c r="TXR222"/>
      <c r="TXS222"/>
      <c r="TXT222"/>
      <c r="TXU222"/>
      <c r="TXV222"/>
      <c r="TXW222"/>
      <c r="TXX222"/>
      <c r="TXY222"/>
      <c r="TXZ222"/>
      <c r="TYA222"/>
      <c r="TYB222"/>
      <c r="TYC222"/>
      <c r="TYD222"/>
      <c r="TYE222"/>
      <c r="TYF222"/>
      <c r="TYG222"/>
      <c r="TYH222"/>
      <c r="TYI222"/>
      <c r="TYJ222"/>
      <c r="TYK222"/>
      <c r="TYL222"/>
      <c r="TYM222"/>
      <c r="TYN222"/>
      <c r="TYO222"/>
      <c r="TYP222"/>
      <c r="TYQ222"/>
      <c r="TYR222"/>
      <c r="TYS222"/>
      <c r="TYT222"/>
      <c r="TYU222"/>
      <c r="TYV222"/>
      <c r="TYW222"/>
      <c r="TYX222"/>
      <c r="TYY222"/>
      <c r="TYZ222"/>
      <c r="TZA222"/>
      <c r="TZB222"/>
      <c r="TZC222"/>
      <c r="TZD222"/>
      <c r="TZE222"/>
      <c r="TZF222"/>
      <c r="TZG222"/>
      <c r="TZH222"/>
      <c r="TZI222"/>
      <c r="TZJ222"/>
      <c r="TZK222"/>
      <c r="TZL222"/>
      <c r="TZM222"/>
      <c r="TZN222"/>
      <c r="TZO222"/>
      <c r="TZP222"/>
      <c r="TZQ222"/>
      <c r="TZR222"/>
      <c r="TZS222"/>
      <c r="TZT222"/>
      <c r="TZU222"/>
      <c r="TZV222"/>
      <c r="TZW222"/>
      <c r="TZX222"/>
      <c r="TZY222"/>
      <c r="TZZ222"/>
      <c r="UAA222"/>
      <c r="UAB222"/>
      <c r="UAC222"/>
      <c r="UAD222"/>
      <c r="UAE222"/>
      <c r="UAF222"/>
      <c r="UAG222"/>
      <c r="UAH222"/>
      <c r="UAI222"/>
      <c r="UAJ222"/>
      <c r="UAK222"/>
      <c r="UAL222"/>
      <c r="UAM222"/>
      <c r="UAN222"/>
      <c r="UAO222"/>
      <c r="UAP222"/>
      <c r="UAQ222"/>
      <c r="UAR222"/>
      <c r="UAS222"/>
      <c r="UAT222"/>
      <c r="UAU222"/>
      <c r="UAV222"/>
      <c r="UAW222"/>
      <c r="UAX222"/>
      <c r="UAY222"/>
      <c r="UAZ222"/>
      <c r="UBA222"/>
      <c r="UBB222"/>
      <c r="UBC222"/>
      <c r="UBD222"/>
      <c r="UBE222"/>
      <c r="UBF222"/>
      <c r="UBG222"/>
      <c r="UBH222"/>
      <c r="UBI222"/>
      <c r="UBJ222"/>
      <c r="UBK222"/>
      <c r="UBL222"/>
      <c r="UBM222"/>
      <c r="UBN222"/>
      <c r="UBO222"/>
      <c r="UBP222"/>
      <c r="UBQ222"/>
      <c r="UBR222"/>
      <c r="UBS222"/>
      <c r="UBT222"/>
      <c r="UBU222"/>
      <c r="UBV222"/>
      <c r="UBW222"/>
      <c r="UBX222"/>
      <c r="UBY222"/>
      <c r="UBZ222"/>
      <c r="UCA222"/>
      <c r="UCB222"/>
      <c r="UCC222"/>
      <c r="UCD222"/>
      <c r="UCE222"/>
      <c r="UCF222"/>
      <c r="UCG222"/>
      <c r="UCH222"/>
      <c r="UCI222"/>
      <c r="UCJ222"/>
      <c r="UCK222"/>
      <c r="UCL222"/>
      <c r="UCM222"/>
      <c r="UCN222"/>
      <c r="UCO222"/>
      <c r="UCP222"/>
      <c r="UCQ222"/>
      <c r="UCR222"/>
      <c r="UCS222"/>
      <c r="UCT222"/>
      <c r="UCU222"/>
      <c r="UCV222"/>
      <c r="UCW222"/>
      <c r="UCX222"/>
      <c r="UCY222"/>
      <c r="UCZ222"/>
      <c r="UDA222"/>
      <c r="UDB222"/>
      <c r="UDC222"/>
      <c r="UDD222"/>
      <c r="UDE222"/>
      <c r="UDF222"/>
      <c r="UDG222"/>
      <c r="UDH222"/>
      <c r="UDI222"/>
      <c r="UDJ222"/>
      <c r="UDK222"/>
      <c r="UDL222"/>
      <c r="UDM222"/>
      <c r="UDN222"/>
      <c r="UDO222"/>
      <c r="UDP222"/>
      <c r="UDQ222"/>
      <c r="UDR222"/>
      <c r="UDS222"/>
      <c r="UDT222"/>
      <c r="UDU222"/>
      <c r="UDV222"/>
      <c r="UDW222"/>
      <c r="UDX222"/>
      <c r="UDY222"/>
      <c r="UDZ222"/>
      <c r="UEA222"/>
      <c r="UEB222"/>
      <c r="UEC222"/>
      <c r="UED222"/>
      <c r="UEE222"/>
      <c r="UEF222"/>
      <c r="UEG222"/>
      <c r="UEH222"/>
      <c r="UEI222"/>
      <c r="UEJ222"/>
      <c r="UEK222"/>
      <c r="UEL222"/>
      <c r="UEM222"/>
      <c r="UEN222"/>
      <c r="UEO222"/>
      <c r="UEP222"/>
      <c r="UEQ222"/>
      <c r="UER222"/>
      <c r="UES222"/>
      <c r="UET222"/>
      <c r="UEU222"/>
      <c r="UEV222"/>
      <c r="UEW222"/>
      <c r="UEX222"/>
      <c r="UEY222"/>
      <c r="UEZ222"/>
      <c r="UFA222"/>
      <c r="UFB222"/>
      <c r="UFC222"/>
      <c r="UFD222"/>
      <c r="UFE222"/>
      <c r="UFF222"/>
      <c r="UFG222"/>
      <c r="UFH222"/>
      <c r="UFI222"/>
      <c r="UFJ222"/>
      <c r="UFK222"/>
      <c r="UFL222"/>
      <c r="UFM222"/>
      <c r="UFN222"/>
      <c r="UFO222"/>
      <c r="UFP222"/>
      <c r="UFQ222"/>
      <c r="UFR222"/>
      <c r="UFS222"/>
      <c r="UFT222"/>
      <c r="UFU222"/>
      <c r="UFV222"/>
      <c r="UFW222"/>
      <c r="UFX222"/>
      <c r="UFY222"/>
      <c r="UFZ222"/>
      <c r="UGA222"/>
      <c r="UGB222"/>
      <c r="UGC222"/>
      <c r="UGD222"/>
      <c r="UGE222"/>
      <c r="UGF222"/>
      <c r="UGG222"/>
      <c r="UGH222"/>
      <c r="UGI222"/>
      <c r="UGJ222"/>
      <c r="UGK222"/>
      <c r="UGL222"/>
      <c r="UGM222"/>
      <c r="UGN222"/>
      <c r="UGO222"/>
      <c r="UGP222"/>
      <c r="UGQ222"/>
      <c r="UGR222"/>
      <c r="UGS222"/>
      <c r="UGT222"/>
      <c r="UGU222"/>
      <c r="UGV222"/>
      <c r="UGW222"/>
      <c r="UGX222"/>
      <c r="UGY222"/>
      <c r="UGZ222"/>
      <c r="UHA222"/>
      <c r="UHB222"/>
      <c r="UHC222"/>
      <c r="UHD222"/>
      <c r="UHE222"/>
      <c r="UHF222"/>
      <c r="UHG222"/>
      <c r="UHH222"/>
      <c r="UHI222"/>
      <c r="UHJ222"/>
      <c r="UHK222"/>
      <c r="UHL222"/>
      <c r="UHM222"/>
      <c r="UHN222"/>
      <c r="UHO222"/>
      <c r="UHP222"/>
      <c r="UHQ222"/>
      <c r="UHR222"/>
      <c r="UHS222"/>
      <c r="UHT222"/>
      <c r="UHU222"/>
      <c r="UHV222"/>
      <c r="UHW222"/>
      <c r="UHX222"/>
      <c r="UHY222"/>
      <c r="UHZ222"/>
      <c r="UIA222"/>
      <c r="UIB222"/>
      <c r="UIC222"/>
      <c r="UID222"/>
      <c r="UIE222"/>
      <c r="UIF222"/>
      <c r="UIG222"/>
      <c r="UIH222"/>
      <c r="UII222"/>
      <c r="UIJ222"/>
      <c r="UIK222"/>
      <c r="UIL222"/>
      <c r="UIM222"/>
      <c r="UIN222"/>
      <c r="UIO222"/>
      <c r="UIP222"/>
      <c r="UIQ222"/>
      <c r="UIR222"/>
      <c r="UIS222"/>
      <c r="UIT222"/>
      <c r="UIU222"/>
      <c r="UIV222"/>
      <c r="UIW222"/>
      <c r="UIX222"/>
      <c r="UIY222"/>
      <c r="UIZ222"/>
      <c r="UJA222"/>
      <c r="UJB222"/>
      <c r="UJC222"/>
      <c r="UJD222"/>
      <c r="UJE222"/>
      <c r="UJF222"/>
      <c r="UJG222"/>
      <c r="UJH222"/>
      <c r="UJI222"/>
      <c r="UJJ222"/>
      <c r="UJK222"/>
      <c r="UJL222"/>
      <c r="UJM222"/>
      <c r="UJN222"/>
      <c r="UJO222"/>
      <c r="UJP222"/>
      <c r="UJQ222"/>
      <c r="UJR222"/>
      <c r="UJS222"/>
      <c r="UJT222"/>
      <c r="UJU222"/>
      <c r="UJV222"/>
      <c r="UJW222"/>
      <c r="UJX222"/>
      <c r="UJY222"/>
      <c r="UJZ222"/>
      <c r="UKA222"/>
      <c r="UKB222"/>
      <c r="UKC222"/>
      <c r="UKD222"/>
      <c r="UKE222"/>
      <c r="UKF222"/>
      <c r="UKG222"/>
      <c r="UKH222"/>
      <c r="UKI222"/>
      <c r="UKJ222"/>
      <c r="UKK222"/>
      <c r="UKL222"/>
      <c r="UKM222"/>
      <c r="UKN222"/>
      <c r="UKO222"/>
      <c r="UKP222"/>
      <c r="UKQ222"/>
      <c r="UKR222"/>
      <c r="UKS222"/>
      <c r="UKT222"/>
      <c r="UKU222"/>
      <c r="UKV222"/>
      <c r="UKW222"/>
      <c r="UKX222"/>
      <c r="UKY222"/>
      <c r="UKZ222"/>
      <c r="ULA222"/>
      <c r="ULB222"/>
      <c r="ULC222"/>
      <c r="ULD222"/>
      <c r="ULE222"/>
      <c r="ULF222"/>
      <c r="ULG222"/>
      <c r="ULH222"/>
      <c r="ULI222"/>
      <c r="ULJ222"/>
      <c r="ULK222"/>
      <c r="ULL222"/>
      <c r="ULM222"/>
      <c r="ULN222"/>
      <c r="ULO222"/>
      <c r="ULP222"/>
      <c r="ULQ222"/>
      <c r="ULR222"/>
      <c r="ULS222"/>
      <c r="ULT222"/>
      <c r="ULU222"/>
      <c r="ULV222"/>
      <c r="ULW222"/>
      <c r="ULX222"/>
      <c r="ULY222"/>
      <c r="ULZ222"/>
      <c r="UMA222"/>
      <c r="UMB222"/>
      <c r="UMC222"/>
      <c r="UMD222"/>
      <c r="UME222"/>
      <c r="UMF222"/>
      <c r="UMG222"/>
      <c r="UMH222"/>
      <c r="UMI222"/>
      <c r="UMJ222"/>
      <c r="UMK222"/>
      <c r="UML222"/>
      <c r="UMM222"/>
      <c r="UMN222"/>
      <c r="UMO222"/>
      <c r="UMP222"/>
      <c r="UMQ222"/>
      <c r="UMR222"/>
      <c r="UMS222"/>
      <c r="UMT222"/>
      <c r="UMU222"/>
      <c r="UMV222"/>
      <c r="UMW222"/>
      <c r="UMX222"/>
      <c r="UMY222"/>
      <c r="UMZ222"/>
      <c r="UNA222"/>
      <c r="UNB222"/>
      <c r="UNC222"/>
      <c r="UND222"/>
      <c r="UNE222"/>
      <c r="UNF222"/>
      <c r="UNG222"/>
      <c r="UNH222"/>
      <c r="UNI222"/>
      <c r="UNJ222"/>
      <c r="UNK222"/>
      <c r="UNL222"/>
      <c r="UNM222"/>
      <c r="UNN222"/>
      <c r="UNO222"/>
      <c r="UNP222"/>
      <c r="UNQ222"/>
      <c r="UNR222"/>
      <c r="UNS222"/>
      <c r="UNT222"/>
      <c r="UNU222"/>
      <c r="UNV222"/>
      <c r="UNW222"/>
      <c r="UNX222"/>
      <c r="UNY222"/>
      <c r="UNZ222"/>
      <c r="UOA222"/>
      <c r="UOB222"/>
      <c r="UOC222"/>
      <c r="UOD222"/>
      <c r="UOE222"/>
      <c r="UOF222"/>
      <c r="UOG222"/>
      <c r="UOH222"/>
      <c r="UOI222"/>
      <c r="UOJ222"/>
      <c r="UOK222"/>
      <c r="UOL222"/>
      <c r="UOM222"/>
      <c r="UON222"/>
      <c r="UOO222"/>
      <c r="UOP222"/>
      <c r="UOQ222"/>
      <c r="UOR222"/>
      <c r="UOS222"/>
      <c r="UOT222"/>
      <c r="UOU222"/>
      <c r="UOV222"/>
      <c r="UOW222"/>
      <c r="UOX222"/>
      <c r="UOY222"/>
      <c r="UOZ222"/>
      <c r="UPA222"/>
      <c r="UPB222"/>
      <c r="UPC222"/>
      <c r="UPD222"/>
      <c r="UPE222"/>
      <c r="UPF222"/>
      <c r="UPG222"/>
      <c r="UPH222"/>
      <c r="UPI222"/>
      <c r="UPJ222"/>
      <c r="UPK222"/>
      <c r="UPL222"/>
      <c r="UPM222"/>
      <c r="UPN222"/>
      <c r="UPO222"/>
      <c r="UPP222"/>
      <c r="UPQ222"/>
      <c r="UPR222"/>
      <c r="UPS222"/>
      <c r="UPT222"/>
      <c r="UPU222"/>
      <c r="UPV222"/>
      <c r="UPW222"/>
      <c r="UPX222"/>
      <c r="UPY222"/>
      <c r="UPZ222"/>
      <c r="UQA222"/>
      <c r="UQB222"/>
      <c r="UQC222"/>
      <c r="UQD222"/>
      <c r="UQE222"/>
      <c r="UQF222"/>
      <c r="UQG222"/>
      <c r="UQH222"/>
      <c r="UQI222"/>
      <c r="UQJ222"/>
      <c r="UQK222"/>
      <c r="UQL222"/>
      <c r="UQM222"/>
      <c r="UQN222"/>
      <c r="UQO222"/>
      <c r="UQP222"/>
      <c r="UQQ222"/>
      <c r="UQR222"/>
      <c r="UQS222"/>
      <c r="UQT222"/>
      <c r="UQU222"/>
      <c r="UQV222"/>
      <c r="UQW222"/>
      <c r="UQX222"/>
      <c r="UQY222"/>
      <c r="UQZ222"/>
      <c r="URA222"/>
      <c r="URB222"/>
      <c r="URC222"/>
      <c r="URD222"/>
      <c r="URE222"/>
      <c r="URF222"/>
      <c r="URG222"/>
      <c r="URH222"/>
      <c r="URI222"/>
      <c r="URJ222"/>
      <c r="URK222"/>
      <c r="URL222"/>
      <c r="URM222"/>
      <c r="URN222"/>
      <c r="URO222"/>
      <c r="URP222"/>
      <c r="URQ222"/>
      <c r="URR222"/>
      <c r="URS222"/>
      <c r="URT222"/>
      <c r="URU222"/>
      <c r="URV222"/>
      <c r="URW222"/>
      <c r="URX222"/>
      <c r="URY222"/>
      <c r="URZ222"/>
      <c r="USA222"/>
      <c r="USB222"/>
      <c r="USC222"/>
      <c r="USD222"/>
      <c r="USE222"/>
      <c r="USF222"/>
      <c r="USG222"/>
      <c r="USH222"/>
      <c r="USI222"/>
      <c r="USJ222"/>
      <c r="USK222"/>
      <c r="USL222"/>
      <c r="USM222"/>
      <c r="USN222"/>
      <c r="USO222"/>
      <c r="USP222"/>
      <c r="USQ222"/>
      <c r="USR222"/>
      <c r="USS222"/>
      <c r="UST222"/>
      <c r="USU222"/>
      <c r="USV222"/>
      <c r="USW222"/>
      <c r="USX222"/>
      <c r="USY222"/>
      <c r="USZ222"/>
      <c r="UTA222"/>
      <c r="UTB222"/>
      <c r="UTC222"/>
      <c r="UTD222"/>
      <c r="UTE222"/>
      <c r="UTF222"/>
      <c r="UTG222"/>
      <c r="UTH222"/>
      <c r="UTI222"/>
      <c r="UTJ222"/>
      <c r="UTK222"/>
      <c r="UTL222"/>
      <c r="UTM222"/>
      <c r="UTN222"/>
      <c r="UTO222"/>
      <c r="UTP222"/>
      <c r="UTQ222"/>
      <c r="UTR222"/>
      <c r="UTS222"/>
      <c r="UTT222"/>
      <c r="UTU222"/>
      <c r="UTV222"/>
      <c r="UTW222"/>
      <c r="UTX222"/>
      <c r="UTY222"/>
      <c r="UTZ222"/>
      <c r="UUA222"/>
      <c r="UUB222"/>
      <c r="UUC222"/>
      <c r="UUD222"/>
      <c r="UUE222"/>
      <c r="UUF222"/>
      <c r="UUG222"/>
      <c r="UUH222"/>
      <c r="UUI222"/>
      <c r="UUJ222"/>
      <c r="UUK222"/>
      <c r="UUL222"/>
      <c r="UUM222"/>
      <c r="UUN222"/>
      <c r="UUO222"/>
      <c r="UUP222"/>
      <c r="UUQ222"/>
      <c r="UUR222"/>
      <c r="UUS222"/>
      <c r="UUT222"/>
      <c r="UUU222"/>
      <c r="UUV222"/>
      <c r="UUW222"/>
      <c r="UUX222"/>
      <c r="UUY222"/>
      <c r="UUZ222"/>
      <c r="UVA222"/>
      <c r="UVB222"/>
      <c r="UVC222"/>
      <c r="UVD222"/>
      <c r="UVE222"/>
      <c r="UVF222"/>
      <c r="UVG222"/>
      <c r="UVH222"/>
      <c r="UVI222"/>
      <c r="UVJ222"/>
      <c r="UVK222"/>
      <c r="UVL222"/>
      <c r="UVM222"/>
      <c r="UVN222"/>
      <c r="UVO222"/>
      <c r="UVP222"/>
      <c r="UVQ222"/>
      <c r="UVR222"/>
      <c r="UVS222"/>
      <c r="UVT222"/>
      <c r="UVU222"/>
      <c r="UVV222"/>
      <c r="UVW222"/>
      <c r="UVX222"/>
      <c r="UVY222"/>
      <c r="UVZ222"/>
      <c r="UWA222"/>
      <c r="UWB222"/>
      <c r="UWC222"/>
      <c r="UWD222"/>
      <c r="UWE222"/>
      <c r="UWF222"/>
      <c r="UWG222"/>
      <c r="UWH222"/>
      <c r="UWI222"/>
      <c r="UWJ222"/>
      <c r="UWK222"/>
      <c r="UWL222"/>
      <c r="UWM222"/>
      <c r="UWN222"/>
      <c r="UWO222"/>
      <c r="UWP222"/>
      <c r="UWQ222"/>
      <c r="UWR222"/>
      <c r="UWS222"/>
      <c r="UWT222"/>
      <c r="UWU222"/>
      <c r="UWV222"/>
      <c r="UWW222"/>
      <c r="UWX222"/>
      <c r="UWY222"/>
      <c r="UWZ222"/>
      <c r="UXA222"/>
      <c r="UXB222"/>
      <c r="UXC222"/>
      <c r="UXD222"/>
      <c r="UXE222"/>
      <c r="UXF222"/>
      <c r="UXG222"/>
      <c r="UXH222"/>
      <c r="UXI222"/>
      <c r="UXJ222"/>
      <c r="UXK222"/>
      <c r="UXL222"/>
      <c r="UXM222"/>
      <c r="UXN222"/>
      <c r="UXO222"/>
      <c r="UXP222"/>
      <c r="UXQ222"/>
      <c r="UXR222"/>
      <c r="UXS222"/>
      <c r="UXT222"/>
      <c r="UXU222"/>
      <c r="UXV222"/>
      <c r="UXW222"/>
      <c r="UXX222"/>
      <c r="UXY222"/>
      <c r="UXZ222"/>
      <c r="UYA222"/>
      <c r="UYB222"/>
      <c r="UYC222"/>
      <c r="UYD222"/>
      <c r="UYE222"/>
      <c r="UYF222"/>
      <c r="UYG222"/>
      <c r="UYH222"/>
      <c r="UYI222"/>
      <c r="UYJ222"/>
      <c r="UYK222"/>
      <c r="UYL222"/>
      <c r="UYM222"/>
      <c r="UYN222"/>
      <c r="UYO222"/>
      <c r="UYP222"/>
      <c r="UYQ222"/>
      <c r="UYR222"/>
      <c r="UYS222"/>
      <c r="UYT222"/>
      <c r="UYU222"/>
      <c r="UYV222"/>
      <c r="UYW222"/>
      <c r="UYX222"/>
      <c r="UYY222"/>
      <c r="UYZ222"/>
      <c r="UZA222"/>
      <c r="UZB222"/>
      <c r="UZC222"/>
      <c r="UZD222"/>
      <c r="UZE222"/>
      <c r="UZF222"/>
      <c r="UZG222"/>
      <c r="UZH222"/>
      <c r="UZI222"/>
      <c r="UZJ222"/>
      <c r="UZK222"/>
      <c r="UZL222"/>
      <c r="UZM222"/>
      <c r="UZN222"/>
      <c r="UZO222"/>
      <c r="UZP222"/>
      <c r="UZQ222"/>
      <c r="UZR222"/>
      <c r="UZS222"/>
      <c r="UZT222"/>
      <c r="UZU222"/>
      <c r="UZV222"/>
      <c r="UZW222"/>
      <c r="UZX222"/>
      <c r="UZY222"/>
      <c r="UZZ222"/>
      <c r="VAA222"/>
      <c r="VAB222"/>
      <c r="VAC222"/>
      <c r="VAD222"/>
      <c r="VAE222"/>
      <c r="VAF222"/>
      <c r="VAG222"/>
      <c r="VAH222"/>
      <c r="VAI222"/>
      <c r="VAJ222"/>
      <c r="VAK222"/>
      <c r="VAL222"/>
      <c r="VAM222"/>
      <c r="VAN222"/>
      <c r="VAO222"/>
      <c r="VAP222"/>
      <c r="VAQ222"/>
      <c r="VAR222"/>
      <c r="VAS222"/>
      <c r="VAT222"/>
      <c r="VAU222"/>
      <c r="VAV222"/>
      <c r="VAW222"/>
      <c r="VAX222"/>
      <c r="VAY222"/>
      <c r="VAZ222"/>
      <c r="VBA222"/>
      <c r="VBB222"/>
      <c r="VBC222"/>
      <c r="VBD222"/>
      <c r="VBE222"/>
      <c r="VBF222"/>
      <c r="VBG222"/>
      <c r="VBH222"/>
      <c r="VBI222"/>
      <c r="VBJ222"/>
      <c r="VBK222"/>
      <c r="VBL222"/>
      <c r="VBM222"/>
      <c r="VBN222"/>
      <c r="VBO222"/>
      <c r="VBP222"/>
      <c r="VBQ222"/>
      <c r="VBR222"/>
      <c r="VBS222"/>
      <c r="VBT222"/>
      <c r="VBU222"/>
      <c r="VBV222"/>
      <c r="VBW222"/>
      <c r="VBX222"/>
      <c r="VBY222"/>
      <c r="VBZ222"/>
      <c r="VCA222"/>
      <c r="VCB222"/>
      <c r="VCC222"/>
      <c r="VCD222"/>
      <c r="VCE222"/>
      <c r="VCF222"/>
      <c r="VCG222"/>
      <c r="VCH222"/>
      <c r="VCI222"/>
      <c r="VCJ222"/>
      <c r="VCK222"/>
      <c r="VCL222"/>
      <c r="VCM222"/>
      <c r="VCN222"/>
      <c r="VCO222"/>
      <c r="VCP222"/>
      <c r="VCQ222"/>
      <c r="VCR222"/>
      <c r="VCS222"/>
      <c r="VCT222"/>
      <c r="VCU222"/>
      <c r="VCV222"/>
      <c r="VCW222"/>
      <c r="VCX222"/>
      <c r="VCY222"/>
      <c r="VCZ222"/>
      <c r="VDA222"/>
      <c r="VDB222"/>
      <c r="VDC222"/>
      <c r="VDD222"/>
      <c r="VDE222"/>
      <c r="VDF222"/>
      <c r="VDG222"/>
      <c r="VDH222"/>
      <c r="VDI222"/>
      <c r="VDJ222"/>
      <c r="VDK222"/>
      <c r="VDL222"/>
      <c r="VDM222"/>
      <c r="VDN222"/>
      <c r="VDO222"/>
      <c r="VDP222"/>
      <c r="VDQ222"/>
      <c r="VDR222"/>
      <c r="VDS222"/>
      <c r="VDT222"/>
      <c r="VDU222"/>
      <c r="VDV222"/>
      <c r="VDW222"/>
      <c r="VDX222"/>
      <c r="VDY222"/>
      <c r="VDZ222"/>
      <c r="VEA222"/>
      <c r="VEB222"/>
      <c r="VEC222"/>
      <c r="VED222"/>
      <c r="VEE222"/>
      <c r="VEF222"/>
      <c r="VEG222"/>
      <c r="VEH222"/>
      <c r="VEI222"/>
      <c r="VEJ222"/>
      <c r="VEK222"/>
      <c r="VEL222"/>
      <c r="VEM222"/>
      <c r="VEN222"/>
      <c r="VEO222"/>
      <c r="VEP222"/>
      <c r="VEQ222"/>
      <c r="VER222"/>
      <c r="VES222"/>
      <c r="VET222"/>
      <c r="VEU222"/>
      <c r="VEV222"/>
      <c r="VEW222"/>
      <c r="VEX222"/>
      <c r="VEY222"/>
      <c r="VEZ222"/>
      <c r="VFA222"/>
      <c r="VFB222"/>
      <c r="VFC222"/>
      <c r="VFD222"/>
      <c r="VFE222"/>
      <c r="VFF222"/>
      <c r="VFG222"/>
      <c r="VFH222"/>
      <c r="VFI222"/>
      <c r="VFJ222"/>
      <c r="VFK222"/>
      <c r="VFL222"/>
      <c r="VFM222"/>
      <c r="VFN222"/>
      <c r="VFO222"/>
      <c r="VFP222"/>
      <c r="VFQ222"/>
      <c r="VFR222"/>
      <c r="VFS222"/>
      <c r="VFT222"/>
      <c r="VFU222"/>
      <c r="VFV222"/>
      <c r="VFW222"/>
      <c r="VFX222"/>
      <c r="VFY222"/>
      <c r="VFZ222"/>
      <c r="VGA222"/>
      <c r="VGB222"/>
      <c r="VGC222"/>
      <c r="VGD222"/>
      <c r="VGE222"/>
      <c r="VGF222"/>
      <c r="VGG222"/>
      <c r="VGH222"/>
      <c r="VGI222"/>
      <c r="VGJ222"/>
      <c r="VGK222"/>
      <c r="VGL222"/>
      <c r="VGM222"/>
      <c r="VGN222"/>
      <c r="VGO222"/>
      <c r="VGP222"/>
      <c r="VGQ222"/>
      <c r="VGR222"/>
      <c r="VGS222"/>
      <c r="VGT222"/>
      <c r="VGU222"/>
      <c r="VGV222"/>
      <c r="VGW222"/>
      <c r="VGX222"/>
      <c r="VGY222"/>
      <c r="VGZ222"/>
      <c r="VHA222"/>
      <c r="VHB222"/>
      <c r="VHC222"/>
      <c r="VHD222"/>
      <c r="VHE222"/>
      <c r="VHF222"/>
      <c r="VHG222"/>
      <c r="VHH222"/>
      <c r="VHI222"/>
      <c r="VHJ222"/>
      <c r="VHK222"/>
      <c r="VHL222"/>
      <c r="VHM222"/>
      <c r="VHN222"/>
      <c r="VHO222"/>
      <c r="VHP222"/>
      <c r="VHQ222"/>
      <c r="VHR222"/>
      <c r="VHS222"/>
      <c r="VHT222"/>
      <c r="VHU222"/>
      <c r="VHV222"/>
      <c r="VHW222"/>
      <c r="VHX222"/>
      <c r="VHY222"/>
      <c r="VHZ222"/>
      <c r="VIA222"/>
      <c r="VIB222"/>
      <c r="VIC222"/>
      <c r="VID222"/>
      <c r="VIE222"/>
      <c r="VIF222"/>
      <c r="VIG222"/>
      <c r="VIH222"/>
      <c r="VII222"/>
      <c r="VIJ222"/>
      <c r="VIK222"/>
      <c r="VIL222"/>
      <c r="VIM222"/>
      <c r="VIN222"/>
      <c r="VIO222"/>
      <c r="VIP222"/>
      <c r="VIQ222"/>
      <c r="VIR222"/>
      <c r="VIS222"/>
      <c r="VIT222"/>
      <c r="VIU222"/>
      <c r="VIV222"/>
      <c r="VIW222"/>
      <c r="VIX222"/>
      <c r="VIY222"/>
      <c r="VIZ222"/>
      <c r="VJA222"/>
      <c r="VJB222"/>
      <c r="VJC222"/>
      <c r="VJD222"/>
      <c r="VJE222"/>
      <c r="VJF222"/>
      <c r="VJG222"/>
      <c r="VJH222"/>
      <c r="VJI222"/>
      <c r="VJJ222"/>
      <c r="VJK222"/>
      <c r="VJL222"/>
      <c r="VJM222"/>
      <c r="VJN222"/>
      <c r="VJO222"/>
      <c r="VJP222"/>
      <c r="VJQ222"/>
      <c r="VJR222"/>
      <c r="VJS222"/>
      <c r="VJT222"/>
      <c r="VJU222"/>
      <c r="VJV222"/>
      <c r="VJW222"/>
      <c r="VJX222"/>
      <c r="VJY222"/>
      <c r="VJZ222"/>
      <c r="VKA222"/>
      <c r="VKB222"/>
      <c r="VKC222"/>
      <c r="VKD222"/>
      <c r="VKE222"/>
      <c r="VKF222"/>
      <c r="VKG222"/>
      <c r="VKH222"/>
      <c r="VKI222"/>
      <c r="VKJ222"/>
      <c r="VKK222"/>
      <c r="VKL222"/>
      <c r="VKM222"/>
      <c r="VKN222"/>
      <c r="VKO222"/>
      <c r="VKP222"/>
      <c r="VKQ222"/>
      <c r="VKR222"/>
      <c r="VKS222"/>
      <c r="VKT222"/>
      <c r="VKU222"/>
      <c r="VKV222"/>
      <c r="VKW222"/>
      <c r="VKX222"/>
      <c r="VKY222"/>
      <c r="VKZ222"/>
      <c r="VLA222"/>
      <c r="VLB222"/>
      <c r="VLC222"/>
      <c r="VLD222"/>
      <c r="VLE222"/>
      <c r="VLF222"/>
      <c r="VLG222"/>
      <c r="VLH222"/>
      <c r="VLI222"/>
      <c r="VLJ222"/>
      <c r="VLK222"/>
      <c r="VLL222"/>
      <c r="VLM222"/>
      <c r="VLN222"/>
      <c r="VLO222"/>
      <c r="VLP222"/>
      <c r="VLQ222"/>
      <c r="VLR222"/>
      <c r="VLS222"/>
      <c r="VLT222"/>
      <c r="VLU222"/>
      <c r="VLV222"/>
      <c r="VLW222"/>
      <c r="VLX222"/>
      <c r="VLY222"/>
      <c r="VLZ222"/>
      <c r="VMA222"/>
      <c r="VMB222"/>
      <c r="VMC222"/>
      <c r="VMD222"/>
      <c r="VME222"/>
      <c r="VMF222"/>
      <c r="VMG222"/>
      <c r="VMH222"/>
      <c r="VMI222"/>
      <c r="VMJ222"/>
      <c r="VMK222"/>
      <c r="VML222"/>
      <c r="VMM222"/>
      <c r="VMN222"/>
      <c r="VMO222"/>
      <c r="VMP222"/>
      <c r="VMQ222"/>
      <c r="VMR222"/>
      <c r="VMS222"/>
      <c r="VMT222"/>
      <c r="VMU222"/>
      <c r="VMV222"/>
      <c r="VMW222"/>
      <c r="VMX222"/>
      <c r="VMY222"/>
      <c r="VMZ222"/>
      <c r="VNA222"/>
      <c r="VNB222"/>
      <c r="VNC222"/>
      <c r="VND222"/>
      <c r="VNE222"/>
      <c r="VNF222"/>
      <c r="VNG222"/>
      <c r="VNH222"/>
      <c r="VNI222"/>
      <c r="VNJ222"/>
      <c r="VNK222"/>
      <c r="VNL222"/>
      <c r="VNM222"/>
      <c r="VNN222"/>
      <c r="VNO222"/>
      <c r="VNP222"/>
      <c r="VNQ222"/>
      <c r="VNR222"/>
      <c r="VNS222"/>
      <c r="VNT222"/>
      <c r="VNU222"/>
      <c r="VNV222"/>
      <c r="VNW222"/>
      <c r="VNX222"/>
      <c r="VNY222"/>
      <c r="VNZ222"/>
      <c r="VOA222"/>
      <c r="VOB222"/>
      <c r="VOC222"/>
      <c r="VOD222"/>
      <c r="VOE222"/>
      <c r="VOF222"/>
      <c r="VOG222"/>
      <c r="VOH222"/>
      <c r="VOI222"/>
      <c r="VOJ222"/>
      <c r="VOK222"/>
      <c r="VOL222"/>
      <c r="VOM222"/>
      <c r="VON222"/>
      <c r="VOO222"/>
      <c r="VOP222"/>
      <c r="VOQ222"/>
      <c r="VOR222"/>
      <c r="VOS222"/>
      <c r="VOT222"/>
      <c r="VOU222"/>
      <c r="VOV222"/>
      <c r="VOW222"/>
      <c r="VOX222"/>
      <c r="VOY222"/>
      <c r="VOZ222"/>
      <c r="VPA222"/>
      <c r="VPB222"/>
      <c r="VPC222"/>
      <c r="VPD222"/>
      <c r="VPE222"/>
      <c r="VPF222"/>
      <c r="VPG222"/>
      <c r="VPH222"/>
      <c r="VPI222"/>
      <c r="VPJ222"/>
      <c r="VPK222"/>
      <c r="VPL222"/>
      <c r="VPM222"/>
      <c r="VPN222"/>
      <c r="VPO222"/>
      <c r="VPP222"/>
      <c r="VPQ222"/>
      <c r="VPR222"/>
      <c r="VPS222"/>
      <c r="VPT222"/>
      <c r="VPU222"/>
      <c r="VPV222"/>
      <c r="VPW222"/>
      <c r="VPX222"/>
      <c r="VPY222"/>
      <c r="VPZ222"/>
      <c r="VQA222"/>
      <c r="VQB222"/>
      <c r="VQC222"/>
      <c r="VQD222"/>
      <c r="VQE222"/>
      <c r="VQF222"/>
      <c r="VQG222"/>
      <c r="VQH222"/>
      <c r="VQI222"/>
      <c r="VQJ222"/>
      <c r="VQK222"/>
      <c r="VQL222"/>
      <c r="VQM222"/>
      <c r="VQN222"/>
      <c r="VQO222"/>
      <c r="VQP222"/>
      <c r="VQQ222"/>
      <c r="VQR222"/>
      <c r="VQS222"/>
      <c r="VQT222"/>
      <c r="VQU222"/>
      <c r="VQV222"/>
      <c r="VQW222"/>
      <c r="VQX222"/>
      <c r="VQY222"/>
      <c r="VQZ222"/>
      <c r="VRA222"/>
      <c r="VRB222"/>
      <c r="VRC222"/>
      <c r="VRD222"/>
      <c r="VRE222"/>
      <c r="VRF222"/>
      <c r="VRG222"/>
      <c r="VRH222"/>
      <c r="VRI222"/>
      <c r="VRJ222"/>
      <c r="VRK222"/>
      <c r="VRL222"/>
      <c r="VRM222"/>
      <c r="VRN222"/>
      <c r="VRO222"/>
      <c r="VRP222"/>
      <c r="VRQ222"/>
      <c r="VRR222"/>
      <c r="VRS222"/>
      <c r="VRT222"/>
      <c r="VRU222"/>
      <c r="VRV222"/>
      <c r="VRW222"/>
      <c r="VRX222"/>
      <c r="VRY222"/>
      <c r="VRZ222"/>
      <c r="VSA222"/>
      <c r="VSB222"/>
      <c r="VSC222"/>
      <c r="VSD222"/>
      <c r="VSE222"/>
      <c r="VSF222"/>
      <c r="VSG222"/>
      <c r="VSH222"/>
      <c r="VSI222"/>
      <c r="VSJ222"/>
      <c r="VSK222"/>
      <c r="VSL222"/>
      <c r="VSM222"/>
      <c r="VSN222"/>
      <c r="VSO222"/>
      <c r="VSP222"/>
      <c r="VSQ222"/>
      <c r="VSR222"/>
      <c r="VSS222"/>
      <c r="VST222"/>
      <c r="VSU222"/>
      <c r="VSV222"/>
      <c r="VSW222"/>
      <c r="VSX222"/>
      <c r="VSY222"/>
      <c r="VSZ222"/>
      <c r="VTA222"/>
      <c r="VTB222"/>
      <c r="VTC222"/>
      <c r="VTD222"/>
      <c r="VTE222"/>
      <c r="VTF222"/>
      <c r="VTG222"/>
      <c r="VTH222"/>
      <c r="VTI222"/>
      <c r="VTJ222"/>
      <c r="VTK222"/>
      <c r="VTL222"/>
      <c r="VTM222"/>
      <c r="VTN222"/>
      <c r="VTO222"/>
      <c r="VTP222"/>
      <c r="VTQ222"/>
      <c r="VTR222"/>
      <c r="VTS222"/>
      <c r="VTT222"/>
      <c r="VTU222"/>
      <c r="VTV222"/>
      <c r="VTW222"/>
      <c r="VTX222"/>
      <c r="VTY222"/>
      <c r="VTZ222"/>
      <c r="VUA222"/>
      <c r="VUB222"/>
      <c r="VUC222"/>
      <c r="VUD222"/>
      <c r="VUE222"/>
      <c r="VUF222"/>
      <c r="VUG222"/>
      <c r="VUH222"/>
      <c r="VUI222"/>
      <c r="VUJ222"/>
      <c r="VUK222"/>
      <c r="VUL222"/>
      <c r="VUM222"/>
      <c r="VUN222"/>
      <c r="VUO222"/>
      <c r="VUP222"/>
      <c r="VUQ222"/>
      <c r="VUR222"/>
      <c r="VUS222"/>
      <c r="VUT222"/>
      <c r="VUU222"/>
      <c r="VUV222"/>
      <c r="VUW222"/>
      <c r="VUX222"/>
      <c r="VUY222"/>
      <c r="VUZ222"/>
      <c r="VVA222"/>
      <c r="VVB222"/>
      <c r="VVC222"/>
      <c r="VVD222"/>
      <c r="VVE222"/>
      <c r="VVF222"/>
      <c r="VVG222"/>
      <c r="VVH222"/>
      <c r="VVI222"/>
      <c r="VVJ222"/>
      <c r="VVK222"/>
      <c r="VVL222"/>
      <c r="VVM222"/>
      <c r="VVN222"/>
      <c r="VVO222"/>
      <c r="VVP222"/>
      <c r="VVQ222"/>
      <c r="VVR222"/>
      <c r="VVS222"/>
      <c r="VVT222"/>
      <c r="VVU222"/>
      <c r="VVV222"/>
      <c r="VVW222"/>
      <c r="VVX222"/>
      <c r="VVY222"/>
      <c r="VVZ222"/>
      <c r="VWA222"/>
      <c r="VWB222"/>
      <c r="VWC222"/>
      <c r="VWD222"/>
      <c r="VWE222"/>
      <c r="VWF222"/>
      <c r="VWG222"/>
      <c r="VWH222"/>
      <c r="VWI222"/>
      <c r="VWJ222"/>
      <c r="VWK222"/>
      <c r="VWL222"/>
      <c r="VWM222"/>
      <c r="VWN222"/>
      <c r="VWO222"/>
      <c r="VWP222"/>
      <c r="VWQ222"/>
      <c r="VWR222"/>
      <c r="VWS222"/>
      <c r="VWT222"/>
      <c r="VWU222"/>
      <c r="VWV222"/>
      <c r="VWW222"/>
      <c r="VWX222"/>
      <c r="VWY222"/>
      <c r="VWZ222"/>
      <c r="VXA222"/>
      <c r="VXB222"/>
      <c r="VXC222"/>
      <c r="VXD222"/>
      <c r="VXE222"/>
      <c r="VXF222"/>
      <c r="VXG222"/>
      <c r="VXH222"/>
      <c r="VXI222"/>
      <c r="VXJ222"/>
      <c r="VXK222"/>
      <c r="VXL222"/>
      <c r="VXM222"/>
      <c r="VXN222"/>
      <c r="VXO222"/>
      <c r="VXP222"/>
      <c r="VXQ222"/>
      <c r="VXR222"/>
      <c r="VXS222"/>
      <c r="VXT222"/>
      <c r="VXU222"/>
      <c r="VXV222"/>
      <c r="VXW222"/>
      <c r="VXX222"/>
      <c r="VXY222"/>
      <c r="VXZ222"/>
      <c r="VYA222"/>
      <c r="VYB222"/>
      <c r="VYC222"/>
      <c r="VYD222"/>
      <c r="VYE222"/>
      <c r="VYF222"/>
      <c r="VYG222"/>
      <c r="VYH222"/>
      <c r="VYI222"/>
      <c r="VYJ222"/>
      <c r="VYK222"/>
      <c r="VYL222"/>
      <c r="VYM222"/>
      <c r="VYN222"/>
      <c r="VYO222"/>
      <c r="VYP222"/>
      <c r="VYQ222"/>
      <c r="VYR222"/>
      <c r="VYS222"/>
      <c r="VYT222"/>
      <c r="VYU222"/>
      <c r="VYV222"/>
      <c r="VYW222"/>
      <c r="VYX222"/>
      <c r="VYY222"/>
      <c r="VYZ222"/>
      <c r="VZA222"/>
      <c r="VZB222"/>
      <c r="VZC222"/>
      <c r="VZD222"/>
      <c r="VZE222"/>
      <c r="VZF222"/>
      <c r="VZG222"/>
      <c r="VZH222"/>
      <c r="VZI222"/>
      <c r="VZJ222"/>
      <c r="VZK222"/>
      <c r="VZL222"/>
      <c r="VZM222"/>
      <c r="VZN222"/>
      <c r="VZO222"/>
      <c r="VZP222"/>
      <c r="VZQ222"/>
      <c r="VZR222"/>
      <c r="VZS222"/>
      <c r="VZT222"/>
      <c r="VZU222"/>
      <c r="VZV222"/>
      <c r="VZW222"/>
      <c r="VZX222"/>
      <c r="VZY222"/>
      <c r="VZZ222"/>
      <c r="WAA222"/>
      <c r="WAB222"/>
      <c r="WAC222"/>
      <c r="WAD222"/>
      <c r="WAE222"/>
      <c r="WAF222"/>
      <c r="WAG222"/>
      <c r="WAH222"/>
      <c r="WAI222"/>
      <c r="WAJ222"/>
      <c r="WAK222"/>
      <c r="WAL222"/>
      <c r="WAM222"/>
      <c r="WAN222"/>
      <c r="WAO222"/>
      <c r="WAP222"/>
      <c r="WAQ222"/>
      <c r="WAR222"/>
      <c r="WAS222"/>
      <c r="WAT222"/>
      <c r="WAU222"/>
      <c r="WAV222"/>
      <c r="WAW222"/>
      <c r="WAX222"/>
      <c r="WAY222"/>
      <c r="WAZ222"/>
      <c r="WBA222"/>
      <c r="WBB222"/>
      <c r="WBC222"/>
      <c r="WBD222"/>
      <c r="WBE222"/>
      <c r="WBF222"/>
      <c r="WBG222"/>
      <c r="WBH222"/>
      <c r="WBI222"/>
      <c r="WBJ222"/>
      <c r="WBK222"/>
      <c r="WBL222"/>
      <c r="WBM222"/>
      <c r="WBN222"/>
      <c r="WBO222"/>
      <c r="WBP222"/>
      <c r="WBQ222"/>
      <c r="WBR222"/>
      <c r="WBS222"/>
      <c r="WBT222"/>
      <c r="WBU222"/>
      <c r="WBV222"/>
      <c r="WBW222"/>
      <c r="WBX222"/>
      <c r="WBY222"/>
      <c r="WBZ222"/>
      <c r="WCA222"/>
      <c r="WCB222"/>
      <c r="WCC222"/>
      <c r="WCD222"/>
      <c r="WCE222"/>
      <c r="WCF222"/>
      <c r="WCG222"/>
      <c r="WCH222"/>
      <c r="WCI222"/>
      <c r="WCJ222"/>
      <c r="WCK222"/>
      <c r="WCL222"/>
      <c r="WCM222"/>
      <c r="WCN222"/>
      <c r="WCO222"/>
      <c r="WCP222"/>
      <c r="WCQ222"/>
      <c r="WCR222"/>
      <c r="WCS222"/>
      <c r="WCT222"/>
      <c r="WCU222"/>
      <c r="WCV222"/>
      <c r="WCW222"/>
      <c r="WCX222"/>
      <c r="WCY222"/>
      <c r="WCZ222"/>
      <c r="WDA222"/>
      <c r="WDB222"/>
      <c r="WDC222"/>
      <c r="WDD222"/>
      <c r="WDE222"/>
      <c r="WDF222"/>
      <c r="WDG222"/>
      <c r="WDH222"/>
      <c r="WDI222"/>
      <c r="WDJ222"/>
      <c r="WDK222"/>
      <c r="WDL222"/>
      <c r="WDM222"/>
      <c r="WDN222"/>
      <c r="WDO222"/>
      <c r="WDP222"/>
      <c r="WDQ222"/>
      <c r="WDR222"/>
      <c r="WDS222"/>
      <c r="WDT222"/>
      <c r="WDU222"/>
      <c r="WDV222"/>
      <c r="WDW222"/>
      <c r="WDX222"/>
      <c r="WDY222"/>
      <c r="WDZ222"/>
      <c r="WEA222"/>
      <c r="WEB222"/>
      <c r="WEC222"/>
      <c r="WED222"/>
      <c r="WEE222"/>
      <c r="WEF222"/>
      <c r="WEG222"/>
      <c r="WEH222"/>
      <c r="WEI222"/>
      <c r="WEJ222"/>
      <c r="WEK222"/>
      <c r="WEL222"/>
      <c r="WEM222"/>
      <c r="WEN222"/>
      <c r="WEO222"/>
      <c r="WEP222"/>
      <c r="WEQ222"/>
      <c r="WER222"/>
      <c r="WES222"/>
      <c r="WET222"/>
      <c r="WEU222"/>
      <c r="WEV222"/>
      <c r="WEW222"/>
      <c r="WEX222"/>
      <c r="WEY222"/>
      <c r="WEZ222"/>
      <c r="WFA222"/>
      <c r="WFB222"/>
      <c r="WFC222"/>
      <c r="WFD222"/>
      <c r="WFE222"/>
      <c r="WFF222"/>
      <c r="WFG222"/>
      <c r="WFH222"/>
      <c r="WFI222"/>
      <c r="WFJ222"/>
      <c r="WFK222"/>
      <c r="WFL222"/>
      <c r="WFM222"/>
      <c r="WFN222"/>
      <c r="WFO222"/>
      <c r="WFP222"/>
      <c r="WFQ222"/>
      <c r="WFR222"/>
      <c r="WFS222"/>
      <c r="WFT222"/>
      <c r="WFU222"/>
      <c r="WFV222"/>
      <c r="WFW222"/>
      <c r="WFX222"/>
      <c r="WFY222"/>
      <c r="WFZ222"/>
      <c r="WGA222"/>
      <c r="WGB222"/>
      <c r="WGC222"/>
      <c r="WGD222"/>
      <c r="WGE222"/>
      <c r="WGF222"/>
      <c r="WGG222"/>
      <c r="WGH222"/>
      <c r="WGI222"/>
      <c r="WGJ222"/>
      <c r="WGK222"/>
      <c r="WGL222"/>
      <c r="WGM222"/>
      <c r="WGN222"/>
      <c r="WGO222"/>
      <c r="WGP222"/>
      <c r="WGQ222"/>
      <c r="WGR222"/>
      <c r="WGS222"/>
      <c r="WGT222"/>
      <c r="WGU222"/>
      <c r="WGV222"/>
      <c r="WGW222"/>
      <c r="WGX222"/>
      <c r="WGY222"/>
      <c r="WGZ222"/>
      <c r="WHA222"/>
      <c r="WHB222"/>
      <c r="WHC222"/>
      <c r="WHD222"/>
      <c r="WHE222"/>
      <c r="WHF222"/>
      <c r="WHG222"/>
      <c r="WHH222"/>
      <c r="WHI222"/>
      <c r="WHJ222"/>
      <c r="WHK222"/>
      <c r="WHL222"/>
      <c r="WHM222"/>
      <c r="WHN222"/>
      <c r="WHO222"/>
      <c r="WHP222"/>
      <c r="WHQ222"/>
      <c r="WHR222"/>
      <c r="WHS222"/>
      <c r="WHT222"/>
      <c r="WHU222"/>
      <c r="WHV222"/>
      <c r="WHW222"/>
      <c r="WHX222"/>
      <c r="WHY222"/>
      <c r="WHZ222"/>
      <c r="WIA222"/>
      <c r="WIB222"/>
      <c r="WIC222"/>
      <c r="WID222"/>
      <c r="WIE222"/>
      <c r="WIF222"/>
      <c r="WIG222"/>
      <c r="WIH222"/>
      <c r="WII222"/>
      <c r="WIJ222"/>
      <c r="WIK222"/>
      <c r="WIL222"/>
      <c r="WIM222"/>
      <c r="WIN222"/>
      <c r="WIO222"/>
      <c r="WIP222"/>
      <c r="WIQ222"/>
      <c r="WIR222"/>
      <c r="WIS222"/>
      <c r="WIT222"/>
      <c r="WIU222"/>
      <c r="WIV222"/>
      <c r="WIW222"/>
      <c r="WIX222"/>
      <c r="WIY222"/>
      <c r="WIZ222"/>
      <c r="WJA222"/>
      <c r="WJB222"/>
      <c r="WJC222"/>
      <c r="WJD222"/>
      <c r="WJE222"/>
      <c r="WJF222"/>
      <c r="WJG222"/>
      <c r="WJH222"/>
      <c r="WJI222"/>
      <c r="WJJ222"/>
      <c r="WJK222"/>
      <c r="WJL222"/>
      <c r="WJM222"/>
      <c r="WJN222"/>
      <c r="WJO222"/>
      <c r="WJP222"/>
      <c r="WJQ222"/>
      <c r="WJR222"/>
      <c r="WJS222"/>
      <c r="WJT222"/>
      <c r="WJU222"/>
      <c r="WJV222"/>
      <c r="WJW222"/>
      <c r="WJX222"/>
      <c r="WJY222"/>
      <c r="WJZ222"/>
      <c r="WKA222"/>
      <c r="WKB222"/>
      <c r="WKC222"/>
      <c r="WKD222"/>
      <c r="WKE222"/>
      <c r="WKF222"/>
      <c r="WKG222"/>
      <c r="WKH222"/>
      <c r="WKI222"/>
      <c r="WKJ222"/>
      <c r="WKK222"/>
      <c r="WKL222"/>
      <c r="WKM222"/>
      <c r="WKN222"/>
      <c r="WKO222"/>
      <c r="WKP222"/>
      <c r="WKQ222"/>
      <c r="WKR222"/>
      <c r="WKS222"/>
      <c r="WKT222"/>
      <c r="WKU222"/>
      <c r="WKV222"/>
      <c r="WKW222"/>
      <c r="WKX222"/>
      <c r="WKY222"/>
      <c r="WKZ222"/>
      <c r="WLA222"/>
      <c r="WLB222"/>
      <c r="WLC222"/>
      <c r="WLD222"/>
      <c r="WLE222"/>
      <c r="WLF222"/>
      <c r="WLG222"/>
      <c r="WLH222"/>
      <c r="WLI222"/>
      <c r="WLJ222"/>
      <c r="WLK222"/>
      <c r="WLL222"/>
      <c r="WLM222"/>
      <c r="WLN222"/>
      <c r="WLO222"/>
      <c r="WLP222"/>
      <c r="WLQ222"/>
      <c r="WLR222"/>
      <c r="WLS222"/>
      <c r="WLT222"/>
      <c r="WLU222"/>
      <c r="WLV222"/>
      <c r="WLW222"/>
      <c r="WLX222"/>
      <c r="WLY222"/>
      <c r="WLZ222"/>
      <c r="WMA222"/>
      <c r="WMB222"/>
      <c r="WMC222"/>
      <c r="WMD222"/>
      <c r="WME222"/>
      <c r="WMF222"/>
      <c r="WMG222"/>
      <c r="WMH222"/>
      <c r="WMI222"/>
      <c r="WMJ222"/>
      <c r="WMK222"/>
      <c r="WML222"/>
      <c r="WMM222"/>
      <c r="WMN222"/>
      <c r="WMO222"/>
      <c r="WMP222"/>
      <c r="WMQ222"/>
      <c r="WMR222"/>
      <c r="WMS222"/>
      <c r="WMT222"/>
      <c r="WMU222"/>
      <c r="WMV222"/>
      <c r="WMW222"/>
      <c r="WMX222"/>
      <c r="WMY222"/>
      <c r="WMZ222"/>
      <c r="WNA222"/>
      <c r="WNB222"/>
      <c r="WNC222"/>
      <c r="WND222"/>
      <c r="WNE222"/>
      <c r="WNF222"/>
      <c r="WNG222"/>
      <c r="WNH222"/>
      <c r="WNI222"/>
      <c r="WNJ222"/>
      <c r="WNK222"/>
      <c r="WNL222"/>
      <c r="WNM222"/>
      <c r="WNN222"/>
      <c r="WNO222"/>
      <c r="WNP222"/>
      <c r="WNQ222"/>
      <c r="WNR222"/>
      <c r="WNS222"/>
      <c r="WNT222"/>
      <c r="WNU222"/>
      <c r="WNV222"/>
      <c r="WNW222"/>
      <c r="WNX222"/>
      <c r="WNY222"/>
      <c r="WNZ222"/>
      <c r="WOA222"/>
      <c r="WOB222"/>
      <c r="WOC222"/>
      <c r="WOD222"/>
      <c r="WOE222"/>
      <c r="WOF222"/>
      <c r="WOG222"/>
      <c r="WOH222"/>
      <c r="WOI222"/>
      <c r="WOJ222"/>
      <c r="WOK222"/>
      <c r="WOL222"/>
      <c r="WOM222"/>
      <c r="WON222"/>
      <c r="WOO222"/>
      <c r="WOP222"/>
      <c r="WOQ222"/>
      <c r="WOR222"/>
      <c r="WOS222"/>
      <c r="WOT222"/>
      <c r="WOU222"/>
      <c r="WOV222"/>
      <c r="WOW222"/>
      <c r="WOX222"/>
      <c r="WOY222"/>
      <c r="WOZ222"/>
      <c r="WPA222"/>
      <c r="WPB222"/>
      <c r="WPC222"/>
      <c r="WPD222"/>
      <c r="WPE222"/>
      <c r="WPF222"/>
      <c r="WPG222"/>
      <c r="WPH222"/>
      <c r="WPI222"/>
      <c r="WPJ222"/>
      <c r="WPK222"/>
      <c r="WPL222"/>
      <c r="WPM222"/>
      <c r="WPN222"/>
      <c r="WPO222"/>
      <c r="WPP222"/>
      <c r="WPQ222"/>
      <c r="WPR222"/>
      <c r="WPS222"/>
      <c r="WPT222"/>
      <c r="WPU222"/>
      <c r="WPV222"/>
      <c r="WPW222"/>
      <c r="WPX222"/>
      <c r="WPY222"/>
      <c r="WPZ222"/>
      <c r="WQA222"/>
      <c r="WQB222"/>
      <c r="WQC222"/>
      <c r="WQD222"/>
      <c r="WQE222"/>
      <c r="WQF222"/>
      <c r="WQG222"/>
      <c r="WQH222"/>
      <c r="WQI222"/>
      <c r="WQJ222"/>
      <c r="WQK222"/>
      <c r="WQL222"/>
      <c r="WQM222"/>
      <c r="WQN222"/>
      <c r="WQO222"/>
      <c r="WQP222"/>
      <c r="WQQ222"/>
      <c r="WQR222"/>
      <c r="WQS222"/>
      <c r="WQT222"/>
      <c r="WQU222"/>
      <c r="WQV222"/>
      <c r="WQW222"/>
      <c r="WQX222"/>
      <c r="WQY222"/>
      <c r="WQZ222"/>
      <c r="WRA222"/>
      <c r="WRB222"/>
      <c r="WRC222"/>
      <c r="WRD222"/>
      <c r="WRE222"/>
      <c r="WRF222"/>
      <c r="WRG222"/>
      <c r="WRH222"/>
      <c r="WRI222"/>
      <c r="WRJ222"/>
      <c r="WRK222"/>
      <c r="WRL222"/>
      <c r="WRM222"/>
      <c r="WRN222"/>
      <c r="WRO222"/>
      <c r="WRP222"/>
      <c r="WRQ222"/>
      <c r="WRR222"/>
      <c r="WRS222"/>
      <c r="WRT222"/>
      <c r="WRU222"/>
      <c r="WRV222"/>
      <c r="WRW222"/>
      <c r="WRX222"/>
      <c r="WRY222"/>
      <c r="WRZ222"/>
      <c r="WSA222"/>
      <c r="WSB222"/>
      <c r="WSC222"/>
      <c r="WSD222"/>
      <c r="WSE222"/>
      <c r="WSF222"/>
      <c r="WSG222"/>
      <c r="WSH222"/>
      <c r="WSI222"/>
      <c r="WSJ222"/>
      <c r="WSK222"/>
      <c r="WSL222"/>
      <c r="WSM222"/>
      <c r="WSN222"/>
      <c r="WSO222"/>
      <c r="WSP222"/>
      <c r="WSQ222"/>
      <c r="WSR222"/>
      <c r="WSS222"/>
      <c r="WST222"/>
      <c r="WSU222"/>
      <c r="WSV222"/>
      <c r="WSW222"/>
      <c r="WSX222"/>
      <c r="WSY222"/>
      <c r="WSZ222"/>
      <c r="WTA222"/>
      <c r="WTB222"/>
      <c r="WTC222"/>
      <c r="WTD222"/>
      <c r="WTE222"/>
      <c r="WTF222"/>
      <c r="WTG222"/>
      <c r="WTH222"/>
      <c r="WTI222"/>
      <c r="WTJ222"/>
      <c r="WTK222"/>
      <c r="WTL222"/>
      <c r="WTM222"/>
      <c r="WTN222"/>
      <c r="WTO222"/>
      <c r="WTP222"/>
      <c r="WTQ222"/>
      <c r="WTR222"/>
      <c r="WTS222"/>
      <c r="WTT222"/>
      <c r="WTU222"/>
      <c r="WTV222"/>
      <c r="WTW222"/>
      <c r="WTX222"/>
      <c r="WTY222"/>
      <c r="WTZ222"/>
      <c r="WUA222"/>
      <c r="WUB222"/>
      <c r="WUC222"/>
      <c r="WUD222"/>
      <c r="WUE222"/>
      <c r="WUF222"/>
      <c r="WUG222"/>
      <c r="WUH222"/>
      <c r="WUI222"/>
      <c r="WUJ222"/>
      <c r="WUK222"/>
      <c r="WUL222"/>
      <c r="WUM222"/>
      <c r="WUN222"/>
      <c r="WUO222"/>
      <c r="WUP222"/>
      <c r="WUQ222"/>
      <c r="WUR222"/>
      <c r="WUS222"/>
      <c r="WUT222"/>
      <c r="WUU222"/>
      <c r="WUV222"/>
      <c r="WUW222"/>
      <c r="WUX222"/>
      <c r="WUY222"/>
      <c r="WUZ222"/>
      <c r="WVA222"/>
      <c r="WVB222"/>
      <c r="WVC222"/>
      <c r="WVD222"/>
      <c r="WVE222"/>
      <c r="WVF222"/>
      <c r="WVG222"/>
      <c r="WVH222"/>
      <c r="WVI222"/>
      <c r="WVJ222"/>
      <c r="WVK222"/>
      <c r="WVL222"/>
      <c r="WVM222"/>
      <c r="WVN222"/>
      <c r="WVO222"/>
      <c r="WVP222"/>
      <c r="WVQ222"/>
      <c r="WVR222"/>
      <c r="WVS222"/>
      <c r="WVT222"/>
      <c r="WVU222"/>
      <c r="WVV222"/>
      <c r="WVW222"/>
      <c r="WVX222"/>
      <c r="WVY222"/>
      <c r="WVZ222"/>
      <c r="WWA222"/>
      <c r="WWB222"/>
      <c r="WWC222"/>
      <c r="WWD222"/>
      <c r="WWE222"/>
      <c r="WWF222"/>
      <c r="WWG222"/>
      <c r="WWH222"/>
      <c r="WWI222"/>
      <c r="WWJ222"/>
      <c r="WWK222"/>
      <c r="WWL222"/>
      <c r="WWM222"/>
      <c r="WWN222"/>
      <c r="WWO222"/>
      <c r="WWP222"/>
      <c r="WWQ222"/>
      <c r="WWR222"/>
      <c r="WWS222"/>
      <c r="WWT222"/>
      <c r="WWU222"/>
      <c r="WWV222"/>
      <c r="WWW222"/>
      <c r="WWX222"/>
      <c r="WWY222"/>
      <c r="WWZ222"/>
      <c r="WXA222"/>
      <c r="WXB222"/>
      <c r="WXC222"/>
      <c r="WXD222"/>
      <c r="WXE222"/>
      <c r="WXF222"/>
      <c r="WXG222"/>
      <c r="WXH222"/>
      <c r="WXI222"/>
      <c r="WXJ222"/>
      <c r="WXK222"/>
      <c r="WXL222"/>
      <c r="WXM222"/>
      <c r="WXN222"/>
      <c r="WXO222"/>
      <c r="WXP222"/>
      <c r="WXQ222"/>
      <c r="WXR222"/>
      <c r="WXS222"/>
      <c r="WXT222"/>
      <c r="WXU222"/>
      <c r="WXV222"/>
      <c r="WXW222"/>
      <c r="WXX222"/>
      <c r="WXY222"/>
      <c r="WXZ222"/>
      <c r="WYA222"/>
      <c r="WYB222"/>
      <c r="WYC222"/>
      <c r="WYD222"/>
      <c r="WYE222"/>
      <c r="WYF222"/>
      <c r="WYG222"/>
      <c r="WYH222"/>
      <c r="WYI222"/>
      <c r="WYJ222"/>
      <c r="WYK222"/>
      <c r="WYL222"/>
      <c r="WYM222"/>
      <c r="WYN222"/>
      <c r="WYO222"/>
      <c r="WYP222"/>
      <c r="WYQ222"/>
      <c r="WYR222"/>
      <c r="WYS222"/>
      <c r="WYT222"/>
      <c r="WYU222"/>
      <c r="WYV222"/>
      <c r="WYW222"/>
      <c r="WYX222"/>
      <c r="WYY222"/>
      <c r="WYZ222"/>
      <c r="WZA222"/>
      <c r="WZB222"/>
      <c r="WZC222"/>
      <c r="WZD222"/>
      <c r="WZE222"/>
      <c r="WZF222"/>
      <c r="WZG222"/>
      <c r="WZH222"/>
      <c r="WZI222"/>
      <c r="WZJ222"/>
      <c r="WZK222"/>
      <c r="WZL222"/>
      <c r="WZM222"/>
      <c r="WZN222"/>
      <c r="WZO222"/>
      <c r="WZP222"/>
      <c r="WZQ222"/>
      <c r="WZR222"/>
      <c r="WZS222"/>
      <c r="WZT222"/>
      <c r="WZU222"/>
      <c r="WZV222"/>
      <c r="WZW222"/>
      <c r="WZX222"/>
      <c r="WZY222"/>
      <c r="WZZ222"/>
      <c r="XAA222"/>
      <c r="XAB222"/>
      <c r="XAC222"/>
      <c r="XAD222"/>
      <c r="XAE222"/>
      <c r="XAF222"/>
      <c r="XAG222"/>
      <c r="XAH222"/>
      <c r="XAI222"/>
      <c r="XAJ222"/>
      <c r="XAK222"/>
      <c r="XAL222"/>
      <c r="XAM222"/>
      <c r="XAN222"/>
      <c r="XAO222"/>
      <c r="XAP222"/>
      <c r="XAQ222"/>
      <c r="XAR222"/>
      <c r="XAS222"/>
      <c r="XAT222"/>
      <c r="XAU222"/>
      <c r="XAV222"/>
      <c r="XAW222"/>
      <c r="XAX222"/>
      <c r="XAY222"/>
      <c r="XAZ222"/>
      <c r="XBA222"/>
      <c r="XBB222"/>
      <c r="XBC222"/>
      <c r="XBD222"/>
      <c r="XBE222"/>
      <c r="XBF222"/>
      <c r="XBG222"/>
      <c r="XBH222"/>
      <c r="XBI222"/>
      <c r="XBJ222"/>
      <c r="XBK222"/>
      <c r="XBL222"/>
      <c r="XBM222"/>
      <c r="XBN222"/>
      <c r="XBO222"/>
      <c r="XBP222"/>
      <c r="XBQ222"/>
      <c r="XBR222"/>
      <c r="XBS222"/>
      <c r="XBT222"/>
      <c r="XBU222"/>
      <c r="XBV222"/>
      <c r="XBW222"/>
      <c r="XBX222"/>
      <c r="XBY222"/>
      <c r="XBZ222"/>
      <c r="XCA222"/>
      <c r="XCB222"/>
      <c r="XCC222"/>
      <c r="XCD222"/>
      <c r="XCE222"/>
      <c r="XCF222"/>
      <c r="XCG222"/>
      <c r="XCH222"/>
      <c r="XCI222"/>
      <c r="XCJ222"/>
      <c r="XCK222"/>
      <c r="XCL222"/>
      <c r="XCM222"/>
      <c r="XCN222"/>
      <c r="XCO222"/>
      <c r="XCP222"/>
      <c r="XCQ222"/>
      <c r="XCR222"/>
      <c r="XCS222"/>
      <c r="XCT222"/>
      <c r="XCU222"/>
      <c r="XCV222"/>
      <c r="XCW222"/>
      <c r="XCX222"/>
      <c r="XCY222"/>
      <c r="XCZ222"/>
      <c r="XDA222"/>
      <c r="XDB222"/>
      <c r="XDC222"/>
      <c r="XDD222"/>
      <c r="XDE222"/>
      <c r="XDF222"/>
      <c r="XDG222"/>
      <c r="XDH222"/>
      <c r="XDI222"/>
      <c r="XDJ222"/>
      <c r="XDK222"/>
      <c r="XDL222"/>
      <c r="XDM222"/>
      <c r="XDN222"/>
      <c r="XDO222"/>
      <c r="XDP222"/>
      <c r="XDQ222"/>
      <c r="XDR222"/>
      <c r="XDS222"/>
      <c r="XDT222"/>
      <c r="XDU222"/>
      <c r="XDV222"/>
      <c r="XDW222"/>
      <c r="XDX222"/>
      <c r="XDY222"/>
      <c r="XDZ222"/>
      <c r="XEA222"/>
      <c r="XEB222"/>
      <c r="XEC222"/>
      <c r="XED222"/>
    </row>
    <row r="224" spans="1:16358" x14ac:dyDescent="0.25">
      <c r="A224" s="165" t="s">
        <v>435</v>
      </c>
      <c r="B224" s="165"/>
    </row>
    <row r="225" spans="1:10" s="114" customFormat="1" ht="11.25" x14ac:dyDescent="0.2">
      <c r="A225" s="164" t="s">
        <v>441</v>
      </c>
      <c r="B225" s="164"/>
      <c r="C225" s="164"/>
      <c r="D225" s="164"/>
      <c r="E225" s="164"/>
      <c r="F225" s="164"/>
      <c r="G225" s="164"/>
    </row>
    <row r="226" spans="1:10" s="114" customFormat="1" ht="24.75" customHeight="1" x14ac:dyDescent="0.25">
      <c r="A226" s="158" t="s">
        <v>442</v>
      </c>
      <c r="B226" s="159"/>
      <c r="C226" s="159"/>
      <c r="D226" s="159"/>
      <c r="E226" s="159"/>
      <c r="F226" s="159"/>
      <c r="G226" s="159"/>
      <c r="H226" s="159"/>
      <c r="I226" s="159"/>
      <c r="J226" s="159"/>
    </row>
    <row r="227" spans="1:10" s="114" customFormat="1" x14ac:dyDescent="0.25">
      <c r="A227" s="118"/>
      <c r="B227" s="119"/>
      <c r="C227" s="119"/>
      <c r="D227" s="119"/>
      <c r="E227" s="119"/>
      <c r="F227" s="119"/>
      <c r="G227" s="119"/>
      <c r="H227" s="119"/>
      <c r="I227" s="119"/>
      <c r="J227" s="119"/>
    </row>
    <row r="228" spans="1:10" s="114" customFormat="1" ht="11.25" x14ac:dyDescent="0.2">
      <c r="A228" s="153" t="s">
        <v>5</v>
      </c>
      <c r="B228" s="153"/>
    </row>
  </sheetData>
  <mergeCells count="41">
    <mergeCell ref="A2:B2"/>
    <mergeCell ref="A5:B5"/>
    <mergeCell ref="A224:B224"/>
    <mergeCell ref="A225:G225"/>
    <mergeCell ref="A171:C171"/>
    <mergeCell ref="A168:F168"/>
    <mergeCell ref="A228:B228"/>
    <mergeCell ref="A6:B6"/>
    <mergeCell ref="C6:G6"/>
    <mergeCell ref="A7:B7"/>
    <mergeCell ref="C7:G7"/>
    <mergeCell ref="A200:D200"/>
    <mergeCell ref="A226:J226"/>
    <mergeCell ref="A116:B116"/>
    <mergeCell ref="A145:D145"/>
    <mergeCell ref="A63:B63"/>
    <mergeCell ref="A92:D92"/>
    <mergeCell ref="A113:F113"/>
    <mergeCell ref="A10:B10"/>
    <mergeCell ref="A222:F222"/>
    <mergeCell ref="P61:V61"/>
    <mergeCell ref="P168:V168"/>
    <mergeCell ref="A169:F169"/>
    <mergeCell ref="K169:L169"/>
    <mergeCell ref="P169:V169"/>
    <mergeCell ref="K222:L222"/>
    <mergeCell ref="P222:V222"/>
    <mergeCell ref="A1:F1"/>
    <mergeCell ref="P1:V1"/>
    <mergeCell ref="A3:F3"/>
    <mergeCell ref="K3:L3"/>
    <mergeCell ref="P3:V3"/>
    <mergeCell ref="P113:V113"/>
    <mergeCell ref="A114:F114"/>
    <mergeCell ref="K114:L114"/>
    <mergeCell ref="P114:V114"/>
    <mergeCell ref="A39:D39"/>
    <mergeCell ref="A60:F60"/>
    <mergeCell ref="P60:V60"/>
    <mergeCell ref="A61:F61"/>
    <mergeCell ref="K61:L61"/>
  </mergeCells>
  <hyperlinks>
    <hyperlink ref="K3" display="Back to contents page "/>
    <hyperlink ref="K3:L3" location="Contents!A1" display="Back to contents page "/>
    <hyperlink ref="K61" display="Back to contents page "/>
    <hyperlink ref="K61:L61" location="Contents!A1" display="Back to contents page "/>
    <hyperlink ref="K114" display="Back to contents page "/>
    <hyperlink ref="K114:L114" location="Contents!A1" display="Back to contents page "/>
    <hyperlink ref="K169" display="Back to contents page "/>
    <hyperlink ref="K169:L169" location="Contents!A1" display="Back to contents page "/>
    <hyperlink ref="K222" display="Back to contents page "/>
    <hyperlink ref="K222:L222" location="Contents!A1" display="Back to contents page "/>
    <hyperlink ref="A6:B6" location="'Glasgow City'!A40" display="1. Total Fertility Rate (All persons)"/>
    <hyperlink ref="C6:G6" location="'Glasgow City'!A93" display="2. Standardised Mortality Ratio (All Persons)"/>
    <hyperlink ref="A7:B7" location="'Glasgow City'!A146" display="3. Life Expectancy (All Persons)"/>
    <hyperlink ref="C7:G7" location="'Glasgow City'!A20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List Box 1">
              <controlPr defaultSize="0" autoLine="0" autoPict="0">
                <anchor moveWithCells="1">
                  <from>
                    <xdr:col>1</xdr:col>
                    <xdr:colOff>9525</xdr:colOff>
                    <xdr:row>39</xdr:row>
                    <xdr:rowOff>0</xdr:rowOff>
                  </from>
                  <to>
                    <xdr:col>2</xdr:col>
                    <xdr:colOff>9525</xdr:colOff>
                    <xdr:row>58</xdr:row>
                    <xdr:rowOff>0</xdr:rowOff>
                  </to>
                </anchor>
              </controlPr>
            </control>
          </mc:Choice>
        </mc:AlternateContent>
        <mc:AlternateContent xmlns:mc="http://schemas.openxmlformats.org/markup-compatibility/2006">
          <mc:Choice Requires="x14">
            <control shapeId="53250" r:id="rId5" name="List Box 2">
              <controlPr defaultSize="0" autoLine="0" autoPict="0">
                <anchor moveWithCells="1">
                  <from>
                    <xdr:col>1</xdr:col>
                    <xdr:colOff>38100</xdr:colOff>
                    <xdr:row>92</xdr:row>
                    <xdr:rowOff>19050</xdr:rowOff>
                  </from>
                  <to>
                    <xdr:col>2</xdr:col>
                    <xdr:colOff>9525</xdr:colOff>
                    <xdr:row>111</xdr:row>
                    <xdr:rowOff>9525</xdr:rowOff>
                  </to>
                </anchor>
              </controlPr>
            </control>
          </mc:Choice>
        </mc:AlternateContent>
        <mc:AlternateContent xmlns:mc="http://schemas.openxmlformats.org/markup-compatibility/2006">
          <mc:Choice Requires="x14">
            <control shapeId="53251" r:id="rId6" name="List Box 3">
              <controlPr defaultSize="0" autoLine="0" autoPict="0">
                <anchor moveWithCells="1">
                  <from>
                    <xdr:col>1</xdr:col>
                    <xdr:colOff>38100</xdr:colOff>
                    <xdr:row>145</xdr:row>
                    <xdr:rowOff>57150</xdr:rowOff>
                  </from>
                  <to>
                    <xdr:col>2</xdr:col>
                    <xdr:colOff>28575</xdr:colOff>
                    <xdr:row>165</xdr:row>
                    <xdr:rowOff>133350</xdr:rowOff>
                  </to>
                </anchor>
              </controlPr>
            </control>
          </mc:Choice>
        </mc:AlternateContent>
        <mc:AlternateContent xmlns:mc="http://schemas.openxmlformats.org/markup-compatibility/2006">
          <mc:Choice Requires="x14">
            <control shapeId="53252" r:id="rId7" name="List Box 4">
              <controlPr defaultSize="0" autoLine="0" autoPict="0">
                <anchor moveWithCells="1">
                  <from>
                    <xdr:col>1</xdr:col>
                    <xdr:colOff>38100</xdr:colOff>
                    <xdr:row>200</xdr:row>
                    <xdr:rowOff>57150</xdr:rowOff>
                  </from>
                  <to>
                    <xdr:col>2</xdr:col>
                    <xdr:colOff>28575</xdr:colOff>
                    <xdr:row>220</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ED184"/>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21</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237</v>
      </c>
      <c r="C13" s="48">
        <v>1.6294423341751099</v>
      </c>
      <c r="D13" s="49">
        <v>1.6360039710998535</v>
      </c>
      <c r="E13" s="49">
        <v>1.6459400653839111</v>
      </c>
      <c r="F13" s="49">
        <v>1.6582467555999756</v>
      </c>
      <c r="G13" s="49">
        <v>1.6681808233261108</v>
      </c>
      <c r="H13" s="49">
        <v>1.6762430667877197</v>
      </c>
      <c r="I13" s="49">
        <v>1.6818817853927612</v>
      </c>
      <c r="J13" s="50">
        <v>1.6863129138946533</v>
      </c>
      <c r="K13" s="50">
        <v>1.6909589767456055</v>
      </c>
      <c r="L13" s="50">
        <v>1.6955339908599854</v>
      </c>
      <c r="M13" s="50">
        <v>1.701036810874939</v>
      </c>
      <c r="N13" s="50">
        <v>1.7076842784881592</v>
      </c>
      <c r="O13" s="50">
        <v>1.7142448425292969</v>
      </c>
      <c r="P13" s="50">
        <v>1.720839262008667</v>
      </c>
      <c r="Q13" s="50">
        <v>1.7259564399719238</v>
      </c>
      <c r="R13" s="50">
        <v>1.7298897504806519</v>
      </c>
      <c r="S13" s="50">
        <v>1.7339891195297241</v>
      </c>
      <c r="T13" s="50">
        <v>1.7393884658813477</v>
      </c>
      <c r="U13" s="50">
        <v>1.743477463722229</v>
      </c>
      <c r="V13" s="50">
        <v>1.7432844638824463</v>
      </c>
      <c r="W13" s="50">
        <v>1.7429965734481812</v>
      </c>
      <c r="X13" s="50">
        <v>1.7428843975067139</v>
      </c>
      <c r="Y13" s="50">
        <v>1.7429239749908447</v>
      </c>
      <c r="Z13" s="50">
        <v>1.743116021156311</v>
      </c>
      <c r="AA13" s="51">
        <v>1.7430490255355835</v>
      </c>
    </row>
    <row r="14" spans="1:27" x14ac:dyDescent="0.25">
      <c r="A14" s="19">
        <v>2</v>
      </c>
      <c r="B14" s="16" t="s">
        <v>238</v>
      </c>
      <c r="C14" s="48">
        <v>1.8642270565032959</v>
      </c>
      <c r="D14" s="49">
        <v>1.8717341423034668</v>
      </c>
      <c r="E14" s="49">
        <v>1.8831020593643188</v>
      </c>
      <c r="F14" s="49">
        <v>1.8971819877624512</v>
      </c>
      <c r="G14" s="49">
        <v>1.9085474014282227</v>
      </c>
      <c r="H14" s="49">
        <v>1.9177713394165039</v>
      </c>
      <c r="I14" s="49">
        <v>1.9242225885391235</v>
      </c>
      <c r="J14" s="50">
        <v>1.9292920827865601</v>
      </c>
      <c r="K14" s="50">
        <v>1.9346076250076294</v>
      </c>
      <c r="L14" s="50">
        <v>1.9398417472839355</v>
      </c>
      <c r="M14" s="50">
        <v>1.946137547492981</v>
      </c>
      <c r="N14" s="50">
        <v>1.9537428617477417</v>
      </c>
      <c r="O14" s="50">
        <v>1.9612487554550171</v>
      </c>
      <c r="P14" s="50">
        <v>1.9687932729721069</v>
      </c>
      <c r="Q14" s="50">
        <v>1.9746477603912354</v>
      </c>
      <c r="R14" s="50">
        <v>1.9791479110717773</v>
      </c>
      <c r="S14" s="50">
        <v>1.9838378429412842</v>
      </c>
      <c r="T14" s="50">
        <v>1.9900152683258057</v>
      </c>
      <c r="U14" s="50">
        <v>1.994693398475647</v>
      </c>
      <c r="V14" s="50">
        <v>1.9944726228713989</v>
      </c>
      <c r="W14" s="50">
        <v>1.9941432476043701</v>
      </c>
      <c r="X14" s="50">
        <v>1.9940149784088135</v>
      </c>
      <c r="Y14" s="50">
        <v>1.9940602779388428</v>
      </c>
      <c r="Z14" s="50">
        <v>1.9942798614501953</v>
      </c>
      <c r="AA14" s="51">
        <v>1.9942032098770142</v>
      </c>
    </row>
    <row r="15" spans="1:27" x14ac:dyDescent="0.25">
      <c r="A15" s="19">
        <v>3</v>
      </c>
      <c r="B15" s="16" t="s">
        <v>239</v>
      </c>
      <c r="C15" s="48">
        <v>1.9529391527175903</v>
      </c>
      <c r="D15" s="49">
        <v>1.9608035087585449</v>
      </c>
      <c r="E15" s="49">
        <v>1.9727122783660889</v>
      </c>
      <c r="F15" s="49">
        <v>1.9874622821807861</v>
      </c>
      <c r="G15" s="49">
        <v>1.9993685483932495</v>
      </c>
      <c r="H15" s="49">
        <v>2.0090315341949463</v>
      </c>
      <c r="I15" s="49">
        <v>2.0157895088195801</v>
      </c>
      <c r="J15" s="50">
        <v>2.0211002826690674</v>
      </c>
      <c r="K15" s="50">
        <v>2.0266687870025635</v>
      </c>
      <c r="L15" s="50">
        <v>2.0321521759033203</v>
      </c>
      <c r="M15" s="50">
        <v>2.0387475490570068</v>
      </c>
      <c r="N15" s="50">
        <v>2.0467147827148437</v>
      </c>
      <c r="O15" s="50">
        <v>2.0545778274536133</v>
      </c>
      <c r="P15" s="50">
        <v>2.0624814033508301</v>
      </c>
      <c r="Q15" s="50">
        <v>2.0686144828796387</v>
      </c>
      <c r="R15" s="50">
        <v>2.0733287334442139</v>
      </c>
      <c r="S15" s="50">
        <v>2.0782418251037598</v>
      </c>
      <c r="T15" s="50">
        <v>2.0847132205963135</v>
      </c>
      <c r="U15" s="50">
        <v>2.0896139144897461</v>
      </c>
      <c r="V15" s="50">
        <v>2.0893826484680176</v>
      </c>
      <c r="W15" s="50">
        <v>2.0890376567840576</v>
      </c>
      <c r="X15" s="50">
        <v>2.0889031887054443</v>
      </c>
      <c r="Y15" s="50">
        <v>2.0889506340026855</v>
      </c>
      <c r="Z15" s="50">
        <v>2.0891807079315186</v>
      </c>
      <c r="AA15" s="51">
        <v>2.0891003608703613</v>
      </c>
    </row>
    <row r="16" spans="1:27" x14ac:dyDescent="0.25">
      <c r="A16" s="19">
        <v>4</v>
      </c>
      <c r="B16" s="16" t="s">
        <v>240</v>
      </c>
      <c r="C16" s="52">
        <v>1.7932415008544922</v>
      </c>
      <c r="D16" s="50">
        <v>1.8004627227783203</v>
      </c>
      <c r="E16" s="50">
        <v>1.8113976716995239</v>
      </c>
      <c r="F16" s="50">
        <v>1.8249415159225464</v>
      </c>
      <c r="G16" s="50">
        <v>1.8358741998672485</v>
      </c>
      <c r="H16" s="50">
        <v>1.8447469472885132</v>
      </c>
      <c r="I16" s="50">
        <v>1.8509525060653687</v>
      </c>
      <c r="J16" s="50">
        <v>1.8558288812637329</v>
      </c>
      <c r="K16" s="50">
        <v>1.860942006111145</v>
      </c>
      <c r="L16" s="50">
        <v>1.8659769296646118</v>
      </c>
      <c r="M16" s="50">
        <v>1.8720329999923706</v>
      </c>
      <c r="N16" s="50">
        <v>1.8793487548828125</v>
      </c>
      <c r="O16" s="50">
        <v>1.8865687847137451</v>
      </c>
      <c r="P16" s="50">
        <v>1.8938260078430176</v>
      </c>
      <c r="Q16" s="50">
        <v>1.8994576930999756</v>
      </c>
      <c r="R16" s="50">
        <v>1.9037864208221436</v>
      </c>
      <c r="S16" s="50">
        <v>1.9082977771759033</v>
      </c>
      <c r="T16" s="50">
        <v>1.9142400026321411</v>
      </c>
      <c r="U16" s="50">
        <v>1.918739914894104</v>
      </c>
      <c r="V16" s="50">
        <v>1.9185274839401245</v>
      </c>
      <c r="W16" s="50">
        <v>1.9182107448577881</v>
      </c>
      <c r="X16" s="50">
        <v>1.9180872440338135</v>
      </c>
      <c r="Y16" s="50">
        <v>1.9181308746337891</v>
      </c>
      <c r="Z16" s="50">
        <v>1.918342113494873</v>
      </c>
      <c r="AA16" s="51">
        <v>1.9182684421539307</v>
      </c>
    </row>
    <row r="17" spans="1:27" x14ac:dyDescent="0.25">
      <c r="A17" s="19">
        <v>5</v>
      </c>
      <c r="B17" s="16" t="s">
        <v>241</v>
      </c>
      <c r="C17" s="52">
        <v>1.897876501083374</v>
      </c>
      <c r="D17" s="50">
        <v>1.9055190086364746</v>
      </c>
      <c r="E17" s="50">
        <v>1.9170920848846436</v>
      </c>
      <c r="F17" s="50">
        <v>1.9314261674880981</v>
      </c>
      <c r="G17" s="50">
        <v>1.9429967403411865</v>
      </c>
      <c r="H17" s="50">
        <v>1.9523872137069702</v>
      </c>
      <c r="I17" s="50">
        <v>1.958954930305481</v>
      </c>
      <c r="J17" s="50">
        <v>1.9641158580780029</v>
      </c>
      <c r="K17" s="50">
        <v>1.9695273637771606</v>
      </c>
      <c r="L17" s="50">
        <v>1.9748560190200806</v>
      </c>
      <c r="M17" s="50">
        <v>1.9812654256820679</v>
      </c>
      <c r="N17" s="50">
        <v>1.9890080690383911</v>
      </c>
      <c r="O17" s="50">
        <v>1.9966493844985962</v>
      </c>
      <c r="P17" s="50">
        <v>2.0043301582336426</v>
      </c>
      <c r="Q17" s="50">
        <v>2.0102903842926025</v>
      </c>
      <c r="R17" s="50">
        <v>2.0148715972900391</v>
      </c>
      <c r="S17" s="50">
        <v>2.019646167755127</v>
      </c>
      <c r="T17" s="50">
        <v>2.025935173034668</v>
      </c>
      <c r="U17" s="50">
        <v>2.0306978225708008</v>
      </c>
      <c r="V17" s="50">
        <v>2.030472993850708</v>
      </c>
      <c r="W17" s="50">
        <v>2.0301377773284912</v>
      </c>
      <c r="X17" s="50">
        <v>2.0300071239471436</v>
      </c>
      <c r="Y17" s="50">
        <v>2.0300531387329102</v>
      </c>
      <c r="Z17" s="50">
        <v>2.0302767753601074</v>
      </c>
      <c r="AA17" s="51">
        <v>2.0301988124847412</v>
      </c>
    </row>
    <row r="18" spans="1:27" x14ac:dyDescent="0.25">
      <c r="A18" s="19">
        <v>6</v>
      </c>
      <c r="B18" s="16" t="s">
        <v>242</v>
      </c>
      <c r="C18" s="52">
        <v>1.7414251565933228</v>
      </c>
      <c r="D18" s="50">
        <v>1.7484376430511475</v>
      </c>
      <c r="E18" s="50">
        <v>1.7590566873550415</v>
      </c>
      <c r="F18" s="50">
        <v>1.7722091674804687</v>
      </c>
      <c r="G18" s="50">
        <v>1.7828259468078613</v>
      </c>
      <c r="H18" s="50">
        <v>1.7914422750473022</v>
      </c>
      <c r="I18" s="50">
        <v>1.7974685430526733</v>
      </c>
      <c r="J18" s="50">
        <v>1.8022041320800781</v>
      </c>
      <c r="K18" s="50">
        <v>1.8071694374084473</v>
      </c>
      <c r="L18" s="50">
        <v>1.8120589256286621</v>
      </c>
      <c r="M18" s="50">
        <v>1.8179398775100708</v>
      </c>
      <c r="N18" s="50">
        <v>1.8250442743301392</v>
      </c>
      <c r="O18" s="50">
        <v>1.8320556879043579</v>
      </c>
      <c r="P18" s="50">
        <v>1.8391032218933105</v>
      </c>
      <c r="Q18" s="50">
        <v>1.8445721864700317</v>
      </c>
      <c r="R18" s="50">
        <v>1.8487758636474609</v>
      </c>
      <c r="S18" s="50">
        <v>1.8531568050384521</v>
      </c>
      <c r="T18" s="50">
        <v>1.8589273691177368</v>
      </c>
      <c r="U18" s="50">
        <v>1.8632972240447998</v>
      </c>
      <c r="V18" s="50">
        <v>1.863090991973877</v>
      </c>
      <c r="W18" s="50">
        <v>1.8627834320068359</v>
      </c>
      <c r="X18" s="50">
        <v>1.8626635074615479</v>
      </c>
      <c r="Y18" s="50">
        <v>1.8627058267593384</v>
      </c>
      <c r="Z18" s="50">
        <v>1.8629109859466553</v>
      </c>
      <c r="AA18" s="51">
        <v>1.8628394603729248</v>
      </c>
    </row>
    <row r="19" spans="1:27" x14ac:dyDescent="0.25">
      <c r="A19" s="19">
        <v>7</v>
      </c>
      <c r="B19" s="16" t="s">
        <v>243</v>
      </c>
      <c r="C19" s="52">
        <v>1.8402335643768311</v>
      </c>
      <c r="D19" s="50">
        <v>1.8476439714431763</v>
      </c>
      <c r="E19" s="50">
        <v>1.85886549949646</v>
      </c>
      <c r="F19" s="50">
        <v>1.8727642297744751</v>
      </c>
      <c r="G19" s="50">
        <v>1.8839833736419678</v>
      </c>
      <c r="H19" s="50">
        <v>1.893088698387146</v>
      </c>
      <c r="I19" s="50">
        <v>1.8994568586349487</v>
      </c>
      <c r="J19" s="50">
        <v>1.904461145401001</v>
      </c>
      <c r="K19" s="50">
        <v>1.9097082614898682</v>
      </c>
      <c r="L19" s="50">
        <v>1.9148750305175781</v>
      </c>
      <c r="M19" s="50">
        <v>1.921089768409729</v>
      </c>
      <c r="N19" s="50">
        <v>1.9285972118377686</v>
      </c>
      <c r="O19" s="50">
        <v>1.9360065460205078</v>
      </c>
      <c r="P19" s="50">
        <v>1.9434539079666138</v>
      </c>
      <c r="Q19" s="50">
        <v>1.9492330551147461</v>
      </c>
      <c r="R19" s="50">
        <v>1.9536752700805664</v>
      </c>
      <c r="S19" s="50">
        <v>1.9583048820495605</v>
      </c>
      <c r="T19" s="50">
        <v>1.9644027948379517</v>
      </c>
      <c r="U19" s="50">
        <v>1.9690207242965698</v>
      </c>
      <c r="V19" s="50">
        <v>1.9688026905059814</v>
      </c>
      <c r="W19" s="50">
        <v>1.9684776067733765</v>
      </c>
      <c r="X19" s="50">
        <v>1.9683510065078735</v>
      </c>
      <c r="Y19" s="50">
        <v>1.9683957099914551</v>
      </c>
      <c r="Z19" s="50">
        <v>1.9686125516891479</v>
      </c>
      <c r="AA19" s="51">
        <v>1.9685368537902832</v>
      </c>
    </row>
    <row r="20" spans="1:27" x14ac:dyDescent="0.25">
      <c r="A20" s="19">
        <v>8</v>
      </c>
      <c r="B20" s="16" t="s">
        <v>244</v>
      </c>
      <c r="C20" s="52">
        <v>1.850184440612793</v>
      </c>
      <c r="D20" s="50">
        <v>1.8576349020004272</v>
      </c>
      <c r="E20" s="50">
        <v>1.8689172267913818</v>
      </c>
      <c r="F20" s="50">
        <v>1.882891058921814</v>
      </c>
      <c r="G20" s="50">
        <v>1.894170880317688</v>
      </c>
      <c r="H20" s="50">
        <v>1.9033253192901611</v>
      </c>
      <c r="I20" s="50">
        <v>1.909727931022644</v>
      </c>
      <c r="J20" s="50">
        <v>1.9147592782974243</v>
      </c>
      <c r="K20" s="50">
        <v>1.9200347661972046</v>
      </c>
      <c r="L20" s="50">
        <v>1.925229549407959</v>
      </c>
      <c r="M20" s="50">
        <v>1.9314779043197632</v>
      </c>
      <c r="N20" s="50">
        <v>1.9390259981155396</v>
      </c>
      <c r="O20" s="50">
        <v>1.9464752674102783</v>
      </c>
      <c r="P20" s="50">
        <v>1.9539629220962524</v>
      </c>
      <c r="Q20" s="50">
        <v>1.9597734212875366</v>
      </c>
      <c r="R20" s="50">
        <v>1.9642395973205566</v>
      </c>
      <c r="S20" s="50">
        <v>1.9688942432403564</v>
      </c>
      <c r="T20" s="50">
        <v>1.9750251770019531</v>
      </c>
      <c r="U20" s="50">
        <v>1.9796679019927979</v>
      </c>
      <c r="V20" s="50">
        <v>1.9794487953186035</v>
      </c>
      <c r="W20" s="50">
        <v>1.9791220426559448</v>
      </c>
      <c r="X20" s="50">
        <v>1.978994607925415</v>
      </c>
      <c r="Y20" s="50">
        <v>1.9790395498275757</v>
      </c>
      <c r="Z20" s="50">
        <v>1.9792575836181641</v>
      </c>
      <c r="AA20" s="51">
        <v>1.9791815280914307</v>
      </c>
    </row>
    <row r="21" spans="1:27" x14ac:dyDescent="0.25">
      <c r="A21" s="19">
        <v>9</v>
      </c>
      <c r="B21" s="16" t="s">
        <v>245</v>
      </c>
      <c r="C21" s="52">
        <v>1.6594283580780029</v>
      </c>
      <c r="D21" s="50">
        <v>1.6661107540130615</v>
      </c>
      <c r="E21" s="50">
        <v>1.67622971534729</v>
      </c>
      <c r="F21" s="50">
        <v>1.688762903213501</v>
      </c>
      <c r="G21" s="50">
        <v>1.6988797187805176</v>
      </c>
      <c r="H21" s="50">
        <v>1.7070903778076172</v>
      </c>
      <c r="I21" s="50">
        <v>1.7128329277038574</v>
      </c>
      <c r="J21" s="50">
        <v>1.7173454761505127</v>
      </c>
      <c r="K21" s="50">
        <v>1.7220770120620728</v>
      </c>
      <c r="L21" s="50">
        <v>1.726736307144165</v>
      </c>
      <c r="M21" s="50">
        <v>1.7323403358459473</v>
      </c>
      <c r="N21" s="50">
        <v>1.7391102313995361</v>
      </c>
      <c r="O21" s="50">
        <v>1.7457915544509888</v>
      </c>
      <c r="P21" s="50">
        <v>1.752507209777832</v>
      </c>
      <c r="Q21" s="50">
        <v>1.757718563079834</v>
      </c>
      <c r="R21" s="50">
        <v>1.7617243528366089</v>
      </c>
      <c r="S21" s="50">
        <v>1.7658990621566772</v>
      </c>
      <c r="T21" s="50">
        <v>1.7713978290557861</v>
      </c>
      <c r="U21" s="50">
        <v>1.7755619287490845</v>
      </c>
      <c r="V21" s="50">
        <v>1.7753654718399048</v>
      </c>
      <c r="W21" s="50">
        <v>1.7750723361968994</v>
      </c>
      <c r="X21" s="50">
        <v>1.7749581336975098</v>
      </c>
      <c r="Y21" s="50">
        <v>1.7749984264373779</v>
      </c>
      <c r="Z21" s="50">
        <v>1.7751939296722412</v>
      </c>
      <c r="AA21" s="51">
        <v>1.7751257419586182</v>
      </c>
    </row>
    <row r="22" spans="1:27" x14ac:dyDescent="0.25">
      <c r="A22" s="20">
        <v>10</v>
      </c>
      <c r="B22" s="17" t="s">
        <v>246</v>
      </c>
      <c r="C22" s="53">
        <v>1.6537927389144897</v>
      </c>
      <c r="D22" s="54">
        <v>1.6604523658752441</v>
      </c>
      <c r="E22" s="54">
        <v>1.6705371141433716</v>
      </c>
      <c r="F22" s="54">
        <v>1.6830276250839233</v>
      </c>
      <c r="G22" s="54">
        <v>1.6931102275848389</v>
      </c>
      <c r="H22" s="54">
        <v>1.7012929916381836</v>
      </c>
      <c r="I22" s="54">
        <v>1.7070159912109375</v>
      </c>
      <c r="J22" s="54">
        <v>1.7115131616592407</v>
      </c>
      <c r="K22" s="54">
        <v>1.716228723526001</v>
      </c>
      <c r="L22" s="54">
        <v>1.7208720445632935</v>
      </c>
      <c r="M22" s="54">
        <v>1.7264571189880371</v>
      </c>
      <c r="N22" s="54">
        <v>1.7332040071487427</v>
      </c>
      <c r="O22" s="54">
        <v>1.7398625612258911</v>
      </c>
      <c r="P22" s="54">
        <v>1.7465554475784302</v>
      </c>
      <c r="Q22" s="54">
        <v>1.7517491579055786</v>
      </c>
      <c r="R22" s="54">
        <v>1.7557413578033447</v>
      </c>
      <c r="S22" s="54">
        <v>1.7599018812179565</v>
      </c>
      <c r="T22" s="54">
        <v>1.7653820514678955</v>
      </c>
      <c r="U22" s="54">
        <v>1.7695319652557373</v>
      </c>
      <c r="V22" s="54">
        <v>1.7693361043930054</v>
      </c>
      <c r="W22" s="54">
        <v>1.769044041633606</v>
      </c>
      <c r="X22" s="54">
        <v>1.7689300775527954</v>
      </c>
      <c r="Y22" s="54">
        <v>1.768970251083374</v>
      </c>
      <c r="Z22" s="54">
        <v>1.7691651582717896</v>
      </c>
      <c r="AA22" s="55">
        <v>1.7690972089767456</v>
      </c>
    </row>
    <row r="23" spans="1:27" x14ac:dyDescent="0.2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row>
    <row r="24" spans="1:27" x14ac:dyDescent="0.25">
      <c r="A24" s="69"/>
      <c r="B24" s="10" t="s">
        <v>85</v>
      </c>
      <c r="C24" s="69"/>
      <c r="D24" s="69"/>
      <c r="E24" s="69"/>
      <c r="F24" s="69"/>
      <c r="G24" s="69"/>
      <c r="H24" s="69"/>
      <c r="I24" s="69"/>
      <c r="J24" s="69"/>
      <c r="K24" s="69"/>
      <c r="L24" s="69"/>
      <c r="M24" s="69"/>
      <c r="N24" s="69"/>
      <c r="O24" s="69"/>
      <c r="P24" s="69"/>
      <c r="Q24" s="69"/>
      <c r="R24" s="69"/>
      <c r="S24" s="69"/>
      <c r="T24" s="69"/>
      <c r="U24" s="69"/>
      <c r="V24" s="69"/>
      <c r="W24" s="69"/>
      <c r="X24" s="69"/>
      <c r="Y24" s="69"/>
      <c r="Z24" s="69"/>
      <c r="AA24" s="69"/>
    </row>
    <row r="25" spans="1:27" x14ac:dyDescent="0.25">
      <c r="A25" s="15" t="s">
        <v>84</v>
      </c>
      <c r="B25" s="22" t="s">
        <v>83</v>
      </c>
      <c r="C25" s="46" t="s">
        <v>45</v>
      </c>
      <c r="D25" s="46" t="s">
        <v>46</v>
      </c>
      <c r="E25" s="46" t="s">
        <v>47</v>
      </c>
      <c r="F25" s="46" t="s">
        <v>48</v>
      </c>
      <c r="G25" s="46" t="s">
        <v>49</v>
      </c>
      <c r="H25" s="46" t="s">
        <v>50</v>
      </c>
      <c r="I25" s="46" t="s">
        <v>51</v>
      </c>
      <c r="J25" s="46" t="s">
        <v>52</v>
      </c>
      <c r="K25" s="46" t="s">
        <v>53</v>
      </c>
      <c r="L25" s="46" t="s">
        <v>54</v>
      </c>
      <c r="M25" s="46" t="s">
        <v>55</v>
      </c>
      <c r="N25" s="46" t="s">
        <v>56</v>
      </c>
      <c r="O25" s="46" t="s">
        <v>57</v>
      </c>
      <c r="P25" s="46" t="s">
        <v>58</v>
      </c>
      <c r="Q25" s="46" t="s">
        <v>59</v>
      </c>
      <c r="R25" s="46" t="s">
        <v>60</v>
      </c>
      <c r="S25" s="46" t="s">
        <v>61</v>
      </c>
      <c r="T25" s="46" t="s">
        <v>62</v>
      </c>
      <c r="U25" s="46" t="s">
        <v>63</v>
      </c>
      <c r="V25" s="46" t="s">
        <v>64</v>
      </c>
      <c r="W25" s="46" t="s">
        <v>65</v>
      </c>
      <c r="X25" s="46" t="s">
        <v>66</v>
      </c>
      <c r="Y25" s="46" t="s">
        <v>67</v>
      </c>
      <c r="Z25" s="46" t="s">
        <v>68</v>
      </c>
      <c r="AA25" s="47" t="s">
        <v>69</v>
      </c>
    </row>
    <row r="26" spans="1:27" x14ac:dyDescent="0.25">
      <c r="A26" s="23">
        <v>1</v>
      </c>
      <c r="B26" s="21" t="str">
        <f>VLOOKUP($A26,$A$13:$AA$22,2)</f>
        <v>Badenoch and Strathspey</v>
      </c>
      <c r="C26" s="64">
        <f>VLOOKUP($A26,$A$13:$AA$22,3)</f>
        <v>1.6294423341751099</v>
      </c>
      <c r="D26" s="64">
        <f>VLOOKUP($A26,$A$13:$AA$22,4)</f>
        <v>1.6360039710998535</v>
      </c>
      <c r="E26" s="64">
        <f>VLOOKUP($A26,$A$13:$AA$22,5)</f>
        <v>1.6459400653839111</v>
      </c>
      <c r="F26" s="64">
        <f>VLOOKUP($A26,$A$13:$AA$22,6)</f>
        <v>1.6582467555999756</v>
      </c>
      <c r="G26" s="64">
        <f>VLOOKUP($A26,$A$13:$AA$22,7)</f>
        <v>1.6681808233261108</v>
      </c>
      <c r="H26" s="64">
        <f>VLOOKUP($A26,$A$13:$AA$22,8)</f>
        <v>1.6762430667877197</v>
      </c>
      <c r="I26" s="64">
        <f>VLOOKUP($A26,$A$13:$AA$22,9)</f>
        <v>1.6818817853927612</v>
      </c>
      <c r="J26" s="64">
        <f>VLOOKUP($A26,$A$13:$AA$22,10)</f>
        <v>1.6863129138946533</v>
      </c>
      <c r="K26" s="64">
        <f>VLOOKUP($A26,$A$13:$AA$22,11)</f>
        <v>1.6909589767456055</v>
      </c>
      <c r="L26" s="64">
        <f>VLOOKUP($A26,$A$13:$AA$22,12)</f>
        <v>1.6955339908599854</v>
      </c>
      <c r="M26" s="64">
        <f>VLOOKUP($A26,$A$13:$AA$22,13)</f>
        <v>1.701036810874939</v>
      </c>
      <c r="N26" s="64">
        <f>VLOOKUP($A26,$A$13:$AA$22,14)</f>
        <v>1.7076842784881592</v>
      </c>
      <c r="O26" s="64">
        <f>VLOOKUP($A26,$A$13:$AA$22,15)</f>
        <v>1.7142448425292969</v>
      </c>
      <c r="P26" s="64">
        <f>VLOOKUP($A26,$A$13:$AA$22,16)</f>
        <v>1.720839262008667</v>
      </c>
      <c r="Q26" s="64">
        <f>VLOOKUP($A26,$A$13:$AA$22,17)</f>
        <v>1.7259564399719238</v>
      </c>
      <c r="R26" s="64">
        <f>VLOOKUP($A26,$A$13:$AA$22,18)</f>
        <v>1.7298897504806519</v>
      </c>
      <c r="S26" s="64">
        <f>VLOOKUP($A26,$A$13:$AA$22,19)</f>
        <v>1.7339891195297241</v>
      </c>
      <c r="T26" s="64">
        <f>VLOOKUP($A26,$A$13:$AA$22,20)</f>
        <v>1.7393884658813477</v>
      </c>
      <c r="U26" s="64">
        <f>VLOOKUP($A26,$A$13:$AA$22,21)</f>
        <v>1.743477463722229</v>
      </c>
      <c r="V26" s="64">
        <f>VLOOKUP($A26,$A$13:$AA$22,22)</f>
        <v>1.7432844638824463</v>
      </c>
      <c r="W26" s="64">
        <f>VLOOKUP($A26,$A$13:$AA$22,23)</f>
        <v>1.7429965734481812</v>
      </c>
      <c r="X26" s="64">
        <f>VLOOKUP($A26,$A$13:$AA$22,24)</f>
        <v>1.7428843975067139</v>
      </c>
      <c r="Y26" s="64">
        <f>VLOOKUP($A26,$A$13:$AA$22,25)</f>
        <v>1.7429239749908447</v>
      </c>
      <c r="Z26" s="64">
        <f>VLOOKUP($A26,$A$13:$AA$22,26)</f>
        <v>1.743116021156311</v>
      </c>
      <c r="AA26" s="65">
        <f>VLOOKUP($A26,$A$13:$AA$22,27)</f>
        <v>1.7430490255355835</v>
      </c>
    </row>
    <row r="27" spans="1:27" x14ac:dyDescent="0.25">
      <c r="A27" s="66"/>
      <c r="B27" s="66"/>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x14ac:dyDescent="0.25">
      <c r="A28" s="161" t="s">
        <v>87</v>
      </c>
      <c r="B28" s="161"/>
      <c r="C28" s="161"/>
      <c r="D28" s="161"/>
    </row>
    <row r="48" spans="1:27"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5.75" x14ac:dyDescent="0.25">
      <c r="A49" s="154" t="s">
        <v>379</v>
      </c>
      <c r="B49" s="154"/>
      <c r="C49" s="154"/>
      <c r="D49" s="154"/>
      <c r="E49" s="154"/>
      <c r="F49" s="154"/>
      <c r="G49" s="2"/>
      <c r="H49" s="2"/>
      <c r="I49" s="2"/>
      <c r="J49" s="2"/>
      <c r="K49" s="12"/>
      <c r="L49" s="2"/>
      <c r="M49" s="2"/>
      <c r="N49" s="2"/>
      <c r="O49" s="2"/>
      <c r="P49" s="155"/>
      <c r="Q49" s="155"/>
      <c r="R49" s="155"/>
      <c r="S49" s="155"/>
      <c r="T49" s="155"/>
      <c r="U49" s="155"/>
      <c r="V49" s="155"/>
      <c r="W49" s="25"/>
      <c r="X49" s="25"/>
      <c r="Y49" s="25"/>
      <c r="Z49" s="25"/>
      <c r="AA49" s="25"/>
    </row>
    <row r="50" spans="1:27" ht="15.75" x14ac:dyDescent="0.25">
      <c r="A50" s="156" t="s">
        <v>21</v>
      </c>
      <c r="B50" s="156"/>
      <c r="C50" s="156"/>
      <c r="D50" s="156"/>
      <c r="E50" s="156"/>
      <c r="F50" s="156"/>
      <c r="G50" s="31"/>
      <c r="H50" s="31"/>
      <c r="I50" s="31"/>
      <c r="J50" s="31"/>
      <c r="K50" s="157" t="s">
        <v>86</v>
      </c>
      <c r="L50" s="157"/>
      <c r="M50" s="31"/>
      <c r="N50" s="31"/>
      <c r="O50" s="31"/>
      <c r="P50" s="156"/>
      <c r="Q50" s="156"/>
      <c r="R50" s="156"/>
      <c r="S50" s="156"/>
      <c r="T50" s="156"/>
      <c r="U50" s="156"/>
      <c r="V50" s="156"/>
      <c r="W50" s="11"/>
      <c r="X50" s="11"/>
      <c r="Y50" s="11"/>
      <c r="Z50" s="11"/>
      <c r="AA50" s="11"/>
    </row>
    <row r="52" spans="1:27" ht="15.75" x14ac:dyDescent="0.25">
      <c r="A52" s="170" t="s">
        <v>382</v>
      </c>
      <c r="B52" s="170"/>
      <c r="C52" s="8"/>
      <c r="D52" s="8"/>
      <c r="E52" s="8"/>
      <c r="F52" s="8"/>
      <c r="G52" s="8"/>
      <c r="H52" s="8"/>
      <c r="I52" s="8"/>
      <c r="J52" s="8"/>
      <c r="K52" s="8"/>
      <c r="L52" s="8"/>
      <c r="M52" s="8"/>
      <c r="N52" s="8"/>
      <c r="O52" s="8"/>
      <c r="P52" s="8"/>
      <c r="Q52" s="8"/>
      <c r="R52" s="8"/>
      <c r="S52" s="8"/>
      <c r="T52" s="8"/>
      <c r="U52" s="8"/>
      <c r="V52" s="8"/>
      <c r="W52" s="8"/>
      <c r="X52" s="8"/>
      <c r="Y52" s="8"/>
      <c r="Z52" s="8"/>
      <c r="AA52" s="8"/>
    </row>
    <row r="53" spans="1:27"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row>
    <row r="54" spans="1:27" x14ac:dyDescent="0.25">
      <c r="A54" s="14" t="s">
        <v>84</v>
      </c>
      <c r="B54" s="15" t="s">
        <v>83</v>
      </c>
      <c r="C54" s="46" t="s">
        <v>45</v>
      </c>
      <c r="D54" s="46" t="s">
        <v>46</v>
      </c>
      <c r="E54" s="46" t="s">
        <v>47</v>
      </c>
      <c r="F54" s="46" t="s">
        <v>48</v>
      </c>
      <c r="G54" s="46" t="s">
        <v>49</v>
      </c>
      <c r="H54" s="46" t="s">
        <v>50</v>
      </c>
      <c r="I54" s="46" t="s">
        <v>51</v>
      </c>
      <c r="J54" s="46" t="s">
        <v>52</v>
      </c>
      <c r="K54" s="46" t="s">
        <v>53</v>
      </c>
      <c r="L54" s="46" t="s">
        <v>54</v>
      </c>
      <c r="M54" s="46" t="s">
        <v>55</v>
      </c>
      <c r="N54" s="46" t="s">
        <v>56</v>
      </c>
      <c r="O54" s="46" t="s">
        <v>57</v>
      </c>
      <c r="P54" s="46" t="s">
        <v>58</v>
      </c>
      <c r="Q54" s="46" t="s">
        <v>59</v>
      </c>
      <c r="R54" s="46" t="s">
        <v>60</v>
      </c>
      <c r="S54" s="46" t="s">
        <v>61</v>
      </c>
      <c r="T54" s="46" t="s">
        <v>62</v>
      </c>
      <c r="U54" s="46" t="s">
        <v>63</v>
      </c>
      <c r="V54" s="46" t="s">
        <v>64</v>
      </c>
      <c r="W54" s="46" t="s">
        <v>65</v>
      </c>
      <c r="X54" s="46" t="s">
        <v>66</v>
      </c>
      <c r="Y54" s="46" t="s">
        <v>67</v>
      </c>
      <c r="Z54" s="46" t="s">
        <v>68</v>
      </c>
      <c r="AA54" s="47" t="s">
        <v>69</v>
      </c>
    </row>
    <row r="55" spans="1:27" x14ac:dyDescent="0.25">
      <c r="A55" s="18">
        <v>1</v>
      </c>
      <c r="B55" s="26" t="s">
        <v>237</v>
      </c>
      <c r="C55" s="56">
        <v>96.25244140625</v>
      </c>
      <c r="D55" s="57">
        <v>89.490585327148438</v>
      </c>
      <c r="E55" s="57">
        <v>87.435356140136719</v>
      </c>
      <c r="F55" s="57">
        <v>85.3287353515625</v>
      </c>
      <c r="G55" s="57">
        <v>83.33282470703125</v>
      </c>
      <c r="H55" s="57">
        <v>81.468238830566406</v>
      </c>
      <c r="I55" s="57">
        <v>79.73516845703125</v>
      </c>
      <c r="J55" s="58">
        <v>78.041542053222656</v>
      </c>
      <c r="K55" s="58">
        <v>76.380142211914063</v>
      </c>
      <c r="L55" s="58">
        <v>74.81787109375</v>
      </c>
      <c r="M55" s="58">
        <v>73.367607116699219</v>
      </c>
      <c r="N55" s="58">
        <v>72.014106750488281</v>
      </c>
      <c r="O55" s="58">
        <v>70.703605651855469</v>
      </c>
      <c r="P55" s="58">
        <v>69.468223571777344</v>
      </c>
      <c r="Q55" s="58">
        <v>68.292686462402344</v>
      </c>
      <c r="R55" s="58">
        <v>67.174087524414063</v>
      </c>
      <c r="S55" s="58">
        <v>66.1275634765625</v>
      </c>
      <c r="T55" s="58">
        <v>65.135887145996094</v>
      </c>
      <c r="U55" s="58">
        <v>64.186363220214844</v>
      </c>
      <c r="V55" s="58">
        <v>63.291282653808594</v>
      </c>
      <c r="W55" s="58">
        <v>62.426868438720703</v>
      </c>
      <c r="X55" s="58">
        <v>61.575588226318359</v>
      </c>
      <c r="Y55" s="58">
        <v>60.784629821777344</v>
      </c>
      <c r="Z55" s="58">
        <v>60.063514709472656</v>
      </c>
      <c r="AA55" s="59">
        <v>59.39068603515625</v>
      </c>
    </row>
    <row r="56" spans="1:27" x14ac:dyDescent="0.25">
      <c r="A56" s="19">
        <v>2</v>
      </c>
      <c r="B56" s="16" t="s">
        <v>238</v>
      </c>
      <c r="C56" s="48">
        <v>110.96578216552734</v>
      </c>
      <c r="D56" s="49">
        <v>103.10807800292969</v>
      </c>
      <c r="E56" s="49">
        <v>100.69602203369141</v>
      </c>
      <c r="F56" s="49">
        <v>98.22845458984375</v>
      </c>
      <c r="G56" s="49">
        <v>95.918968200683594</v>
      </c>
      <c r="H56" s="49">
        <v>93.783103942871094</v>
      </c>
      <c r="I56" s="49">
        <v>91.779495239257813</v>
      </c>
      <c r="J56" s="50">
        <v>89.826316833496094</v>
      </c>
      <c r="K56" s="50">
        <v>87.944847106933594</v>
      </c>
      <c r="L56" s="50">
        <v>86.151412963867187</v>
      </c>
      <c r="M56" s="50">
        <v>84.481521606445313</v>
      </c>
      <c r="N56" s="50">
        <v>82.94110107421875</v>
      </c>
      <c r="O56" s="50">
        <v>81.457015991210938</v>
      </c>
      <c r="P56" s="50">
        <v>80.036422729492188</v>
      </c>
      <c r="Q56" s="50">
        <v>78.669723510742188</v>
      </c>
      <c r="R56" s="50">
        <v>77.38427734375</v>
      </c>
      <c r="S56" s="50">
        <v>76.187507629394531</v>
      </c>
      <c r="T56" s="50">
        <v>75.039726257324219</v>
      </c>
      <c r="U56" s="50">
        <v>73.94805908203125</v>
      </c>
      <c r="V56" s="50">
        <v>72.927261352539063</v>
      </c>
      <c r="W56" s="50">
        <v>71.930992126464844</v>
      </c>
      <c r="X56" s="50">
        <v>70.962745666503906</v>
      </c>
      <c r="Y56" s="50">
        <v>70.0576171875</v>
      </c>
      <c r="Z56" s="50">
        <v>69.221084594726563</v>
      </c>
      <c r="AA56" s="51">
        <v>68.443290710449219</v>
      </c>
    </row>
    <row r="57" spans="1:27" x14ac:dyDescent="0.25">
      <c r="A57" s="19">
        <v>3</v>
      </c>
      <c r="B57" s="16" t="s">
        <v>239</v>
      </c>
      <c r="C57" s="48">
        <v>111.72800445556641</v>
      </c>
      <c r="D57" s="49">
        <v>103.81181335449219</v>
      </c>
      <c r="E57" s="49">
        <v>101.409423828125</v>
      </c>
      <c r="F57" s="49">
        <v>98.958778381347656</v>
      </c>
      <c r="G57" s="49">
        <v>96.649803161621094</v>
      </c>
      <c r="H57" s="49">
        <v>94.48870849609375</v>
      </c>
      <c r="I57" s="49">
        <v>92.468238830566406</v>
      </c>
      <c r="J57" s="50">
        <v>90.524856567382813</v>
      </c>
      <c r="K57" s="50">
        <v>88.609527587890625</v>
      </c>
      <c r="L57" s="50">
        <v>86.790390014648437</v>
      </c>
      <c r="M57" s="50">
        <v>85.107826232910156</v>
      </c>
      <c r="N57" s="50">
        <v>83.537635803222656</v>
      </c>
      <c r="O57" s="50">
        <v>82.031707763671875</v>
      </c>
      <c r="P57" s="50">
        <v>80.58966064453125</v>
      </c>
      <c r="Q57" s="50">
        <v>79.220550537109375</v>
      </c>
      <c r="R57" s="50">
        <v>77.917694091796875</v>
      </c>
      <c r="S57" s="50">
        <v>76.699874877929688</v>
      </c>
      <c r="T57" s="50">
        <v>75.551170349121094</v>
      </c>
      <c r="U57" s="50">
        <v>74.437728881835938</v>
      </c>
      <c r="V57" s="50">
        <v>73.398757934570313</v>
      </c>
      <c r="W57" s="50">
        <v>72.386955261230469</v>
      </c>
      <c r="X57" s="50">
        <v>71.398735046386719</v>
      </c>
      <c r="Y57" s="50">
        <v>70.493263244628906</v>
      </c>
      <c r="Z57" s="50">
        <v>69.650230407714844</v>
      </c>
      <c r="AA57" s="51">
        <v>68.871833801269531</v>
      </c>
    </row>
    <row r="58" spans="1:27" x14ac:dyDescent="0.25">
      <c r="A58" s="19">
        <v>4</v>
      </c>
      <c r="B58" s="16" t="s">
        <v>240</v>
      </c>
      <c r="C58" s="52">
        <v>105.50579071044922</v>
      </c>
      <c r="D58" s="50">
        <v>98.025398254394531</v>
      </c>
      <c r="E58" s="50">
        <v>95.768547058105469</v>
      </c>
      <c r="F58" s="50">
        <v>93.460952758789063</v>
      </c>
      <c r="G58" s="50">
        <v>91.291633605957031</v>
      </c>
      <c r="H58" s="50">
        <v>89.2677001953125</v>
      </c>
      <c r="I58" s="50">
        <v>87.372428894042969</v>
      </c>
      <c r="J58" s="50">
        <v>85.527214050292969</v>
      </c>
      <c r="K58" s="50">
        <v>83.739593505859375</v>
      </c>
      <c r="L58" s="50">
        <v>82.047317504882813</v>
      </c>
      <c r="M58" s="50">
        <v>80.459846496582031</v>
      </c>
      <c r="N58" s="50">
        <v>78.99273681640625</v>
      </c>
      <c r="O58" s="50">
        <v>77.58795166015625</v>
      </c>
      <c r="P58" s="50">
        <v>76.246978759765625</v>
      </c>
      <c r="Q58" s="50">
        <v>74.957374572753906</v>
      </c>
      <c r="R58" s="50">
        <v>73.743911743164063</v>
      </c>
      <c r="S58" s="50">
        <v>72.606941223144531</v>
      </c>
      <c r="T58" s="50">
        <v>71.520820617675781</v>
      </c>
      <c r="U58" s="50">
        <v>70.485572814941406</v>
      </c>
      <c r="V58" s="50">
        <v>69.509017944335938</v>
      </c>
      <c r="W58" s="50">
        <v>68.557373046875</v>
      </c>
      <c r="X58" s="50">
        <v>67.629989624023438</v>
      </c>
      <c r="Y58" s="50">
        <v>66.767539978027344</v>
      </c>
      <c r="Z58" s="50">
        <v>65.966522216796875</v>
      </c>
      <c r="AA58" s="51">
        <v>65.21435546875</v>
      </c>
    </row>
    <row r="59" spans="1:27" x14ac:dyDescent="0.25">
      <c r="A59" s="19">
        <v>5</v>
      </c>
      <c r="B59" s="16" t="s">
        <v>241</v>
      </c>
      <c r="C59" s="52">
        <v>109.27060699462891</v>
      </c>
      <c r="D59" s="50">
        <v>101.51667022705078</v>
      </c>
      <c r="E59" s="50">
        <v>99.139236450195313</v>
      </c>
      <c r="F59" s="50">
        <v>96.725990295410156</v>
      </c>
      <c r="G59" s="50">
        <v>94.476394653320313</v>
      </c>
      <c r="H59" s="50">
        <v>92.35284423828125</v>
      </c>
      <c r="I59" s="50">
        <v>90.387123107910156</v>
      </c>
      <c r="J59" s="50">
        <v>88.471183776855469</v>
      </c>
      <c r="K59" s="50">
        <v>86.638053894042969</v>
      </c>
      <c r="L59" s="50">
        <v>84.907913208007813</v>
      </c>
      <c r="M59" s="50">
        <v>83.251319885253906</v>
      </c>
      <c r="N59" s="50">
        <v>81.736335754394531</v>
      </c>
      <c r="O59" s="50">
        <v>80.275962829589844</v>
      </c>
      <c r="P59" s="50">
        <v>78.87646484375</v>
      </c>
      <c r="Q59" s="50">
        <v>77.537277221679688</v>
      </c>
      <c r="R59" s="50">
        <v>76.273338317871094</v>
      </c>
      <c r="S59" s="50">
        <v>75.085227966308594</v>
      </c>
      <c r="T59" s="50">
        <v>73.968818664550781</v>
      </c>
      <c r="U59" s="50">
        <v>72.895851135253906</v>
      </c>
      <c r="V59" s="50">
        <v>71.891441345214844</v>
      </c>
      <c r="W59" s="50">
        <v>70.90631103515625</v>
      </c>
      <c r="X59" s="50">
        <v>69.950775146484375</v>
      </c>
      <c r="Y59" s="50">
        <v>69.062271118164062</v>
      </c>
      <c r="Z59" s="50">
        <v>68.236549377441406</v>
      </c>
      <c r="AA59" s="51">
        <v>67.461090087890625</v>
      </c>
    </row>
    <row r="60" spans="1:27" x14ac:dyDescent="0.25">
      <c r="A60" s="19">
        <v>6</v>
      </c>
      <c r="B60" s="16" t="s">
        <v>242</v>
      </c>
      <c r="C60" s="52">
        <v>92.3984375</v>
      </c>
      <c r="D60" s="50">
        <v>85.860267639160156</v>
      </c>
      <c r="E60" s="50">
        <v>83.880455017089844</v>
      </c>
      <c r="F60" s="50">
        <v>81.8468017578125</v>
      </c>
      <c r="G60" s="50">
        <v>79.925140380859375</v>
      </c>
      <c r="H60" s="50">
        <v>78.138282775878906</v>
      </c>
      <c r="I60" s="50">
        <v>76.475799560546875</v>
      </c>
      <c r="J60" s="50">
        <v>74.837989807128906</v>
      </c>
      <c r="K60" s="50">
        <v>73.267707824707031</v>
      </c>
      <c r="L60" s="50">
        <v>71.775093078613281</v>
      </c>
      <c r="M60" s="50">
        <v>70.371131896972656</v>
      </c>
      <c r="N60" s="50">
        <v>69.067276000976563</v>
      </c>
      <c r="O60" s="50">
        <v>67.811004638671875</v>
      </c>
      <c r="P60" s="50">
        <v>66.61907958984375</v>
      </c>
      <c r="Q60" s="50">
        <v>65.482513427734375</v>
      </c>
      <c r="R60" s="50">
        <v>64.404342651367188</v>
      </c>
      <c r="S60" s="50">
        <v>63.404373168945312</v>
      </c>
      <c r="T60" s="50">
        <v>62.452651977539063</v>
      </c>
      <c r="U60" s="50">
        <v>61.539726257324219</v>
      </c>
      <c r="V60" s="50">
        <v>60.687065124511719</v>
      </c>
      <c r="W60" s="50">
        <v>59.845699310302734</v>
      </c>
      <c r="X60" s="50">
        <v>59.029163360595703</v>
      </c>
      <c r="Y60" s="50">
        <v>58.268489837646484</v>
      </c>
      <c r="Z60" s="50">
        <v>57.574317932128906</v>
      </c>
      <c r="AA60" s="51">
        <v>56.929458618164063</v>
      </c>
    </row>
    <row r="61" spans="1:27" x14ac:dyDescent="0.25">
      <c r="A61" s="19">
        <v>7</v>
      </c>
      <c r="B61" s="16" t="s">
        <v>243</v>
      </c>
      <c r="C61" s="52">
        <v>101.59042358398437</v>
      </c>
      <c r="D61" s="50">
        <v>94.389816284179688</v>
      </c>
      <c r="E61" s="50">
        <v>92.216911315917969</v>
      </c>
      <c r="F61" s="50">
        <v>89.968025207519531</v>
      </c>
      <c r="G61" s="50">
        <v>87.847373962402344</v>
      </c>
      <c r="H61" s="50">
        <v>85.876747131347656</v>
      </c>
      <c r="I61" s="50">
        <v>84.048637390136719</v>
      </c>
      <c r="J61" s="50">
        <v>82.25018310546875</v>
      </c>
      <c r="K61" s="50">
        <v>80.52020263671875</v>
      </c>
      <c r="L61" s="50">
        <v>78.856727600097656</v>
      </c>
      <c r="M61" s="50">
        <v>77.300727844238281</v>
      </c>
      <c r="N61" s="50">
        <v>75.869911193847656</v>
      </c>
      <c r="O61" s="50">
        <v>74.49639892578125</v>
      </c>
      <c r="P61" s="50">
        <v>73.19329833984375</v>
      </c>
      <c r="Q61" s="50">
        <v>71.9439697265625</v>
      </c>
      <c r="R61" s="50">
        <v>70.775688171386719</v>
      </c>
      <c r="S61" s="50">
        <v>69.678611755371094</v>
      </c>
      <c r="T61" s="50">
        <v>68.630851745605469</v>
      </c>
      <c r="U61" s="50">
        <v>67.642356872558594</v>
      </c>
      <c r="V61" s="50">
        <v>66.71014404296875</v>
      </c>
      <c r="W61" s="50">
        <v>65.801994323730469</v>
      </c>
      <c r="X61" s="50">
        <v>64.901596069335938</v>
      </c>
      <c r="Y61" s="50">
        <v>64.075935363769531</v>
      </c>
      <c r="Z61" s="50">
        <v>63.317996978759766</v>
      </c>
      <c r="AA61" s="51">
        <v>62.611793518066406</v>
      </c>
    </row>
    <row r="62" spans="1:27" x14ac:dyDescent="0.25">
      <c r="A62" s="19">
        <v>8</v>
      </c>
      <c r="B62" s="16" t="s">
        <v>244</v>
      </c>
      <c r="C62" s="52">
        <v>99.31689453125</v>
      </c>
      <c r="D62" s="50">
        <v>92.348503112792969</v>
      </c>
      <c r="E62" s="50">
        <v>90.239212036132813</v>
      </c>
      <c r="F62" s="50">
        <v>88.064804077148438</v>
      </c>
      <c r="G62" s="50">
        <v>85.9910888671875</v>
      </c>
      <c r="H62" s="50">
        <v>84.069984436035156</v>
      </c>
      <c r="I62" s="50">
        <v>82.252891540527344</v>
      </c>
      <c r="J62" s="50">
        <v>80.5303955078125</v>
      </c>
      <c r="K62" s="50">
        <v>78.825729370117188</v>
      </c>
      <c r="L62" s="50">
        <v>77.216270446777344</v>
      </c>
      <c r="M62" s="50">
        <v>75.713279724121094</v>
      </c>
      <c r="N62" s="50">
        <v>74.319206237792969</v>
      </c>
      <c r="O62" s="50">
        <v>72.981849670410156</v>
      </c>
      <c r="P62" s="50">
        <v>71.706695556640625</v>
      </c>
      <c r="Q62" s="50">
        <v>70.477447509765625</v>
      </c>
      <c r="R62" s="50">
        <v>69.320457458496094</v>
      </c>
      <c r="S62" s="50">
        <v>68.226211547851563</v>
      </c>
      <c r="T62" s="50">
        <v>67.201972961425781</v>
      </c>
      <c r="U62" s="50">
        <v>66.219841003417969</v>
      </c>
      <c r="V62" s="50">
        <v>65.284996032714844</v>
      </c>
      <c r="W62" s="50">
        <v>64.374404907226563</v>
      </c>
      <c r="X62" s="50">
        <v>63.483261108398437</v>
      </c>
      <c r="Y62" s="50">
        <v>62.665512084960938</v>
      </c>
      <c r="Z62" s="50">
        <v>61.913131713867188</v>
      </c>
      <c r="AA62" s="51">
        <v>61.2034912109375</v>
      </c>
    </row>
    <row r="63" spans="1:27" x14ac:dyDescent="0.25">
      <c r="A63" s="19">
        <v>9</v>
      </c>
      <c r="B63" s="16" t="s">
        <v>245</v>
      </c>
      <c r="C63" s="52">
        <v>97.101066589355469</v>
      </c>
      <c r="D63" s="50">
        <v>90.211898803710938</v>
      </c>
      <c r="E63" s="50">
        <v>88.110443115234375</v>
      </c>
      <c r="F63" s="50">
        <v>85.969200134277344</v>
      </c>
      <c r="G63" s="50">
        <v>83.939979553222656</v>
      </c>
      <c r="H63" s="50">
        <v>82.052986145019531</v>
      </c>
      <c r="I63" s="50">
        <v>80.292518615722656</v>
      </c>
      <c r="J63" s="50">
        <v>78.574317932128906</v>
      </c>
      <c r="K63" s="50">
        <v>76.900123596191406</v>
      </c>
      <c r="L63" s="50">
        <v>75.305374145507812</v>
      </c>
      <c r="M63" s="50">
        <v>73.826393127441406</v>
      </c>
      <c r="N63" s="50">
        <v>72.464157104492188</v>
      </c>
      <c r="O63" s="50">
        <v>71.147972106933594</v>
      </c>
      <c r="P63" s="50">
        <v>69.89727783203125</v>
      </c>
      <c r="Q63" s="50">
        <v>68.69805908203125</v>
      </c>
      <c r="R63" s="50">
        <v>67.568763732910156</v>
      </c>
      <c r="S63" s="50">
        <v>66.514739990234375</v>
      </c>
      <c r="T63" s="50">
        <v>65.514778137207031</v>
      </c>
      <c r="U63" s="50">
        <v>64.562400817871094</v>
      </c>
      <c r="V63" s="50">
        <v>63.664085388183594</v>
      </c>
      <c r="W63" s="50">
        <v>62.788784027099609</v>
      </c>
      <c r="X63" s="50">
        <v>61.937507629394531</v>
      </c>
      <c r="Y63" s="50">
        <v>61.153495788574219</v>
      </c>
      <c r="Z63" s="50">
        <v>60.430595397949219</v>
      </c>
      <c r="AA63" s="51">
        <v>59.757072448730469</v>
      </c>
    </row>
    <row r="64" spans="1:27" x14ac:dyDescent="0.25">
      <c r="A64" s="20">
        <v>10</v>
      </c>
      <c r="B64" s="17" t="s">
        <v>246</v>
      </c>
      <c r="C64" s="53">
        <v>98.139259338378906</v>
      </c>
      <c r="D64" s="54">
        <v>91.229118347167969</v>
      </c>
      <c r="E64" s="54">
        <v>89.117332458496094</v>
      </c>
      <c r="F64" s="54">
        <v>86.957199096679688</v>
      </c>
      <c r="G64" s="54">
        <v>84.908393859863281</v>
      </c>
      <c r="H64" s="54">
        <v>82.991744995117188</v>
      </c>
      <c r="I64" s="54">
        <v>81.214881896972656</v>
      </c>
      <c r="J64" s="54">
        <v>79.476913452148438</v>
      </c>
      <c r="K64" s="54">
        <v>77.777809143066406</v>
      </c>
      <c r="L64" s="54">
        <v>76.161186218261719</v>
      </c>
      <c r="M64" s="54">
        <v>74.652458190917969</v>
      </c>
      <c r="N64" s="54">
        <v>73.252578735351563</v>
      </c>
      <c r="O64" s="54">
        <v>71.915771484375</v>
      </c>
      <c r="P64" s="54">
        <v>70.649177551269531</v>
      </c>
      <c r="Q64" s="54">
        <v>69.435226440429687</v>
      </c>
      <c r="R64" s="54">
        <v>68.293869018554687</v>
      </c>
      <c r="S64" s="54">
        <v>67.231529235839844</v>
      </c>
      <c r="T64" s="54">
        <v>66.220916748046875</v>
      </c>
      <c r="U64" s="54">
        <v>65.260246276855469</v>
      </c>
      <c r="V64" s="54">
        <v>64.362998962402344</v>
      </c>
      <c r="W64" s="54">
        <v>63.474918365478516</v>
      </c>
      <c r="X64" s="54">
        <v>62.606880187988281</v>
      </c>
      <c r="Y64" s="54">
        <v>61.810672760009766</v>
      </c>
      <c r="Z64" s="54">
        <v>61.07476806640625</v>
      </c>
      <c r="AA64" s="55">
        <v>60.392326354980469</v>
      </c>
    </row>
    <row r="65" spans="1:27"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row>
    <row r="66" spans="1:27" x14ac:dyDescent="0.25">
      <c r="A66" s="69"/>
      <c r="B66" s="10" t="s">
        <v>85</v>
      </c>
      <c r="C66" s="69"/>
      <c r="D66" s="69"/>
      <c r="E66" s="69"/>
      <c r="F66" s="69"/>
      <c r="G66" s="69"/>
      <c r="H66" s="69"/>
      <c r="I66" s="69"/>
      <c r="J66" s="69"/>
      <c r="K66" s="69"/>
      <c r="L66" s="69"/>
      <c r="M66" s="69"/>
      <c r="N66" s="69"/>
      <c r="O66" s="69"/>
      <c r="P66" s="69"/>
      <c r="Q66" s="69"/>
      <c r="R66" s="69"/>
      <c r="S66" s="69"/>
      <c r="T66" s="69"/>
      <c r="U66" s="69"/>
      <c r="V66" s="69"/>
      <c r="W66" s="69"/>
      <c r="X66" s="69"/>
      <c r="Y66" s="69"/>
      <c r="Z66" s="69"/>
      <c r="AA66" s="69"/>
    </row>
    <row r="67" spans="1:27" x14ac:dyDescent="0.25">
      <c r="A67" s="22" t="s">
        <v>84</v>
      </c>
      <c r="B67" s="15" t="s">
        <v>83</v>
      </c>
      <c r="C67" s="60" t="s">
        <v>45</v>
      </c>
      <c r="D67" s="46" t="s">
        <v>46</v>
      </c>
      <c r="E67" s="46" t="s">
        <v>47</v>
      </c>
      <c r="F67" s="46" t="s">
        <v>48</v>
      </c>
      <c r="G67" s="46" t="s">
        <v>49</v>
      </c>
      <c r="H67" s="46" t="s">
        <v>50</v>
      </c>
      <c r="I67" s="46" t="s">
        <v>51</v>
      </c>
      <c r="J67" s="46" t="s">
        <v>52</v>
      </c>
      <c r="K67" s="46" t="s">
        <v>53</v>
      </c>
      <c r="L67" s="46" t="s">
        <v>54</v>
      </c>
      <c r="M67" s="46" t="s">
        <v>55</v>
      </c>
      <c r="N67" s="46" t="s">
        <v>56</v>
      </c>
      <c r="O67" s="46" t="s">
        <v>57</v>
      </c>
      <c r="P67" s="46" t="s">
        <v>58</v>
      </c>
      <c r="Q67" s="46" t="s">
        <v>59</v>
      </c>
      <c r="R67" s="46" t="s">
        <v>60</v>
      </c>
      <c r="S67" s="46" t="s">
        <v>61</v>
      </c>
      <c r="T67" s="46" t="s">
        <v>62</v>
      </c>
      <c r="U67" s="46" t="s">
        <v>63</v>
      </c>
      <c r="V67" s="46" t="s">
        <v>64</v>
      </c>
      <c r="W67" s="46" t="s">
        <v>65</v>
      </c>
      <c r="X67" s="46" t="s">
        <v>66</v>
      </c>
      <c r="Y67" s="46" t="s">
        <v>67</v>
      </c>
      <c r="Z67" s="46" t="s">
        <v>68</v>
      </c>
      <c r="AA67" s="47" t="s">
        <v>69</v>
      </c>
    </row>
    <row r="68" spans="1:27" x14ac:dyDescent="0.25">
      <c r="A68" s="29">
        <v>1</v>
      </c>
      <c r="B68" s="30" t="str">
        <f>VLOOKUP($A$68,$A$55:$AA$64,2)</f>
        <v>Badenoch and Strathspey</v>
      </c>
      <c r="C68" s="61">
        <f>VLOOKUP($A$68,$A$55:$AA$64,3)</f>
        <v>96.25244140625</v>
      </c>
      <c r="D68" s="62">
        <f>VLOOKUP($A$68,$A$55:$AA$64,4)</f>
        <v>89.490585327148438</v>
      </c>
      <c r="E68" s="62">
        <f>VLOOKUP($A$68,$A$55:$AA$64,5)</f>
        <v>87.435356140136719</v>
      </c>
      <c r="F68" s="62">
        <f>VLOOKUP($A$68,$A$55:$AA$64,6)</f>
        <v>85.3287353515625</v>
      </c>
      <c r="G68" s="62">
        <f>VLOOKUP($A$68,$A$55:$AA$64,7)</f>
        <v>83.33282470703125</v>
      </c>
      <c r="H68" s="62">
        <f>VLOOKUP($A$68,$A$55:$AA$64,8)</f>
        <v>81.468238830566406</v>
      </c>
      <c r="I68" s="62">
        <f>VLOOKUP($A$68,$A$55:$AA$64,9)</f>
        <v>79.73516845703125</v>
      </c>
      <c r="J68" s="62">
        <f>VLOOKUP($A$68,$A$55:$AA$64,10)</f>
        <v>78.041542053222656</v>
      </c>
      <c r="K68" s="62">
        <f>VLOOKUP($A$68,$A$55:$AA$64,11)</f>
        <v>76.380142211914063</v>
      </c>
      <c r="L68" s="62">
        <f>VLOOKUP($A$68,$A$55:$AA$64,12)</f>
        <v>74.81787109375</v>
      </c>
      <c r="M68" s="62">
        <f>VLOOKUP($A$68,$A$55:$AA$64,13)</f>
        <v>73.367607116699219</v>
      </c>
      <c r="N68" s="62">
        <f>VLOOKUP($A$68,$A$55:$AA$64,14)</f>
        <v>72.014106750488281</v>
      </c>
      <c r="O68" s="62">
        <f>VLOOKUP($A$68,$A$55:$AA$64,15)</f>
        <v>70.703605651855469</v>
      </c>
      <c r="P68" s="62">
        <f>VLOOKUP($A$68,$A$55:$AA$64,16)</f>
        <v>69.468223571777344</v>
      </c>
      <c r="Q68" s="62">
        <f>VLOOKUP($A$68,$A$55:$AA$64,17)</f>
        <v>68.292686462402344</v>
      </c>
      <c r="R68" s="62">
        <f>VLOOKUP($A$68,$A$55:$AA$64,18)</f>
        <v>67.174087524414063</v>
      </c>
      <c r="S68" s="62">
        <f>VLOOKUP($A$68,$A$55:$AA$64,19)</f>
        <v>66.1275634765625</v>
      </c>
      <c r="T68" s="62">
        <f>VLOOKUP($A$68,$A$55:$AA$64,20)</f>
        <v>65.135887145996094</v>
      </c>
      <c r="U68" s="62">
        <f>VLOOKUP($A$68,$A$55:$AA$64,21)</f>
        <v>64.186363220214844</v>
      </c>
      <c r="V68" s="62">
        <f>VLOOKUP($A$68,$A$55:$AA$64,22)</f>
        <v>63.291282653808594</v>
      </c>
      <c r="W68" s="62">
        <f>VLOOKUP($A$68,$A$55:$AA$64,23)</f>
        <v>62.426868438720703</v>
      </c>
      <c r="X68" s="62">
        <f>VLOOKUP($A$68,$A$55:$AA$64,24)</f>
        <v>61.575588226318359</v>
      </c>
      <c r="Y68" s="62">
        <f>VLOOKUP($A$68,$A$55:$AA$64,25)</f>
        <v>60.784629821777344</v>
      </c>
      <c r="Z68" s="62">
        <f>VLOOKUP($A$68,$A$55:$AA$64,26)</f>
        <v>60.063514709472656</v>
      </c>
      <c r="AA68" s="63">
        <f>VLOOKUP($A$68,$A$55:$AA$64,27)</f>
        <v>59.39068603515625</v>
      </c>
    </row>
    <row r="69" spans="1:27" x14ac:dyDescent="0.25">
      <c r="A69" s="25"/>
      <c r="B69" s="25"/>
      <c r="C69" s="67"/>
      <c r="D69" s="67"/>
      <c r="E69" s="67"/>
      <c r="F69" s="67"/>
      <c r="G69" s="67"/>
      <c r="H69" s="67"/>
      <c r="I69" s="67"/>
      <c r="J69" s="67"/>
      <c r="K69" s="67"/>
      <c r="L69" s="67"/>
      <c r="M69" s="67"/>
      <c r="N69" s="67"/>
      <c r="O69" s="67"/>
      <c r="P69" s="67"/>
      <c r="Q69" s="67"/>
      <c r="R69" s="67"/>
      <c r="S69" s="67"/>
      <c r="T69" s="67"/>
      <c r="U69" s="67"/>
      <c r="V69" s="67"/>
      <c r="W69" s="67"/>
      <c r="X69" s="67"/>
      <c r="Y69" s="67"/>
      <c r="Z69" s="67"/>
      <c r="AA69" s="67"/>
    </row>
    <row r="70" spans="1:27" x14ac:dyDescent="0.25">
      <c r="A70" s="161" t="s">
        <v>87</v>
      </c>
      <c r="B70" s="161"/>
      <c r="C70" s="161"/>
      <c r="D70" s="161"/>
    </row>
    <row r="90" spans="1:27"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5.75" x14ac:dyDescent="0.25">
      <c r="A91" s="154" t="s">
        <v>379</v>
      </c>
      <c r="B91" s="154"/>
      <c r="C91" s="154"/>
      <c r="D91" s="154"/>
      <c r="E91" s="154"/>
      <c r="F91" s="154"/>
      <c r="G91" s="2"/>
      <c r="H91" s="2"/>
      <c r="I91" s="2"/>
      <c r="J91" s="2"/>
      <c r="K91" s="12"/>
      <c r="L91" s="2"/>
      <c r="M91" s="2"/>
      <c r="N91" s="2"/>
      <c r="O91" s="2"/>
      <c r="P91" s="155"/>
      <c r="Q91" s="155"/>
      <c r="R91" s="155"/>
      <c r="S91" s="155"/>
      <c r="T91" s="155"/>
      <c r="U91" s="155"/>
      <c r="V91" s="155"/>
      <c r="W91" s="25"/>
      <c r="X91" s="25"/>
      <c r="Y91" s="25"/>
      <c r="Z91" s="25"/>
      <c r="AA91" s="25"/>
    </row>
    <row r="92" spans="1:27" ht="15.75" x14ac:dyDescent="0.25">
      <c r="A92" s="156" t="s">
        <v>21</v>
      </c>
      <c r="B92" s="156"/>
      <c r="C92" s="156"/>
      <c r="D92" s="156"/>
      <c r="E92" s="156"/>
      <c r="F92" s="156"/>
      <c r="G92" s="31"/>
      <c r="H92" s="31"/>
      <c r="I92" s="31"/>
      <c r="J92" s="31"/>
      <c r="K92" s="157" t="s">
        <v>86</v>
      </c>
      <c r="L92" s="157"/>
      <c r="M92" s="31"/>
      <c r="N92" s="31"/>
      <c r="O92" s="31"/>
      <c r="P92" s="156"/>
      <c r="Q92" s="156"/>
      <c r="R92" s="156"/>
      <c r="S92" s="156"/>
      <c r="T92" s="156"/>
      <c r="U92" s="156"/>
      <c r="V92" s="156"/>
      <c r="W92" s="11"/>
      <c r="X92" s="11"/>
      <c r="Y92" s="11"/>
      <c r="Z92" s="11"/>
      <c r="AA92" s="11"/>
    </row>
    <row r="94" spans="1:27" s="127" customFormat="1" ht="15.75" x14ac:dyDescent="0.25">
      <c r="A94" s="167" t="s">
        <v>396</v>
      </c>
      <c r="B94" s="167"/>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row>
    <row r="95" spans="1:27"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row>
    <row r="96" spans="1:27" x14ac:dyDescent="0.25">
      <c r="A96" s="14" t="s">
        <v>84</v>
      </c>
      <c r="B96" s="15" t="s">
        <v>83</v>
      </c>
      <c r="C96" s="32" t="s">
        <v>45</v>
      </c>
      <c r="D96" s="32" t="s">
        <v>46</v>
      </c>
      <c r="E96" s="32" t="s">
        <v>47</v>
      </c>
      <c r="F96" s="32" t="s">
        <v>48</v>
      </c>
      <c r="G96" s="32" t="s">
        <v>49</v>
      </c>
      <c r="H96" s="32" t="s">
        <v>50</v>
      </c>
      <c r="I96" s="32" t="s">
        <v>51</v>
      </c>
      <c r="J96" s="32" t="s">
        <v>52</v>
      </c>
      <c r="K96" s="32" t="s">
        <v>53</v>
      </c>
      <c r="L96" s="32" t="s">
        <v>54</v>
      </c>
      <c r="M96" s="32" t="s">
        <v>55</v>
      </c>
      <c r="N96" s="32" t="s">
        <v>56</v>
      </c>
      <c r="O96" s="32" t="s">
        <v>57</v>
      </c>
      <c r="P96" s="32" t="s">
        <v>58</v>
      </c>
      <c r="Q96" s="32" t="s">
        <v>59</v>
      </c>
      <c r="R96" s="32" t="s">
        <v>60</v>
      </c>
      <c r="S96" s="32" t="s">
        <v>61</v>
      </c>
      <c r="T96" s="32" t="s">
        <v>62</v>
      </c>
      <c r="U96" s="32" t="s">
        <v>63</v>
      </c>
      <c r="V96" s="32" t="s">
        <v>64</v>
      </c>
      <c r="W96" s="32" t="s">
        <v>65</v>
      </c>
      <c r="X96" s="32" t="s">
        <v>66</v>
      </c>
      <c r="Y96" s="32" t="s">
        <v>67</v>
      </c>
      <c r="Z96" s="32" t="s">
        <v>68</v>
      </c>
      <c r="AA96" s="33" t="s">
        <v>69</v>
      </c>
    </row>
    <row r="97" spans="1:27" x14ac:dyDescent="0.25">
      <c r="A97" s="18">
        <v>1</v>
      </c>
      <c r="B97" s="26" t="s">
        <v>237</v>
      </c>
      <c r="C97" s="34">
        <v>79.93560791015625</v>
      </c>
      <c r="D97" s="35">
        <v>80.847297668457031</v>
      </c>
      <c r="E97" s="35">
        <v>81.116386413574219</v>
      </c>
      <c r="F97" s="35">
        <v>81.412551879882813</v>
      </c>
      <c r="G97" s="35">
        <v>81.702369689941406</v>
      </c>
      <c r="H97" s="35">
        <v>81.980949401855469</v>
      </c>
      <c r="I97" s="35">
        <v>82.240997314453125</v>
      </c>
      <c r="J97" s="36">
        <v>82.501869201660156</v>
      </c>
      <c r="K97" s="36">
        <v>82.766532897949219</v>
      </c>
      <c r="L97" s="36">
        <v>83.026519775390625</v>
      </c>
      <c r="M97" s="36">
        <v>83.28204345703125</v>
      </c>
      <c r="N97" s="36">
        <v>83.517784118652344</v>
      </c>
      <c r="O97" s="36">
        <v>83.749580383300781</v>
      </c>
      <c r="P97" s="36">
        <v>83.975227355957031</v>
      </c>
      <c r="Q97" s="36">
        <v>84.193122863769531</v>
      </c>
      <c r="R97" s="36">
        <v>84.4027099609375</v>
      </c>
      <c r="S97" s="36">
        <v>84.597679138183594</v>
      </c>
      <c r="T97" s="36">
        <v>84.7889404296875</v>
      </c>
      <c r="U97" s="36">
        <v>84.978233337402344</v>
      </c>
      <c r="V97" s="36">
        <v>85.156005859375</v>
      </c>
      <c r="W97" s="36">
        <v>85.331024169921875</v>
      </c>
      <c r="X97" s="36">
        <v>85.505928039550781</v>
      </c>
      <c r="Y97" s="36">
        <v>85.668304443359375</v>
      </c>
      <c r="Z97" s="36">
        <v>85.822410583496094</v>
      </c>
      <c r="AA97" s="37">
        <v>85.963890075683594</v>
      </c>
    </row>
    <row r="98" spans="1:27" x14ac:dyDescent="0.25">
      <c r="A98" s="19">
        <v>2</v>
      </c>
      <c r="B98" s="16" t="s">
        <v>238</v>
      </c>
      <c r="C98" s="38">
        <v>78.115638732910156</v>
      </c>
      <c r="D98" s="39">
        <v>79.038864135742188</v>
      </c>
      <c r="E98" s="39">
        <v>79.313796997070313</v>
      </c>
      <c r="F98" s="39">
        <v>79.604850769042969</v>
      </c>
      <c r="G98" s="39">
        <v>79.893310546875</v>
      </c>
      <c r="H98" s="39">
        <v>80.17596435546875</v>
      </c>
      <c r="I98" s="39">
        <v>80.439216613769531</v>
      </c>
      <c r="J98" s="40">
        <v>80.709854125976562</v>
      </c>
      <c r="K98" s="40">
        <v>80.974220275878906</v>
      </c>
      <c r="L98" s="40">
        <v>81.235794067382812</v>
      </c>
      <c r="M98" s="40">
        <v>81.486213684082031</v>
      </c>
      <c r="N98" s="40">
        <v>81.721321105957031</v>
      </c>
      <c r="O98" s="40">
        <v>81.949798583984375</v>
      </c>
      <c r="P98" s="40">
        <v>82.173698425292969</v>
      </c>
      <c r="Q98" s="40">
        <v>82.392532348632812</v>
      </c>
      <c r="R98" s="40">
        <v>82.605270385742187</v>
      </c>
      <c r="S98" s="40">
        <v>82.804557800292969</v>
      </c>
      <c r="T98" s="40">
        <v>82.996902465820313</v>
      </c>
      <c r="U98" s="40">
        <v>83.178535461425781</v>
      </c>
      <c r="V98" s="40">
        <v>83.357170104980469</v>
      </c>
      <c r="W98" s="40">
        <v>83.534187316894531</v>
      </c>
      <c r="X98" s="40">
        <v>83.709915161132812</v>
      </c>
      <c r="Y98" s="40">
        <v>83.875068664550781</v>
      </c>
      <c r="Z98" s="40">
        <v>84.028007507324219</v>
      </c>
      <c r="AA98" s="41">
        <v>84.175857543945313</v>
      </c>
    </row>
    <row r="99" spans="1:27" x14ac:dyDescent="0.25">
      <c r="A99" s="19">
        <v>3</v>
      </c>
      <c r="B99" s="16" t="s">
        <v>239</v>
      </c>
      <c r="C99" s="38">
        <v>78.062873840332031</v>
      </c>
      <c r="D99" s="39">
        <v>78.991401672363281</v>
      </c>
      <c r="E99" s="39">
        <v>79.272087097167969</v>
      </c>
      <c r="F99" s="39">
        <v>79.567291259765625</v>
      </c>
      <c r="G99" s="39">
        <v>79.852119445800781</v>
      </c>
      <c r="H99" s="39">
        <v>80.127120971679688</v>
      </c>
      <c r="I99" s="39">
        <v>80.389579772949219</v>
      </c>
      <c r="J99" s="40">
        <v>80.658164978027344</v>
      </c>
      <c r="K99" s="40">
        <v>80.926521301269531</v>
      </c>
      <c r="L99" s="40">
        <v>81.188880920410156</v>
      </c>
      <c r="M99" s="40">
        <v>81.440437316894531</v>
      </c>
      <c r="N99" s="40">
        <v>81.678367614746094</v>
      </c>
      <c r="O99" s="40">
        <v>81.906135559082031</v>
      </c>
      <c r="P99" s="40">
        <v>82.132049560546875</v>
      </c>
      <c r="Q99" s="40">
        <v>82.351417541503906</v>
      </c>
      <c r="R99" s="40">
        <v>82.5599365234375</v>
      </c>
      <c r="S99" s="40">
        <v>82.758293151855469</v>
      </c>
      <c r="T99" s="40">
        <v>82.94830322265625</v>
      </c>
      <c r="U99" s="40">
        <v>83.132247924804688</v>
      </c>
      <c r="V99" s="40">
        <v>83.309005737304688</v>
      </c>
      <c r="W99" s="40">
        <v>83.489753723144531</v>
      </c>
      <c r="X99" s="40">
        <v>83.666961669921875</v>
      </c>
      <c r="Y99" s="40">
        <v>83.831100463867188</v>
      </c>
      <c r="Z99" s="40">
        <v>83.983688354492188</v>
      </c>
      <c r="AA99" s="41">
        <v>84.128868103027344</v>
      </c>
    </row>
    <row r="100" spans="1:27" x14ac:dyDescent="0.25">
      <c r="A100" s="19">
        <v>4</v>
      </c>
      <c r="B100" s="16" t="s">
        <v>240</v>
      </c>
      <c r="C100" s="42">
        <v>78.817863464355469</v>
      </c>
      <c r="D100" s="40">
        <v>79.737075805664063</v>
      </c>
      <c r="E100" s="40">
        <v>80.011405944824219</v>
      </c>
      <c r="F100" s="40">
        <v>80.30352783203125</v>
      </c>
      <c r="G100" s="40">
        <v>80.585182189941406</v>
      </c>
      <c r="H100" s="40">
        <v>80.86065673828125</v>
      </c>
      <c r="I100" s="40">
        <v>81.126190185546875</v>
      </c>
      <c r="J100" s="40">
        <v>81.389663696289063</v>
      </c>
      <c r="K100" s="40">
        <v>81.653701782226562</v>
      </c>
      <c r="L100" s="40">
        <v>81.915809631347656</v>
      </c>
      <c r="M100" s="40">
        <v>82.165481567382813</v>
      </c>
      <c r="N100" s="40">
        <v>82.400299072265625</v>
      </c>
      <c r="O100" s="40">
        <v>82.62847900390625</v>
      </c>
      <c r="P100" s="40">
        <v>82.85479736328125</v>
      </c>
      <c r="Q100" s="40">
        <v>83.074676513671875</v>
      </c>
      <c r="R100" s="40">
        <v>83.283576965332031</v>
      </c>
      <c r="S100" s="40">
        <v>83.480926513671875</v>
      </c>
      <c r="T100" s="40">
        <v>83.672286987304688</v>
      </c>
      <c r="U100" s="40">
        <v>83.857772827148438</v>
      </c>
      <c r="V100" s="40">
        <v>84.0360107421875</v>
      </c>
      <c r="W100" s="40">
        <v>84.213485717773438</v>
      </c>
      <c r="X100" s="40">
        <v>84.38958740234375</v>
      </c>
      <c r="Y100" s="40">
        <v>84.553970336914063</v>
      </c>
      <c r="Z100" s="40">
        <v>84.707160949707031</v>
      </c>
      <c r="AA100" s="41">
        <v>84.850334167480469</v>
      </c>
    </row>
    <row r="101" spans="1:27" x14ac:dyDescent="0.25">
      <c r="A101" s="19">
        <v>5</v>
      </c>
      <c r="B101" s="16" t="s">
        <v>241</v>
      </c>
      <c r="C101" s="42">
        <v>78.344589233398438</v>
      </c>
      <c r="D101" s="40">
        <v>79.269966125488281</v>
      </c>
      <c r="E101" s="40">
        <v>79.545860290527344</v>
      </c>
      <c r="F101" s="40">
        <v>79.837562561035156</v>
      </c>
      <c r="G101" s="40">
        <v>80.118820190429688</v>
      </c>
      <c r="H101" s="40">
        <v>80.39862060546875</v>
      </c>
      <c r="I101" s="40">
        <v>80.662139892578125</v>
      </c>
      <c r="J101" s="40">
        <v>80.922607421875</v>
      </c>
      <c r="K101" s="40">
        <v>81.184608459472656</v>
      </c>
      <c r="L101" s="40">
        <v>81.445816040039063</v>
      </c>
      <c r="M101" s="40">
        <v>81.689826965332031</v>
      </c>
      <c r="N101" s="40">
        <v>81.926811218261719</v>
      </c>
      <c r="O101" s="40">
        <v>82.151763916015625</v>
      </c>
      <c r="P101" s="40">
        <v>82.378486633300781</v>
      </c>
      <c r="Q101" s="40">
        <v>82.599403381347656</v>
      </c>
      <c r="R101" s="40">
        <v>82.805778503417969</v>
      </c>
      <c r="S101" s="40">
        <v>83.003883361816406</v>
      </c>
      <c r="T101" s="40">
        <v>83.195526123046875</v>
      </c>
      <c r="U101" s="40">
        <v>83.3834228515625</v>
      </c>
      <c r="V101" s="40">
        <v>83.560134887695313</v>
      </c>
      <c r="W101" s="40">
        <v>83.736976623535156</v>
      </c>
      <c r="X101" s="40">
        <v>83.910797119140625</v>
      </c>
      <c r="Y101" s="40">
        <v>84.074493408203125</v>
      </c>
      <c r="Z101" s="40">
        <v>84.226165771484375</v>
      </c>
      <c r="AA101" s="41">
        <v>84.370399475097656</v>
      </c>
    </row>
    <row r="102" spans="1:27" x14ac:dyDescent="0.25">
      <c r="A102" s="19">
        <v>6</v>
      </c>
      <c r="B102" s="16" t="s">
        <v>242</v>
      </c>
      <c r="C102" s="42">
        <v>80.49957275390625</v>
      </c>
      <c r="D102" s="40">
        <v>81.433059692382813</v>
      </c>
      <c r="E102" s="40">
        <v>81.701240539550781</v>
      </c>
      <c r="F102" s="40">
        <v>81.999298095703125</v>
      </c>
      <c r="G102" s="40">
        <v>82.285797119140625</v>
      </c>
      <c r="H102" s="40">
        <v>82.560684204101563</v>
      </c>
      <c r="I102" s="40">
        <v>82.830085754394531</v>
      </c>
      <c r="J102" s="40">
        <v>83.100273132324219</v>
      </c>
      <c r="K102" s="40">
        <v>83.373039245605469</v>
      </c>
      <c r="L102" s="40">
        <v>83.642494201660156</v>
      </c>
      <c r="M102" s="40">
        <v>83.898780822753906</v>
      </c>
      <c r="N102" s="40">
        <v>84.142189025878906</v>
      </c>
      <c r="O102" s="40">
        <v>84.379890441894531</v>
      </c>
      <c r="P102" s="40">
        <v>84.608795166015625</v>
      </c>
      <c r="Q102" s="40">
        <v>84.836418151855469</v>
      </c>
      <c r="R102" s="40">
        <v>85.049598693847656</v>
      </c>
      <c r="S102" s="40">
        <v>85.247550964355469</v>
      </c>
      <c r="T102" s="40">
        <v>85.44183349609375</v>
      </c>
      <c r="U102" s="40">
        <v>85.630584716796875</v>
      </c>
      <c r="V102" s="40">
        <v>85.816291809082031</v>
      </c>
      <c r="W102" s="40">
        <v>85.99786376953125</v>
      </c>
      <c r="X102" s="40">
        <v>86.175949096679688</v>
      </c>
      <c r="Y102" s="40">
        <v>86.343421936035156</v>
      </c>
      <c r="Z102" s="40">
        <v>86.502365112304687</v>
      </c>
      <c r="AA102" s="41">
        <v>86.64764404296875</v>
      </c>
    </row>
    <row r="103" spans="1:27" x14ac:dyDescent="0.25">
      <c r="A103" s="19">
        <v>7</v>
      </c>
      <c r="B103" s="16" t="s">
        <v>243</v>
      </c>
      <c r="C103" s="42">
        <v>79.282012939453125</v>
      </c>
      <c r="D103" s="40">
        <v>80.199943542480469</v>
      </c>
      <c r="E103" s="40">
        <v>80.474708557128906</v>
      </c>
      <c r="F103" s="40">
        <v>80.774497985839844</v>
      </c>
      <c r="G103" s="40">
        <v>81.067298889160156</v>
      </c>
      <c r="H103" s="40">
        <v>81.342231750488281</v>
      </c>
      <c r="I103" s="40">
        <v>81.597442626953125</v>
      </c>
      <c r="J103" s="40">
        <v>81.865524291992188</v>
      </c>
      <c r="K103" s="40">
        <v>82.134872436523438</v>
      </c>
      <c r="L103" s="40">
        <v>82.401481628417969</v>
      </c>
      <c r="M103" s="40">
        <v>82.652236938476563</v>
      </c>
      <c r="N103" s="40">
        <v>82.892158508300781</v>
      </c>
      <c r="O103" s="40">
        <v>83.120796203613281</v>
      </c>
      <c r="P103" s="40">
        <v>83.346817016601563</v>
      </c>
      <c r="Q103" s="40">
        <v>83.566146850585938</v>
      </c>
      <c r="R103" s="40">
        <v>83.778060913085938</v>
      </c>
      <c r="S103" s="40">
        <v>83.980964660644531</v>
      </c>
      <c r="T103" s="40">
        <v>84.175003051757813</v>
      </c>
      <c r="U103" s="40">
        <v>84.364555358886719</v>
      </c>
      <c r="V103" s="40">
        <v>84.548377990722656</v>
      </c>
      <c r="W103" s="40">
        <v>84.724815368652344</v>
      </c>
      <c r="X103" s="40">
        <v>84.903129577636719</v>
      </c>
      <c r="Y103" s="40">
        <v>85.06982421875</v>
      </c>
      <c r="Z103" s="40">
        <v>85.227500915527344</v>
      </c>
      <c r="AA103" s="41">
        <v>85.374557495117187</v>
      </c>
    </row>
    <row r="104" spans="1:27" x14ac:dyDescent="0.25">
      <c r="A104" s="19">
        <v>8</v>
      </c>
      <c r="B104" s="16" t="s">
        <v>244</v>
      </c>
      <c r="C104" s="42">
        <v>79.526878356933594</v>
      </c>
      <c r="D104" s="40">
        <v>80.444656372070312</v>
      </c>
      <c r="E104" s="40">
        <v>80.722763061523438</v>
      </c>
      <c r="F104" s="40">
        <v>81.029167175292969</v>
      </c>
      <c r="G104" s="40">
        <v>81.311569213867188</v>
      </c>
      <c r="H104" s="40">
        <v>81.592552185058594</v>
      </c>
      <c r="I104" s="40">
        <v>81.856437683105469</v>
      </c>
      <c r="J104" s="40">
        <v>82.123405456542969</v>
      </c>
      <c r="K104" s="40">
        <v>82.393241882324219</v>
      </c>
      <c r="L104" s="40">
        <v>82.655998229980469</v>
      </c>
      <c r="M104" s="40">
        <v>82.907829284667969</v>
      </c>
      <c r="N104" s="40">
        <v>83.146209716796875</v>
      </c>
      <c r="O104" s="40">
        <v>83.380043029785156</v>
      </c>
      <c r="P104" s="40">
        <v>83.600326538085938</v>
      </c>
      <c r="Q104" s="40">
        <v>83.815849304199219</v>
      </c>
      <c r="R104" s="40">
        <v>84.023384094238281</v>
      </c>
      <c r="S104" s="40">
        <v>84.218307495117188</v>
      </c>
      <c r="T104" s="40">
        <v>84.405418395996094</v>
      </c>
      <c r="U104" s="40">
        <v>84.595085144042969</v>
      </c>
      <c r="V104" s="40">
        <v>84.773063659667969</v>
      </c>
      <c r="W104" s="40">
        <v>84.946159362792969</v>
      </c>
      <c r="X104" s="40">
        <v>85.121299743652344</v>
      </c>
      <c r="Y104" s="40">
        <v>85.277519226074219</v>
      </c>
      <c r="Z104" s="40">
        <v>85.427207946777344</v>
      </c>
      <c r="AA104" s="41">
        <v>85.569305419921875</v>
      </c>
    </row>
    <row r="105" spans="1:27" x14ac:dyDescent="0.25">
      <c r="A105" s="19">
        <v>9</v>
      </c>
      <c r="B105" s="16" t="s">
        <v>245</v>
      </c>
      <c r="C105" s="42">
        <v>79.829551696777344</v>
      </c>
      <c r="D105" s="40">
        <v>80.754127502441406</v>
      </c>
      <c r="E105" s="40">
        <v>81.015411376953125</v>
      </c>
      <c r="F105" s="40">
        <v>81.308830261230469</v>
      </c>
      <c r="G105" s="40">
        <v>81.59600830078125</v>
      </c>
      <c r="H105" s="40">
        <v>81.871971130371094</v>
      </c>
      <c r="I105" s="40">
        <v>82.137123107910156</v>
      </c>
      <c r="J105" s="40">
        <v>82.403564453125</v>
      </c>
      <c r="K105" s="40">
        <v>82.672271728515625</v>
      </c>
      <c r="L105" s="40">
        <v>82.933563232421875</v>
      </c>
      <c r="M105" s="40">
        <v>83.188163757324219</v>
      </c>
      <c r="N105" s="40">
        <v>83.423355102539062</v>
      </c>
      <c r="O105" s="40">
        <v>83.653511047363281</v>
      </c>
      <c r="P105" s="40">
        <v>83.875831604003906</v>
      </c>
      <c r="Q105" s="40">
        <v>84.09613037109375</v>
      </c>
      <c r="R105" s="40">
        <v>84.302017211914063</v>
      </c>
      <c r="S105" s="40">
        <v>84.498046875</v>
      </c>
      <c r="T105" s="40">
        <v>84.688949584960938</v>
      </c>
      <c r="U105" s="40">
        <v>84.874099731445313</v>
      </c>
      <c r="V105" s="40">
        <v>85.049591064453125</v>
      </c>
      <c r="W105" s="40">
        <v>85.226219177246094</v>
      </c>
      <c r="X105" s="40">
        <v>85.3966064453125</v>
      </c>
      <c r="Y105" s="40">
        <v>85.55999755859375</v>
      </c>
      <c r="Z105" s="40">
        <v>85.708473205566406</v>
      </c>
      <c r="AA105" s="41">
        <v>85.85528564453125</v>
      </c>
    </row>
    <row r="106" spans="1:27" x14ac:dyDescent="0.25">
      <c r="A106" s="20">
        <v>10</v>
      </c>
      <c r="B106" s="17" t="s">
        <v>246</v>
      </c>
      <c r="C106" s="43">
        <v>79.656318664550781</v>
      </c>
      <c r="D106" s="44">
        <v>80.574775695800781</v>
      </c>
      <c r="E106" s="44">
        <v>80.843009948730469</v>
      </c>
      <c r="F106" s="44">
        <v>81.13299560546875</v>
      </c>
      <c r="G106" s="44">
        <v>81.414299011230469</v>
      </c>
      <c r="H106" s="44">
        <v>81.688308715820313</v>
      </c>
      <c r="I106" s="44">
        <v>81.952484130859375</v>
      </c>
      <c r="J106" s="44">
        <v>82.221107482910156</v>
      </c>
      <c r="K106" s="44">
        <v>82.490386962890625</v>
      </c>
      <c r="L106" s="44">
        <v>82.754150390625</v>
      </c>
      <c r="M106" s="44">
        <v>83.012893676757812</v>
      </c>
      <c r="N106" s="44">
        <v>83.247528076171875</v>
      </c>
      <c r="O106" s="44">
        <v>83.482086181640625</v>
      </c>
      <c r="P106" s="44">
        <v>83.710525512695313</v>
      </c>
      <c r="Q106" s="44">
        <v>83.933929443359375</v>
      </c>
      <c r="R106" s="44">
        <v>84.143638610839844</v>
      </c>
      <c r="S106" s="44">
        <v>84.338027954101563</v>
      </c>
      <c r="T106" s="44">
        <v>84.532173156738281</v>
      </c>
      <c r="U106" s="44">
        <v>84.718055725097656</v>
      </c>
      <c r="V106" s="44">
        <v>84.900032043457031</v>
      </c>
      <c r="W106" s="44">
        <v>85.078422546386719</v>
      </c>
      <c r="X106" s="44">
        <v>85.261695861816406</v>
      </c>
      <c r="Y106" s="44">
        <v>85.42864990234375</v>
      </c>
      <c r="Z106" s="44">
        <v>85.581916809082031</v>
      </c>
      <c r="AA106" s="45">
        <v>85.7308349609375</v>
      </c>
    </row>
    <row r="107" spans="1:27"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row>
    <row r="108" spans="1:27" x14ac:dyDescent="0.25">
      <c r="A108" s="69"/>
      <c r="B108" s="10" t="s">
        <v>85</v>
      </c>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row>
    <row r="109" spans="1:27" x14ac:dyDescent="0.25">
      <c r="A109" s="22" t="s">
        <v>84</v>
      </c>
      <c r="B109" s="15" t="s">
        <v>83</v>
      </c>
      <c r="C109" s="60" t="s">
        <v>45</v>
      </c>
      <c r="D109" s="46" t="s">
        <v>46</v>
      </c>
      <c r="E109" s="46" t="s">
        <v>47</v>
      </c>
      <c r="F109" s="46" t="s">
        <v>48</v>
      </c>
      <c r="G109" s="46" t="s">
        <v>49</v>
      </c>
      <c r="H109" s="46" t="s">
        <v>50</v>
      </c>
      <c r="I109" s="46" t="s">
        <v>51</v>
      </c>
      <c r="J109" s="46" t="s">
        <v>52</v>
      </c>
      <c r="K109" s="46" t="s">
        <v>53</v>
      </c>
      <c r="L109" s="46" t="s">
        <v>54</v>
      </c>
      <c r="M109" s="46" t="s">
        <v>55</v>
      </c>
      <c r="N109" s="46" t="s">
        <v>56</v>
      </c>
      <c r="O109" s="46" t="s">
        <v>57</v>
      </c>
      <c r="P109" s="46" t="s">
        <v>58</v>
      </c>
      <c r="Q109" s="46" t="s">
        <v>59</v>
      </c>
      <c r="R109" s="46" t="s">
        <v>60</v>
      </c>
      <c r="S109" s="46" t="s">
        <v>61</v>
      </c>
      <c r="T109" s="46" t="s">
        <v>62</v>
      </c>
      <c r="U109" s="46" t="s">
        <v>63</v>
      </c>
      <c r="V109" s="46" t="s">
        <v>64</v>
      </c>
      <c r="W109" s="46" t="s">
        <v>65</v>
      </c>
      <c r="X109" s="46" t="s">
        <v>66</v>
      </c>
      <c r="Y109" s="46" t="s">
        <v>67</v>
      </c>
      <c r="Z109" s="46" t="s">
        <v>68</v>
      </c>
      <c r="AA109" s="47" t="s">
        <v>69</v>
      </c>
    </row>
    <row r="110" spans="1:27" x14ac:dyDescent="0.25">
      <c r="A110" s="29">
        <v>1</v>
      </c>
      <c r="B110" s="30" t="str">
        <f>VLOOKUP($A$110,$A$97:$AA$106,2)</f>
        <v>Badenoch and Strathspey</v>
      </c>
      <c r="C110" s="61">
        <f>VLOOKUP($A$110,$A$97:$AA$106,3)</f>
        <v>79.93560791015625</v>
      </c>
      <c r="D110" s="62">
        <f>VLOOKUP($A$110,$A$97:$AA$106,4)</f>
        <v>80.847297668457031</v>
      </c>
      <c r="E110" s="62">
        <f>VLOOKUP($A$110,$A$97:$AA$106,5)</f>
        <v>81.116386413574219</v>
      </c>
      <c r="F110" s="62">
        <f>VLOOKUP($A$110,$A$97:$AA$106,6)</f>
        <v>81.412551879882813</v>
      </c>
      <c r="G110" s="62">
        <f>VLOOKUP($A$110,$A$97:$AA$106,7)</f>
        <v>81.702369689941406</v>
      </c>
      <c r="H110" s="62">
        <f>VLOOKUP($A$110,$A$97:$AA$106,8)</f>
        <v>81.980949401855469</v>
      </c>
      <c r="I110" s="62">
        <f>VLOOKUP($A$110,$A$97:$AA$106,9)</f>
        <v>82.240997314453125</v>
      </c>
      <c r="J110" s="62">
        <f>VLOOKUP($A$110,$A$97:$AA$106,10)</f>
        <v>82.501869201660156</v>
      </c>
      <c r="K110" s="62">
        <f>VLOOKUP($A$110,$A$97:$AA$106,11)</f>
        <v>82.766532897949219</v>
      </c>
      <c r="L110" s="62">
        <f>VLOOKUP($A$110,$A$97:$AA$106,12)</f>
        <v>83.026519775390625</v>
      </c>
      <c r="M110" s="62">
        <f>VLOOKUP($A$110,$A$97:$AA$106,13)</f>
        <v>83.28204345703125</v>
      </c>
      <c r="N110" s="62">
        <f>VLOOKUP($A$110,$A$97:$AA$106,14)</f>
        <v>83.517784118652344</v>
      </c>
      <c r="O110" s="62">
        <f>VLOOKUP($A$110,$A$97:$AA$106,15)</f>
        <v>83.749580383300781</v>
      </c>
      <c r="P110" s="62">
        <f>VLOOKUP($A$110,$A$97:$AA$106,16)</f>
        <v>83.975227355957031</v>
      </c>
      <c r="Q110" s="62">
        <f>VLOOKUP($A$110,$A$97:$AA$106,17)</f>
        <v>84.193122863769531</v>
      </c>
      <c r="R110" s="62">
        <f>VLOOKUP($A$110,$A$97:$AA$106,18)</f>
        <v>84.4027099609375</v>
      </c>
      <c r="S110" s="62">
        <f>VLOOKUP($A$110,$A$97:$AA$106,19)</f>
        <v>84.597679138183594</v>
      </c>
      <c r="T110" s="62">
        <f>VLOOKUP($A$110,$A$97:$AA$106,20)</f>
        <v>84.7889404296875</v>
      </c>
      <c r="U110" s="62">
        <f>VLOOKUP($A$110,$A$97:$AA$106,21)</f>
        <v>84.978233337402344</v>
      </c>
      <c r="V110" s="62">
        <f>VLOOKUP($A$110,$A$97:$AA$106,22)</f>
        <v>85.156005859375</v>
      </c>
      <c r="W110" s="62">
        <f>VLOOKUP($A$110,$A$97:$AA$106,23)</f>
        <v>85.331024169921875</v>
      </c>
      <c r="X110" s="62">
        <f>VLOOKUP($A$110,$A$97:$AA$106,24)</f>
        <v>85.505928039550781</v>
      </c>
      <c r="Y110" s="62">
        <f>VLOOKUP($A$110,$A$97:$AA$106,25)</f>
        <v>85.668304443359375</v>
      </c>
      <c r="Z110" s="62">
        <f>VLOOKUP($A$110,$A$97:$AA$106,26)</f>
        <v>85.822410583496094</v>
      </c>
      <c r="AA110" s="63">
        <f>VLOOKUP($A$110,$A$97:$AA$106,27)</f>
        <v>85.963890075683594</v>
      </c>
    </row>
    <row r="111" spans="1:27" x14ac:dyDescent="0.25">
      <c r="A111" s="25"/>
      <c r="B111" s="25"/>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x14ac:dyDescent="0.25">
      <c r="A112" s="161" t="s">
        <v>87</v>
      </c>
      <c r="B112" s="161"/>
      <c r="C112" s="161"/>
      <c r="D112" s="161"/>
    </row>
    <row r="135" spans="1:38" ht="15.75" x14ac:dyDescent="0.25">
      <c r="A135" s="163" t="s">
        <v>379</v>
      </c>
      <c r="B135" s="163"/>
      <c r="C135" s="163"/>
      <c r="D135" s="163"/>
      <c r="E135" s="163"/>
      <c r="F135" s="163"/>
      <c r="G135" s="111"/>
      <c r="H135" s="111"/>
      <c r="I135" s="111"/>
      <c r="J135" s="111"/>
      <c r="K135" s="112"/>
      <c r="L135" s="111"/>
      <c r="M135" s="111"/>
      <c r="N135" s="111"/>
      <c r="O135" s="111"/>
      <c r="P135" s="169"/>
      <c r="Q135" s="169"/>
      <c r="R135" s="169"/>
      <c r="S135" s="169"/>
      <c r="T135" s="169"/>
      <c r="U135" s="169"/>
      <c r="V135" s="169"/>
      <c r="W135" s="113"/>
      <c r="X135" s="113"/>
      <c r="Y135" s="113"/>
      <c r="Z135" s="113"/>
      <c r="AA135" s="113"/>
      <c r="AB135" s="113"/>
      <c r="AC135" s="113"/>
      <c r="AD135" s="113"/>
      <c r="AE135" s="113"/>
      <c r="AF135" s="113"/>
      <c r="AG135" s="113"/>
      <c r="AH135" s="113"/>
      <c r="AI135" s="113"/>
      <c r="AJ135" s="113"/>
      <c r="AK135" s="113"/>
      <c r="AL135" s="113"/>
    </row>
    <row r="136" spans="1:38" ht="15.75" x14ac:dyDescent="0.25">
      <c r="A136" s="156" t="s">
        <v>21</v>
      </c>
      <c r="B136" s="156"/>
      <c r="C136" s="156"/>
      <c r="D136" s="156"/>
      <c r="E136" s="156"/>
      <c r="F136" s="156"/>
      <c r="G136" s="31"/>
      <c r="H136" s="31"/>
      <c r="I136" s="31"/>
      <c r="J136" s="31"/>
      <c r="K136" s="157" t="s">
        <v>86</v>
      </c>
      <c r="L136" s="157"/>
      <c r="M136" s="31"/>
      <c r="N136" s="31"/>
      <c r="O136" s="31"/>
      <c r="P136" s="156"/>
      <c r="Q136" s="156"/>
      <c r="R136" s="156"/>
      <c r="S136" s="156"/>
      <c r="T136" s="156"/>
      <c r="U136" s="156"/>
      <c r="V136" s="156"/>
      <c r="W136" s="11"/>
      <c r="X136" s="11"/>
      <c r="Y136" s="11"/>
      <c r="Z136" s="11"/>
      <c r="AA136" s="11"/>
      <c r="AB136" s="11"/>
      <c r="AC136" s="11"/>
      <c r="AD136" s="11"/>
      <c r="AE136" s="11"/>
      <c r="AF136" s="11"/>
      <c r="AG136" s="11"/>
      <c r="AH136" s="11"/>
      <c r="AI136" s="11"/>
      <c r="AJ136" s="11"/>
      <c r="AK136" s="11"/>
      <c r="AL136" s="11"/>
    </row>
    <row r="138" spans="1:38" ht="18.75" x14ac:dyDescent="0.25">
      <c r="A138" s="167" t="s">
        <v>399</v>
      </c>
      <c r="B138" s="167"/>
      <c r="C138" s="167"/>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1:38"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1:38" x14ac:dyDescent="0.25">
      <c r="A140" s="14" t="s">
        <v>84</v>
      </c>
      <c r="B140" s="15" t="s">
        <v>83</v>
      </c>
      <c r="C140" s="87" t="s">
        <v>394</v>
      </c>
      <c r="D140" s="87" t="s">
        <v>393</v>
      </c>
      <c r="E140" s="87" t="s">
        <v>392</v>
      </c>
      <c r="F140" s="87" t="s">
        <v>391</v>
      </c>
      <c r="G140" s="87" t="s">
        <v>390</v>
      </c>
      <c r="H140" s="87" t="s">
        <v>389</v>
      </c>
      <c r="I140" s="87" t="s">
        <v>388</v>
      </c>
      <c r="J140" s="87" t="s">
        <v>387</v>
      </c>
      <c r="K140" s="87" t="s">
        <v>386</v>
      </c>
      <c r="L140" s="87" t="s">
        <v>385</v>
      </c>
      <c r="M140" s="87" t="s">
        <v>384</v>
      </c>
      <c r="N140" s="32" t="s">
        <v>45</v>
      </c>
      <c r="O140" s="32" t="s">
        <v>46</v>
      </c>
      <c r="P140" s="32" t="s">
        <v>47</v>
      </c>
      <c r="Q140" s="32" t="s">
        <v>48</v>
      </c>
      <c r="R140" s="32" t="s">
        <v>49</v>
      </c>
      <c r="S140" s="32" t="s">
        <v>50</v>
      </c>
      <c r="T140" s="32" t="s">
        <v>51</v>
      </c>
      <c r="U140" s="32" t="s">
        <v>52</v>
      </c>
      <c r="V140" s="32" t="s">
        <v>53</v>
      </c>
      <c r="W140" s="32" t="s">
        <v>54</v>
      </c>
      <c r="X140" s="32" t="s">
        <v>55</v>
      </c>
      <c r="Y140" s="32" t="s">
        <v>56</v>
      </c>
      <c r="Z140" s="32" t="s">
        <v>57</v>
      </c>
      <c r="AA140" s="32" t="s">
        <v>58</v>
      </c>
      <c r="AB140" s="32" t="s">
        <v>59</v>
      </c>
      <c r="AC140" s="32" t="s">
        <v>60</v>
      </c>
      <c r="AD140" s="32" t="s">
        <v>61</v>
      </c>
      <c r="AE140" s="32" t="s">
        <v>62</v>
      </c>
      <c r="AF140" s="32" t="s">
        <v>63</v>
      </c>
      <c r="AG140" s="32" t="s">
        <v>64</v>
      </c>
      <c r="AH140" s="32" t="s">
        <v>65</v>
      </c>
      <c r="AI140" s="32" t="s">
        <v>66</v>
      </c>
      <c r="AJ140" s="32" t="s">
        <v>67</v>
      </c>
      <c r="AK140" s="32" t="s">
        <v>68</v>
      </c>
      <c r="AL140" s="33" t="s">
        <v>69</v>
      </c>
    </row>
    <row r="141" spans="1:38" x14ac:dyDescent="0.25">
      <c r="A141" s="18">
        <v>1</v>
      </c>
      <c r="B141" s="26" t="s">
        <v>237</v>
      </c>
      <c r="C141" s="84">
        <v>181</v>
      </c>
      <c r="D141" s="89">
        <v>244</v>
      </c>
      <c r="E141" s="89">
        <v>300</v>
      </c>
      <c r="F141" s="89">
        <v>288</v>
      </c>
      <c r="G141" s="89">
        <v>219</v>
      </c>
      <c r="H141" s="89">
        <v>288</v>
      </c>
      <c r="I141" s="89">
        <v>180</v>
      </c>
      <c r="J141" s="89">
        <v>74</v>
      </c>
      <c r="K141" s="89">
        <v>278</v>
      </c>
      <c r="L141" s="89">
        <v>164</v>
      </c>
      <c r="M141" s="89">
        <v>25</v>
      </c>
      <c r="N141" s="88">
        <v>74.10784912109375</v>
      </c>
      <c r="O141" s="88">
        <v>61.992813110351563</v>
      </c>
      <c r="P141" s="88">
        <v>62.846523284912109</v>
      </c>
      <c r="Q141" s="88">
        <v>63.540431976318359</v>
      </c>
      <c r="R141" s="88">
        <v>63.835914611816406</v>
      </c>
      <c r="S141" s="88">
        <v>66.997261047363281</v>
      </c>
      <c r="T141" s="88">
        <v>69.073287963867188</v>
      </c>
      <c r="U141" s="89">
        <v>67.478897094726563</v>
      </c>
      <c r="V141" s="89">
        <v>65.670181274414063</v>
      </c>
      <c r="W141" s="89">
        <v>67.701576232910156</v>
      </c>
      <c r="X141" s="89">
        <v>65.336822509765625</v>
      </c>
      <c r="Y141" s="89">
        <v>66.01361083984375</v>
      </c>
      <c r="Z141" s="89">
        <v>67.059547424316406</v>
      </c>
      <c r="AA141" s="89">
        <v>67.200645446777344</v>
      </c>
      <c r="AB141" s="89">
        <v>65.770172119140625</v>
      </c>
      <c r="AC141" s="89">
        <v>66.638725280761719</v>
      </c>
      <c r="AD141" s="89">
        <v>67.115455627441406</v>
      </c>
      <c r="AE141" s="89">
        <v>64.482292175292969</v>
      </c>
      <c r="AF141" s="89">
        <v>64.366668701171875</v>
      </c>
      <c r="AG141" s="89">
        <v>64.737106323242188</v>
      </c>
      <c r="AH141" s="89">
        <v>63.616291046142578</v>
      </c>
      <c r="AI141" s="89">
        <v>63.575107574462891</v>
      </c>
      <c r="AJ141" s="89">
        <v>63.139369964599609</v>
      </c>
      <c r="AK141" s="89">
        <v>62.744808197021484</v>
      </c>
      <c r="AL141" s="90">
        <v>62.917125701904297</v>
      </c>
    </row>
    <row r="142" spans="1:38" x14ac:dyDescent="0.25">
      <c r="A142" s="19">
        <v>2</v>
      </c>
      <c r="B142" s="16" t="s">
        <v>238</v>
      </c>
      <c r="C142" s="85">
        <v>2.2737367544323206E-13</v>
      </c>
      <c r="D142" s="92">
        <v>40</v>
      </c>
      <c r="E142" s="92">
        <v>195</v>
      </c>
      <c r="F142" s="92">
        <v>187</v>
      </c>
      <c r="G142" s="92">
        <v>288</v>
      </c>
      <c r="H142" s="92">
        <v>186</v>
      </c>
      <c r="I142" s="92">
        <v>291</v>
      </c>
      <c r="J142" s="92">
        <v>115</v>
      </c>
      <c r="K142" s="92">
        <v>-21</v>
      </c>
      <c r="L142" s="92">
        <v>54</v>
      </c>
      <c r="M142" s="92">
        <v>-231</v>
      </c>
      <c r="N142" s="91">
        <v>-38.803428649902344</v>
      </c>
      <c r="O142" s="91">
        <v>-60.992633819580078</v>
      </c>
      <c r="P142" s="91">
        <v>-57.151569366455078</v>
      </c>
      <c r="Q142" s="91">
        <v>-57.415908813476563</v>
      </c>
      <c r="R142" s="91">
        <v>-55.908485412597656</v>
      </c>
      <c r="S142" s="91">
        <v>-50.610347747802734</v>
      </c>
      <c r="T142" s="91">
        <v>-50.921432495117188</v>
      </c>
      <c r="U142" s="92">
        <v>-50.919384002685547</v>
      </c>
      <c r="V142" s="92">
        <v>-52.324638366699219</v>
      </c>
      <c r="W142" s="92">
        <v>-52.113166809082031</v>
      </c>
      <c r="X142" s="92">
        <v>-52.429767608642578</v>
      </c>
      <c r="Y142" s="92">
        <v>-51.206306457519531</v>
      </c>
      <c r="Z142" s="92">
        <v>-51.379646301269531</v>
      </c>
      <c r="AA142" s="92">
        <v>-52.070728302001953</v>
      </c>
      <c r="AB142" s="92">
        <v>-53.118915557861328</v>
      </c>
      <c r="AC142" s="92">
        <v>-53.32586669921875</v>
      </c>
      <c r="AD142" s="92">
        <v>-53.640323638916016</v>
      </c>
      <c r="AE142" s="92">
        <v>-54.531055450439453</v>
      </c>
      <c r="AF142" s="92">
        <v>-53.321937561035156</v>
      </c>
      <c r="AG142" s="92">
        <v>-54.172645568847656</v>
      </c>
      <c r="AH142" s="92">
        <v>-55.480388641357422</v>
      </c>
      <c r="AI142" s="92">
        <v>-54.982620239257813</v>
      </c>
      <c r="AJ142" s="92">
        <v>-56.051345825195313</v>
      </c>
      <c r="AK142" s="92">
        <v>-55.406963348388672</v>
      </c>
      <c r="AL142" s="93">
        <v>-55.804462432861328</v>
      </c>
    </row>
    <row r="143" spans="1:38" x14ac:dyDescent="0.25">
      <c r="A143" s="19">
        <v>3</v>
      </c>
      <c r="B143" s="16" t="s">
        <v>239</v>
      </c>
      <c r="C143" s="85">
        <v>75</v>
      </c>
      <c r="D143" s="92">
        <v>95</v>
      </c>
      <c r="E143" s="92">
        <v>218</v>
      </c>
      <c r="F143" s="92">
        <v>210</v>
      </c>
      <c r="G143" s="92">
        <v>216</v>
      </c>
      <c r="H143" s="92">
        <v>97</v>
      </c>
      <c r="I143" s="92">
        <v>243</v>
      </c>
      <c r="J143" s="92">
        <v>64</v>
      </c>
      <c r="K143" s="92">
        <v>111</v>
      </c>
      <c r="L143" s="92">
        <v>110</v>
      </c>
      <c r="M143" s="92">
        <v>-54</v>
      </c>
      <c r="N143" s="91">
        <v>9.7845573425292969</v>
      </c>
      <c r="O143" s="91">
        <v>-7.607151985168457</v>
      </c>
      <c r="P143" s="91">
        <v>-2.1602258682250977</v>
      </c>
      <c r="Q143" s="91">
        <v>-1.1195598840713501</v>
      </c>
      <c r="R143" s="91">
        <v>-4.726557731628418</v>
      </c>
      <c r="S143" s="91">
        <v>4.2341547012329102</v>
      </c>
      <c r="T143" s="91">
        <v>3.8944642543792725</v>
      </c>
      <c r="U143" s="92">
        <v>4.1518211364746094</v>
      </c>
      <c r="V143" s="92">
        <v>3.9424355030059814</v>
      </c>
      <c r="W143" s="92">
        <v>2.5224018096923828</v>
      </c>
      <c r="X143" s="92">
        <v>3.108022928237915</v>
      </c>
      <c r="Y143" s="92">
        <v>4.0877575874328613</v>
      </c>
      <c r="Z143" s="92">
        <v>4.7659039497375488</v>
      </c>
      <c r="AA143" s="92">
        <v>3.8345067501068115</v>
      </c>
      <c r="AB143" s="92">
        <v>4.3784666061401367</v>
      </c>
      <c r="AC143" s="92">
        <v>2.9925911426544189</v>
      </c>
      <c r="AD143" s="92">
        <v>1.9353331327438354</v>
      </c>
      <c r="AE143" s="92">
        <v>1.8343758583068848</v>
      </c>
      <c r="AF143" s="92">
        <v>1.8364684581756592</v>
      </c>
      <c r="AG143" s="92">
        <v>2.9932446479797363</v>
      </c>
      <c r="AH143" s="92">
        <v>2.1671683788299561</v>
      </c>
      <c r="AI143" s="92">
        <v>1.6511466503143311</v>
      </c>
      <c r="AJ143" s="92">
        <v>2.3001363277435303</v>
      </c>
      <c r="AK143" s="92">
        <v>2.3180391788482666</v>
      </c>
      <c r="AL143" s="93">
        <v>1.6022546291351318</v>
      </c>
    </row>
    <row r="144" spans="1:38" x14ac:dyDescent="0.25">
      <c r="A144" s="19">
        <v>4</v>
      </c>
      <c r="B144" s="16" t="s">
        <v>240</v>
      </c>
      <c r="C144" s="85">
        <v>454</v>
      </c>
      <c r="D144" s="92">
        <v>649</v>
      </c>
      <c r="E144" s="92">
        <v>1021</v>
      </c>
      <c r="F144" s="92">
        <v>1485</v>
      </c>
      <c r="G144" s="92">
        <v>1076</v>
      </c>
      <c r="H144" s="92">
        <v>2020</v>
      </c>
      <c r="I144" s="92">
        <v>1584</v>
      </c>
      <c r="J144" s="92">
        <v>678</v>
      </c>
      <c r="K144" s="92">
        <v>911</v>
      </c>
      <c r="L144" s="92">
        <v>777</v>
      </c>
      <c r="M144" s="92">
        <v>73</v>
      </c>
      <c r="N144" s="92">
        <v>656.88079833984375</v>
      </c>
      <c r="O144" s="92">
        <v>613.74346923828125</v>
      </c>
      <c r="P144" s="92">
        <v>625.12030029296875</v>
      </c>
      <c r="Q144" s="92">
        <v>623.752685546875</v>
      </c>
      <c r="R144" s="92">
        <v>621.19525146484375</v>
      </c>
      <c r="S144" s="92">
        <v>632.40863037109375</v>
      </c>
      <c r="T144" s="92">
        <v>633.6270751953125</v>
      </c>
      <c r="U144" s="92">
        <v>634.41851806640625</v>
      </c>
      <c r="V144" s="92">
        <v>631.9320068359375</v>
      </c>
      <c r="W144" s="92">
        <v>632.46435546875</v>
      </c>
      <c r="X144" s="92">
        <v>632.078125</v>
      </c>
      <c r="Y144" s="92">
        <v>632.7086181640625</v>
      </c>
      <c r="Z144" s="92">
        <v>632.74908447265625</v>
      </c>
      <c r="AA144" s="92">
        <v>633.4444580078125</v>
      </c>
      <c r="AB144" s="92">
        <v>630.96551513671875</v>
      </c>
      <c r="AC144" s="92">
        <v>630.511962890625</v>
      </c>
      <c r="AD144" s="92">
        <v>630.8074951171875</v>
      </c>
      <c r="AE144" s="92">
        <v>630.21539306640625</v>
      </c>
      <c r="AF144" s="92">
        <v>629.79461669921875</v>
      </c>
      <c r="AG144" s="92">
        <v>630.5924072265625</v>
      </c>
      <c r="AH144" s="92">
        <v>627.4322509765625</v>
      </c>
      <c r="AI144" s="92">
        <v>629.00787353515625</v>
      </c>
      <c r="AJ144" s="92">
        <v>630.061279296875</v>
      </c>
      <c r="AK144" s="92">
        <v>628.47064208984375</v>
      </c>
      <c r="AL144" s="93">
        <v>627.220458984375</v>
      </c>
    </row>
    <row r="145" spans="1:38" x14ac:dyDescent="0.25">
      <c r="A145" s="19">
        <v>5</v>
      </c>
      <c r="B145" s="16" t="s">
        <v>241</v>
      </c>
      <c r="C145" s="85">
        <v>-7</v>
      </c>
      <c r="D145" s="92">
        <v>129</v>
      </c>
      <c r="E145" s="92">
        <v>192</v>
      </c>
      <c r="F145" s="92">
        <v>192</v>
      </c>
      <c r="G145" s="92">
        <v>129</v>
      </c>
      <c r="H145" s="92">
        <v>123</v>
      </c>
      <c r="I145" s="92">
        <v>-4</v>
      </c>
      <c r="J145" s="92">
        <v>121</v>
      </c>
      <c r="K145" s="92">
        <v>200</v>
      </c>
      <c r="L145" s="92">
        <v>99</v>
      </c>
      <c r="M145" s="92">
        <v>10</v>
      </c>
      <c r="N145" s="92">
        <v>16.136348724365234</v>
      </c>
      <c r="O145" s="92">
        <v>0.36683577299118042</v>
      </c>
      <c r="P145" s="92">
        <v>3.4987633228302002</v>
      </c>
      <c r="Q145" s="92">
        <v>3.0827109813690186</v>
      </c>
      <c r="R145" s="92">
        <v>2.786867618560791</v>
      </c>
      <c r="S145" s="92">
        <v>7.3388800621032715</v>
      </c>
      <c r="T145" s="92">
        <v>8.8644933700561523</v>
      </c>
      <c r="U145" s="92">
        <v>9.0483217239379883</v>
      </c>
      <c r="V145" s="92">
        <v>7.1495966911315918</v>
      </c>
      <c r="W145" s="92">
        <v>8.510345458984375</v>
      </c>
      <c r="X145" s="92">
        <v>7.5171346664428711</v>
      </c>
      <c r="Y145" s="92">
        <v>9.1310024261474609</v>
      </c>
      <c r="Z145" s="92">
        <v>8.8307981491088867</v>
      </c>
      <c r="AA145" s="92">
        <v>8.7750368118286133</v>
      </c>
      <c r="AB145" s="92">
        <v>8.119389533996582</v>
      </c>
      <c r="AC145" s="92">
        <v>7.8763337135314941</v>
      </c>
      <c r="AD145" s="92">
        <v>6.2901005744934082</v>
      </c>
      <c r="AE145" s="92">
        <v>6.8609189987182617</v>
      </c>
      <c r="AF145" s="92">
        <v>7.0850915908813477</v>
      </c>
      <c r="AG145" s="92">
        <v>7.0076007843017578</v>
      </c>
      <c r="AH145" s="92">
        <v>5.8516640663146973</v>
      </c>
      <c r="AI145" s="92">
        <v>6.4347119331359863</v>
      </c>
      <c r="AJ145" s="92">
        <v>7.0617599487304687</v>
      </c>
      <c r="AK145" s="92">
        <v>5.7791008949279785</v>
      </c>
      <c r="AL145" s="93">
        <v>5.3666000366210938</v>
      </c>
    </row>
    <row r="146" spans="1:38" x14ac:dyDescent="0.25">
      <c r="A146" s="19">
        <v>6</v>
      </c>
      <c r="B146" s="16" t="s">
        <v>242</v>
      </c>
      <c r="C146" s="85">
        <v>164</v>
      </c>
      <c r="D146" s="92">
        <v>269</v>
      </c>
      <c r="E146" s="92">
        <v>313</v>
      </c>
      <c r="F146" s="92">
        <v>474</v>
      </c>
      <c r="G146" s="92">
        <v>145</v>
      </c>
      <c r="H146" s="92">
        <v>340</v>
      </c>
      <c r="I146" s="92">
        <v>233</v>
      </c>
      <c r="J146" s="92">
        <v>234</v>
      </c>
      <c r="K146" s="92">
        <v>92</v>
      </c>
      <c r="L146" s="92">
        <v>155</v>
      </c>
      <c r="M146" s="92">
        <v>107</v>
      </c>
      <c r="N146" s="92">
        <v>87.225738525390625</v>
      </c>
      <c r="O146" s="92">
        <v>70.202964782714844</v>
      </c>
      <c r="P146" s="92">
        <v>74.791946411132813</v>
      </c>
      <c r="Q146" s="92">
        <v>74.135627746582031</v>
      </c>
      <c r="R146" s="92">
        <v>73.1322021484375</v>
      </c>
      <c r="S146" s="92">
        <v>78.841423034667969</v>
      </c>
      <c r="T146" s="92">
        <v>78.653785705566406</v>
      </c>
      <c r="U146" s="92">
        <v>79.383171081542969</v>
      </c>
      <c r="V146" s="92">
        <v>78.099617004394531</v>
      </c>
      <c r="W146" s="92">
        <v>76.247451782226563</v>
      </c>
      <c r="X146" s="92">
        <v>76.822441101074219</v>
      </c>
      <c r="Y146" s="92">
        <v>77.378997802734375</v>
      </c>
      <c r="Z146" s="92">
        <v>78.12652587890625</v>
      </c>
      <c r="AA146" s="92">
        <v>77.753280639648437</v>
      </c>
      <c r="AB146" s="92">
        <v>77.526969909667969</v>
      </c>
      <c r="AC146" s="92">
        <v>76.931221008300781</v>
      </c>
      <c r="AD146" s="92">
        <v>76.255386352539063</v>
      </c>
      <c r="AE146" s="92">
        <v>77.456062316894531</v>
      </c>
      <c r="AF146" s="92">
        <v>77.896614074707031</v>
      </c>
      <c r="AG146" s="92">
        <v>76.672843933105469</v>
      </c>
      <c r="AH146" s="92">
        <v>75.063941955566406</v>
      </c>
      <c r="AI146" s="92">
        <v>74.606925964355469</v>
      </c>
      <c r="AJ146" s="92">
        <v>75.441246032714844</v>
      </c>
      <c r="AK146" s="92">
        <v>75.264717102050781</v>
      </c>
      <c r="AL146" s="93">
        <v>75.040328979492188</v>
      </c>
    </row>
    <row r="147" spans="1:38" x14ac:dyDescent="0.25">
      <c r="A147" s="19">
        <v>7</v>
      </c>
      <c r="B147" s="16" t="s">
        <v>243</v>
      </c>
      <c r="C147" s="85">
        <v>90</v>
      </c>
      <c r="D147" s="92">
        <v>296</v>
      </c>
      <c r="E147" s="92">
        <v>299</v>
      </c>
      <c r="F147" s="92">
        <v>237</v>
      </c>
      <c r="G147" s="92">
        <v>261</v>
      </c>
      <c r="H147" s="92">
        <v>220</v>
      </c>
      <c r="I147" s="92">
        <v>182</v>
      </c>
      <c r="J147" s="92">
        <v>142</v>
      </c>
      <c r="K147" s="92">
        <v>5</v>
      </c>
      <c r="L147" s="92">
        <v>273</v>
      </c>
      <c r="M147" s="92">
        <v>12</v>
      </c>
      <c r="N147" s="92">
        <v>69.186065673828125</v>
      </c>
      <c r="O147" s="92">
        <v>55.440895080566406</v>
      </c>
      <c r="P147" s="92">
        <v>58.15234375</v>
      </c>
      <c r="Q147" s="92">
        <v>58.367183685302734</v>
      </c>
      <c r="R147" s="92">
        <v>56.893207550048828</v>
      </c>
      <c r="S147" s="92">
        <v>60.329334259033203</v>
      </c>
      <c r="T147" s="92">
        <v>59.801971435546875</v>
      </c>
      <c r="U147" s="92">
        <v>60.480323791503906</v>
      </c>
      <c r="V147" s="92">
        <v>59.475776672363281</v>
      </c>
      <c r="W147" s="92">
        <v>59.892623901367188</v>
      </c>
      <c r="X147" s="92">
        <v>59.146656036376953</v>
      </c>
      <c r="Y147" s="92">
        <v>59.924472808837891</v>
      </c>
      <c r="Z147" s="92">
        <v>59.572322845458984</v>
      </c>
      <c r="AA147" s="92">
        <v>58.670539855957031</v>
      </c>
      <c r="AB147" s="92">
        <v>58.740680694580078</v>
      </c>
      <c r="AC147" s="92">
        <v>58.487483978271484</v>
      </c>
      <c r="AD147" s="92">
        <v>58.524936676025391</v>
      </c>
      <c r="AE147" s="92">
        <v>58.413314819335938</v>
      </c>
      <c r="AF147" s="92">
        <v>58.267768859863281</v>
      </c>
      <c r="AG147" s="92">
        <v>57.992885589599609</v>
      </c>
      <c r="AH147" s="92">
        <v>56.335979461669922</v>
      </c>
      <c r="AI147" s="92">
        <v>57.142475128173828</v>
      </c>
      <c r="AJ147" s="92">
        <v>55.787490844726562</v>
      </c>
      <c r="AK147" s="92">
        <v>55.858928680419922</v>
      </c>
      <c r="AL147" s="93">
        <v>54.818702697753906</v>
      </c>
    </row>
    <row r="148" spans="1:38" x14ac:dyDescent="0.25">
      <c r="A148" s="19">
        <v>8</v>
      </c>
      <c r="B148" s="16" t="s">
        <v>244</v>
      </c>
      <c r="C148" s="85">
        <v>85</v>
      </c>
      <c r="D148" s="92">
        <v>140</v>
      </c>
      <c r="E148" s="92">
        <v>194</v>
      </c>
      <c r="F148" s="92">
        <v>128</v>
      </c>
      <c r="G148" s="92">
        <v>196</v>
      </c>
      <c r="H148" s="92">
        <v>60</v>
      </c>
      <c r="I148" s="92">
        <v>97</v>
      </c>
      <c r="J148" s="92">
        <v>43</v>
      </c>
      <c r="K148" s="92">
        <v>112</v>
      </c>
      <c r="L148" s="92">
        <v>38</v>
      </c>
      <c r="M148" s="92">
        <v>37</v>
      </c>
      <c r="N148" s="92">
        <v>6.4111371040344238</v>
      </c>
      <c r="O148" s="92">
        <v>-9.9323329925537109</v>
      </c>
      <c r="P148" s="92">
        <v>-5.8052639961242676</v>
      </c>
      <c r="Q148" s="92">
        <v>-8.3977193832397461</v>
      </c>
      <c r="R148" s="92">
        <v>-5.6499481201171875</v>
      </c>
      <c r="S148" s="92">
        <v>-1.7278337478637695</v>
      </c>
      <c r="T148" s="92">
        <v>-3.1662375926971436</v>
      </c>
      <c r="U148" s="92">
        <v>-2.8278462886810303</v>
      </c>
      <c r="V148" s="92">
        <v>-4.6197733879089355</v>
      </c>
      <c r="W148" s="92">
        <v>-4.8611984252929687</v>
      </c>
      <c r="X148" s="92">
        <v>-3.9628806114196777</v>
      </c>
      <c r="Y148" s="92">
        <v>-4.381596565246582</v>
      </c>
      <c r="Z148" s="92">
        <v>-4.2615375518798828</v>
      </c>
      <c r="AA148" s="92">
        <v>-4.260495662689209</v>
      </c>
      <c r="AB148" s="92">
        <v>-3.5689542293548584</v>
      </c>
      <c r="AC148" s="92">
        <v>-5.3123874664306641</v>
      </c>
      <c r="AD148" s="92">
        <v>-6.1413097381591797</v>
      </c>
      <c r="AE148" s="92">
        <v>-3.8291695117950439</v>
      </c>
      <c r="AF148" s="92">
        <v>-5.720792293548584</v>
      </c>
      <c r="AG148" s="92">
        <v>-6.5357942581176758</v>
      </c>
      <c r="AH148" s="92">
        <v>-6.5682334899902344</v>
      </c>
      <c r="AI148" s="92">
        <v>-6.3053297996520996</v>
      </c>
      <c r="AJ148" s="92">
        <v>-6.6623234748840332</v>
      </c>
      <c r="AK148" s="92">
        <v>-6.5250058174133301</v>
      </c>
      <c r="AL148" s="93">
        <v>-6.8862934112548828</v>
      </c>
    </row>
    <row r="149" spans="1:38" x14ac:dyDescent="0.25">
      <c r="A149" s="19">
        <v>9</v>
      </c>
      <c r="B149" s="16" t="s">
        <v>245</v>
      </c>
      <c r="C149" s="85">
        <v>96</v>
      </c>
      <c r="D149" s="92">
        <v>143</v>
      </c>
      <c r="E149" s="92">
        <v>250</v>
      </c>
      <c r="F149" s="92">
        <v>177</v>
      </c>
      <c r="G149" s="92">
        <v>202</v>
      </c>
      <c r="H149" s="92">
        <v>-42</v>
      </c>
      <c r="I149" s="92">
        <v>77</v>
      </c>
      <c r="J149" s="92">
        <v>131</v>
      </c>
      <c r="K149" s="92">
        <v>177</v>
      </c>
      <c r="L149" s="92">
        <v>68</v>
      </c>
      <c r="M149" s="92">
        <v>85</v>
      </c>
      <c r="N149" s="92">
        <v>65.313758850097656</v>
      </c>
      <c r="O149" s="92">
        <v>47.564693450927734</v>
      </c>
      <c r="P149" s="92">
        <v>54.099414825439453</v>
      </c>
      <c r="Q149" s="92">
        <v>51.860679626464844</v>
      </c>
      <c r="R149" s="92">
        <v>53.855072021484375</v>
      </c>
      <c r="S149" s="92">
        <v>56.082874298095703</v>
      </c>
      <c r="T149" s="92">
        <v>56.418102264404297</v>
      </c>
      <c r="U149" s="92">
        <v>55.598926544189453</v>
      </c>
      <c r="V149" s="92">
        <v>52.02069091796875</v>
      </c>
      <c r="W149" s="92">
        <v>53.557781219482422</v>
      </c>
      <c r="X149" s="92">
        <v>55.239185333251953</v>
      </c>
      <c r="Y149" s="92">
        <v>53.716831207275391</v>
      </c>
      <c r="Z149" s="92">
        <v>54.961921691894531</v>
      </c>
      <c r="AA149" s="92">
        <v>54.7139892578125</v>
      </c>
      <c r="AB149" s="92">
        <v>56.307342529296875</v>
      </c>
      <c r="AC149" s="92">
        <v>53.169124603271484</v>
      </c>
      <c r="AD149" s="92">
        <v>53.721706390380859</v>
      </c>
      <c r="AE149" s="92">
        <v>53.853839874267578</v>
      </c>
      <c r="AF149" s="92">
        <v>52.511367797851563</v>
      </c>
      <c r="AG149" s="92">
        <v>52.772415161132813</v>
      </c>
      <c r="AH149" s="92">
        <v>51.999538421630859</v>
      </c>
      <c r="AI149" s="92">
        <v>52.484138488769531</v>
      </c>
      <c r="AJ149" s="92">
        <v>50.920551300048828</v>
      </c>
      <c r="AK149" s="92">
        <v>50.28704833984375</v>
      </c>
      <c r="AL149" s="93">
        <v>49.212917327880859</v>
      </c>
    </row>
    <row r="150" spans="1:38" x14ac:dyDescent="0.25">
      <c r="A150" s="20">
        <v>10</v>
      </c>
      <c r="B150" s="17" t="s">
        <v>246</v>
      </c>
      <c r="C150" s="86">
        <v>32</v>
      </c>
      <c r="D150" s="94">
        <v>200</v>
      </c>
      <c r="E150" s="94">
        <v>250</v>
      </c>
      <c r="F150" s="94">
        <v>186</v>
      </c>
      <c r="G150" s="94">
        <v>20</v>
      </c>
      <c r="H150" s="94">
        <v>158</v>
      </c>
      <c r="I150" s="94">
        <v>58</v>
      </c>
      <c r="J150" s="94">
        <v>93</v>
      </c>
      <c r="K150" s="94">
        <v>-3</v>
      </c>
      <c r="L150" s="94">
        <v>22</v>
      </c>
      <c r="M150" s="94">
        <v>17</v>
      </c>
      <c r="N150" s="94">
        <v>-17.22899055480957</v>
      </c>
      <c r="O150" s="94">
        <v>-27.543552398681641</v>
      </c>
      <c r="P150" s="94">
        <v>-25.002887725830078</v>
      </c>
      <c r="Q150" s="94">
        <v>-26.376110076904297</v>
      </c>
      <c r="R150" s="94">
        <v>-25.758604049682617</v>
      </c>
      <c r="S150" s="94">
        <v>-21.48536491394043</v>
      </c>
      <c r="T150" s="94">
        <v>-21.821102142333984</v>
      </c>
      <c r="U150" s="94">
        <v>-21.493444442749023</v>
      </c>
      <c r="V150" s="94">
        <v>-23.482196807861328</v>
      </c>
      <c r="W150" s="94">
        <v>-22.330018997192383</v>
      </c>
      <c r="X150" s="94">
        <v>-23.175838470458984</v>
      </c>
      <c r="Y150" s="94">
        <v>-22.345211029052734</v>
      </c>
      <c r="Z150" s="94">
        <v>-22.393028259277344</v>
      </c>
      <c r="AA150" s="94">
        <v>-22.04414176940918</v>
      </c>
      <c r="AB150" s="94">
        <v>-23.138324737548828</v>
      </c>
      <c r="AC150" s="94">
        <v>-23.788843154907227</v>
      </c>
      <c r="AD150" s="94">
        <v>-24.046110153198242</v>
      </c>
      <c r="AE150" s="94">
        <v>-23.232440948486328</v>
      </c>
      <c r="AF150" s="94">
        <v>-24.201461791992188</v>
      </c>
      <c r="AG150" s="94">
        <v>-23.919971466064453</v>
      </c>
      <c r="AH150" s="94">
        <v>-24.852371215820313</v>
      </c>
      <c r="AI150" s="94">
        <v>-24.160127639770508</v>
      </c>
      <c r="AJ150" s="94">
        <v>-24.344036102294922</v>
      </c>
      <c r="AK150" s="94">
        <v>-25.161069869995117</v>
      </c>
      <c r="AL150" s="95">
        <v>-25.607137680053711</v>
      </c>
    </row>
    <row r="151" spans="1:38"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row>
    <row r="152" spans="1:38" x14ac:dyDescent="0.25">
      <c r="A152" s="83"/>
      <c r="B152" s="10" t="s">
        <v>85</v>
      </c>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row>
    <row r="153" spans="1:38" x14ac:dyDescent="0.25">
      <c r="A153" s="22" t="s">
        <v>84</v>
      </c>
      <c r="B153" s="15" t="s">
        <v>83</v>
      </c>
      <c r="C153" s="102" t="s">
        <v>394</v>
      </c>
      <c r="D153" s="87" t="s">
        <v>393</v>
      </c>
      <c r="E153" s="87" t="s">
        <v>392</v>
      </c>
      <c r="F153" s="87" t="s">
        <v>391</v>
      </c>
      <c r="G153" s="87" t="s">
        <v>390</v>
      </c>
      <c r="H153" s="87" t="s">
        <v>389</v>
      </c>
      <c r="I153" s="87" t="s">
        <v>388</v>
      </c>
      <c r="J153" s="87" t="s">
        <v>387</v>
      </c>
      <c r="K153" s="87" t="s">
        <v>386</v>
      </c>
      <c r="L153" s="87" t="s">
        <v>385</v>
      </c>
      <c r="M153" s="87" t="s">
        <v>384</v>
      </c>
      <c r="N153" s="46" t="s">
        <v>45</v>
      </c>
      <c r="O153" s="46" t="s">
        <v>46</v>
      </c>
      <c r="P153" s="46" t="s">
        <v>47</v>
      </c>
      <c r="Q153" s="46" t="s">
        <v>48</v>
      </c>
      <c r="R153" s="46" t="s">
        <v>49</v>
      </c>
      <c r="S153" s="46" t="s">
        <v>50</v>
      </c>
      <c r="T153" s="46" t="s">
        <v>51</v>
      </c>
      <c r="U153" s="46" t="s">
        <v>52</v>
      </c>
      <c r="V153" s="46" t="s">
        <v>53</v>
      </c>
      <c r="W153" s="46" t="s">
        <v>54</v>
      </c>
      <c r="X153" s="46" t="s">
        <v>55</v>
      </c>
      <c r="Y153" s="46" t="s">
        <v>56</v>
      </c>
      <c r="Z153" s="46" t="s">
        <v>57</v>
      </c>
      <c r="AA153" s="46" t="s">
        <v>58</v>
      </c>
      <c r="AB153" s="46" t="s">
        <v>59</v>
      </c>
      <c r="AC153" s="46" t="s">
        <v>60</v>
      </c>
      <c r="AD153" s="46" t="s">
        <v>61</v>
      </c>
      <c r="AE153" s="46" t="s">
        <v>62</v>
      </c>
      <c r="AF153" s="46" t="s">
        <v>63</v>
      </c>
      <c r="AG153" s="46" t="s">
        <v>64</v>
      </c>
      <c r="AH153" s="46" t="s">
        <v>65</v>
      </c>
      <c r="AI153" s="46" t="s">
        <v>66</v>
      </c>
      <c r="AJ153" s="46" t="s">
        <v>67</v>
      </c>
      <c r="AK153" s="46" t="s">
        <v>68</v>
      </c>
      <c r="AL153" s="47" t="s">
        <v>69</v>
      </c>
    </row>
    <row r="154" spans="1:38" x14ac:dyDescent="0.25">
      <c r="A154" s="29">
        <v>1</v>
      </c>
      <c r="B154" s="101" t="str">
        <f>VLOOKUP($A$154,$A$141:$AL$150,2)</f>
        <v>Badenoch and Strathspey</v>
      </c>
      <c r="C154" s="96">
        <f>VLOOKUP($A$154,$A$141:$AL$150,3)</f>
        <v>181</v>
      </c>
      <c r="D154" s="97">
        <f>VLOOKUP($A$154,$A$141:$AL$150,4)</f>
        <v>244</v>
      </c>
      <c r="E154" s="97">
        <f>VLOOKUP($A$154,$A$141:$AL$150,5)</f>
        <v>300</v>
      </c>
      <c r="F154" s="97">
        <f>VLOOKUP($A$154,$A$141:$AL$150,6)</f>
        <v>288</v>
      </c>
      <c r="G154" s="97">
        <f>VLOOKUP($A$154,$A$141:$AL$150,7)</f>
        <v>219</v>
      </c>
      <c r="H154" s="97">
        <f>VLOOKUP($A$154,$A$141:$AL$150,8)</f>
        <v>288</v>
      </c>
      <c r="I154" s="97">
        <f>VLOOKUP($A$154,$A$141:$AL$150,9)</f>
        <v>180</v>
      </c>
      <c r="J154" s="97">
        <f>VLOOKUP($A$154,$A$141:$AL$150,10)</f>
        <v>74</v>
      </c>
      <c r="K154" s="97">
        <f>VLOOKUP($A$154,$A$141:$AL$150,11)</f>
        <v>278</v>
      </c>
      <c r="L154" s="97">
        <f>VLOOKUP($A$154,$A$141:$AL$150,12)</f>
        <v>164</v>
      </c>
      <c r="M154" s="97">
        <f>VLOOKUP($A$154,$A$141:$AL$150,13)</f>
        <v>25</v>
      </c>
      <c r="N154" s="97">
        <f>VLOOKUP($A$154,$A$141:$AL$150,14)</f>
        <v>74.10784912109375</v>
      </c>
      <c r="O154" s="97">
        <f>VLOOKUP($A$154,$A$141:$AL$150,15)</f>
        <v>61.992813110351563</v>
      </c>
      <c r="P154" s="97">
        <f>VLOOKUP($A$154,$A$141:$AL$150,16)</f>
        <v>62.846523284912109</v>
      </c>
      <c r="Q154" s="97">
        <f>VLOOKUP($A$154,$A$141:$AL$150,17)</f>
        <v>63.540431976318359</v>
      </c>
      <c r="R154" s="97">
        <f>VLOOKUP($A$154,$A$141:$AL$150,18)</f>
        <v>63.835914611816406</v>
      </c>
      <c r="S154" s="97">
        <f>VLOOKUP($A$154,$A$141:$AL$150,19)</f>
        <v>66.997261047363281</v>
      </c>
      <c r="T154" s="97">
        <f>VLOOKUP($A$154,$A$141:$AL$150,20)</f>
        <v>69.073287963867188</v>
      </c>
      <c r="U154" s="97">
        <f>VLOOKUP($A$154,$A$141:$AL$150,21)</f>
        <v>67.478897094726563</v>
      </c>
      <c r="V154" s="97">
        <f>VLOOKUP($A$154,$A$141:$AL$150,22)</f>
        <v>65.670181274414063</v>
      </c>
      <c r="W154" s="97">
        <f>VLOOKUP($A$154,$A$141:$AL$150,23)</f>
        <v>67.701576232910156</v>
      </c>
      <c r="X154" s="97">
        <f>VLOOKUP($A$154,$A$141:$AL$150,24)</f>
        <v>65.336822509765625</v>
      </c>
      <c r="Y154" s="97">
        <f>VLOOKUP($A$154,$A$141:$AL$150,25)</f>
        <v>66.01361083984375</v>
      </c>
      <c r="Z154" s="97">
        <f>VLOOKUP($A$154,$A$141:$AL$150,26)</f>
        <v>67.059547424316406</v>
      </c>
      <c r="AA154" s="97">
        <f>VLOOKUP($A$154,$A$141:$AL$150,27)</f>
        <v>67.200645446777344</v>
      </c>
      <c r="AB154" s="97">
        <f>VLOOKUP($A$154,$A$141:$AL$150,28)</f>
        <v>65.770172119140625</v>
      </c>
      <c r="AC154" s="97">
        <f>VLOOKUP($A$154,$A$141:$AL$150,29)</f>
        <v>66.638725280761719</v>
      </c>
      <c r="AD154" s="97">
        <f>VLOOKUP($A$154,$A$141:$AL$150,30)</f>
        <v>67.115455627441406</v>
      </c>
      <c r="AE154" s="97">
        <f>VLOOKUP($A$154,$A$141:$AL$150,31)</f>
        <v>64.482292175292969</v>
      </c>
      <c r="AF154" s="97">
        <f>VLOOKUP($A$154,$A$141:$AL$150,32)</f>
        <v>64.366668701171875</v>
      </c>
      <c r="AG154" s="97">
        <f>VLOOKUP($A$154,$A$141:$AL$150,33)</f>
        <v>64.737106323242188</v>
      </c>
      <c r="AH154" s="97">
        <f>VLOOKUP($A$154,$A$141:$AL$150,34)</f>
        <v>63.616291046142578</v>
      </c>
      <c r="AI154" s="97">
        <f>VLOOKUP($A$154,$A$141:$AL$150,35)</f>
        <v>63.575107574462891</v>
      </c>
      <c r="AJ154" s="97">
        <f>VLOOKUP($A$154,$A$141:$AL$150,36)</f>
        <v>63.139369964599609</v>
      </c>
      <c r="AK154" s="97">
        <f>VLOOKUP($A$154,$A$141:$AL$150,37)</f>
        <v>62.744808197021484</v>
      </c>
      <c r="AL154" s="98">
        <f>VLOOKUP($A$154,$A$141:$AL$150,38)</f>
        <v>62.917125701904297</v>
      </c>
    </row>
    <row r="155" spans="1:38" x14ac:dyDescent="0.25">
      <c r="A155" s="25"/>
      <c r="B155" s="25"/>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38" x14ac:dyDescent="0.25">
      <c r="A156" s="161" t="s">
        <v>87</v>
      </c>
      <c r="B156" s="161"/>
      <c r="C156" s="161"/>
      <c r="D156" s="161"/>
    </row>
    <row r="178" spans="1:16358" s="25" customFormat="1" ht="15.75" x14ac:dyDescent="0.25">
      <c r="A178" s="156"/>
      <c r="B178" s="156"/>
      <c r="C178" s="156"/>
      <c r="D178" s="156"/>
      <c r="E178" s="156"/>
      <c r="F178" s="156"/>
      <c r="G178" s="31"/>
      <c r="H178" s="31"/>
      <c r="I178" s="31"/>
      <c r="J178" s="31"/>
      <c r="K178" s="157" t="s">
        <v>86</v>
      </c>
      <c r="L178" s="157"/>
      <c r="M178" s="31"/>
      <c r="N178" s="31"/>
      <c r="O178" s="31"/>
      <c r="P178" s="156"/>
      <c r="Q178" s="156"/>
      <c r="R178" s="156"/>
      <c r="S178" s="156"/>
      <c r="T178" s="156"/>
      <c r="U178" s="156"/>
      <c r="V178" s="156"/>
      <c r="W178" s="11"/>
      <c r="X178" s="11"/>
      <c r="Y178" s="11"/>
      <c r="Z178" s="11"/>
      <c r="AA178" s="11"/>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row>
    <row r="180" spans="1:16358" x14ac:dyDescent="0.25">
      <c r="A180" s="165" t="s">
        <v>435</v>
      </c>
      <c r="B180" s="165"/>
    </row>
    <row r="181" spans="1:16358" s="114" customFormat="1" ht="11.25" x14ac:dyDescent="0.2">
      <c r="A181" s="164" t="s">
        <v>441</v>
      </c>
      <c r="B181" s="164"/>
      <c r="C181" s="164"/>
      <c r="D181" s="164"/>
      <c r="E181" s="164"/>
      <c r="F181" s="164"/>
      <c r="G181" s="164"/>
      <c r="H181" s="164"/>
    </row>
    <row r="182" spans="1:16358" s="114" customFormat="1" ht="24.75" customHeight="1" x14ac:dyDescent="0.25">
      <c r="A182" s="158" t="s">
        <v>442</v>
      </c>
      <c r="B182" s="159"/>
      <c r="C182" s="159"/>
      <c r="D182" s="159"/>
      <c r="E182" s="159"/>
      <c r="F182" s="159"/>
      <c r="G182" s="159"/>
      <c r="H182" s="159"/>
      <c r="I182" s="159"/>
      <c r="J182" s="159"/>
    </row>
    <row r="183" spans="1:16358" s="114" customFormat="1" x14ac:dyDescent="0.25">
      <c r="A183" s="118"/>
      <c r="B183" s="119"/>
      <c r="C183" s="119"/>
      <c r="D183" s="119"/>
      <c r="E183" s="119"/>
      <c r="F183" s="119"/>
      <c r="G183" s="119"/>
      <c r="H183" s="119"/>
      <c r="I183" s="119"/>
      <c r="J183" s="119"/>
    </row>
    <row r="184" spans="1:16358" s="114" customFormat="1" ht="11.25" x14ac:dyDescent="0.2">
      <c r="A184" s="153" t="s">
        <v>5</v>
      </c>
      <c r="B184" s="153"/>
    </row>
  </sheetData>
  <mergeCells count="41">
    <mergeCell ref="A2:B2"/>
    <mergeCell ref="A5:B5"/>
    <mergeCell ref="A180:B180"/>
    <mergeCell ref="A181:H181"/>
    <mergeCell ref="A138:C138"/>
    <mergeCell ref="A184:B184"/>
    <mergeCell ref="A6:B6"/>
    <mergeCell ref="C6:G6"/>
    <mergeCell ref="A7:B7"/>
    <mergeCell ref="C7:G7"/>
    <mergeCell ref="A156:D156"/>
    <mergeCell ref="A135:F135"/>
    <mergeCell ref="A182:J182"/>
    <mergeCell ref="A94:B94"/>
    <mergeCell ref="A112:D112"/>
    <mergeCell ref="A52:B52"/>
    <mergeCell ref="A70:D70"/>
    <mergeCell ref="A91:F91"/>
    <mergeCell ref="A10:B10"/>
    <mergeCell ref="A178:F178"/>
    <mergeCell ref="P50:V50"/>
    <mergeCell ref="P135:V135"/>
    <mergeCell ref="A136:F136"/>
    <mergeCell ref="K136:L136"/>
    <mergeCell ref="P136:V136"/>
    <mergeCell ref="K178:L178"/>
    <mergeCell ref="P178:V178"/>
    <mergeCell ref="A1:F1"/>
    <mergeCell ref="P1:V1"/>
    <mergeCell ref="A3:F3"/>
    <mergeCell ref="K3:L3"/>
    <mergeCell ref="P3:V3"/>
    <mergeCell ref="P91:V91"/>
    <mergeCell ref="A92:F92"/>
    <mergeCell ref="K92:L92"/>
    <mergeCell ref="P92:V92"/>
    <mergeCell ref="A28:D28"/>
    <mergeCell ref="A49:F49"/>
    <mergeCell ref="P49:V49"/>
    <mergeCell ref="A50:F50"/>
    <mergeCell ref="K50:L50"/>
  </mergeCells>
  <hyperlinks>
    <hyperlink ref="K3" display="Back to contents page "/>
    <hyperlink ref="K3:L3" location="Contents!A1" display="Back to contents page "/>
    <hyperlink ref="K50" display="Back to contents page "/>
    <hyperlink ref="K50:L50" location="Contents!A1" display="Back to contents page "/>
    <hyperlink ref="K92" display="Back to contents page "/>
    <hyperlink ref="K92:L92" location="Contents!A1" display="Back to contents page "/>
    <hyperlink ref="K136" display="Back to contents page "/>
    <hyperlink ref="K136:L136" location="Contents!A1" display="Back to contents page "/>
    <hyperlink ref="K178" display="Back to contents page "/>
    <hyperlink ref="K178:L178" location="Contents!A1" display="Back to contents page "/>
    <hyperlink ref="A6:B6" location="Highland!A29" display="1. Total Fertility Rate (All persons)"/>
    <hyperlink ref="C6:G6" location="Highland!A71" display="2. Standardised Mortality Ratio (All Persons)"/>
    <hyperlink ref="A7:B7" location="Highland!A113" display="3. Life Expectancy (All Persons)"/>
    <hyperlink ref="C7:G7" location="Highland!A157"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List Box 1">
              <controlPr defaultSize="0" autoLine="0" autoPict="0">
                <anchor moveWithCells="1">
                  <from>
                    <xdr:col>1</xdr:col>
                    <xdr:colOff>9525</xdr:colOff>
                    <xdr:row>28</xdr:row>
                    <xdr:rowOff>0</xdr:rowOff>
                  </from>
                  <to>
                    <xdr:col>2</xdr:col>
                    <xdr:colOff>9525</xdr:colOff>
                    <xdr:row>47</xdr:row>
                    <xdr:rowOff>0</xdr:rowOff>
                  </to>
                </anchor>
              </controlPr>
            </control>
          </mc:Choice>
        </mc:AlternateContent>
        <mc:AlternateContent xmlns:mc="http://schemas.openxmlformats.org/markup-compatibility/2006">
          <mc:Choice Requires="x14">
            <control shapeId="54274" r:id="rId5" name="List Box 2">
              <controlPr defaultSize="0" autoLine="0" autoPict="0">
                <anchor moveWithCells="1">
                  <from>
                    <xdr:col>1</xdr:col>
                    <xdr:colOff>38100</xdr:colOff>
                    <xdr:row>70</xdr:row>
                    <xdr:rowOff>19050</xdr:rowOff>
                  </from>
                  <to>
                    <xdr:col>2</xdr:col>
                    <xdr:colOff>9525</xdr:colOff>
                    <xdr:row>88</xdr:row>
                    <xdr:rowOff>180975</xdr:rowOff>
                  </to>
                </anchor>
              </controlPr>
            </control>
          </mc:Choice>
        </mc:AlternateContent>
        <mc:AlternateContent xmlns:mc="http://schemas.openxmlformats.org/markup-compatibility/2006">
          <mc:Choice Requires="x14">
            <control shapeId="54275" r:id="rId6" name="List Box 3">
              <controlPr defaultSize="0" autoLine="0" autoPict="0">
                <anchor moveWithCells="1">
                  <from>
                    <xdr:col>1</xdr:col>
                    <xdr:colOff>38100</xdr:colOff>
                    <xdr:row>112</xdr:row>
                    <xdr:rowOff>57150</xdr:rowOff>
                  </from>
                  <to>
                    <xdr:col>2</xdr:col>
                    <xdr:colOff>28575</xdr:colOff>
                    <xdr:row>132</xdr:row>
                    <xdr:rowOff>123825</xdr:rowOff>
                  </to>
                </anchor>
              </controlPr>
            </control>
          </mc:Choice>
        </mc:AlternateContent>
        <mc:AlternateContent xmlns:mc="http://schemas.openxmlformats.org/markup-compatibility/2006">
          <mc:Choice Requires="x14">
            <control shapeId="54276" r:id="rId7" name="List Box 4">
              <controlPr defaultSize="0" autoLine="0" autoPict="0">
                <anchor moveWithCells="1">
                  <from>
                    <xdr:col>1</xdr:col>
                    <xdr:colOff>38100</xdr:colOff>
                    <xdr:row>156</xdr:row>
                    <xdr:rowOff>57150</xdr:rowOff>
                  </from>
                  <to>
                    <xdr:col>2</xdr:col>
                    <xdr:colOff>28575</xdr:colOff>
                    <xdr:row>176</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3"/>
  <sheetViews>
    <sheetView showGridLines="0" workbookViewId="0"/>
  </sheetViews>
  <sheetFormatPr defaultRowHeight="15" x14ac:dyDescent="0.25"/>
  <cols>
    <col min="1" max="1" width="22.7109375" customWidth="1"/>
    <col min="2" max="2" width="9.140625" customWidth="1"/>
    <col min="7" max="7" width="11" customWidth="1"/>
    <col min="8" max="8" width="12.7109375" customWidth="1"/>
  </cols>
  <sheetData>
    <row r="1" spans="1:10" ht="18" customHeight="1" x14ac:dyDescent="0.25">
      <c r="A1" s="143" t="s">
        <v>36</v>
      </c>
    </row>
    <row r="2" spans="1:10" ht="52.5" customHeight="1" x14ac:dyDescent="0.25">
      <c r="A2" s="5" t="s">
        <v>37</v>
      </c>
      <c r="B2" s="149" t="s">
        <v>440</v>
      </c>
      <c r="C2" s="149"/>
      <c r="D2" s="149"/>
      <c r="E2" s="149"/>
      <c r="F2" s="149"/>
      <c r="G2" s="149"/>
      <c r="H2" s="149"/>
    </row>
    <row r="3" spans="1:10" x14ac:dyDescent="0.25">
      <c r="A3" s="6" t="s">
        <v>38</v>
      </c>
      <c r="B3" s="150" t="s">
        <v>39</v>
      </c>
      <c r="C3" s="150"/>
    </row>
    <row r="4" spans="1:10" x14ac:dyDescent="0.25">
      <c r="A4" s="6" t="s">
        <v>40</v>
      </c>
      <c r="B4" s="151" t="s">
        <v>398</v>
      </c>
      <c r="C4" s="151"/>
      <c r="D4" s="151"/>
      <c r="E4" s="151"/>
    </row>
    <row r="5" spans="1:10" x14ac:dyDescent="0.25">
      <c r="A5" s="6" t="s">
        <v>41</v>
      </c>
      <c r="B5" s="151" t="s">
        <v>42</v>
      </c>
      <c r="C5" s="151"/>
      <c r="D5" s="151"/>
      <c r="E5" s="151"/>
    </row>
    <row r="6" spans="1:10" x14ac:dyDescent="0.25">
      <c r="A6" s="6" t="s">
        <v>43</v>
      </c>
      <c r="B6" s="152" t="s">
        <v>437</v>
      </c>
      <c r="C6" s="152"/>
      <c r="D6" s="152"/>
      <c r="E6" s="152"/>
      <c r="F6" s="152"/>
      <c r="G6" s="152"/>
      <c r="H6" s="152"/>
      <c r="I6" s="152"/>
      <c r="J6" s="152"/>
    </row>
    <row r="7" spans="1:10" x14ac:dyDescent="0.25">
      <c r="A7" s="6"/>
    </row>
    <row r="8" spans="1:10" x14ac:dyDescent="0.25">
      <c r="A8" s="6" t="s">
        <v>44</v>
      </c>
    </row>
    <row r="9" spans="1:10" ht="41.25" customHeight="1" x14ac:dyDescent="0.25">
      <c r="A9" s="147" t="s">
        <v>439</v>
      </c>
      <c r="B9" s="147"/>
      <c r="C9" s="147"/>
      <c r="D9" s="147"/>
      <c r="E9" s="147"/>
      <c r="F9" s="147"/>
      <c r="G9" s="147"/>
      <c r="H9" s="147"/>
    </row>
    <row r="10" spans="1:10" ht="41.25" customHeight="1" x14ac:dyDescent="0.25">
      <c r="A10" s="148" t="s">
        <v>438</v>
      </c>
      <c r="B10" s="148"/>
      <c r="C10" s="148"/>
      <c r="D10" s="148"/>
      <c r="E10" s="148"/>
      <c r="F10" s="148"/>
      <c r="G10" s="148"/>
      <c r="H10" s="148"/>
    </row>
    <row r="11" spans="1:10" ht="66" customHeight="1" x14ac:dyDescent="0.25">
      <c r="A11" s="147" t="s">
        <v>397</v>
      </c>
      <c r="B11" s="147"/>
      <c r="C11" s="147"/>
      <c r="D11" s="147"/>
      <c r="E11" s="147"/>
      <c r="F11" s="147"/>
      <c r="G11" s="147"/>
      <c r="H11" s="147"/>
    </row>
    <row r="13" spans="1:10" x14ac:dyDescent="0.25">
      <c r="A13" s="7" t="s">
        <v>5</v>
      </c>
    </row>
  </sheetData>
  <mergeCells count="8">
    <mergeCell ref="A11:H11"/>
    <mergeCell ref="A10:H10"/>
    <mergeCell ref="B2:H2"/>
    <mergeCell ref="B3:C3"/>
    <mergeCell ref="B4:E4"/>
    <mergeCell ref="B5:E5"/>
    <mergeCell ref="A9:H9"/>
    <mergeCell ref="B6:J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XED16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22</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247</v>
      </c>
      <c r="C13" s="48">
        <v>1.7047829627990723</v>
      </c>
      <c r="D13" s="49">
        <v>1.7116479873657227</v>
      </c>
      <c r="E13" s="49">
        <v>1.722043514251709</v>
      </c>
      <c r="F13" s="49">
        <v>1.7349193096160889</v>
      </c>
      <c r="G13" s="49">
        <v>1.7453126907348633</v>
      </c>
      <c r="H13" s="49">
        <v>1.7537477016448975</v>
      </c>
      <c r="I13" s="49">
        <v>1.7596471309661865</v>
      </c>
      <c r="J13" s="50">
        <v>1.7642830610275269</v>
      </c>
      <c r="K13" s="50">
        <v>1.7691439390182495</v>
      </c>
      <c r="L13" s="50">
        <v>1.773930549621582</v>
      </c>
      <c r="M13" s="50">
        <v>1.779687762260437</v>
      </c>
      <c r="N13" s="50">
        <v>1.7866426706314087</v>
      </c>
      <c r="O13" s="50">
        <v>1.7935065031051636</v>
      </c>
      <c r="P13" s="50">
        <v>1.800405740737915</v>
      </c>
      <c r="Q13" s="50">
        <v>1.8057595491409302</v>
      </c>
      <c r="R13" s="50">
        <v>1.8098748922348022</v>
      </c>
      <c r="S13" s="50">
        <v>1.8141636848449707</v>
      </c>
      <c r="T13" s="50">
        <v>1.8198127746582031</v>
      </c>
      <c r="U13" s="50">
        <v>1.8240907192230225</v>
      </c>
      <c r="V13" s="50">
        <v>1.8238887786865234</v>
      </c>
      <c r="W13" s="50">
        <v>1.8235876560211182</v>
      </c>
      <c r="X13" s="50">
        <v>1.8234702348709106</v>
      </c>
      <c r="Y13" s="50">
        <v>1.8235117197036743</v>
      </c>
      <c r="Z13" s="50">
        <v>1.8237125873565674</v>
      </c>
      <c r="AA13" s="51">
        <v>1.8236424922943115</v>
      </c>
    </row>
    <row r="14" spans="1:27" x14ac:dyDescent="0.25">
      <c r="A14" s="19">
        <v>2</v>
      </c>
      <c r="B14" s="16" t="s">
        <v>248</v>
      </c>
      <c r="C14" s="48">
        <v>1.6005145311355591</v>
      </c>
      <c r="D14" s="49">
        <v>1.6069595813751221</v>
      </c>
      <c r="E14" s="49">
        <v>1.6167193651199341</v>
      </c>
      <c r="F14" s="49">
        <v>1.628807544708252</v>
      </c>
      <c r="G14" s="49">
        <v>1.6385653018951416</v>
      </c>
      <c r="H14" s="49">
        <v>1.646484375</v>
      </c>
      <c r="I14" s="49">
        <v>1.6520230770111084</v>
      </c>
      <c r="J14" s="50">
        <v>1.6563754081726074</v>
      </c>
      <c r="K14" s="50">
        <v>1.6609389781951904</v>
      </c>
      <c r="L14" s="50">
        <v>1.6654328107833862</v>
      </c>
      <c r="M14" s="50">
        <v>1.6708378791809082</v>
      </c>
      <c r="N14" s="50">
        <v>1.6773674488067627</v>
      </c>
      <c r="O14" s="50">
        <v>1.6838115453720093</v>
      </c>
      <c r="P14" s="50">
        <v>1.690288782119751</v>
      </c>
      <c r="Q14" s="50">
        <v>1.6953151226043701</v>
      </c>
      <c r="R14" s="50">
        <v>1.6991786956787109</v>
      </c>
      <c r="S14" s="50">
        <v>1.7032052278518677</v>
      </c>
      <c r="T14" s="50">
        <v>1.7085087299346924</v>
      </c>
      <c r="U14" s="50">
        <v>1.7125251293182373</v>
      </c>
      <c r="V14" s="50">
        <v>1.712335467338562</v>
      </c>
      <c r="W14" s="50">
        <v>1.7120528221130371</v>
      </c>
      <c r="X14" s="50">
        <v>1.7119425535202026</v>
      </c>
      <c r="Y14" s="50">
        <v>1.7119815349578857</v>
      </c>
      <c r="Z14" s="50">
        <v>1.7121701240539551</v>
      </c>
      <c r="AA14" s="51">
        <v>1.712104320526123</v>
      </c>
    </row>
    <row r="15" spans="1:27" x14ac:dyDescent="0.25">
      <c r="A15" s="19">
        <v>3</v>
      </c>
      <c r="B15" s="16" t="s">
        <v>249</v>
      </c>
      <c r="C15" s="48">
        <v>1.516822338104248</v>
      </c>
      <c r="D15" s="49">
        <v>1.522930383682251</v>
      </c>
      <c r="E15" s="49">
        <v>1.5321798324584961</v>
      </c>
      <c r="F15" s="49">
        <v>1.5436359643936157</v>
      </c>
      <c r="G15" s="49">
        <v>1.5528833866119385</v>
      </c>
      <c r="H15" s="49">
        <v>1.560388445854187</v>
      </c>
      <c r="I15" s="49">
        <v>1.565637469291687</v>
      </c>
      <c r="J15" s="50">
        <v>1.5697622299194336</v>
      </c>
      <c r="K15" s="50">
        <v>1.5740871429443359</v>
      </c>
      <c r="L15" s="50">
        <v>1.5783460140228271</v>
      </c>
      <c r="M15" s="50">
        <v>1.5834684371948242</v>
      </c>
      <c r="N15" s="50">
        <v>1.5896565914154053</v>
      </c>
      <c r="O15" s="50">
        <v>1.5957636833190918</v>
      </c>
      <c r="P15" s="50">
        <v>1.6019022464752197</v>
      </c>
      <c r="Q15" s="50">
        <v>1.6066658496856689</v>
      </c>
      <c r="R15" s="50">
        <v>1.6103273630142212</v>
      </c>
      <c r="S15" s="50">
        <v>1.6141432523727417</v>
      </c>
      <c r="T15" s="50">
        <v>1.6191694736480713</v>
      </c>
      <c r="U15" s="50">
        <v>1.6229758262634277</v>
      </c>
      <c r="V15" s="50">
        <v>1.6227961778640747</v>
      </c>
      <c r="W15" s="50">
        <v>1.6225281953811646</v>
      </c>
      <c r="X15" s="50">
        <v>1.6224237680435181</v>
      </c>
      <c r="Y15" s="50">
        <v>1.6224606037139893</v>
      </c>
      <c r="Z15" s="50">
        <v>1.6226394176483154</v>
      </c>
      <c r="AA15" s="51">
        <v>1.6225770711898804</v>
      </c>
    </row>
    <row r="16" spans="1:27" x14ac:dyDescent="0.25">
      <c r="A16" s="19">
        <v>4</v>
      </c>
      <c r="B16" s="16" t="s">
        <v>250</v>
      </c>
      <c r="C16" s="52">
        <v>1.4929038286209106</v>
      </c>
      <c r="D16" s="50">
        <v>1.4989156723022461</v>
      </c>
      <c r="E16" s="50">
        <v>1.5080192089080811</v>
      </c>
      <c r="F16" s="50">
        <v>1.5192946195602417</v>
      </c>
      <c r="G16" s="50">
        <v>1.5283962488174438</v>
      </c>
      <c r="H16" s="50">
        <v>1.535783052444458</v>
      </c>
      <c r="I16" s="50">
        <v>1.5409492254257202</v>
      </c>
      <c r="J16" s="50">
        <v>1.5450090169906616</v>
      </c>
      <c r="K16" s="50">
        <v>1.5492657423019409</v>
      </c>
      <c r="L16" s="50">
        <v>1.5534573793411255</v>
      </c>
      <c r="M16" s="50">
        <v>1.5584990978240967</v>
      </c>
      <c r="N16" s="50">
        <v>1.5645896196365356</v>
      </c>
      <c r="O16" s="50">
        <v>1.5706003904342651</v>
      </c>
      <c r="P16" s="50">
        <v>1.5766421556472778</v>
      </c>
      <c r="Q16" s="50">
        <v>1.5813306570053101</v>
      </c>
      <c r="R16" s="50">
        <v>1.5849343538284302</v>
      </c>
      <c r="S16" s="50">
        <v>1.5886901617050171</v>
      </c>
      <c r="T16" s="50">
        <v>1.5936371088027954</v>
      </c>
      <c r="U16" s="50">
        <v>1.5973833799362183</v>
      </c>
      <c r="V16" s="50">
        <v>1.5972065925598145</v>
      </c>
      <c r="W16" s="50">
        <v>1.5969429016113281</v>
      </c>
      <c r="X16" s="50">
        <v>1.5968401432037354</v>
      </c>
      <c r="Y16" s="50">
        <v>1.5968763828277588</v>
      </c>
      <c r="Z16" s="50">
        <v>1.5970523357391357</v>
      </c>
      <c r="AA16" s="51">
        <v>1.5969909429550171</v>
      </c>
    </row>
    <row r="17" spans="1:27" x14ac:dyDescent="0.25">
      <c r="A17" s="19">
        <v>5</v>
      </c>
      <c r="B17" s="16" t="s">
        <v>251</v>
      </c>
      <c r="C17" s="52">
        <v>1.8145767450332642</v>
      </c>
      <c r="D17" s="50">
        <v>1.8218837976455688</v>
      </c>
      <c r="E17" s="50">
        <v>1.8329489231109619</v>
      </c>
      <c r="F17" s="50">
        <v>1.846653938293457</v>
      </c>
      <c r="G17" s="50">
        <v>1.8577166795730591</v>
      </c>
      <c r="H17" s="50">
        <v>1.8666949272155762</v>
      </c>
      <c r="I17" s="50">
        <v>1.8729742765426636</v>
      </c>
      <c r="J17" s="50">
        <v>1.8779088258743286</v>
      </c>
      <c r="K17" s="50">
        <v>1.8830827474594116</v>
      </c>
      <c r="L17" s="50">
        <v>1.8881776332855225</v>
      </c>
      <c r="M17" s="50">
        <v>1.8943055868148804</v>
      </c>
      <c r="N17" s="50">
        <v>1.9017084836959839</v>
      </c>
      <c r="O17" s="50">
        <v>1.9090143442153931</v>
      </c>
      <c r="P17" s="50">
        <v>1.9163579940795898</v>
      </c>
      <c r="Q17" s="50">
        <v>1.9220565557479858</v>
      </c>
      <c r="R17" s="50">
        <v>1.9264369010925293</v>
      </c>
      <c r="S17" s="50">
        <v>1.9310019016265869</v>
      </c>
      <c r="T17" s="50">
        <v>1.9370148181915283</v>
      </c>
      <c r="U17" s="50">
        <v>1.9415682554244995</v>
      </c>
      <c r="V17" s="50">
        <v>1.9413533210754395</v>
      </c>
      <c r="W17" s="50">
        <v>1.941032886505127</v>
      </c>
      <c r="X17" s="50">
        <v>1.9409079551696777</v>
      </c>
      <c r="Y17" s="50">
        <v>1.940951943397522</v>
      </c>
      <c r="Z17" s="50">
        <v>1.9411658048629761</v>
      </c>
      <c r="AA17" s="51">
        <v>1.9410911798477173</v>
      </c>
    </row>
    <row r="18" spans="1:27" x14ac:dyDescent="0.25">
      <c r="A18" s="20">
        <v>6</v>
      </c>
      <c r="B18" s="17" t="s">
        <v>252</v>
      </c>
      <c r="C18" s="53">
        <v>1.4513134956359863</v>
      </c>
      <c r="D18" s="54">
        <v>1.4571578502655029</v>
      </c>
      <c r="E18" s="54">
        <v>1.4660078287124634</v>
      </c>
      <c r="F18" s="54">
        <v>1.4769691228866577</v>
      </c>
      <c r="G18" s="54">
        <v>1.4858171939849854</v>
      </c>
      <c r="H18" s="54">
        <v>1.4929981231689453</v>
      </c>
      <c r="I18" s="54">
        <v>1.4980204105377197</v>
      </c>
      <c r="J18" s="54">
        <v>1.5019670724868774</v>
      </c>
      <c r="K18" s="54">
        <v>1.5061051845550537</v>
      </c>
      <c r="L18" s="54">
        <v>1.5101801156997681</v>
      </c>
      <c r="M18" s="54">
        <v>1.5150814056396484</v>
      </c>
      <c r="N18" s="54">
        <v>1.5210021734237671</v>
      </c>
      <c r="O18" s="54">
        <v>1.5268455743789673</v>
      </c>
      <c r="P18" s="54">
        <v>1.5327190160751343</v>
      </c>
      <c r="Q18" s="54">
        <v>1.5372768640518188</v>
      </c>
      <c r="R18" s="54">
        <v>1.5407801866531372</v>
      </c>
      <c r="S18" s="54">
        <v>1.5444313287734985</v>
      </c>
      <c r="T18" s="54">
        <v>1.5492404699325562</v>
      </c>
      <c r="U18" s="54">
        <v>1.5528824329376221</v>
      </c>
      <c r="V18" s="54">
        <v>1.5527105331420898</v>
      </c>
      <c r="W18" s="54">
        <v>1.5524541139602661</v>
      </c>
      <c r="X18" s="54">
        <v>1.5523542165756226</v>
      </c>
      <c r="Y18" s="54">
        <v>1.5523895025253296</v>
      </c>
      <c r="Z18" s="54">
        <v>1.552560567855835</v>
      </c>
      <c r="AA18" s="55">
        <v>1.55250084400177</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Inverclyde East</v>
      </c>
      <c r="C22" s="64">
        <f>VLOOKUP($A22,$A$13:$AA$18,3)</f>
        <v>1.7047829627990723</v>
      </c>
      <c r="D22" s="64">
        <f>VLOOKUP($A22,$A$13:$AA$18,4)</f>
        <v>1.7116479873657227</v>
      </c>
      <c r="E22" s="64">
        <f>VLOOKUP($A22,$A$13:$AA$18,5)</f>
        <v>1.722043514251709</v>
      </c>
      <c r="F22" s="64">
        <f>VLOOKUP($A22,$A$13:$AA$18,6)</f>
        <v>1.7349193096160889</v>
      </c>
      <c r="G22" s="64">
        <f>VLOOKUP($A22,$A$13:$AA$18,7)</f>
        <v>1.7453126907348633</v>
      </c>
      <c r="H22" s="64">
        <f>VLOOKUP($A22,$A$13:$AA$18,8)</f>
        <v>1.7537477016448975</v>
      </c>
      <c r="I22" s="64">
        <f>VLOOKUP($A22,$A$13:$AA$18,9)</f>
        <v>1.7596471309661865</v>
      </c>
      <c r="J22" s="64">
        <f>VLOOKUP($A22,$A$13:$AA$18,10)</f>
        <v>1.7642830610275269</v>
      </c>
      <c r="K22" s="64">
        <f>VLOOKUP($A22,$A$13:$AA$18,11)</f>
        <v>1.7691439390182495</v>
      </c>
      <c r="L22" s="64">
        <f>VLOOKUP($A22,$A$13:$AA$18,12)</f>
        <v>1.773930549621582</v>
      </c>
      <c r="M22" s="64">
        <f>VLOOKUP($A22,$A$13:$AA$18,13)</f>
        <v>1.779687762260437</v>
      </c>
      <c r="N22" s="64">
        <f>VLOOKUP($A22,$A$13:$AA$18,14)</f>
        <v>1.7866426706314087</v>
      </c>
      <c r="O22" s="64">
        <f>VLOOKUP($A22,$A$13:$AA$18,15)</f>
        <v>1.7935065031051636</v>
      </c>
      <c r="P22" s="64">
        <f>VLOOKUP($A22,$A$13:$AA$18,16)</f>
        <v>1.800405740737915</v>
      </c>
      <c r="Q22" s="64">
        <f>VLOOKUP($A22,$A$13:$AA$18,17)</f>
        <v>1.8057595491409302</v>
      </c>
      <c r="R22" s="64">
        <f>VLOOKUP($A22,$A$13:$AA$18,18)</f>
        <v>1.8098748922348022</v>
      </c>
      <c r="S22" s="64">
        <f>VLOOKUP($A22,$A$13:$AA$18,19)</f>
        <v>1.8141636848449707</v>
      </c>
      <c r="T22" s="64">
        <f>VLOOKUP($A22,$A$13:$AA$18,20)</f>
        <v>1.8198127746582031</v>
      </c>
      <c r="U22" s="64">
        <f>VLOOKUP($A22,$A$13:$AA$18,21)</f>
        <v>1.8240907192230225</v>
      </c>
      <c r="V22" s="64">
        <f>VLOOKUP($A22,$A$13:$AA$18,22)</f>
        <v>1.8238887786865234</v>
      </c>
      <c r="W22" s="64">
        <f>VLOOKUP($A22,$A$13:$AA$18,23)</f>
        <v>1.8235876560211182</v>
      </c>
      <c r="X22" s="64">
        <f>VLOOKUP($A22,$A$13:$AA$18,24)</f>
        <v>1.8234702348709106</v>
      </c>
      <c r="Y22" s="64">
        <f>VLOOKUP($A22,$A$13:$AA$18,25)</f>
        <v>1.8235117197036743</v>
      </c>
      <c r="Z22" s="64">
        <f>VLOOKUP($A22,$A$13:$AA$18,26)</f>
        <v>1.8237125873565674</v>
      </c>
      <c r="AA22" s="65">
        <f>VLOOKUP($A22,$A$13:$AA$18,27)</f>
        <v>1.8236424922943115</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 customHeight="1"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22</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4" t="s">
        <v>84</v>
      </c>
      <c r="B50" s="15"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247</v>
      </c>
      <c r="C51" s="56">
        <v>119.64588928222656</v>
      </c>
      <c r="D51" s="57">
        <v>111.08534240722656</v>
      </c>
      <c r="E51" s="57">
        <v>108.52114105224609</v>
      </c>
      <c r="F51" s="57">
        <v>105.87957763671875</v>
      </c>
      <c r="G51" s="57">
        <v>103.38484954833984</v>
      </c>
      <c r="H51" s="57">
        <v>101.08916473388672</v>
      </c>
      <c r="I51" s="57">
        <v>98.907806396484375</v>
      </c>
      <c r="J51" s="58">
        <v>96.797454833984375</v>
      </c>
      <c r="K51" s="58">
        <v>94.749191284179688</v>
      </c>
      <c r="L51" s="58">
        <v>92.816398620605469</v>
      </c>
      <c r="M51" s="58">
        <v>91.016342163085938</v>
      </c>
      <c r="N51" s="58">
        <v>89.356498718261719</v>
      </c>
      <c r="O51" s="58">
        <v>87.736061096191406</v>
      </c>
      <c r="P51" s="58">
        <v>86.188934326171875</v>
      </c>
      <c r="Q51" s="58">
        <v>84.704940795898438</v>
      </c>
      <c r="R51" s="58">
        <v>83.308746337890625</v>
      </c>
      <c r="S51" s="58">
        <v>82.006721496582031</v>
      </c>
      <c r="T51" s="58">
        <v>80.768104553222656</v>
      </c>
      <c r="U51" s="58">
        <v>79.579902648925781</v>
      </c>
      <c r="V51" s="58">
        <v>78.449203491210937</v>
      </c>
      <c r="W51" s="58">
        <v>77.367584228515625</v>
      </c>
      <c r="X51" s="58">
        <v>76.327415466308594</v>
      </c>
      <c r="Y51" s="58">
        <v>75.3555908203125</v>
      </c>
      <c r="Z51" s="58">
        <v>74.456764221191406</v>
      </c>
      <c r="AA51" s="59">
        <v>73.622634887695312</v>
      </c>
    </row>
    <row r="52" spans="1:27" x14ac:dyDescent="0.25">
      <c r="A52" s="19">
        <v>2</v>
      </c>
      <c r="B52" s="16" t="s">
        <v>248</v>
      </c>
      <c r="C52" s="48">
        <v>158.57710266113281</v>
      </c>
      <c r="D52" s="49">
        <v>147.2425537109375</v>
      </c>
      <c r="E52" s="49">
        <v>143.85975646972656</v>
      </c>
      <c r="F52" s="49">
        <v>140.38217163085937</v>
      </c>
      <c r="G52" s="49">
        <v>137.15863037109375</v>
      </c>
      <c r="H52" s="49">
        <v>134.1492919921875</v>
      </c>
      <c r="I52" s="49">
        <v>131.34022521972656</v>
      </c>
      <c r="J52" s="50">
        <v>128.58383178710937</v>
      </c>
      <c r="K52" s="50">
        <v>125.95212554931641</v>
      </c>
      <c r="L52" s="50">
        <v>123.44664001464844</v>
      </c>
      <c r="M52" s="50">
        <v>121.11724853515625</v>
      </c>
      <c r="N52" s="50">
        <v>118.92253112792969</v>
      </c>
      <c r="O52" s="50">
        <v>116.83722686767578</v>
      </c>
      <c r="P52" s="50">
        <v>114.84249877929687</v>
      </c>
      <c r="Q52" s="50">
        <v>112.94693756103516</v>
      </c>
      <c r="R52" s="50">
        <v>111.13246154785156</v>
      </c>
      <c r="S52" s="50">
        <v>109.429443359375</v>
      </c>
      <c r="T52" s="50">
        <v>107.78958129882813</v>
      </c>
      <c r="U52" s="50">
        <v>106.24003601074219</v>
      </c>
      <c r="V52" s="50">
        <v>104.76396179199219</v>
      </c>
      <c r="W52" s="50">
        <v>103.33233642578125</v>
      </c>
      <c r="X52" s="50">
        <v>101.94048309326172</v>
      </c>
      <c r="Y52" s="50">
        <v>100.61908721923828</v>
      </c>
      <c r="Z52" s="50">
        <v>99.385398864746094</v>
      </c>
      <c r="AA52" s="51">
        <v>98.222572326660156</v>
      </c>
    </row>
    <row r="53" spans="1:27" x14ac:dyDescent="0.25">
      <c r="A53" s="19">
        <v>3</v>
      </c>
      <c r="B53" s="16" t="s">
        <v>249</v>
      </c>
      <c r="C53" s="48">
        <v>131.71626281738281</v>
      </c>
      <c r="D53" s="49">
        <v>122.04286956787109</v>
      </c>
      <c r="E53" s="49">
        <v>119.26080322265625</v>
      </c>
      <c r="F53" s="49">
        <v>116.33547973632812</v>
      </c>
      <c r="G53" s="49">
        <v>113.59177398681641</v>
      </c>
      <c r="H53" s="49">
        <v>111.04048919677734</v>
      </c>
      <c r="I53" s="49">
        <v>108.66983795166016</v>
      </c>
      <c r="J53" s="50">
        <v>106.32896423339844</v>
      </c>
      <c r="K53" s="50">
        <v>104.04927062988281</v>
      </c>
      <c r="L53" s="50">
        <v>101.88641357421875</v>
      </c>
      <c r="M53" s="50">
        <v>99.896270751953125</v>
      </c>
      <c r="N53" s="50">
        <v>98.039848327636719</v>
      </c>
      <c r="O53" s="50">
        <v>96.272499084472656</v>
      </c>
      <c r="P53" s="50">
        <v>94.568572998046875</v>
      </c>
      <c r="Q53" s="50">
        <v>92.952934265136719</v>
      </c>
      <c r="R53" s="50">
        <v>91.421981811523438</v>
      </c>
      <c r="S53" s="50">
        <v>90.013656616210938</v>
      </c>
      <c r="T53" s="50">
        <v>88.678398132324219</v>
      </c>
      <c r="U53" s="50">
        <v>87.387893676757813</v>
      </c>
      <c r="V53" s="50">
        <v>86.190116882324219</v>
      </c>
      <c r="W53" s="50">
        <v>85.015365600585938</v>
      </c>
      <c r="X53" s="50">
        <v>83.861007690429687</v>
      </c>
      <c r="Y53" s="50">
        <v>82.79644775390625</v>
      </c>
      <c r="Z53" s="50">
        <v>81.815093994140625</v>
      </c>
      <c r="AA53" s="51">
        <v>80.891082763671875</v>
      </c>
    </row>
    <row r="54" spans="1:27" x14ac:dyDescent="0.25">
      <c r="A54" s="19">
        <v>4</v>
      </c>
      <c r="B54" s="16" t="s">
        <v>250</v>
      </c>
      <c r="C54" s="52">
        <v>132.84117126464844</v>
      </c>
      <c r="D54" s="50">
        <v>123.18833923339844</v>
      </c>
      <c r="E54" s="50">
        <v>120.28417205810547</v>
      </c>
      <c r="F54" s="50">
        <v>117.37996673583984</v>
      </c>
      <c r="G54" s="50">
        <v>114.62973785400391</v>
      </c>
      <c r="H54" s="50">
        <v>112.05998992919922</v>
      </c>
      <c r="I54" s="50">
        <v>109.72806549072266</v>
      </c>
      <c r="J54" s="50">
        <v>107.46190643310547</v>
      </c>
      <c r="K54" s="50">
        <v>105.27013397216797</v>
      </c>
      <c r="L54" s="50">
        <v>103.19422912597656</v>
      </c>
      <c r="M54" s="50">
        <v>101.25966644287109</v>
      </c>
      <c r="N54" s="50">
        <v>99.444931030273438</v>
      </c>
      <c r="O54" s="50">
        <v>97.704841613769531</v>
      </c>
      <c r="P54" s="50">
        <v>96.052154541015625</v>
      </c>
      <c r="Q54" s="50">
        <v>94.475799560546875</v>
      </c>
      <c r="R54" s="50">
        <v>92.977836608886719</v>
      </c>
      <c r="S54" s="50">
        <v>91.581825256347656</v>
      </c>
      <c r="T54" s="50">
        <v>90.234260559082031</v>
      </c>
      <c r="U54" s="50">
        <v>88.933494567871094</v>
      </c>
      <c r="V54" s="50">
        <v>87.692878723144531</v>
      </c>
      <c r="W54" s="50">
        <v>86.507652282714844</v>
      </c>
      <c r="X54" s="50">
        <v>85.355003356933594</v>
      </c>
      <c r="Y54" s="50">
        <v>84.258338928222656</v>
      </c>
      <c r="Z54" s="50">
        <v>83.240753173828125</v>
      </c>
      <c r="AA54" s="51">
        <v>82.251327514648438</v>
      </c>
    </row>
    <row r="55" spans="1:27" x14ac:dyDescent="0.25">
      <c r="A55" s="19">
        <v>5</v>
      </c>
      <c r="B55" s="16" t="s">
        <v>251</v>
      </c>
      <c r="C55" s="52">
        <v>104.93714904785156</v>
      </c>
      <c r="D55" s="50">
        <v>97.435813903808594</v>
      </c>
      <c r="E55" s="50">
        <v>95.174720764160156</v>
      </c>
      <c r="F55" s="50">
        <v>92.902610778808594</v>
      </c>
      <c r="G55" s="50">
        <v>90.774818420410156</v>
      </c>
      <c r="H55" s="50">
        <v>88.774085998535156</v>
      </c>
      <c r="I55" s="50">
        <v>86.891937255859375</v>
      </c>
      <c r="J55" s="50">
        <v>85.095184326171875</v>
      </c>
      <c r="K55" s="50">
        <v>83.353157043457031</v>
      </c>
      <c r="L55" s="50">
        <v>81.688865661621094</v>
      </c>
      <c r="M55" s="50">
        <v>80.143089294433594</v>
      </c>
      <c r="N55" s="50">
        <v>78.68975830078125</v>
      </c>
      <c r="O55" s="50">
        <v>77.305015563964844</v>
      </c>
      <c r="P55" s="50">
        <v>75.964263916015625</v>
      </c>
      <c r="Q55" s="50">
        <v>74.683525085449219</v>
      </c>
      <c r="R55" s="50">
        <v>73.480712890625</v>
      </c>
      <c r="S55" s="50">
        <v>72.344764709472656</v>
      </c>
      <c r="T55" s="50">
        <v>71.259361267089844</v>
      </c>
      <c r="U55" s="50">
        <v>70.234703063964844</v>
      </c>
      <c r="V55" s="50">
        <v>69.242782592773437</v>
      </c>
      <c r="W55" s="50">
        <v>68.287940979003906</v>
      </c>
      <c r="X55" s="50">
        <v>67.355911254882813</v>
      </c>
      <c r="Y55" s="50">
        <v>66.484405517578125</v>
      </c>
      <c r="Z55" s="50">
        <v>65.670852661132813</v>
      </c>
      <c r="AA55" s="51">
        <v>64.90447998046875</v>
      </c>
    </row>
    <row r="56" spans="1:27" x14ac:dyDescent="0.25">
      <c r="A56" s="20">
        <v>6</v>
      </c>
      <c r="B56" s="17" t="s">
        <v>252</v>
      </c>
      <c r="C56" s="53">
        <v>96.690048217773438</v>
      </c>
      <c r="D56" s="54">
        <v>89.784721374511719</v>
      </c>
      <c r="E56" s="54">
        <v>87.692390441894531</v>
      </c>
      <c r="F56" s="54">
        <v>85.563621520996094</v>
      </c>
      <c r="G56" s="54">
        <v>83.555679321289063</v>
      </c>
      <c r="H56" s="54">
        <v>81.683090209960937</v>
      </c>
      <c r="I56" s="54">
        <v>79.903968811035156</v>
      </c>
      <c r="J56" s="54">
        <v>78.20001220703125</v>
      </c>
      <c r="K56" s="54">
        <v>76.541610717773438</v>
      </c>
      <c r="L56" s="54">
        <v>74.980682373046875</v>
      </c>
      <c r="M56" s="54">
        <v>73.524826049804688</v>
      </c>
      <c r="N56" s="54">
        <v>72.18145751953125</v>
      </c>
      <c r="O56" s="54">
        <v>70.877128601074219</v>
      </c>
      <c r="P56" s="54">
        <v>69.642120361328125</v>
      </c>
      <c r="Q56" s="54">
        <v>68.454025268554688</v>
      </c>
      <c r="R56" s="54">
        <v>67.332366943359375</v>
      </c>
      <c r="S56" s="54">
        <v>66.294532775878906</v>
      </c>
      <c r="T56" s="54">
        <v>65.313369750976562</v>
      </c>
      <c r="U56" s="54">
        <v>64.368431091308594</v>
      </c>
      <c r="V56" s="54">
        <v>63.482540130615234</v>
      </c>
      <c r="W56" s="54">
        <v>62.612503051757813</v>
      </c>
      <c r="X56" s="54">
        <v>61.763580322265625</v>
      </c>
      <c r="Y56" s="54">
        <v>60.984447479248047</v>
      </c>
      <c r="Z56" s="54">
        <v>60.264808654785156</v>
      </c>
      <c r="AA56" s="55">
        <v>59.587200164794922</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22"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29">
        <v>1</v>
      </c>
      <c r="B60" s="30" t="str">
        <f>VLOOKUP($A$60,$A$51:$AA$56,2)</f>
        <v>Inverclyde East</v>
      </c>
      <c r="C60" s="61">
        <f>VLOOKUP($A$60,$A$51:$AA$56,3)</f>
        <v>119.64588928222656</v>
      </c>
      <c r="D60" s="62">
        <f>VLOOKUP($A$60,$A$51:$AA$56,4)</f>
        <v>111.08534240722656</v>
      </c>
      <c r="E60" s="62">
        <f>VLOOKUP($A$60,$A$51:$AA$56,5)</f>
        <v>108.52114105224609</v>
      </c>
      <c r="F60" s="62">
        <f>VLOOKUP($A$60,$A$51:$AA$56,6)</f>
        <v>105.87957763671875</v>
      </c>
      <c r="G60" s="62">
        <f>VLOOKUP($A$60,$A$51:$AA$56,7)</f>
        <v>103.38484954833984</v>
      </c>
      <c r="H60" s="62">
        <f>VLOOKUP($A$60,$A$51:$AA$56,8)</f>
        <v>101.08916473388672</v>
      </c>
      <c r="I60" s="62">
        <f>VLOOKUP($A$60,$A$51:$AA$56,9)</f>
        <v>98.907806396484375</v>
      </c>
      <c r="J60" s="62">
        <f>VLOOKUP($A$60,$A$51:$AA$56,10)</f>
        <v>96.797454833984375</v>
      </c>
      <c r="K60" s="62">
        <f>VLOOKUP($A$60,$A$51:$AA$56,11)</f>
        <v>94.749191284179688</v>
      </c>
      <c r="L60" s="62">
        <f>VLOOKUP($A$60,$A$51:$AA$56,12)</f>
        <v>92.816398620605469</v>
      </c>
      <c r="M60" s="62">
        <f>VLOOKUP($A$60,$A$51:$AA$56,13)</f>
        <v>91.016342163085938</v>
      </c>
      <c r="N60" s="62">
        <f>VLOOKUP($A$60,$A$51:$AA$56,14)</f>
        <v>89.356498718261719</v>
      </c>
      <c r="O60" s="62">
        <f>VLOOKUP($A$60,$A$51:$AA$56,15)</f>
        <v>87.736061096191406</v>
      </c>
      <c r="P60" s="62">
        <f>VLOOKUP($A$60,$A$51:$AA$56,16)</f>
        <v>86.188934326171875</v>
      </c>
      <c r="Q60" s="62">
        <f>VLOOKUP($A$60,$A$51:$AA$56,17)</f>
        <v>84.704940795898438</v>
      </c>
      <c r="R60" s="62">
        <f>VLOOKUP($A$60,$A$51:$AA$56,18)</f>
        <v>83.308746337890625</v>
      </c>
      <c r="S60" s="62">
        <f>VLOOKUP($A$60,$A$51:$AA$56,19)</f>
        <v>82.006721496582031</v>
      </c>
      <c r="T60" s="62">
        <f>VLOOKUP($A$60,$A$51:$AA$56,20)</f>
        <v>80.768104553222656</v>
      </c>
      <c r="U60" s="62">
        <f>VLOOKUP($A$60,$A$51:$AA$56,21)</f>
        <v>79.579902648925781</v>
      </c>
      <c r="V60" s="62">
        <f>VLOOKUP($A$60,$A$51:$AA$56,22)</f>
        <v>78.449203491210937</v>
      </c>
      <c r="W60" s="62">
        <f>VLOOKUP($A$60,$A$51:$AA$56,23)</f>
        <v>77.367584228515625</v>
      </c>
      <c r="X60" s="62">
        <f>VLOOKUP($A$60,$A$51:$AA$56,24)</f>
        <v>76.327415466308594</v>
      </c>
      <c r="Y60" s="62">
        <f>VLOOKUP($A$60,$A$51:$AA$56,25)</f>
        <v>75.3555908203125</v>
      </c>
      <c r="Z60" s="62">
        <f>VLOOKUP($A$60,$A$51:$AA$56,26)</f>
        <v>74.456764221191406</v>
      </c>
      <c r="AA60" s="63">
        <f>VLOOKUP($A$60,$A$51:$AA$56,27)</f>
        <v>73.622634887695312</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22</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4" t="s">
        <v>84</v>
      </c>
      <c r="B88" s="15"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247</v>
      </c>
      <c r="C89" s="34">
        <v>77.243515014648438</v>
      </c>
      <c r="D89" s="35">
        <v>78.183174133300781</v>
      </c>
      <c r="E89" s="35">
        <v>78.454971313476563</v>
      </c>
      <c r="F89" s="35">
        <v>78.7542724609375</v>
      </c>
      <c r="G89" s="35">
        <v>79.044471740722656</v>
      </c>
      <c r="H89" s="35">
        <v>79.320106506347656</v>
      </c>
      <c r="I89" s="35">
        <v>79.582206726074219</v>
      </c>
      <c r="J89" s="36">
        <v>79.849319458007813</v>
      </c>
      <c r="K89" s="36">
        <v>80.119880676269531</v>
      </c>
      <c r="L89" s="36">
        <v>80.378929138183594</v>
      </c>
      <c r="M89" s="36">
        <v>80.626960754394531</v>
      </c>
      <c r="N89" s="36">
        <v>80.857139587402344</v>
      </c>
      <c r="O89" s="36">
        <v>81.081146240234375</v>
      </c>
      <c r="P89" s="36">
        <v>81.300224304199219</v>
      </c>
      <c r="Q89" s="36">
        <v>81.51904296875</v>
      </c>
      <c r="R89" s="36">
        <v>81.729743957519531</v>
      </c>
      <c r="S89" s="36">
        <v>81.926681518554688</v>
      </c>
      <c r="T89" s="36">
        <v>82.118431091308594</v>
      </c>
      <c r="U89" s="36">
        <v>82.301315307617188</v>
      </c>
      <c r="V89" s="36">
        <v>82.476898193359375</v>
      </c>
      <c r="W89" s="36">
        <v>82.650230407714844</v>
      </c>
      <c r="X89" s="36">
        <v>82.825752258300781</v>
      </c>
      <c r="Y89" s="36">
        <v>82.988746643066406</v>
      </c>
      <c r="Z89" s="36">
        <v>83.140899658203125</v>
      </c>
      <c r="AA89" s="37">
        <v>83.284019470214844</v>
      </c>
    </row>
    <row r="90" spans="1:27" x14ac:dyDescent="0.25">
      <c r="A90" s="19">
        <v>2</v>
      </c>
      <c r="B90" s="16" t="s">
        <v>248</v>
      </c>
      <c r="C90" s="38">
        <v>73.549224853515625</v>
      </c>
      <c r="D90" s="39">
        <v>74.495269775390625</v>
      </c>
      <c r="E90" s="39">
        <v>74.778129577636719</v>
      </c>
      <c r="F90" s="39">
        <v>75.069572448730469</v>
      </c>
      <c r="G90" s="39">
        <v>75.353134155273438</v>
      </c>
      <c r="H90" s="39">
        <v>75.629539489746094</v>
      </c>
      <c r="I90" s="39">
        <v>75.894630432128906</v>
      </c>
      <c r="J90" s="40">
        <v>76.154701232910156</v>
      </c>
      <c r="K90" s="40">
        <v>76.418319702148438</v>
      </c>
      <c r="L90" s="40">
        <v>76.669784545898438</v>
      </c>
      <c r="M90" s="40">
        <v>76.913825988769531</v>
      </c>
      <c r="N90" s="40">
        <v>77.146903991699219</v>
      </c>
      <c r="O90" s="40">
        <v>77.374710083007813</v>
      </c>
      <c r="P90" s="40">
        <v>77.59344482421875</v>
      </c>
      <c r="Q90" s="40">
        <v>77.80804443359375</v>
      </c>
      <c r="R90" s="40">
        <v>78.013519287109375</v>
      </c>
      <c r="S90" s="40">
        <v>78.209304809570313</v>
      </c>
      <c r="T90" s="40">
        <v>78.401016235351563</v>
      </c>
      <c r="U90" s="40">
        <v>78.586395263671875</v>
      </c>
      <c r="V90" s="40">
        <v>78.762420654296875</v>
      </c>
      <c r="W90" s="40">
        <v>78.937324523925781</v>
      </c>
      <c r="X90" s="40">
        <v>79.10797119140625</v>
      </c>
      <c r="Y90" s="40">
        <v>79.272071838378906</v>
      </c>
      <c r="Z90" s="40">
        <v>79.426277160644531</v>
      </c>
      <c r="AA90" s="41">
        <v>79.570503234863281</v>
      </c>
    </row>
    <row r="91" spans="1:27" x14ac:dyDescent="0.25">
      <c r="A91" s="19">
        <v>3</v>
      </c>
      <c r="B91" s="16" t="s">
        <v>249</v>
      </c>
      <c r="C91" s="38">
        <v>76.013282775878906</v>
      </c>
      <c r="D91" s="39">
        <v>76.953353881835938</v>
      </c>
      <c r="E91" s="39">
        <v>77.227668762207031</v>
      </c>
      <c r="F91" s="39">
        <v>77.517814636230469</v>
      </c>
      <c r="G91" s="39">
        <v>77.796531677246094</v>
      </c>
      <c r="H91" s="39">
        <v>78.06658935546875</v>
      </c>
      <c r="I91" s="39">
        <v>78.323341369628906</v>
      </c>
      <c r="J91" s="40">
        <v>78.580680847167969</v>
      </c>
      <c r="K91" s="40">
        <v>78.838783264160156</v>
      </c>
      <c r="L91" s="40">
        <v>79.09344482421875</v>
      </c>
      <c r="M91" s="40">
        <v>79.336585998535156</v>
      </c>
      <c r="N91" s="40">
        <v>79.564460754394531</v>
      </c>
      <c r="O91" s="40">
        <v>79.784324645996094</v>
      </c>
      <c r="P91" s="40">
        <v>80.000007629394531</v>
      </c>
      <c r="Q91" s="40">
        <v>80.209922790527344</v>
      </c>
      <c r="R91" s="40">
        <v>80.413726806640625</v>
      </c>
      <c r="S91" s="40">
        <v>80.602577209472656</v>
      </c>
      <c r="T91" s="40">
        <v>80.786346435546875</v>
      </c>
      <c r="U91" s="40">
        <v>80.967704772949219</v>
      </c>
      <c r="V91" s="40">
        <v>81.139541625976563</v>
      </c>
      <c r="W91" s="40">
        <v>81.313484191894531</v>
      </c>
      <c r="X91" s="40">
        <v>81.4813232421875</v>
      </c>
      <c r="Y91" s="40">
        <v>81.641586303710937</v>
      </c>
      <c r="Z91" s="40">
        <v>81.79315185546875</v>
      </c>
      <c r="AA91" s="41">
        <v>81.93182373046875</v>
      </c>
    </row>
    <row r="92" spans="1:27" x14ac:dyDescent="0.25">
      <c r="A92" s="19">
        <v>4</v>
      </c>
      <c r="B92" s="16" t="s">
        <v>250</v>
      </c>
      <c r="C92" s="42">
        <v>75.947166442871094</v>
      </c>
      <c r="D92" s="40">
        <v>76.887107849121094</v>
      </c>
      <c r="E92" s="40">
        <v>77.151527404785156</v>
      </c>
      <c r="F92" s="40">
        <v>77.433601379394531</v>
      </c>
      <c r="G92" s="40">
        <v>77.707000732421875</v>
      </c>
      <c r="H92" s="40">
        <v>77.982765197753906</v>
      </c>
      <c r="I92" s="40">
        <v>78.239036560058594</v>
      </c>
      <c r="J92" s="40">
        <v>78.489486694335938</v>
      </c>
      <c r="K92" s="40">
        <v>78.746749877929688</v>
      </c>
      <c r="L92" s="40">
        <v>78.995155334472656</v>
      </c>
      <c r="M92" s="40">
        <v>79.235130310058594</v>
      </c>
      <c r="N92" s="40">
        <v>79.466361999511719</v>
      </c>
      <c r="O92" s="40">
        <v>79.685737609863281</v>
      </c>
      <c r="P92" s="40">
        <v>79.895393371582031</v>
      </c>
      <c r="Q92" s="40">
        <v>80.103813171386719</v>
      </c>
      <c r="R92" s="40">
        <v>80.305107116699219</v>
      </c>
      <c r="S92" s="40">
        <v>80.491317749023438</v>
      </c>
      <c r="T92" s="40">
        <v>80.674552917480469</v>
      </c>
      <c r="U92" s="40">
        <v>80.8515625</v>
      </c>
      <c r="V92" s="40">
        <v>81.023651123046875</v>
      </c>
      <c r="W92" s="40">
        <v>81.196578979492188</v>
      </c>
      <c r="X92" s="40">
        <v>81.362548828125</v>
      </c>
      <c r="Y92" s="40">
        <v>81.516975402832031</v>
      </c>
      <c r="Z92" s="40">
        <v>81.66229248046875</v>
      </c>
      <c r="AA92" s="41">
        <v>81.801734924316406</v>
      </c>
    </row>
    <row r="93" spans="1:27" x14ac:dyDescent="0.25">
      <c r="A93" s="19">
        <v>5</v>
      </c>
      <c r="B93" s="16" t="s">
        <v>251</v>
      </c>
      <c r="C93" s="42">
        <v>78.943084716796875</v>
      </c>
      <c r="D93" s="40">
        <v>79.91827392578125</v>
      </c>
      <c r="E93" s="40">
        <v>80.192817687988281</v>
      </c>
      <c r="F93" s="40">
        <v>80.497383117675781</v>
      </c>
      <c r="G93" s="40">
        <v>80.789802551269531</v>
      </c>
      <c r="H93" s="40">
        <v>81.075233459472656</v>
      </c>
      <c r="I93" s="40">
        <v>81.344329833984375</v>
      </c>
      <c r="J93" s="40">
        <v>81.612892150878906</v>
      </c>
      <c r="K93" s="40">
        <v>81.889884948730469</v>
      </c>
      <c r="L93" s="40">
        <v>82.155662536621094</v>
      </c>
      <c r="M93" s="40">
        <v>82.406753540039063</v>
      </c>
      <c r="N93" s="40">
        <v>82.650787353515625</v>
      </c>
      <c r="O93" s="40">
        <v>82.886695861816406</v>
      </c>
      <c r="P93" s="40">
        <v>83.115715026855469</v>
      </c>
      <c r="Q93" s="40">
        <v>83.337112426757813</v>
      </c>
      <c r="R93" s="40">
        <v>83.547843933105469</v>
      </c>
      <c r="S93" s="40">
        <v>83.748664855957031</v>
      </c>
      <c r="T93" s="40">
        <v>83.938522338867187</v>
      </c>
      <c r="U93" s="40">
        <v>84.127761840820313</v>
      </c>
      <c r="V93" s="40">
        <v>84.3087158203125</v>
      </c>
      <c r="W93" s="40">
        <v>84.487335205078125</v>
      </c>
      <c r="X93" s="40">
        <v>84.658134460449219</v>
      </c>
      <c r="Y93" s="40">
        <v>84.820930480957031</v>
      </c>
      <c r="Z93" s="40">
        <v>84.973983764648438</v>
      </c>
      <c r="AA93" s="41">
        <v>85.119575500488281</v>
      </c>
    </row>
    <row r="94" spans="1:27" x14ac:dyDescent="0.25">
      <c r="A94" s="20">
        <v>6</v>
      </c>
      <c r="B94" s="17" t="s">
        <v>252</v>
      </c>
      <c r="C94" s="43">
        <v>79.953910827636719</v>
      </c>
      <c r="D94" s="44">
        <v>80.868453979492187</v>
      </c>
      <c r="E94" s="44">
        <v>81.130859375</v>
      </c>
      <c r="F94" s="44">
        <v>81.42266845703125</v>
      </c>
      <c r="G94" s="44">
        <v>81.700157165527344</v>
      </c>
      <c r="H94" s="44">
        <v>81.989669799804688</v>
      </c>
      <c r="I94" s="44">
        <v>82.251922607421875</v>
      </c>
      <c r="J94" s="44">
        <v>82.520393371582031</v>
      </c>
      <c r="K94" s="44">
        <v>82.795707702636719</v>
      </c>
      <c r="L94" s="44">
        <v>83.062538146972656</v>
      </c>
      <c r="M94" s="44">
        <v>83.311614990234375</v>
      </c>
      <c r="N94" s="44">
        <v>83.554039001464844</v>
      </c>
      <c r="O94" s="44">
        <v>83.786087036132813</v>
      </c>
      <c r="P94" s="44">
        <v>84.004112243652344</v>
      </c>
      <c r="Q94" s="44">
        <v>84.223358154296875</v>
      </c>
      <c r="R94" s="44">
        <v>84.436668395996094</v>
      </c>
      <c r="S94" s="44">
        <v>84.630058288574219</v>
      </c>
      <c r="T94" s="44">
        <v>84.824249267578125</v>
      </c>
      <c r="U94" s="44">
        <v>85.013427734375</v>
      </c>
      <c r="V94" s="44">
        <v>85.190956115722656</v>
      </c>
      <c r="W94" s="44">
        <v>85.376319885253906</v>
      </c>
      <c r="X94" s="44">
        <v>85.55523681640625</v>
      </c>
      <c r="Y94" s="44">
        <v>85.722114562988281</v>
      </c>
      <c r="Z94" s="44">
        <v>85.878372192382813</v>
      </c>
      <c r="AA94" s="45">
        <v>86.024765014648437</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29">
        <v>1</v>
      </c>
      <c r="B98" s="30" t="str">
        <f>VLOOKUP($A$98,$A$89:$AA$94,2)</f>
        <v>Inverclyde East</v>
      </c>
      <c r="C98" s="61">
        <f>VLOOKUP($A$98,$A$89:$AA$94,3)</f>
        <v>77.243515014648438</v>
      </c>
      <c r="D98" s="62">
        <f>VLOOKUP($A$98,$A$89:$AA$94,4)</f>
        <v>78.183174133300781</v>
      </c>
      <c r="E98" s="62">
        <f>VLOOKUP($A$98,$A$89:$AA$94,5)</f>
        <v>78.454971313476563</v>
      </c>
      <c r="F98" s="62">
        <f>VLOOKUP($A$98,$A$89:$AA$94,6)</f>
        <v>78.7542724609375</v>
      </c>
      <c r="G98" s="62">
        <f>VLOOKUP($A$98,$A$89:$AA$94,7)</f>
        <v>79.044471740722656</v>
      </c>
      <c r="H98" s="62">
        <f>VLOOKUP($A$98,$A$89:$AA$94,8)</f>
        <v>79.320106506347656</v>
      </c>
      <c r="I98" s="62">
        <f>VLOOKUP($A$98,$A$89:$AA$94,9)</f>
        <v>79.582206726074219</v>
      </c>
      <c r="J98" s="62">
        <f>VLOOKUP($A$98,$A$89:$AA$94,10)</f>
        <v>79.849319458007813</v>
      </c>
      <c r="K98" s="62">
        <f>VLOOKUP($A$98,$A$89:$AA$94,11)</f>
        <v>80.119880676269531</v>
      </c>
      <c r="L98" s="62">
        <f>VLOOKUP($A$98,$A$89:$AA$94,12)</f>
        <v>80.378929138183594</v>
      </c>
      <c r="M98" s="62">
        <f>VLOOKUP($A$98,$A$89:$AA$94,13)</f>
        <v>80.626960754394531</v>
      </c>
      <c r="N98" s="62">
        <f>VLOOKUP($A$98,$A$89:$AA$94,14)</f>
        <v>80.857139587402344</v>
      </c>
      <c r="O98" s="62">
        <f>VLOOKUP($A$98,$A$89:$AA$94,15)</f>
        <v>81.081146240234375</v>
      </c>
      <c r="P98" s="62">
        <f>VLOOKUP($A$98,$A$89:$AA$94,16)</f>
        <v>81.300224304199219</v>
      </c>
      <c r="Q98" s="62">
        <f>VLOOKUP($A$98,$A$89:$AA$94,17)</f>
        <v>81.51904296875</v>
      </c>
      <c r="R98" s="62">
        <f>VLOOKUP($A$98,$A$89:$AA$94,18)</f>
        <v>81.729743957519531</v>
      </c>
      <c r="S98" s="62">
        <f>VLOOKUP($A$98,$A$89:$AA$94,19)</f>
        <v>81.926681518554688</v>
      </c>
      <c r="T98" s="62">
        <f>VLOOKUP($A$98,$A$89:$AA$94,20)</f>
        <v>82.118431091308594</v>
      </c>
      <c r="U98" s="62">
        <f>VLOOKUP($A$98,$A$89:$AA$94,21)</f>
        <v>82.301315307617188</v>
      </c>
      <c r="V98" s="62">
        <f>VLOOKUP($A$98,$A$89:$AA$94,22)</f>
        <v>82.476898193359375</v>
      </c>
      <c r="W98" s="62">
        <f>VLOOKUP($A$98,$A$89:$AA$94,23)</f>
        <v>82.650230407714844</v>
      </c>
      <c r="X98" s="62">
        <f>VLOOKUP($A$98,$A$89:$AA$94,24)</f>
        <v>82.825752258300781</v>
      </c>
      <c r="Y98" s="62">
        <f>VLOOKUP($A$98,$A$89:$AA$94,25)</f>
        <v>82.988746643066406</v>
      </c>
      <c r="Z98" s="62">
        <f>VLOOKUP($A$98,$A$89:$AA$94,26)</f>
        <v>83.140899658203125</v>
      </c>
      <c r="AA98" s="63">
        <f>VLOOKUP($A$98,$A$89:$AA$94,27)</f>
        <v>83.284019470214844</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22</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247</v>
      </c>
      <c r="C129" s="84">
        <v>-346</v>
      </c>
      <c r="D129" s="89">
        <v>-72</v>
      </c>
      <c r="E129" s="89">
        <v>-165</v>
      </c>
      <c r="F129" s="89">
        <v>-50</v>
      </c>
      <c r="G129" s="89">
        <v>124</v>
      </c>
      <c r="H129" s="89">
        <v>-124</v>
      </c>
      <c r="I129" s="89">
        <v>-49</v>
      </c>
      <c r="J129" s="89">
        <v>-283</v>
      </c>
      <c r="K129" s="89">
        <v>-123</v>
      </c>
      <c r="L129" s="89">
        <v>26</v>
      </c>
      <c r="M129" s="89">
        <v>-199</v>
      </c>
      <c r="N129" s="88">
        <v>-165.0494384765625</v>
      </c>
      <c r="O129" s="88">
        <v>-163.15130615234375</v>
      </c>
      <c r="P129" s="88">
        <v>-164.58204650878906</v>
      </c>
      <c r="Q129" s="88">
        <v>-166.88911437988281</v>
      </c>
      <c r="R129" s="88">
        <v>-167.47822570800781</v>
      </c>
      <c r="S129" s="88">
        <v>-168.02815246582031</v>
      </c>
      <c r="T129" s="88">
        <v>-159.10649108886719</v>
      </c>
      <c r="U129" s="89">
        <v>-157.58096313476562</v>
      </c>
      <c r="V129" s="89">
        <v>-159.64472961425781</v>
      </c>
      <c r="W129" s="89">
        <v>-157.39814758300781</v>
      </c>
      <c r="X129" s="89">
        <v>-158.15278625488281</v>
      </c>
      <c r="Y129" s="89">
        <v>-157.56198120117187</v>
      </c>
      <c r="Z129" s="89">
        <v>-157.72604370117187</v>
      </c>
      <c r="AA129" s="89">
        <v>-158.33584594726562</v>
      </c>
      <c r="AB129" s="89">
        <v>-158.93194580078125</v>
      </c>
      <c r="AC129" s="89">
        <v>-157.94917297363281</v>
      </c>
      <c r="AD129" s="89">
        <v>-157.50691223144531</v>
      </c>
      <c r="AE129" s="89">
        <v>-159.52398681640625</v>
      </c>
      <c r="AF129" s="89">
        <v>-157.68827819824219</v>
      </c>
      <c r="AG129" s="89">
        <v>-157.79586791992187</v>
      </c>
      <c r="AH129" s="89">
        <v>-160.70210266113281</v>
      </c>
      <c r="AI129" s="89">
        <v>-159.93522644042969</v>
      </c>
      <c r="AJ129" s="89">
        <v>-159.54930114746094</v>
      </c>
      <c r="AK129" s="89">
        <v>-158.97970581054687</v>
      </c>
      <c r="AL129" s="90">
        <v>-158.94731140136719</v>
      </c>
    </row>
    <row r="130" spans="1:38" x14ac:dyDescent="0.25">
      <c r="A130" s="19">
        <v>2</v>
      </c>
      <c r="B130" s="16" t="s">
        <v>248</v>
      </c>
      <c r="C130" s="85">
        <v>82</v>
      </c>
      <c r="D130" s="92">
        <v>-137</v>
      </c>
      <c r="E130" s="92">
        <v>-39</v>
      </c>
      <c r="F130" s="92">
        <v>-112</v>
      </c>
      <c r="G130" s="92">
        <v>-263</v>
      </c>
      <c r="H130" s="92">
        <v>-98</v>
      </c>
      <c r="I130" s="92">
        <v>111</v>
      </c>
      <c r="J130" s="92">
        <v>4</v>
      </c>
      <c r="K130" s="92">
        <v>232</v>
      </c>
      <c r="L130" s="92">
        <v>60</v>
      </c>
      <c r="M130" s="92">
        <v>123</v>
      </c>
      <c r="N130" s="91">
        <v>71.154884338378906</v>
      </c>
      <c r="O130" s="91">
        <v>72.363800048828125</v>
      </c>
      <c r="P130" s="91">
        <v>69.753776550292969</v>
      </c>
      <c r="Q130" s="91">
        <v>71.412445068359375</v>
      </c>
      <c r="R130" s="91">
        <v>69.785072326660156</v>
      </c>
      <c r="S130" s="91">
        <v>71.2493896484375</v>
      </c>
      <c r="T130" s="91">
        <v>77.031044006347656</v>
      </c>
      <c r="U130" s="92">
        <v>78.692222595214844</v>
      </c>
      <c r="V130" s="92">
        <v>78.210037231445313</v>
      </c>
      <c r="W130" s="92">
        <v>79.897666931152344</v>
      </c>
      <c r="X130" s="92">
        <v>78.624122619628906</v>
      </c>
      <c r="Y130" s="92">
        <v>79.69073486328125</v>
      </c>
      <c r="Z130" s="92">
        <v>78.312637329101563</v>
      </c>
      <c r="AA130" s="92">
        <v>76.78656005859375</v>
      </c>
      <c r="AB130" s="92">
        <v>77.382255554199219</v>
      </c>
      <c r="AC130" s="92">
        <v>77.173576354980469</v>
      </c>
      <c r="AD130" s="92">
        <v>78.196022033691406</v>
      </c>
      <c r="AE130" s="92">
        <v>76.312873840332031</v>
      </c>
      <c r="AF130" s="92">
        <v>76.947807312011719</v>
      </c>
      <c r="AG130" s="92">
        <v>77.080169677734375</v>
      </c>
      <c r="AH130" s="92">
        <v>76.5653076171875</v>
      </c>
      <c r="AI130" s="92">
        <v>77.205604553222656</v>
      </c>
      <c r="AJ130" s="92">
        <v>77.50396728515625</v>
      </c>
      <c r="AK130" s="92">
        <v>77.189125061035156</v>
      </c>
      <c r="AL130" s="93">
        <v>78.368881225585937</v>
      </c>
    </row>
    <row r="131" spans="1:38" x14ac:dyDescent="0.25">
      <c r="A131" s="19">
        <v>3</v>
      </c>
      <c r="B131" s="16" t="s">
        <v>249</v>
      </c>
      <c r="C131" s="85">
        <v>360</v>
      </c>
      <c r="D131" s="92">
        <v>57</v>
      </c>
      <c r="E131" s="92">
        <v>24</v>
      </c>
      <c r="F131" s="92">
        <v>343</v>
      </c>
      <c r="G131" s="92">
        <v>131</v>
      </c>
      <c r="H131" s="92">
        <v>208</v>
      </c>
      <c r="I131" s="92">
        <v>2</v>
      </c>
      <c r="J131" s="92">
        <v>120</v>
      </c>
      <c r="K131" s="92">
        <v>16</v>
      </c>
      <c r="L131" s="92">
        <v>24</v>
      </c>
      <c r="M131" s="92">
        <v>-39</v>
      </c>
      <c r="N131" s="91">
        <v>-10.463947296142578</v>
      </c>
      <c r="O131" s="91">
        <v>-9.9481582641601562</v>
      </c>
      <c r="P131" s="91">
        <v>-12.164456367492676</v>
      </c>
      <c r="Q131" s="91">
        <v>-10.744248390197754</v>
      </c>
      <c r="R131" s="91">
        <v>-12.736916542053223</v>
      </c>
      <c r="S131" s="91">
        <v>-14.52835750579834</v>
      </c>
      <c r="T131" s="91">
        <v>-4.6295199394226074</v>
      </c>
      <c r="U131" s="92">
        <v>-3.6621201038360596</v>
      </c>
      <c r="V131" s="92">
        <v>-2.3278267383575439</v>
      </c>
      <c r="W131" s="92">
        <v>-2.6831910610198975</v>
      </c>
      <c r="X131" s="92">
        <v>-3.0507838726043701</v>
      </c>
      <c r="Y131" s="92">
        <v>-3.3000917434692383</v>
      </c>
      <c r="Z131" s="92">
        <v>-3.2478287220001221</v>
      </c>
      <c r="AA131" s="92">
        <v>-5.3526062965393066</v>
      </c>
      <c r="AB131" s="92">
        <v>-7.4011936187744141</v>
      </c>
      <c r="AC131" s="92">
        <v>-5.0846095085144043</v>
      </c>
      <c r="AD131" s="92">
        <v>-4.095984935760498</v>
      </c>
      <c r="AE131" s="92">
        <v>-7.2030105590820313</v>
      </c>
      <c r="AF131" s="92">
        <v>-5.3497605323791504</v>
      </c>
      <c r="AG131" s="92">
        <v>-5.9308891296386719</v>
      </c>
      <c r="AH131" s="92">
        <v>-8.776087760925293</v>
      </c>
      <c r="AI131" s="92">
        <v>-5.7276721000671387</v>
      </c>
      <c r="AJ131" s="92">
        <v>-5.3449239730834961</v>
      </c>
      <c r="AK131" s="92">
        <v>-4.1405987739562988</v>
      </c>
      <c r="AL131" s="93">
        <v>-5.0862021446228027</v>
      </c>
    </row>
    <row r="132" spans="1:38" x14ac:dyDescent="0.25">
      <c r="A132" s="19">
        <v>4</v>
      </c>
      <c r="B132" s="16" t="s">
        <v>250</v>
      </c>
      <c r="C132" s="85">
        <v>-174</v>
      </c>
      <c r="D132" s="92">
        <v>-128</v>
      </c>
      <c r="E132" s="92">
        <v>-157</v>
      </c>
      <c r="F132" s="92">
        <v>-73</v>
      </c>
      <c r="G132" s="92">
        <v>-58</v>
      </c>
      <c r="H132" s="92">
        <v>-123</v>
      </c>
      <c r="I132" s="92">
        <v>-54</v>
      </c>
      <c r="J132" s="92">
        <v>27</v>
      </c>
      <c r="K132" s="92">
        <v>-75</v>
      </c>
      <c r="L132" s="92">
        <v>-96</v>
      </c>
      <c r="M132" s="92">
        <v>-77</v>
      </c>
      <c r="N132" s="92">
        <v>-81.5604248046875</v>
      </c>
      <c r="O132" s="92">
        <v>-80.346603393554687</v>
      </c>
      <c r="P132" s="92">
        <v>-82.986534118652344</v>
      </c>
      <c r="Q132" s="92">
        <v>-82.164382934570313</v>
      </c>
      <c r="R132" s="92">
        <v>-83.470443725585937</v>
      </c>
      <c r="S132" s="92">
        <v>-82.9351806640625</v>
      </c>
      <c r="T132" s="92">
        <v>-76.080375671386719</v>
      </c>
      <c r="U132" s="92">
        <v>-73.639083862304688</v>
      </c>
      <c r="V132" s="92">
        <v>-73.496772766113281</v>
      </c>
      <c r="W132" s="92">
        <v>-74.066398620605469</v>
      </c>
      <c r="X132" s="92">
        <v>-73.204421997070313</v>
      </c>
      <c r="Y132" s="92">
        <v>-74.086822509765625</v>
      </c>
      <c r="Z132" s="92">
        <v>-74.381454467773437</v>
      </c>
      <c r="AA132" s="92">
        <v>-75.319595336914062</v>
      </c>
      <c r="AB132" s="92">
        <v>-76.65283203125</v>
      </c>
      <c r="AC132" s="92">
        <v>-75.34967041015625</v>
      </c>
      <c r="AD132" s="92">
        <v>-74.542434692382812</v>
      </c>
      <c r="AE132" s="92">
        <v>-76.838973999023437</v>
      </c>
      <c r="AF132" s="92">
        <v>-75.404640197753906</v>
      </c>
      <c r="AG132" s="92">
        <v>-74.384002685546875</v>
      </c>
      <c r="AH132" s="92">
        <v>-78.108421325683594</v>
      </c>
      <c r="AI132" s="92">
        <v>-76.044349670410156</v>
      </c>
      <c r="AJ132" s="92">
        <v>-75.89324951171875</v>
      </c>
      <c r="AK132" s="92">
        <v>-75.253433227539062</v>
      </c>
      <c r="AL132" s="93">
        <v>-75.860458374023438</v>
      </c>
    </row>
    <row r="133" spans="1:38" x14ac:dyDescent="0.25">
      <c r="A133" s="19">
        <v>5</v>
      </c>
      <c r="B133" s="16" t="s">
        <v>251</v>
      </c>
      <c r="C133" s="85">
        <v>-98</v>
      </c>
      <c r="D133" s="92">
        <v>62</v>
      </c>
      <c r="E133" s="92">
        <v>-50</v>
      </c>
      <c r="F133" s="92">
        <v>-28</v>
      </c>
      <c r="G133" s="92">
        <v>-126</v>
      </c>
      <c r="H133" s="92">
        <v>53</v>
      </c>
      <c r="I133" s="92">
        <v>-3</v>
      </c>
      <c r="J133" s="92">
        <v>62</v>
      </c>
      <c r="K133" s="92">
        <v>1</v>
      </c>
      <c r="L133" s="92">
        <v>-33</v>
      </c>
      <c r="M133" s="92">
        <v>-100</v>
      </c>
      <c r="N133" s="92">
        <v>-41.987808227539062</v>
      </c>
      <c r="O133" s="92">
        <v>-41.727756500244141</v>
      </c>
      <c r="P133" s="92">
        <v>-44.071235656738281</v>
      </c>
      <c r="Q133" s="92">
        <v>-41.534282684326172</v>
      </c>
      <c r="R133" s="92">
        <v>-44.551525115966797</v>
      </c>
      <c r="S133" s="92">
        <v>-43.521602630615234</v>
      </c>
      <c r="T133" s="92">
        <v>-37.36810302734375</v>
      </c>
      <c r="U133" s="92">
        <v>-35.806438446044922</v>
      </c>
      <c r="V133" s="92">
        <v>-35.868824005126953</v>
      </c>
      <c r="W133" s="92">
        <v>-34.216896057128906</v>
      </c>
      <c r="X133" s="92">
        <v>-35.333145141601563</v>
      </c>
      <c r="Y133" s="92">
        <v>-35.334766387939453</v>
      </c>
      <c r="Z133" s="92">
        <v>-36.214084625244141</v>
      </c>
      <c r="AA133" s="92">
        <v>-37.448589324951172</v>
      </c>
      <c r="AB133" s="92">
        <v>-39.504848480224609</v>
      </c>
      <c r="AC133" s="92">
        <v>-36.827171325683594</v>
      </c>
      <c r="AD133" s="92">
        <v>-35.457649230957031</v>
      </c>
      <c r="AE133" s="92">
        <v>-38.197189331054687</v>
      </c>
      <c r="AF133" s="92">
        <v>-36.948993682861328</v>
      </c>
      <c r="AG133" s="92">
        <v>-37.892608642578125</v>
      </c>
      <c r="AH133" s="92">
        <v>-40.195991516113281</v>
      </c>
      <c r="AI133" s="92">
        <v>-37.496753692626953</v>
      </c>
      <c r="AJ133" s="92">
        <v>-37.773822784423828</v>
      </c>
      <c r="AK133" s="92">
        <v>-36.597000122070313</v>
      </c>
      <c r="AL133" s="93">
        <v>-37.398647308349609</v>
      </c>
    </row>
    <row r="134" spans="1:38" x14ac:dyDescent="0.25">
      <c r="A134" s="20">
        <v>6</v>
      </c>
      <c r="B134" s="17" t="s">
        <v>252</v>
      </c>
      <c r="C134" s="86">
        <v>119</v>
      </c>
      <c r="D134" s="94">
        <v>81</v>
      </c>
      <c r="E134" s="94">
        <v>23</v>
      </c>
      <c r="F134" s="94">
        <v>33</v>
      </c>
      <c r="G134" s="94">
        <v>56</v>
      </c>
      <c r="H134" s="94">
        <v>19</v>
      </c>
      <c r="I134" s="94">
        <v>2</v>
      </c>
      <c r="J134" s="94">
        <v>-27</v>
      </c>
      <c r="K134" s="94">
        <v>-79</v>
      </c>
      <c r="L134" s="94">
        <v>-36</v>
      </c>
      <c r="M134" s="94">
        <v>-29</v>
      </c>
      <c r="N134" s="94">
        <v>-62.142971038818359</v>
      </c>
      <c r="O134" s="94">
        <v>-61.594448089599609</v>
      </c>
      <c r="P134" s="94">
        <v>-62.685817718505859</v>
      </c>
      <c r="Q134" s="94">
        <v>-64.166412353515625</v>
      </c>
      <c r="R134" s="94">
        <v>-64.201774597167969</v>
      </c>
      <c r="S134" s="94">
        <v>-64.547012329101563</v>
      </c>
      <c r="T134" s="94">
        <v>-58.342166900634766</v>
      </c>
      <c r="U134" s="94">
        <v>-56.503448486328125</v>
      </c>
      <c r="V134" s="94">
        <v>-56.111862182617188</v>
      </c>
      <c r="W134" s="94">
        <v>-55.684150695800781</v>
      </c>
      <c r="X134" s="94">
        <v>-56.778194427490234</v>
      </c>
      <c r="Y134" s="94">
        <v>-56.225528717041016</v>
      </c>
      <c r="Z134" s="94">
        <v>-56.498149871826172</v>
      </c>
      <c r="AA134" s="94">
        <v>-57.045116424560547</v>
      </c>
      <c r="AB134" s="94">
        <v>-57.36126708984375</v>
      </c>
      <c r="AC134" s="94">
        <v>-57.735076904296875</v>
      </c>
      <c r="AD134" s="94">
        <v>-56.373725891113281</v>
      </c>
      <c r="AE134" s="94">
        <v>-58.403564453125</v>
      </c>
      <c r="AF134" s="94">
        <v>-56.590972900390625</v>
      </c>
      <c r="AG134" s="94">
        <v>-57.283546447753906</v>
      </c>
      <c r="AH134" s="94">
        <v>-58.220542907714844</v>
      </c>
      <c r="AI134" s="94">
        <v>-57.969993591308594</v>
      </c>
      <c r="AJ134" s="94">
        <v>-57.089027404785156</v>
      </c>
      <c r="AK134" s="94">
        <v>-57.024337768554688</v>
      </c>
      <c r="AL134" s="95">
        <v>-57.546009063720703</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Inverclyde East</v>
      </c>
      <c r="C138" s="99">
        <f>VLOOKUP($A$138,$A$129:$AL$134,3)</f>
        <v>-346</v>
      </c>
      <c r="D138" s="100">
        <f>VLOOKUP($A$138,$A$129:$AL$134,4)</f>
        <v>-72</v>
      </c>
      <c r="E138" s="100">
        <f>VLOOKUP($A$138,$A$129:$AL$134,5)</f>
        <v>-165</v>
      </c>
      <c r="F138" s="100">
        <f>VLOOKUP($A$138,$A$129:$AL$134,6)</f>
        <v>-50</v>
      </c>
      <c r="G138" s="100">
        <f>VLOOKUP($A$138,$A$129:$AL$134,7)</f>
        <v>124</v>
      </c>
      <c r="H138" s="100">
        <f>VLOOKUP($A$138,$A$129:$AL$134,8)</f>
        <v>-124</v>
      </c>
      <c r="I138" s="100">
        <f>VLOOKUP($A$138,$A$129:$AL$134,9)</f>
        <v>-49</v>
      </c>
      <c r="J138" s="100">
        <f>VLOOKUP($A$138,$A$129:$AL$134,10)</f>
        <v>-283</v>
      </c>
      <c r="K138" s="100">
        <f>VLOOKUP($A$138,$A$129:$AL$134,11)</f>
        <v>-123</v>
      </c>
      <c r="L138" s="100">
        <f>VLOOKUP($A$138,$A$129:$AL$134,12)</f>
        <v>26</v>
      </c>
      <c r="M138" s="100">
        <f>VLOOKUP($A$138,$A$129:$AL$134,13)</f>
        <v>-199</v>
      </c>
      <c r="N138" s="97">
        <f>VLOOKUP($A$138,$A$129:$AL$134,14)</f>
        <v>-165.0494384765625</v>
      </c>
      <c r="O138" s="97">
        <f>VLOOKUP($A$138,$A$129:$AL$134,15)</f>
        <v>-163.15130615234375</v>
      </c>
      <c r="P138" s="97">
        <f>VLOOKUP($A$138,$A$129:$AL$134,16)</f>
        <v>-164.58204650878906</v>
      </c>
      <c r="Q138" s="97">
        <f>VLOOKUP($A$138,$A$129:$AL$134,17)</f>
        <v>-166.88911437988281</v>
      </c>
      <c r="R138" s="97">
        <f>VLOOKUP($A$138,$A$129:$AL$134,18)</f>
        <v>-167.47822570800781</v>
      </c>
      <c r="S138" s="97">
        <f>VLOOKUP($A$138,$A$129:$AL$134,19)</f>
        <v>-168.02815246582031</v>
      </c>
      <c r="T138" s="97">
        <f>VLOOKUP($A$138,$A$129:$AL$134,20)</f>
        <v>-159.10649108886719</v>
      </c>
      <c r="U138" s="97">
        <f>VLOOKUP($A$138,$A$129:$AL$134,21)</f>
        <v>-157.58096313476562</v>
      </c>
      <c r="V138" s="97">
        <f>VLOOKUP($A$138,$A$129:$AL$134,22)</f>
        <v>-159.64472961425781</v>
      </c>
      <c r="W138" s="97">
        <f>VLOOKUP($A$138,$A$129:$AL$134,23)</f>
        <v>-157.39814758300781</v>
      </c>
      <c r="X138" s="97">
        <f>VLOOKUP($A$138,$A$129:$AL$134,24)</f>
        <v>-158.15278625488281</v>
      </c>
      <c r="Y138" s="97">
        <f>VLOOKUP($A$138,$A$129:$AL$134,25)</f>
        <v>-157.56198120117187</v>
      </c>
      <c r="Z138" s="97">
        <f>VLOOKUP($A$138,$A$129:$AL$134,26)</f>
        <v>-157.72604370117187</v>
      </c>
      <c r="AA138" s="97">
        <f>VLOOKUP($A$138,$A$129:$AL$134,27)</f>
        <v>-158.33584594726562</v>
      </c>
      <c r="AB138" s="97">
        <f>VLOOKUP($A$138,$A$129:$AL$134,28)</f>
        <v>-158.93194580078125</v>
      </c>
      <c r="AC138" s="97">
        <f>VLOOKUP($A$138,$A$129:$AL$134,29)</f>
        <v>-157.94917297363281</v>
      </c>
      <c r="AD138" s="97">
        <f>VLOOKUP($A$138,$A$129:$AL$134,30)</f>
        <v>-157.50691223144531</v>
      </c>
      <c r="AE138" s="97">
        <f>VLOOKUP($A$138,$A$129:$AL$134,31)</f>
        <v>-159.52398681640625</v>
      </c>
      <c r="AF138" s="97">
        <f>VLOOKUP($A$138,$A$129:$AL$134,32)</f>
        <v>-157.68827819824219</v>
      </c>
      <c r="AG138" s="97">
        <f>VLOOKUP($A$138,$A$129:$AL$134,33)</f>
        <v>-157.79586791992187</v>
      </c>
      <c r="AH138" s="97">
        <f>VLOOKUP($A$138,$A$129:$AL$134,34)</f>
        <v>-160.70210266113281</v>
      </c>
      <c r="AI138" s="97">
        <f>VLOOKUP($A$138,$A$129:$AL$134,35)</f>
        <v>-159.93522644042969</v>
      </c>
      <c r="AJ138" s="97">
        <f>VLOOKUP($A$138,$A$129:$AL$134,36)</f>
        <v>-159.54930114746094</v>
      </c>
      <c r="AK138" s="97">
        <f>VLOOKUP($A$138,$A$129:$AL$134,37)</f>
        <v>-158.97970581054687</v>
      </c>
      <c r="AL138" s="98">
        <f>VLOOKUP($A$138,$A$129:$AL$134,38)</f>
        <v>-158.94731140136719</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4" spans="1:16358" x14ac:dyDescent="0.25">
      <c r="A164" s="165" t="s">
        <v>435</v>
      </c>
      <c r="B164" s="165"/>
    </row>
    <row r="165" spans="1:16358" s="114" customFormat="1" ht="11.25" x14ac:dyDescent="0.2">
      <c r="A165" s="164" t="s">
        <v>441</v>
      </c>
      <c r="B165" s="164"/>
      <c r="C165" s="164"/>
      <c r="D165" s="164"/>
      <c r="E165" s="164"/>
      <c r="F165" s="164"/>
      <c r="G165" s="164"/>
      <c r="H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4:B164"/>
    <mergeCell ref="A165:H165"/>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Inverclyde!A25" display="1. Total Fertility Rate (All persons)"/>
    <hyperlink ref="C6:G6" location="Inverclyde!A63" display="2. Standardised Mortality Ratio (All Persons)"/>
    <hyperlink ref="A7:B7" location="Inverclyde!A101" display="3. Life Expectancy (All Persons)"/>
    <hyperlink ref="C7:G7" location="Inverclyde!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List Box 1">
              <controlPr defaultSize="0" autoLine="0" autoPict="0">
                <anchor moveWithCells="1">
                  <from>
                    <xdr:col>1</xdr:col>
                    <xdr:colOff>9525</xdr:colOff>
                    <xdr:row>24</xdr:row>
                    <xdr:rowOff>0</xdr:rowOff>
                  </from>
                  <to>
                    <xdr:col>2</xdr:col>
                    <xdr:colOff>9525</xdr:colOff>
                    <xdr:row>43</xdr:row>
                    <xdr:rowOff>9525</xdr:rowOff>
                  </to>
                </anchor>
              </controlPr>
            </control>
          </mc:Choice>
        </mc:AlternateContent>
        <mc:AlternateContent xmlns:mc="http://schemas.openxmlformats.org/markup-compatibility/2006">
          <mc:Choice Requires="x14">
            <control shapeId="55298" r:id="rId5" name="List Box 2">
              <controlPr defaultSize="0" autoLine="0" autoPict="0">
                <anchor moveWithCells="1">
                  <from>
                    <xdr:col>1</xdr:col>
                    <xdr:colOff>38100</xdr:colOff>
                    <xdr:row>62</xdr:row>
                    <xdr:rowOff>19050</xdr:rowOff>
                  </from>
                  <to>
                    <xdr:col>2</xdr:col>
                    <xdr:colOff>9525</xdr:colOff>
                    <xdr:row>80</xdr:row>
                    <xdr:rowOff>180975</xdr:rowOff>
                  </to>
                </anchor>
              </controlPr>
            </control>
          </mc:Choice>
        </mc:AlternateContent>
        <mc:AlternateContent xmlns:mc="http://schemas.openxmlformats.org/markup-compatibility/2006">
          <mc:Choice Requires="x14">
            <control shapeId="55299" r:id="rId6" name="List Box 3">
              <controlPr defaultSize="0" autoLine="0" autoPict="0">
                <anchor moveWithCells="1">
                  <from>
                    <xdr:col>1</xdr:col>
                    <xdr:colOff>38100</xdr:colOff>
                    <xdr:row>100</xdr:row>
                    <xdr:rowOff>57150</xdr:rowOff>
                  </from>
                  <to>
                    <xdr:col>2</xdr:col>
                    <xdr:colOff>28575</xdr:colOff>
                    <xdr:row>120</xdr:row>
                    <xdr:rowOff>114300</xdr:rowOff>
                  </to>
                </anchor>
              </controlPr>
            </control>
          </mc:Choice>
        </mc:AlternateContent>
        <mc:AlternateContent xmlns:mc="http://schemas.openxmlformats.org/markup-compatibility/2006">
          <mc:Choice Requires="x14">
            <control shapeId="55300" r:id="rId7" name="List Box 4">
              <controlPr defaultSize="0" autoLine="0" autoPict="0">
                <anchor moveWithCells="1">
                  <from>
                    <xdr:col>1</xdr:col>
                    <xdr:colOff>38100</xdr:colOff>
                    <xdr:row>140</xdr:row>
                    <xdr:rowOff>57150</xdr:rowOff>
                  </from>
                  <to>
                    <xdr:col>2</xdr:col>
                    <xdr:colOff>28575</xdr:colOff>
                    <xdr:row>160</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XED16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23</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253</v>
      </c>
      <c r="C13" s="48">
        <v>1.750426173210144</v>
      </c>
      <c r="D13" s="49">
        <v>1.7574750185012817</v>
      </c>
      <c r="E13" s="49">
        <v>1.7681488990783691</v>
      </c>
      <c r="F13" s="49">
        <v>1.7813693284988403</v>
      </c>
      <c r="G13" s="49">
        <v>1.7920409440994263</v>
      </c>
      <c r="H13" s="49">
        <v>1.8007018566131592</v>
      </c>
      <c r="I13" s="49">
        <v>1.806759238243103</v>
      </c>
      <c r="J13" s="50">
        <v>1.8115192651748657</v>
      </c>
      <c r="K13" s="50">
        <v>1.8165103197097778</v>
      </c>
      <c r="L13" s="50">
        <v>1.8214250802993774</v>
      </c>
      <c r="M13" s="50">
        <v>1.8273364305496216</v>
      </c>
      <c r="N13" s="50">
        <v>1.8344775438308716</v>
      </c>
      <c r="O13" s="50">
        <v>1.8415251970291138</v>
      </c>
      <c r="P13" s="50">
        <v>1.8486092090606689</v>
      </c>
      <c r="Q13" s="50">
        <v>1.8541063070297241</v>
      </c>
      <c r="R13" s="50">
        <v>1.8583317995071411</v>
      </c>
      <c r="S13" s="50">
        <v>1.862735390663147</v>
      </c>
      <c r="T13" s="50">
        <v>1.8685357570648193</v>
      </c>
      <c r="U13" s="50">
        <v>1.872928261756897</v>
      </c>
      <c r="V13" s="50">
        <v>1.8727209568023682</v>
      </c>
      <c r="W13" s="50">
        <v>1.8724117279052734</v>
      </c>
      <c r="X13" s="50">
        <v>1.8722912073135376</v>
      </c>
      <c r="Y13" s="50">
        <v>1.8723337650299072</v>
      </c>
      <c r="Z13" s="50">
        <v>1.8725399971008301</v>
      </c>
      <c r="AA13" s="51">
        <v>1.8724679946899414</v>
      </c>
    </row>
    <row r="14" spans="1:27" x14ac:dyDescent="0.25">
      <c r="A14" s="19">
        <v>2</v>
      </c>
      <c r="B14" s="16" t="s">
        <v>254</v>
      </c>
      <c r="C14" s="48">
        <v>1.9303765296936035</v>
      </c>
      <c r="D14" s="49">
        <v>1.9381500482559204</v>
      </c>
      <c r="E14" s="49">
        <v>1.9499212503433228</v>
      </c>
      <c r="F14" s="49">
        <v>1.9645007848739624</v>
      </c>
      <c r="G14" s="49">
        <v>1.9762694835662842</v>
      </c>
      <c r="H14" s="49">
        <v>1.9858207702636719</v>
      </c>
      <c r="I14" s="49">
        <v>1.992500901222229</v>
      </c>
      <c r="J14" s="50">
        <v>1.9977502822875977</v>
      </c>
      <c r="K14" s="50">
        <v>2.0032544136047363</v>
      </c>
      <c r="L14" s="50">
        <v>2.0086743831634521</v>
      </c>
      <c r="M14" s="50">
        <v>2.0151934623718262</v>
      </c>
      <c r="N14" s="50">
        <v>2.0230686664581299</v>
      </c>
      <c r="O14" s="50">
        <v>2.0308408737182617</v>
      </c>
      <c r="P14" s="50">
        <v>2.0386531352996826</v>
      </c>
      <c r="Q14" s="50">
        <v>2.044715404510498</v>
      </c>
      <c r="R14" s="50">
        <v>2.0493752956390381</v>
      </c>
      <c r="S14" s="50">
        <v>2.0542316436767578</v>
      </c>
      <c r="T14" s="50">
        <v>2.0606281757354736</v>
      </c>
      <c r="U14" s="50">
        <v>2.0654723644256592</v>
      </c>
      <c r="V14" s="50">
        <v>2.0652437210083008</v>
      </c>
      <c r="W14" s="50">
        <v>2.0649025440216064</v>
      </c>
      <c r="X14" s="50">
        <v>2.0647697448730469</v>
      </c>
      <c r="Y14" s="50">
        <v>2.0648167133331299</v>
      </c>
      <c r="Z14" s="50">
        <v>2.0650441646575928</v>
      </c>
      <c r="AA14" s="51">
        <v>2.064964771270752</v>
      </c>
    </row>
    <row r="15" spans="1:27" x14ac:dyDescent="0.25">
      <c r="A15" s="19">
        <v>3</v>
      </c>
      <c r="B15" s="16" t="s">
        <v>255</v>
      </c>
      <c r="C15" s="48">
        <v>2.1266860961914062</v>
      </c>
      <c r="D15" s="49">
        <v>2.1352500915527344</v>
      </c>
      <c r="E15" s="49">
        <v>2.1482183933258057</v>
      </c>
      <c r="F15" s="49">
        <v>2.1642804145812988</v>
      </c>
      <c r="G15" s="49">
        <v>2.17724609375</v>
      </c>
      <c r="H15" s="49">
        <v>2.1877686977386475</v>
      </c>
      <c r="I15" s="49">
        <v>2.1951282024383545</v>
      </c>
      <c r="J15" s="50">
        <v>2.200911283493042</v>
      </c>
      <c r="K15" s="50">
        <v>2.2069752216339111</v>
      </c>
      <c r="L15" s="50">
        <v>2.2129464149475098</v>
      </c>
      <c r="M15" s="50">
        <v>2.2201282978057861</v>
      </c>
      <c r="N15" s="50">
        <v>2.2288045883178711</v>
      </c>
      <c r="O15" s="50">
        <v>2.2373671531677246</v>
      </c>
      <c r="P15" s="50">
        <v>2.2459738254547119</v>
      </c>
      <c r="Q15" s="50">
        <v>2.252652645111084</v>
      </c>
      <c r="R15" s="50">
        <v>2.2577862739562988</v>
      </c>
      <c r="S15" s="50">
        <v>2.2631363868713379</v>
      </c>
      <c r="T15" s="50">
        <v>2.2701835632324219</v>
      </c>
      <c r="U15" s="50">
        <v>2.2755203247070312</v>
      </c>
      <c r="V15" s="50">
        <v>2.2752683162689209</v>
      </c>
      <c r="W15" s="50">
        <v>2.2748928070068359</v>
      </c>
      <c r="X15" s="50">
        <v>2.2747464179992676</v>
      </c>
      <c r="Y15" s="50">
        <v>2.2747979164123535</v>
      </c>
      <c r="Z15" s="50">
        <v>2.2750484943389893</v>
      </c>
      <c r="AA15" s="51">
        <v>2.2749612331390381</v>
      </c>
    </row>
    <row r="16" spans="1:27" x14ac:dyDescent="0.25">
      <c r="A16" s="19">
        <v>4</v>
      </c>
      <c r="B16" s="16" t="s">
        <v>256</v>
      </c>
      <c r="C16" s="52">
        <v>2.077608585357666</v>
      </c>
      <c r="D16" s="50">
        <v>2.0859749317169189</v>
      </c>
      <c r="E16" s="50">
        <v>2.0986440181732178</v>
      </c>
      <c r="F16" s="50">
        <v>2.1143355369567871</v>
      </c>
      <c r="G16" s="50">
        <v>2.1270020008087158</v>
      </c>
      <c r="H16" s="50">
        <v>2.1372816562652588</v>
      </c>
      <c r="I16" s="50">
        <v>2.1444714069366455</v>
      </c>
      <c r="J16" s="50">
        <v>2.1501209735870361</v>
      </c>
      <c r="K16" s="50">
        <v>2.1560449600219727</v>
      </c>
      <c r="L16" s="50">
        <v>2.1618783473968506</v>
      </c>
      <c r="M16" s="50">
        <v>2.1688947677612305</v>
      </c>
      <c r="N16" s="50">
        <v>2.177370548248291</v>
      </c>
      <c r="O16" s="50">
        <v>2.1857354640960693</v>
      </c>
      <c r="P16" s="50">
        <v>2.194143533706665</v>
      </c>
      <c r="Q16" s="50">
        <v>2.2006683349609375</v>
      </c>
      <c r="R16" s="50">
        <v>2.2056834697723389</v>
      </c>
      <c r="S16" s="50">
        <v>2.2109103202819824</v>
      </c>
      <c r="T16" s="50">
        <v>2.21779465675354</v>
      </c>
      <c r="U16" s="50">
        <v>2.223008394241333</v>
      </c>
      <c r="V16" s="50">
        <v>2.2227621078491211</v>
      </c>
      <c r="W16" s="50">
        <v>2.2223951816558838</v>
      </c>
      <c r="X16" s="50">
        <v>2.2222521305084229</v>
      </c>
      <c r="Y16" s="50">
        <v>2.2223026752471924</v>
      </c>
      <c r="Z16" s="50">
        <v>2.2225475311279297</v>
      </c>
      <c r="AA16" s="51">
        <v>2.2224621772766113</v>
      </c>
    </row>
    <row r="17" spans="1:27" x14ac:dyDescent="0.25">
      <c r="A17" s="19">
        <v>5</v>
      </c>
      <c r="B17" s="16" t="s">
        <v>257</v>
      </c>
      <c r="C17" s="52">
        <v>1.8649400472640991</v>
      </c>
      <c r="D17" s="50">
        <v>1.8724499940872192</v>
      </c>
      <c r="E17" s="50">
        <v>1.8838222026824951</v>
      </c>
      <c r="F17" s="50">
        <v>1.8979074954986572</v>
      </c>
      <c r="G17" s="50">
        <v>1.9092773199081421</v>
      </c>
      <c r="H17" s="50">
        <v>1.9185048341751099</v>
      </c>
      <c r="I17" s="50">
        <v>1.9249584674835205</v>
      </c>
      <c r="J17" s="50">
        <v>1.9300298690795898</v>
      </c>
      <c r="K17" s="50">
        <v>1.9353474378585815</v>
      </c>
      <c r="L17" s="50">
        <v>1.9405837059020996</v>
      </c>
      <c r="M17" s="50">
        <v>1.9468817710876465</v>
      </c>
      <c r="N17" s="50">
        <v>1.9544901847839355</v>
      </c>
      <c r="O17" s="50">
        <v>1.9619988203048706</v>
      </c>
      <c r="P17" s="50">
        <v>1.9695461988449097</v>
      </c>
      <c r="Q17" s="50">
        <v>1.9754030704498291</v>
      </c>
      <c r="R17" s="50">
        <v>1.9799048900604248</v>
      </c>
      <c r="S17" s="50">
        <v>1.9845966100692749</v>
      </c>
      <c r="T17" s="50">
        <v>1.9907764196395874</v>
      </c>
      <c r="U17" s="50">
        <v>1.9954562187194824</v>
      </c>
      <c r="V17" s="50">
        <v>1.9952353239059448</v>
      </c>
      <c r="W17" s="50">
        <v>1.994905948638916</v>
      </c>
      <c r="X17" s="50">
        <v>1.9947775602340698</v>
      </c>
      <c r="Y17" s="50">
        <v>1.9948228597640991</v>
      </c>
      <c r="Z17" s="50">
        <v>1.9950425624847412</v>
      </c>
      <c r="AA17" s="51">
        <v>1.9949659109115601</v>
      </c>
    </row>
    <row r="18" spans="1:27" x14ac:dyDescent="0.25">
      <c r="A18" s="20">
        <v>6</v>
      </c>
      <c r="B18" s="17" t="s">
        <v>258</v>
      </c>
      <c r="C18" s="53">
        <v>1.7667853832244873</v>
      </c>
      <c r="D18" s="54">
        <v>1.773900032043457</v>
      </c>
      <c r="E18" s="54">
        <v>1.7846736907958984</v>
      </c>
      <c r="F18" s="54">
        <v>1.7980176210403442</v>
      </c>
      <c r="G18" s="54">
        <v>1.8087890148162842</v>
      </c>
      <c r="H18" s="54">
        <v>1.8175308704376221</v>
      </c>
      <c r="I18" s="54">
        <v>1.8236448764801025</v>
      </c>
      <c r="J18" s="54">
        <v>1.8284493684768677</v>
      </c>
      <c r="K18" s="54">
        <v>1.8334870338439941</v>
      </c>
      <c r="L18" s="54">
        <v>1.8384476900100708</v>
      </c>
      <c r="M18" s="54">
        <v>1.8444143533706665</v>
      </c>
      <c r="N18" s="54">
        <v>1.8516222238540649</v>
      </c>
      <c r="O18" s="54">
        <v>1.8587357997894287</v>
      </c>
      <c r="P18" s="54">
        <v>1.865885853767395</v>
      </c>
      <c r="Q18" s="54">
        <v>1.8714344501495361</v>
      </c>
      <c r="R18" s="54">
        <v>1.8756994009017944</v>
      </c>
      <c r="S18" s="54">
        <v>1.8801441192626953</v>
      </c>
      <c r="T18" s="54">
        <v>1.8859987258911133</v>
      </c>
      <c r="U18" s="54">
        <v>1.8904322385787964</v>
      </c>
      <c r="V18" s="54">
        <v>1.8902230262756348</v>
      </c>
      <c r="W18" s="54">
        <v>1.8899109363555908</v>
      </c>
      <c r="X18" s="54">
        <v>1.8897892236709595</v>
      </c>
      <c r="Y18" s="54">
        <v>1.8898321390151978</v>
      </c>
      <c r="Z18" s="54">
        <v>1.890040397644043</v>
      </c>
      <c r="AA18" s="55">
        <v>1.8899677991867065</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Bonnyrigg</v>
      </c>
      <c r="C22" s="64">
        <f>VLOOKUP($A22,$A$13:$AA$18,3)</f>
        <v>1.750426173210144</v>
      </c>
      <c r="D22" s="64">
        <f>VLOOKUP($A22,$A$13:$AA$18,4)</f>
        <v>1.7574750185012817</v>
      </c>
      <c r="E22" s="64">
        <f>VLOOKUP($A22,$A$13:$AA$18,5)</f>
        <v>1.7681488990783691</v>
      </c>
      <c r="F22" s="64">
        <f>VLOOKUP($A22,$A$13:$AA$18,6)</f>
        <v>1.7813693284988403</v>
      </c>
      <c r="G22" s="64">
        <f>VLOOKUP($A22,$A$13:$AA$18,7)</f>
        <v>1.7920409440994263</v>
      </c>
      <c r="H22" s="64">
        <f>VLOOKUP($A22,$A$13:$AA$18,8)</f>
        <v>1.8007018566131592</v>
      </c>
      <c r="I22" s="64">
        <f>VLOOKUP($A22,$A$13:$AA$18,9)</f>
        <v>1.806759238243103</v>
      </c>
      <c r="J22" s="64">
        <f>VLOOKUP($A22,$A$13:$AA$18,10)</f>
        <v>1.8115192651748657</v>
      </c>
      <c r="K22" s="64">
        <f>VLOOKUP($A22,$A$13:$AA$18,11)</f>
        <v>1.8165103197097778</v>
      </c>
      <c r="L22" s="64">
        <f>VLOOKUP($A22,$A$13:$AA$18,12)</f>
        <v>1.8214250802993774</v>
      </c>
      <c r="M22" s="64">
        <f>VLOOKUP($A22,$A$13:$AA$18,13)</f>
        <v>1.8273364305496216</v>
      </c>
      <c r="N22" s="64">
        <f>VLOOKUP($A22,$A$13:$AA$18,14)</f>
        <v>1.8344775438308716</v>
      </c>
      <c r="O22" s="64">
        <f>VLOOKUP($A22,$A$13:$AA$18,15)</f>
        <v>1.8415251970291138</v>
      </c>
      <c r="P22" s="64">
        <f>VLOOKUP($A22,$A$13:$AA$18,16)</f>
        <v>1.8486092090606689</v>
      </c>
      <c r="Q22" s="64">
        <f>VLOOKUP($A22,$A$13:$AA$18,17)</f>
        <v>1.8541063070297241</v>
      </c>
      <c r="R22" s="64">
        <f>VLOOKUP($A22,$A$13:$AA$18,18)</f>
        <v>1.8583317995071411</v>
      </c>
      <c r="S22" s="64">
        <f>VLOOKUP($A22,$A$13:$AA$18,19)</f>
        <v>1.862735390663147</v>
      </c>
      <c r="T22" s="64">
        <f>VLOOKUP($A22,$A$13:$AA$18,20)</f>
        <v>1.8685357570648193</v>
      </c>
      <c r="U22" s="64">
        <f>VLOOKUP($A22,$A$13:$AA$18,21)</f>
        <v>1.872928261756897</v>
      </c>
      <c r="V22" s="64">
        <f>VLOOKUP($A22,$A$13:$AA$18,22)</f>
        <v>1.8727209568023682</v>
      </c>
      <c r="W22" s="64">
        <f>VLOOKUP($A22,$A$13:$AA$18,23)</f>
        <v>1.8724117279052734</v>
      </c>
      <c r="X22" s="64">
        <f>VLOOKUP($A22,$A$13:$AA$18,24)</f>
        <v>1.8722912073135376</v>
      </c>
      <c r="Y22" s="64">
        <f>VLOOKUP($A22,$A$13:$AA$18,25)</f>
        <v>1.8723337650299072</v>
      </c>
      <c r="Z22" s="64">
        <f>VLOOKUP($A22,$A$13:$AA$18,26)</f>
        <v>1.8725399971008301</v>
      </c>
      <c r="AA22" s="65">
        <f>VLOOKUP($A22,$A$13:$AA$18,27)</f>
        <v>1.8724679946899414</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 customHeight="1"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23</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4" t="s">
        <v>84</v>
      </c>
      <c r="B50" s="15"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253</v>
      </c>
      <c r="C51" s="56">
        <v>123.74747467041016</v>
      </c>
      <c r="D51" s="57">
        <v>115</v>
      </c>
      <c r="E51" s="57">
        <v>112.37161254882812</v>
      </c>
      <c r="F51" s="57">
        <v>109.65569305419922</v>
      </c>
      <c r="G51" s="57">
        <v>107.09666442871094</v>
      </c>
      <c r="H51" s="57">
        <v>104.70655059814453</v>
      </c>
      <c r="I51" s="57">
        <v>102.46370697021484</v>
      </c>
      <c r="J51" s="58">
        <v>100.30622100830078</v>
      </c>
      <c r="K51" s="58">
        <v>98.228561401367188</v>
      </c>
      <c r="L51" s="58">
        <v>96.244590759277344</v>
      </c>
      <c r="M51" s="58">
        <v>94.392776489257813</v>
      </c>
      <c r="N51" s="58">
        <v>92.69244384765625</v>
      </c>
      <c r="O51" s="58">
        <v>91.036033630371094</v>
      </c>
      <c r="P51" s="58">
        <v>89.460319519042969</v>
      </c>
      <c r="Q51" s="58">
        <v>87.952674865722656</v>
      </c>
      <c r="R51" s="58">
        <v>86.52325439453125</v>
      </c>
      <c r="S51" s="58">
        <v>85.199623107910156</v>
      </c>
      <c r="T51" s="58">
        <v>83.943344116210938</v>
      </c>
      <c r="U51" s="58">
        <v>82.73223876953125</v>
      </c>
      <c r="V51" s="58">
        <v>81.593841552734375</v>
      </c>
      <c r="W51" s="58">
        <v>80.489028930664063</v>
      </c>
      <c r="X51" s="58">
        <v>79.423492431640625</v>
      </c>
      <c r="Y51" s="58">
        <v>78.415985107421875</v>
      </c>
      <c r="Z51" s="58">
        <v>77.489784240722656</v>
      </c>
      <c r="AA51" s="59">
        <v>76.616058349609375</v>
      </c>
    </row>
    <row r="52" spans="1:27" x14ac:dyDescent="0.25">
      <c r="A52" s="19">
        <v>2</v>
      </c>
      <c r="B52" s="16" t="s">
        <v>254</v>
      </c>
      <c r="C52" s="48">
        <v>128.24391174316406</v>
      </c>
      <c r="D52" s="49">
        <v>119</v>
      </c>
      <c r="E52" s="49">
        <v>116.23921966552734</v>
      </c>
      <c r="F52" s="49">
        <v>113.43492126464844</v>
      </c>
      <c r="G52" s="49">
        <v>110.79491424560547</v>
      </c>
      <c r="H52" s="49">
        <v>108.3349609375</v>
      </c>
      <c r="I52" s="49">
        <v>106.01448059082031</v>
      </c>
      <c r="J52" s="50">
        <v>103.74787139892578</v>
      </c>
      <c r="K52" s="50">
        <v>101.59346008300781</v>
      </c>
      <c r="L52" s="50">
        <v>99.527565002441406</v>
      </c>
      <c r="M52" s="50">
        <v>97.593955993652344</v>
      </c>
      <c r="N52" s="50">
        <v>95.822074890136719</v>
      </c>
      <c r="O52" s="50">
        <v>94.106925964355469</v>
      </c>
      <c r="P52" s="50">
        <v>92.467384338378906</v>
      </c>
      <c r="Q52" s="50">
        <v>90.886344909667969</v>
      </c>
      <c r="R52" s="50">
        <v>89.403884887695313</v>
      </c>
      <c r="S52" s="50">
        <v>88.022262573242188</v>
      </c>
      <c r="T52" s="50">
        <v>86.694534301757812</v>
      </c>
      <c r="U52" s="50">
        <v>85.434951782226563</v>
      </c>
      <c r="V52" s="50">
        <v>84.2799072265625</v>
      </c>
      <c r="W52" s="50">
        <v>83.121391296386719</v>
      </c>
      <c r="X52" s="50">
        <v>82.003990173339844</v>
      </c>
      <c r="Y52" s="50">
        <v>80.957023620605469</v>
      </c>
      <c r="Z52" s="50">
        <v>79.984535217285156</v>
      </c>
      <c r="AA52" s="51">
        <v>79.074081420898438</v>
      </c>
    </row>
    <row r="53" spans="1:27" x14ac:dyDescent="0.25">
      <c r="A53" s="19">
        <v>3</v>
      </c>
      <c r="B53" s="16" t="s">
        <v>255</v>
      </c>
      <c r="C53" s="48">
        <v>98.98101806640625</v>
      </c>
      <c r="D53" s="49">
        <v>92</v>
      </c>
      <c r="E53" s="49">
        <v>89.844558715820313</v>
      </c>
      <c r="F53" s="49">
        <v>87.676017761230469</v>
      </c>
      <c r="G53" s="49">
        <v>85.644134521484375</v>
      </c>
      <c r="H53" s="49">
        <v>83.740333557128906</v>
      </c>
      <c r="I53" s="49">
        <v>81.969718933105469</v>
      </c>
      <c r="J53" s="50">
        <v>80.2403564453125</v>
      </c>
      <c r="K53" s="50">
        <v>78.592727661132813</v>
      </c>
      <c r="L53" s="50">
        <v>77.018173217773437</v>
      </c>
      <c r="M53" s="50">
        <v>75.558036804199219</v>
      </c>
      <c r="N53" s="50">
        <v>74.181632995605469</v>
      </c>
      <c r="O53" s="50">
        <v>72.860221862792969</v>
      </c>
      <c r="P53" s="50">
        <v>71.605720520019531</v>
      </c>
      <c r="Q53" s="50">
        <v>70.39617919921875</v>
      </c>
      <c r="R53" s="50">
        <v>69.252799987792969</v>
      </c>
      <c r="S53" s="50">
        <v>68.18560791015625</v>
      </c>
      <c r="T53" s="50">
        <v>67.168426513671875</v>
      </c>
      <c r="U53" s="50">
        <v>66.204879760742187</v>
      </c>
      <c r="V53" s="50">
        <v>65.283859252929688</v>
      </c>
      <c r="W53" s="50">
        <v>64.394981384277344</v>
      </c>
      <c r="X53" s="50">
        <v>63.520912170410156</v>
      </c>
      <c r="Y53" s="50">
        <v>62.713054656982422</v>
      </c>
      <c r="Z53" s="50">
        <v>61.966693878173828</v>
      </c>
      <c r="AA53" s="51">
        <v>61.266101837158203</v>
      </c>
    </row>
    <row r="54" spans="1:27" x14ac:dyDescent="0.25">
      <c r="A54" s="19">
        <v>4</v>
      </c>
      <c r="B54" s="16" t="s">
        <v>256</v>
      </c>
      <c r="C54" s="52">
        <v>106.47939300537109</v>
      </c>
      <c r="D54" s="50">
        <v>99</v>
      </c>
      <c r="E54" s="50">
        <v>96.722274780273438</v>
      </c>
      <c r="F54" s="50">
        <v>94.39971923828125</v>
      </c>
      <c r="G54" s="50">
        <v>92.205162048339844</v>
      </c>
      <c r="H54" s="50">
        <v>90.145034790039063</v>
      </c>
      <c r="I54" s="50">
        <v>88.252037048339844</v>
      </c>
      <c r="J54" s="50">
        <v>86.381500244140625</v>
      </c>
      <c r="K54" s="50">
        <v>84.571998596191406</v>
      </c>
      <c r="L54" s="50">
        <v>82.85784912109375</v>
      </c>
      <c r="M54" s="50">
        <v>81.260581970214844</v>
      </c>
      <c r="N54" s="50">
        <v>79.788528442382812</v>
      </c>
      <c r="O54" s="50">
        <v>78.370765686035156</v>
      </c>
      <c r="P54" s="50">
        <v>77.025032043457031</v>
      </c>
      <c r="Q54" s="50">
        <v>75.73828125</v>
      </c>
      <c r="R54" s="50">
        <v>74.524337768554688</v>
      </c>
      <c r="S54" s="50">
        <v>73.400672912597656</v>
      </c>
      <c r="T54" s="50">
        <v>72.320404052734375</v>
      </c>
      <c r="U54" s="50">
        <v>71.290214538574219</v>
      </c>
      <c r="V54" s="50">
        <v>70.314384460449219</v>
      </c>
      <c r="W54" s="50">
        <v>69.367111206054688</v>
      </c>
      <c r="X54" s="50">
        <v>68.43975830078125</v>
      </c>
      <c r="Y54" s="50">
        <v>67.573760986328125</v>
      </c>
      <c r="Z54" s="50">
        <v>66.762771606445313</v>
      </c>
      <c r="AA54" s="51">
        <v>65.999740600585937</v>
      </c>
    </row>
    <row r="55" spans="1:27" x14ac:dyDescent="0.25">
      <c r="A55" s="19">
        <v>5</v>
      </c>
      <c r="B55" s="16" t="s">
        <v>257</v>
      </c>
      <c r="C55" s="52">
        <v>115.13605499267578</v>
      </c>
      <c r="D55" s="50">
        <v>107</v>
      </c>
      <c r="E55" s="50">
        <v>104.52640533447266</v>
      </c>
      <c r="F55" s="50">
        <v>102.00636291503906</v>
      </c>
      <c r="G55" s="50">
        <v>99.620033264160156</v>
      </c>
      <c r="H55" s="50">
        <v>97.395118713378906</v>
      </c>
      <c r="I55" s="50">
        <v>95.292274475097656</v>
      </c>
      <c r="J55" s="50">
        <v>93.276374816894531</v>
      </c>
      <c r="K55" s="50">
        <v>91.327476501464844</v>
      </c>
      <c r="L55" s="50">
        <v>89.455543518066406</v>
      </c>
      <c r="M55" s="50">
        <v>87.728271484375</v>
      </c>
      <c r="N55" s="50">
        <v>86.119544982910156</v>
      </c>
      <c r="O55" s="50">
        <v>84.569038391113281</v>
      </c>
      <c r="P55" s="50">
        <v>83.077934265136719</v>
      </c>
      <c r="Q55" s="50">
        <v>81.662025451660156</v>
      </c>
      <c r="R55" s="50">
        <v>80.307579040527344</v>
      </c>
      <c r="S55" s="50">
        <v>79.05010986328125</v>
      </c>
      <c r="T55" s="50">
        <v>77.861709594726563</v>
      </c>
      <c r="U55" s="50">
        <v>76.724227905273438</v>
      </c>
      <c r="V55" s="50">
        <v>75.655349731445313</v>
      </c>
      <c r="W55" s="50">
        <v>74.6212158203125</v>
      </c>
      <c r="X55" s="50">
        <v>73.608421325683594</v>
      </c>
      <c r="Y55" s="50">
        <v>72.674919128417969</v>
      </c>
      <c r="Z55" s="50">
        <v>71.812171936035156</v>
      </c>
      <c r="AA55" s="51">
        <v>71.009361267089844</v>
      </c>
    </row>
    <row r="56" spans="1:27" x14ac:dyDescent="0.25">
      <c r="A56" s="20">
        <v>6</v>
      </c>
      <c r="B56" s="17" t="s">
        <v>258</v>
      </c>
      <c r="C56" s="53">
        <v>89.350654602050781</v>
      </c>
      <c r="D56" s="54">
        <v>83</v>
      </c>
      <c r="E56" s="54">
        <v>81.057693481445313</v>
      </c>
      <c r="F56" s="54">
        <v>79.098411560058594</v>
      </c>
      <c r="G56" s="54">
        <v>77.235984802246094</v>
      </c>
      <c r="H56" s="54">
        <v>75.490196228027344</v>
      </c>
      <c r="I56" s="54">
        <v>73.861900329589844</v>
      </c>
      <c r="J56" s="54">
        <v>72.29290771484375</v>
      </c>
      <c r="K56" s="54">
        <v>70.785171508789063</v>
      </c>
      <c r="L56" s="54">
        <v>69.353546142578125</v>
      </c>
      <c r="M56" s="54">
        <v>68.005287170410156</v>
      </c>
      <c r="N56" s="54">
        <v>66.761093139648438</v>
      </c>
      <c r="O56" s="54">
        <v>65.554733276367188</v>
      </c>
      <c r="P56" s="54">
        <v>64.405059814453125</v>
      </c>
      <c r="Q56" s="54">
        <v>63.297519683837891</v>
      </c>
      <c r="R56" s="54">
        <v>62.244972229003906</v>
      </c>
      <c r="S56" s="54">
        <v>61.271266937255859</v>
      </c>
      <c r="T56" s="54">
        <v>60.342864990234375</v>
      </c>
      <c r="U56" s="54">
        <v>59.454704284667969</v>
      </c>
      <c r="V56" s="54">
        <v>58.626358032226563</v>
      </c>
      <c r="W56" s="54">
        <v>57.817096710205078</v>
      </c>
      <c r="X56" s="54">
        <v>57.028060913085938</v>
      </c>
      <c r="Y56" s="54">
        <v>56.2977294921875</v>
      </c>
      <c r="Z56" s="54">
        <v>55.620044708251953</v>
      </c>
      <c r="AA56" s="55">
        <v>55.001029968261719</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22"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29">
        <v>1</v>
      </c>
      <c r="B60" s="30" t="str">
        <f>VLOOKUP($A$60,$A$51:$AA$56,2)</f>
        <v>Bonnyrigg</v>
      </c>
      <c r="C60" s="61">
        <f>VLOOKUP($A$60,$A$51:$AA$56,3)</f>
        <v>123.74747467041016</v>
      </c>
      <c r="D60" s="62">
        <f>VLOOKUP($A$60,$A$51:$AA$56,4)</f>
        <v>115</v>
      </c>
      <c r="E60" s="62">
        <f>VLOOKUP($A$60,$A$51:$AA$56,5)</f>
        <v>112.37161254882812</v>
      </c>
      <c r="F60" s="62">
        <f>VLOOKUP($A$60,$A$51:$AA$56,6)</f>
        <v>109.65569305419922</v>
      </c>
      <c r="G60" s="62">
        <f>VLOOKUP($A$60,$A$51:$AA$56,7)</f>
        <v>107.09666442871094</v>
      </c>
      <c r="H60" s="62">
        <f>VLOOKUP($A$60,$A$51:$AA$56,8)</f>
        <v>104.70655059814453</v>
      </c>
      <c r="I60" s="62">
        <f>VLOOKUP($A$60,$A$51:$AA$56,9)</f>
        <v>102.46370697021484</v>
      </c>
      <c r="J60" s="62">
        <f>VLOOKUP($A$60,$A$51:$AA$56,10)</f>
        <v>100.30622100830078</v>
      </c>
      <c r="K60" s="62">
        <f>VLOOKUP($A$60,$A$51:$AA$56,11)</f>
        <v>98.228561401367188</v>
      </c>
      <c r="L60" s="62">
        <f>VLOOKUP($A$60,$A$51:$AA$56,12)</f>
        <v>96.244590759277344</v>
      </c>
      <c r="M60" s="62">
        <f>VLOOKUP($A$60,$A$51:$AA$56,13)</f>
        <v>94.392776489257813</v>
      </c>
      <c r="N60" s="62">
        <f>VLOOKUP($A$60,$A$51:$AA$56,14)</f>
        <v>92.69244384765625</v>
      </c>
      <c r="O60" s="62">
        <f>VLOOKUP($A$60,$A$51:$AA$56,15)</f>
        <v>91.036033630371094</v>
      </c>
      <c r="P60" s="62">
        <f>VLOOKUP($A$60,$A$51:$AA$56,16)</f>
        <v>89.460319519042969</v>
      </c>
      <c r="Q60" s="62">
        <f>VLOOKUP($A$60,$A$51:$AA$56,17)</f>
        <v>87.952674865722656</v>
      </c>
      <c r="R60" s="62">
        <f>VLOOKUP($A$60,$A$51:$AA$56,18)</f>
        <v>86.52325439453125</v>
      </c>
      <c r="S60" s="62">
        <f>VLOOKUP($A$60,$A$51:$AA$56,19)</f>
        <v>85.199623107910156</v>
      </c>
      <c r="T60" s="62">
        <f>VLOOKUP($A$60,$A$51:$AA$56,20)</f>
        <v>83.943344116210938</v>
      </c>
      <c r="U60" s="62">
        <f>VLOOKUP($A$60,$A$51:$AA$56,21)</f>
        <v>82.73223876953125</v>
      </c>
      <c r="V60" s="62">
        <f>VLOOKUP($A$60,$A$51:$AA$56,22)</f>
        <v>81.593841552734375</v>
      </c>
      <c r="W60" s="62">
        <f>VLOOKUP($A$60,$A$51:$AA$56,23)</f>
        <v>80.489028930664063</v>
      </c>
      <c r="X60" s="62">
        <f>VLOOKUP($A$60,$A$51:$AA$56,24)</f>
        <v>79.423492431640625</v>
      </c>
      <c r="Y60" s="62">
        <f>VLOOKUP($A$60,$A$51:$AA$56,25)</f>
        <v>78.415985107421875</v>
      </c>
      <c r="Z60" s="62">
        <f>VLOOKUP($A$60,$A$51:$AA$56,26)</f>
        <v>77.489784240722656</v>
      </c>
      <c r="AA60" s="63">
        <f>VLOOKUP($A$60,$A$51:$AA$56,27)</f>
        <v>76.616058349609375</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23</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4" t="s">
        <v>84</v>
      </c>
      <c r="B88" s="15"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253</v>
      </c>
      <c r="C89" s="34">
        <v>76.762138366699219</v>
      </c>
      <c r="D89" s="35">
        <v>77.681427001953125</v>
      </c>
      <c r="E89" s="35">
        <v>77.958480834960938</v>
      </c>
      <c r="F89" s="35">
        <v>78.254783630371094</v>
      </c>
      <c r="G89" s="35">
        <v>78.537834167480469</v>
      </c>
      <c r="H89" s="35">
        <v>78.805076599121094</v>
      </c>
      <c r="I89" s="35">
        <v>79.065132141113281</v>
      </c>
      <c r="J89" s="36">
        <v>79.330390930175781</v>
      </c>
      <c r="K89" s="36">
        <v>79.595291137695312</v>
      </c>
      <c r="L89" s="36">
        <v>79.853416442871094</v>
      </c>
      <c r="M89" s="36">
        <v>80.10028076171875</v>
      </c>
      <c r="N89" s="36">
        <v>80.332283020019531</v>
      </c>
      <c r="O89" s="36">
        <v>80.559028625488281</v>
      </c>
      <c r="P89" s="36">
        <v>80.781021118164062</v>
      </c>
      <c r="Q89" s="36">
        <v>80.995124816894531</v>
      </c>
      <c r="R89" s="36">
        <v>81.200241088867187</v>
      </c>
      <c r="S89" s="36">
        <v>81.393287658691406</v>
      </c>
      <c r="T89" s="36">
        <v>81.58319091796875</v>
      </c>
      <c r="U89" s="36">
        <v>81.76776123046875</v>
      </c>
      <c r="V89" s="36">
        <v>81.946266174316406</v>
      </c>
      <c r="W89" s="36">
        <v>82.123497009277344</v>
      </c>
      <c r="X89" s="36">
        <v>82.295455932617188</v>
      </c>
      <c r="Y89" s="36">
        <v>82.459030151367188</v>
      </c>
      <c r="Z89" s="36">
        <v>82.608924865722656</v>
      </c>
      <c r="AA89" s="37">
        <v>82.755683898925781</v>
      </c>
    </row>
    <row r="90" spans="1:27" x14ac:dyDescent="0.25">
      <c r="A90" s="19">
        <v>2</v>
      </c>
      <c r="B90" s="16" t="s">
        <v>254</v>
      </c>
      <c r="C90" s="38">
        <v>76.331008911132813</v>
      </c>
      <c r="D90" s="39">
        <v>77.251571655273437</v>
      </c>
      <c r="E90" s="39">
        <v>77.524185180664063</v>
      </c>
      <c r="F90" s="39">
        <v>77.812385559082031</v>
      </c>
      <c r="G90" s="39">
        <v>78.087333679199219</v>
      </c>
      <c r="H90" s="39">
        <v>78.355804443359375</v>
      </c>
      <c r="I90" s="39">
        <v>78.611991882324219</v>
      </c>
      <c r="J90" s="40">
        <v>78.864295959472656</v>
      </c>
      <c r="K90" s="40">
        <v>79.118782043457031</v>
      </c>
      <c r="L90" s="40">
        <v>79.370269775390625</v>
      </c>
      <c r="M90" s="40">
        <v>79.610130310058594</v>
      </c>
      <c r="N90" s="40">
        <v>79.835296630859375</v>
      </c>
      <c r="O90" s="40">
        <v>80.055320739746094</v>
      </c>
      <c r="P90" s="40">
        <v>80.272926330566406</v>
      </c>
      <c r="Q90" s="40">
        <v>80.483619689941406</v>
      </c>
      <c r="R90" s="40">
        <v>80.685699462890625</v>
      </c>
      <c r="S90" s="40">
        <v>80.878082275390625</v>
      </c>
      <c r="T90" s="40">
        <v>81.061943054199219</v>
      </c>
      <c r="U90" s="40">
        <v>81.2406005859375</v>
      </c>
      <c r="V90" s="40">
        <v>81.404914855957031</v>
      </c>
      <c r="W90" s="40">
        <v>81.574089050292969</v>
      </c>
      <c r="X90" s="40">
        <v>81.739585876464844</v>
      </c>
      <c r="Y90" s="40">
        <v>81.900146484375</v>
      </c>
      <c r="Z90" s="40">
        <v>82.044204711914063</v>
      </c>
      <c r="AA90" s="41">
        <v>82.18487548828125</v>
      </c>
    </row>
    <row r="91" spans="1:27" x14ac:dyDescent="0.25">
      <c r="A91" s="19">
        <v>3</v>
      </c>
      <c r="B91" s="16" t="s">
        <v>255</v>
      </c>
      <c r="C91" s="38">
        <v>79.633781433105469</v>
      </c>
      <c r="D91" s="39">
        <v>80.541404724121094</v>
      </c>
      <c r="E91" s="39">
        <v>80.804611206054688</v>
      </c>
      <c r="F91" s="39">
        <v>81.109298706054688</v>
      </c>
      <c r="G91" s="39">
        <v>81.391250610351562</v>
      </c>
      <c r="H91" s="39">
        <v>81.653251647949219</v>
      </c>
      <c r="I91" s="39">
        <v>81.918319702148438</v>
      </c>
      <c r="J91" s="40">
        <v>82.181503295898438</v>
      </c>
      <c r="K91" s="40">
        <v>82.450576782226563</v>
      </c>
      <c r="L91" s="40">
        <v>82.712493896484375</v>
      </c>
      <c r="M91" s="40">
        <v>82.9649658203125</v>
      </c>
      <c r="N91" s="40">
        <v>83.205810546875</v>
      </c>
      <c r="O91" s="40">
        <v>83.437019348144531</v>
      </c>
      <c r="P91" s="40">
        <v>83.661529541015625</v>
      </c>
      <c r="Q91" s="40">
        <v>83.881141662597656</v>
      </c>
      <c r="R91" s="40">
        <v>84.095314025878906</v>
      </c>
      <c r="S91" s="40">
        <v>84.300384521484375</v>
      </c>
      <c r="T91" s="40">
        <v>84.487289428710938</v>
      </c>
      <c r="U91" s="40">
        <v>84.673805236816406</v>
      </c>
      <c r="V91" s="40">
        <v>84.846435546875</v>
      </c>
      <c r="W91" s="40">
        <v>85.0224609375</v>
      </c>
      <c r="X91" s="40">
        <v>85.205360412597656</v>
      </c>
      <c r="Y91" s="40">
        <v>85.370895385742188</v>
      </c>
      <c r="Z91" s="40">
        <v>85.524818420410156</v>
      </c>
      <c r="AA91" s="41">
        <v>85.669853210449219</v>
      </c>
    </row>
    <row r="92" spans="1:27" x14ac:dyDescent="0.25">
      <c r="A92" s="19">
        <v>4</v>
      </c>
      <c r="B92" s="16" t="s">
        <v>256</v>
      </c>
      <c r="C92" s="42">
        <v>78.664558410644531</v>
      </c>
      <c r="D92" s="40">
        <v>79.576850891113281</v>
      </c>
      <c r="E92" s="40">
        <v>79.860786437988281</v>
      </c>
      <c r="F92" s="40">
        <v>80.162178039550781</v>
      </c>
      <c r="G92" s="40">
        <v>80.442214965820313</v>
      </c>
      <c r="H92" s="40">
        <v>80.724075317382812</v>
      </c>
      <c r="I92" s="40">
        <v>80.991767883300781</v>
      </c>
      <c r="J92" s="40">
        <v>81.2572021484375</v>
      </c>
      <c r="K92" s="40">
        <v>81.522972106933594</v>
      </c>
      <c r="L92" s="40">
        <v>81.781387329101563</v>
      </c>
      <c r="M92" s="40">
        <v>82.031402587890625</v>
      </c>
      <c r="N92" s="40">
        <v>82.264335632324219</v>
      </c>
      <c r="O92" s="40">
        <v>82.499176025390625</v>
      </c>
      <c r="P92" s="40">
        <v>82.724105834960937</v>
      </c>
      <c r="Q92" s="40">
        <v>82.943588256835938</v>
      </c>
      <c r="R92" s="40">
        <v>83.150360107421875</v>
      </c>
      <c r="S92" s="40">
        <v>83.344230651855469</v>
      </c>
      <c r="T92" s="40">
        <v>83.534378051757813</v>
      </c>
      <c r="U92" s="40">
        <v>83.723518371582031</v>
      </c>
      <c r="V92" s="40">
        <v>83.904571533203125</v>
      </c>
      <c r="W92" s="40">
        <v>84.082008361816406</v>
      </c>
      <c r="X92" s="40">
        <v>84.258163452148438</v>
      </c>
      <c r="Y92" s="40">
        <v>84.427162170410156</v>
      </c>
      <c r="Z92" s="40">
        <v>84.577804565429688</v>
      </c>
      <c r="AA92" s="41">
        <v>84.729515075683594</v>
      </c>
    </row>
    <row r="93" spans="1:27" x14ac:dyDescent="0.25">
      <c r="A93" s="19">
        <v>5</v>
      </c>
      <c r="B93" s="16" t="s">
        <v>257</v>
      </c>
      <c r="C93" s="42">
        <v>77.676094055175781</v>
      </c>
      <c r="D93" s="40">
        <v>78.606697082519531</v>
      </c>
      <c r="E93" s="40">
        <v>78.894981384277344</v>
      </c>
      <c r="F93" s="40">
        <v>79.209724426269531</v>
      </c>
      <c r="G93" s="40">
        <v>79.50189208984375</v>
      </c>
      <c r="H93" s="40">
        <v>79.778305053710937</v>
      </c>
      <c r="I93" s="40">
        <v>80.049171447753906</v>
      </c>
      <c r="J93" s="40">
        <v>80.325187683105469</v>
      </c>
      <c r="K93" s="40">
        <v>80.594619750976563</v>
      </c>
      <c r="L93" s="40">
        <v>80.858871459960938</v>
      </c>
      <c r="M93" s="40">
        <v>81.116943359375</v>
      </c>
      <c r="N93" s="40">
        <v>81.352912902832031</v>
      </c>
      <c r="O93" s="40">
        <v>81.588394165039063</v>
      </c>
      <c r="P93" s="40">
        <v>81.819984436035156</v>
      </c>
      <c r="Q93" s="40">
        <v>82.044265747070313</v>
      </c>
      <c r="R93" s="40">
        <v>82.260292053222656</v>
      </c>
      <c r="S93" s="40">
        <v>82.462409973144531</v>
      </c>
      <c r="T93" s="40">
        <v>82.660346984863281</v>
      </c>
      <c r="U93" s="40">
        <v>82.852088928222656</v>
      </c>
      <c r="V93" s="40">
        <v>83.032386779785156</v>
      </c>
      <c r="W93" s="40">
        <v>83.212501525878906</v>
      </c>
      <c r="X93" s="40">
        <v>83.390182495117188</v>
      </c>
      <c r="Y93" s="40">
        <v>83.5565185546875</v>
      </c>
      <c r="Z93" s="40">
        <v>83.712409973144531</v>
      </c>
      <c r="AA93" s="41">
        <v>83.861427307128906</v>
      </c>
    </row>
    <row r="94" spans="1:27" x14ac:dyDescent="0.25">
      <c r="A94" s="20">
        <v>6</v>
      </c>
      <c r="B94" s="17" t="s">
        <v>258</v>
      </c>
      <c r="C94" s="43">
        <v>80.969459533691406</v>
      </c>
      <c r="D94" s="44">
        <v>81.87744140625</v>
      </c>
      <c r="E94" s="44">
        <v>82.15435791015625</v>
      </c>
      <c r="F94" s="44">
        <v>82.446319580078125</v>
      </c>
      <c r="G94" s="44">
        <v>82.736839294433594</v>
      </c>
      <c r="H94" s="44">
        <v>83.00286865234375</v>
      </c>
      <c r="I94" s="44">
        <v>83.260665893554688</v>
      </c>
      <c r="J94" s="44">
        <v>83.528579711914063</v>
      </c>
      <c r="K94" s="44">
        <v>83.799392700195313</v>
      </c>
      <c r="L94" s="44">
        <v>84.059486389160156</v>
      </c>
      <c r="M94" s="44">
        <v>84.324050903320313</v>
      </c>
      <c r="N94" s="44">
        <v>84.563140869140625</v>
      </c>
      <c r="O94" s="44">
        <v>84.795829772949219</v>
      </c>
      <c r="P94" s="44">
        <v>85.022224426269531</v>
      </c>
      <c r="Q94" s="44">
        <v>85.249374389648438</v>
      </c>
      <c r="R94" s="44">
        <v>85.459526062011719</v>
      </c>
      <c r="S94" s="44">
        <v>85.657676696777344</v>
      </c>
      <c r="T94" s="44">
        <v>85.852279663085938</v>
      </c>
      <c r="U94" s="44">
        <v>86.041946411132812</v>
      </c>
      <c r="V94" s="44">
        <v>86.223312377929688</v>
      </c>
      <c r="W94" s="44">
        <v>86.408676147460938</v>
      </c>
      <c r="X94" s="44">
        <v>86.585960388183594</v>
      </c>
      <c r="Y94" s="44">
        <v>86.753059387207031</v>
      </c>
      <c r="Z94" s="44">
        <v>86.905097961425781</v>
      </c>
      <c r="AA94" s="45">
        <v>87.054039001464844</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29">
        <v>1</v>
      </c>
      <c r="B98" s="30" t="str">
        <f>VLOOKUP($A$98,$A$89:$AA$94,2)</f>
        <v>Bonnyrigg</v>
      </c>
      <c r="C98" s="61">
        <f>VLOOKUP($A$98,$A$89:$AA$94,3)</f>
        <v>76.762138366699219</v>
      </c>
      <c r="D98" s="62">
        <f>VLOOKUP($A$98,$A$89:$AA$94,4)</f>
        <v>77.681427001953125</v>
      </c>
      <c r="E98" s="62">
        <f>VLOOKUP($A$98,$A$89:$AA$94,5)</f>
        <v>77.958480834960938</v>
      </c>
      <c r="F98" s="62">
        <f>VLOOKUP($A$98,$A$89:$AA$94,6)</f>
        <v>78.254783630371094</v>
      </c>
      <c r="G98" s="62">
        <f>VLOOKUP($A$98,$A$89:$AA$94,7)</f>
        <v>78.537834167480469</v>
      </c>
      <c r="H98" s="62">
        <f>VLOOKUP($A$98,$A$89:$AA$94,8)</f>
        <v>78.805076599121094</v>
      </c>
      <c r="I98" s="62">
        <f>VLOOKUP($A$98,$A$89:$AA$94,9)</f>
        <v>79.065132141113281</v>
      </c>
      <c r="J98" s="62">
        <f>VLOOKUP($A$98,$A$89:$AA$94,10)</f>
        <v>79.330390930175781</v>
      </c>
      <c r="K98" s="62">
        <f>VLOOKUP($A$98,$A$89:$AA$94,11)</f>
        <v>79.595291137695312</v>
      </c>
      <c r="L98" s="62">
        <f>VLOOKUP($A$98,$A$89:$AA$94,12)</f>
        <v>79.853416442871094</v>
      </c>
      <c r="M98" s="62">
        <f>VLOOKUP($A$98,$A$89:$AA$94,13)</f>
        <v>80.10028076171875</v>
      </c>
      <c r="N98" s="62">
        <f>VLOOKUP($A$98,$A$89:$AA$94,14)</f>
        <v>80.332283020019531</v>
      </c>
      <c r="O98" s="62">
        <f>VLOOKUP($A$98,$A$89:$AA$94,15)</f>
        <v>80.559028625488281</v>
      </c>
      <c r="P98" s="62">
        <f>VLOOKUP($A$98,$A$89:$AA$94,16)</f>
        <v>80.781021118164062</v>
      </c>
      <c r="Q98" s="62">
        <f>VLOOKUP($A$98,$A$89:$AA$94,17)</f>
        <v>80.995124816894531</v>
      </c>
      <c r="R98" s="62">
        <f>VLOOKUP($A$98,$A$89:$AA$94,18)</f>
        <v>81.200241088867187</v>
      </c>
      <c r="S98" s="62">
        <f>VLOOKUP($A$98,$A$89:$AA$94,19)</f>
        <v>81.393287658691406</v>
      </c>
      <c r="T98" s="62">
        <f>VLOOKUP($A$98,$A$89:$AA$94,20)</f>
        <v>81.58319091796875</v>
      </c>
      <c r="U98" s="62">
        <f>VLOOKUP($A$98,$A$89:$AA$94,21)</f>
        <v>81.76776123046875</v>
      </c>
      <c r="V98" s="62">
        <f>VLOOKUP($A$98,$A$89:$AA$94,22)</f>
        <v>81.946266174316406</v>
      </c>
      <c r="W98" s="62">
        <f>VLOOKUP($A$98,$A$89:$AA$94,23)</f>
        <v>82.123497009277344</v>
      </c>
      <c r="X98" s="62">
        <f>VLOOKUP($A$98,$A$89:$AA$94,24)</f>
        <v>82.295455932617188</v>
      </c>
      <c r="Y98" s="62">
        <f>VLOOKUP($A$98,$A$89:$AA$94,25)</f>
        <v>82.459030151367188</v>
      </c>
      <c r="Z98" s="62">
        <f>VLOOKUP($A$98,$A$89:$AA$94,26)</f>
        <v>82.608924865722656</v>
      </c>
      <c r="AA98" s="63">
        <f>VLOOKUP($A$98,$A$89:$AA$94,27)</f>
        <v>82.755683898925781</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23</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253</v>
      </c>
      <c r="C129" s="84">
        <v>194</v>
      </c>
      <c r="D129" s="89">
        <v>-69</v>
      </c>
      <c r="E129" s="89">
        <v>24</v>
      </c>
      <c r="F129" s="89">
        <v>82</v>
      </c>
      <c r="G129" s="89">
        <v>79</v>
      </c>
      <c r="H129" s="89">
        <v>270</v>
      </c>
      <c r="I129" s="89">
        <v>210</v>
      </c>
      <c r="J129" s="89">
        <v>343</v>
      </c>
      <c r="K129" s="89">
        <v>270</v>
      </c>
      <c r="L129" s="89">
        <v>410</v>
      </c>
      <c r="M129" s="89">
        <v>252</v>
      </c>
      <c r="N129" s="88">
        <v>308.87368774414062</v>
      </c>
      <c r="O129" s="88">
        <v>273.68878173828125</v>
      </c>
      <c r="P129" s="88">
        <v>272.5753173828125</v>
      </c>
      <c r="Q129" s="88">
        <v>281.46084594726562</v>
      </c>
      <c r="R129" s="88">
        <v>281.96951293945313</v>
      </c>
      <c r="S129" s="88">
        <v>280.32766723632812</v>
      </c>
      <c r="T129" s="88">
        <v>281.419189453125</v>
      </c>
      <c r="U129" s="89">
        <v>280.1885986328125</v>
      </c>
      <c r="V129" s="89">
        <v>280.4312744140625</v>
      </c>
      <c r="W129" s="89">
        <v>279.32821655273437</v>
      </c>
      <c r="X129" s="89">
        <v>278.22616577148437</v>
      </c>
      <c r="Y129" s="89">
        <v>280.15585327148437</v>
      </c>
      <c r="Z129" s="89">
        <v>278.43646240234375</v>
      </c>
      <c r="AA129" s="89">
        <v>278.16409301757813</v>
      </c>
      <c r="AB129" s="89">
        <v>276.74520874023437</v>
      </c>
      <c r="AC129" s="89">
        <v>276.75445556640625</v>
      </c>
      <c r="AD129" s="89">
        <v>276.42974853515625</v>
      </c>
      <c r="AE129" s="89">
        <v>275.56539916992187</v>
      </c>
      <c r="AF129" s="89">
        <v>276.214111328125</v>
      </c>
      <c r="AG129" s="89">
        <v>275.9197998046875</v>
      </c>
      <c r="AH129" s="89">
        <v>277.48544311523437</v>
      </c>
      <c r="AI129" s="89">
        <v>275.10003662109375</v>
      </c>
      <c r="AJ129" s="89">
        <v>275.39743041992187</v>
      </c>
      <c r="AK129" s="89">
        <v>275.48959350585937</v>
      </c>
      <c r="AL129" s="90">
        <v>275.51522827148437</v>
      </c>
    </row>
    <row r="130" spans="1:38" x14ac:dyDescent="0.25">
      <c r="A130" s="19">
        <v>2</v>
      </c>
      <c r="B130" s="16" t="s">
        <v>254</v>
      </c>
      <c r="C130" s="85">
        <v>-34</v>
      </c>
      <c r="D130" s="92">
        <v>-60</v>
      </c>
      <c r="E130" s="92">
        <v>41</v>
      </c>
      <c r="F130" s="92">
        <v>-104</v>
      </c>
      <c r="G130" s="92">
        <v>-85</v>
      </c>
      <c r="H130" s="92">
        <v>-37</v>
      </c>
      <c r="I130" s="92">
        <v>212</v>
      </c>
      <c r="J130" s="92">
        <v>-71</v>
      </c>
      <c r="K130" s="92">
        <v>-56</v>
      </c>
      <c r="L130" s="92">
        <v>-97</v>
      </c>
      <c r="M130" s="92">
        <v>199</v>
      </c>
      <c r="N130" s="91">
        <v>45.166091918945313</v>
      </c>
      <c r="O130" s="91">
        <v>12.426102638244629</v>
      </c>
      <c r="P130" s="91">
        <v>12.731478691101074</v>
      </c>
      <c r="Q130" s="91">
        <v>22.744096755981445</v>
      </c>
      <c r="R130" s="91">
        <v>21.090147018432617</v>
      </c>
      <c r="S130" s="91">
        <v>20.897285461425781</v>
      </c>
      <c r="T130" s="91">
        <v>19.931598663330078</v>
      </c>
      <c r="U130" s="92">
        <v>19.503353118896484</v>
      </c>
      <c r="V130" s="92">
        <v>19.767061233520508</v>
      </c>
      <c r="W130" s="92">
        <v>19.528650283813477</v>
      </c>
      <c r="X130" s="92">
        <v>18.251092910766602</v>
      </c>
      <c r="Y130" s="92">
        <v>18.790653228759766</v>
      </c>
      <c r="Z130" s="92">
        <v>18.646236419677734</v>
      </c>
      <c r="AA130" s="92">
        <v>17.342447280883789</v>
      </c>
      <c r="AB130" s="92">
        <v>16.997646331787109</v>
      </c>
      <c r="AC130" s="92">
        <v>15.900262832641602</v>
      </c>
      <c r="AD130" s="92">
        <v>15.744006156921387</v>
      </c>
      <c r="AE130" s="92">
        <v>15.560788154602051</v>
      </c>
      <c r="AF130" s="92">
        <v>16.376220703125</v>
      </c>
      <c r="AG130" s="92">
        <v>14.753917694091797</v>
      </c>
      <c r="AH130" s="92">
        <v>17.10406494140625</v>
      </c>
      <c r="AI130" s="92">
        <v>14.80703067779541</v>
      </c>
      <c r="AJ130" s="92">
        <v>15.421634674072266</v>
      </c>
      <c r="AK130" s="92">
        <v>15.312380790710449</v>
      </c>
      <c r="AL130" s="93">
        <v>15.882192611694336</v>
      </c>
    </row>
    <row r="131" spans="1:38" x14ac:dyDescent="0.25">
      <c r="A131" s="19">
        <v>3</v>
      </c>
      <c r="B131" s="16" t="s">
        <v>255</v>
      </c>
      <c r="C131" s="85">
        <v>-86</v>
      </c>
      <c r="D131" s="92">
        <v>-214</v>
      </c>
      <c r="E131" s="92">
        <v>29</v>
      </c>
      <c r="F131" s="92">
        <v>-63</v>
      </c>
      <c r="G131" s="92">
        <v>-106</v>
      </c>
      <c r="H131" s="92">
        <v>122</v>
      </c>
      <c r="I131" s="92">
        <v>230</v>
      </c>
      <c r="J131" s="92">
        <v>94</v>
      </c>
      <c r="K131" s="92">
        <v>94</v>
      </c>
      <c r="L131" s="92">
        <v>259</v>
      </c>
      <c r="M131" s="92">
        <v>59</v>
      </c>
      <c r="N131" s="91">
        <v>163.15733337402344</v>
      </c>
      <c r="O131" s="91">
        <v>123.14031219482422</v>
      </c>
      <c r="P131" s="91">
        <v>121.86952209472656</v>
      </c>
      <c r="Q131" s="91">
        <v>129.61549377441406</v>
      </c>
      <c r="R131" s="91">
        <v>130.68118286132812</v>
      </c>
      <c r="S131" s="91">
        <v>130.36146545410156</v>
      </c>
      <c r="T131" s="91">
        <v>129.70942687988281</v>
      </c>
      <c r="U131" s="92">
        <v>129.63812255859375</v>
      </c>
      <c r="V131" s="92">
        <v>128.71369934082031</v>
      </c>
      <c r="W131" s="92">
        <v>129.21009826660156</v>
      </c>
      <c r="X131" s="92">
        <v>126.38878631591797</v>
      </c>
      <c r="Y131" s="92">
        <v>128.38740539550781</v>
      </c>
      <c r="Z131" s="92">
        <v>127.78473663330078</v>
      </c>
      <c r="AA131" s="92">
        <v>127.40129852294922</v>
      </c>
      <c r="AB131" s="92">
        <v>126.76708221435547</v>
      </c>
      <c r="AC131" s="92">
        <v>126.45075225830078</v>
      </c>
      <c r="AD131" s="92">
        <v>125.00303649902344</v>
      </c>
      <c r="AE131" s="92">
        <v>124.76246643066406</v>
      </c>
      <c r="AF131" s="92">
        <v>125.95999145507812</v>
      </c>
      <c r="AG131" s="92">
        <v>123.47708129882812</v>
      </c>
      <c r="AH131" s="92">
        <v>125.38413238525391</v>
      </c>
      <c r="AI131" s="92">
        <v>123.60696411132812</v>
      </c>
      <c r="AJ131" s="92">
        <v>123.83120727539062</v>
      </c>
      <c r="AK131" s="92">
        <v>123.10831451416016</v>
      </c>
      <c r="AL131" s="93">
        <v>124.63904571533203</v>
      </c>
    </row>
    <row r="132" spans="1:38" x14ac:dyDescent="0.25">
      <c r="A132" s="19">
        <v>4</v>
      </c>
      <c r="B132" s="16" t="s">
        <v>256</v>
      </c>
      <c r="C132" s="85">
        <v>-58</v>
      </c>
      <c r="D132" s="92">
        <v>64</v>
      </c>
      <c r="E132" s="92">
        <v>-144</v>
      </c>
      <c r="F132" s="92">
        <v>-38</v>
      </c>
      <c r="G132" s="92">
        <v>-115</v>
      </c>
      <c r="H132" s="92">
        <v>-129</v>
      </c>
      <c r="I132" s="92">
        <v>102</v>
      </c>
      <c r="J132" s="92">
        <v>198</v>
      </c>
      <c r="K132" s="92">
        <v>121</v>
      </c>
      <c r="L132" s="92">
        <v>17</v>
      </c>
      <c r="M132" s="92">
        <v>26</v>
      </c>
      <c r="N132" s="92">
        <v>105.16486358642578</v>
      </c>
      <c r="O132" s="92">
        <v>67.6312255859375</v>
      </c>
      <c r="P132" s="92">
        <v>67.760765075683594</v>
      </c>
      <c r="Q132" s="92">
        <v>75.809471130371094</v>
      </c>
      <c r="R132" s="92">
        <v>75.506118774414062</v>
      </c>
      <c r="S132" s="92">
        <v>73.887603759765625</v>
      </c>
      <c r="T132" s="92">
        <v>75.245674133300781</v>
      </c>
      <c r="U132" s="92">
        <v>75.060462951660156</v>
      </c>
      <c r="V132" s="92">
        <v>74.077445983886719</v>
      </c>
      <c r="W132" s="92">
        <v>73.510200500488281</v>
      </c>
      <c r="X132" s="92">
        <v>72.400917053222656</v>
      </c>
      <c r="Y132" s="92">
        <v>74.189735412597656</v>
      </c>
      <c r="Z132" s="92">
        <v>73.454910278320313</v>
      </c>
      <c r="AA132" s="92">
        <v>72.980995178222656</v>
      </c>
      <c r="AB132" s="92">
        <v>72.019668579101563</v>
      </c>
      <c r="AC132" s="92">
        <v>71.951835632324219</v>
      </c>
      <c r="AD132" s="92">
        <v>70.819877624511719</v>
      </c>
      <c r="AE132" s="92">
        <v>71.374305725097656</v>
      </c>
      <c r="AF132" s="92">
        <v>70.156578063964844</v>
      </c>
      <c r="AG132" s="92">
        <v>70.121871948242187</v>
      </c>
      <c r="AH132" s="92">
        <v>71.008087158203125</v>
      </c>
      <c r="AI132" s="92">
        <v>68.99627685546875</v>
      </c>
      <c r="AJ132" s="92">
        <v>70.090072631835938</v>
      </c>
      <c r="AK132" s="92">
        <v>69.252548217773438</v>
      </c>
      <c r="AL132" s="93">
        <v>70.102371215820313</v>
      </c>
    </row>
    <row r="133" spans="1:38" x14ac:dyDescent="0.25">
      <c r="A133" s="19">
        <v>5</v>
      </c>
      <c r="B133" s="16" t="s">
        <v>257</v>
      </c>
      <c r="C133" s="85">
        <v>-91</v>
      </c>
      <c r="D133" s="92">
        <v>-16</v>
      </c>
      <c r="E133" s="92">
        <v>57</v>
      </c>
      <c r="F133" s="92">
        <v>16</v>
      </c>
      <c r="G133" s="92">
        <v>198</v>
      </c>
      <c r="H133" s="92">
        <v>102</v>
      </c>
      <c r="I133" s="92">
        <v>34</v>
      </c>
      <c r="J133" s="92">
        <v>-16</v>
      </c>
      <c r="K133" s="92">
        <v>-22</v>
      </c>
      <c r="L133" s="92">
        <v>34</v>
      </c>
      <c r="M133" s="92">
        <v>33</v>
      </c>
      <c r="N133" s="92">
        <v>21.329204559326172</v>
      </c>
      <c r="O133" s="92">
        <v>-10.004923820495605</v>
      </c>
      <c r="P133" s="92">
        <v>-10.003450393676758</v>
      </c>
      <c r="Q133" s="92">
        <v>-4.4475593566894531</v>
      </c>
      <c r="R133" s="92">
        <v>-3.7327237129211426</v>
      </c>
      <c r="S133" s="92">
        <v>-4.7062716484069824</v>
      </c>
      <c r="T133" s="92">
        <v>-3.4621202945709229</v>
      </c>
      <c r="U133" s="92">
        <v>-2.450106143951416</v>
      </c>
      <c r="V133" s="92">
        <v>-3.4220156669616699</v>
      </c>
      <c r="W133" s="92">
        <v>-4.0016756057739258</v>
      </c>
      <c r="X133" s="92">
        <v>-4.9206619262695313</v>
      </c>
      <c r="Y133" s="92">
        <v>-3.6304097175598145</v>
      </c>
      <c r="Z133" s="92">
        <v>-4.4701657295227051</v>
      </c>
      <c r="AA133" s="92">
        <v>-6.2938690185546875</v>
      </c>
      <c r="AB133" s="92">
        <v>-5.5189032554626465</v>
      </c>
      <c r="AC133" s="92">
        <v>-6.5398077964782715</v>
      </c>
      <c r="AD133" s="92">
        <v>-8.8281230926513672</v>
      </c>
      <c r="AE133" s="92">
        <v>-7.1818609237670898</v>
      </c>
      <c r="AF133" s="92">
        <v>-7.0190024375915527</v>
      </c>
      <c r="AG133" s="92">
        <v>-8.8780918121337891</v>
      </c>
      <c r="AH133" s="92">
        <v>-7.2146568298339844</v>
      </c>
      <c r="AI133" s="92">
        <v>-7.7144227027893066</v>
      </c>
      <c r="AJ133" s="92">
        <v>-7.6075258255004883</v>
      </c>
      <c r="AK133" s="92">
        <v>-7.676612377166748</v>
      </c>
      <c r="AL133" s="93">
        <v>-7.3091883659362793</v>
      </c>
    </row>
    <row r="134" spans="1:38" x14ac:dyDescent="0.25">
      <c r="A134" s="20">
        <v>6</v>
      </c>
      <c r="B134" s="17" t="s">
        <v>258</v>
      </c>
      <c r="C134" s="86">
        <v>2</v>
      </c>
      <c r="D134" s="94">
        <v>-204</v>
      </c>
      <c r="E134" s="94">
        <v>-168</v>
      </c>
      <c r="F134" s="94">
        <v>-91</v>
      </c>
      <c r="G134" s="94">
        <v>-41</v>
      </c>
      <c r="H134" s="94">
        <v>-73</v>
      </c>
      <c r="I134" s="94">
        <v>63</v>
      </c>
      <c r="J134" s="94">
        <v>-195</v>
      </c>
      <c r="K134" s="94">
        <v>-117</v>
      </c>
      <c r="L134" s="94">
        <v>24</v>
      </c>
      <c r="M134" s="94">
        <v>-29</v>
      </c>
      <c r="N134" s="94">
        <v>-37.496147155761719</v>
      </c>
      <c r="O134" s="94">
        <v>-72.73577880859375</v>
      </c>
      <c r="P134" s="94">
        <v>-73.944473266601563</v>
      </c>
      <c r="Q134" s="94">
        <v>-66.438926696777344</v>
      </c>
      <c r="R134" s="94">
        <v>-65.767265319824219</v>
      </c>
      <c r="S134" s="94">
        <v>-65.810279846191406</v>
      </c>
      <c r="T134" s="94">
        <v>-65.490226745605469</v>
      </c>
      <c r="U134" s="94">
        <v>-67.019287109375</v>
      </c>
      <c r="V134" s="94">
        <v>-66.699989318847656</v>
      </c>
      <c r="W134" s="94">
        <v>-66.479423522949219</v>
      </c>
      <c r="X134" s="94">
        <v>-67.866874694824219</v>
      </c>
      <c r="Y134" s="94">
        <v>-66.078590393066406</v>
      </c>
      <c r="Z134" s="94">
        <v>-68.696846008300781</v>
      </c>
      <c r="AA134" s="94">
        <v>-67.634674072265625</v>
      </c>
      <c r="AB134" s="94">
        <v>-68.578880310058594</v>
      </c>
      <c r="AC134" s="94">
        <v>-69.236862182617187</v>
      </c>
      <c r="AD134" s="94">
        <v>-70.6014404296875</v>
      </c>
      <c r="AE134" s="94">
        <v>-71.432487487792969</v>
      </c>
      <c r="AF134" s="94">
        <v>-70.153739929199219</v>
      </c>
      <c r="AG134" s="94">
        <v>-71.988601684570313</v>
      </c>
      <c r="AH134" s="94">
        <v>-70.087516784667969</v>
      </c>
      <c r="AI134" s="94">
        <v>-71.243789672851562</v>
      </c>
      <c r="AJ134" s="94">
        <v>-71.504722595214844</v>
      </c>
      <c r="AK134" s="94">
        <v>-71.34765625</v>
      </c>
      <c r="AL134" s="95">
        <v>-71.582145690917969</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Bonnyrigg</v>
      </c>
      <c r="C138" s="99">
        <f>VLOOKUP($A$138,$A$129:$AL$134,3)</f>
        <v>194</v>
      </c>
      <c r="D138" s="100">
        <f>VLOOKUP($A$138,$A$129:$AL$134,4)</f>
        <v>-69</v>
      </c>
      <c r="E138" s="100">
        <f>VLOOKUP($A$138,$A$129:$AL$134,5)</f>
        <v>24</v>
      </c>
      <c r="F138" s="100">
        <f>VLOOKUP($A$138,$A$129:$AL$134,6)</f>
        <v>82</v>
      </c>
      <c r="G138" s="100">
        <f>VLOOKUP($A$138,$A$129:$AL$134,7)</f>
        <v>79</v>
      </c>
      <c r="H138" s="100">
        <f>VLOOKUP($A$138,$A$129:$AL$134,8)</f>
        <v>270</v>
      </c>
      <c r="I138" s="100">
        <f>VLOOKUP($A$138,$A$129:$AL$134,9)</f>
        <v>210</v>
      </c>
      <c r="J138" s="100">
        <f>VLOOKUP($A$138,$A$129:$AL$134,10)</f>
        <v>343</v>
      </c>
      <c r="K138" s="100">
        <f>VLOOKUP($A$138,$A$129:$AL$134,11)</f>
        <v>270</v>
      </c>
      <c r="L138" s="100">
        <f>VLOOKUP($A$138,$A$129:$AL$134,12)</f>
        <v>410</v>
      </c>
      <c r="M138" s="100">
        <f>VLOOKUP($A$138,$A$129:$AL$134,13)</f>
        <v>252</v>
      </c>
      <c r="N138" s="97">
        <f>VLOOKUP($A$138,$A$129:$AL$134,14)</f>
        <v>308.87368774414062</v>
      </c>
      <c r="O138" s="97">
        <f>VLOOKUP($A$138,$A$129:$AL$134,15)</f>
        <v>273.68878173828125</v>
      </c>
      <c r="P138" s="97">
        <f>VLOOKUP($A$138,$A$129:$AL$134,16)</f>
        <v>272.5753173828125</v>
      </c>
      <c r="Q138" s="97">
        <f>VLOOKUP($A$138,$A$129:$AL$134,17)</f>
        <v>281.46084594726562</v>
      </c>
      <c r="R138" s="97">
        <f>VLOOKUP($A$138,$A$129:$AL$134,18)</f>
        <v>281.96951293945313</v>
      </c>
      <c r="S138" s="97">
        <f>VLOOKUP($A$138,$A$129:$AL$134,19)</f>
        <v>280.32766723632812</v>
      </c>
      <c r="T138" s="97">
        <f>VLOOKUP($A$138,$A$129:$AL$134,20)</f>
        <v>281.419189453125</v>
      </c>
      <c r="U138" s="97">
        <f>VLOOKUP($A$138,$A$129:$AL$134,21)</f>
        <v>280.1885986328125</v>
      </c>
      <c r="V138" s="97">
        <f>VLOOKUP($A$138,$A$129:$AL$134,22)</f>
        <v>280.4312744140625</v>
      </c>
      <c r="W138" s="97">
        <f>VLOOKUP($A$138,$A$129:$AL$134,23)</f>
        <v>279.32821655273437</v>
      </c>
      <c r="X138" s="97">
        <f>VLOOKUP($A$138,$A$129:$AL$134,24)</f>
        <v>278.22616577148437</v>
      </c>
      <c r="Y138" s="97">
        <f>VLOOKUP($A$138,$A$129:$AL$134,25)</f>
        <v>280.15585327148437</v>
      </c>
      <c r="Z138" s="97">
        <f>VLOOKUP($A$138,$A$129:$AL$134,26)</f>
        <v>278.43646240234375</v>
      </c>
      <c r="AA138" s="97">
        <f>VLOOKUP($A$138,$A$129:$AL$134,27)</f>
        <v>278.16409301757813</v>
      </c>
      <c r="AB138" s="97">
        <f>VLOOKUP($A$138,$A$129:$AL$134,28)</f>
        <v>276.74520874023437</v>
      </c>
      <c r="AC138" s="97">
        <f>VLOOKUP($A$138,$A$129:$AL$134,29)</f>
        <v>276.75445556640625</v>
      </c>
      <c r="AD138" s="97">
        <f>VLOOKUP($A$138,$A$129:$AL$134,30)</f>
        <v>276.42974853515625</v>
      </c>
      <c r="AE138" s="97">
        <f>VLOOKUP($A$138,$A$129:$AL$134,31)</f>
        <v>275.56539916992187</v>
      </c>
      <c r="AF138" s="97">
        <f>VLOOKUP($A$138,$A$129:$AL$134,32)</f>
        <v>276.214111328125</v>
      </c>
      <c r="AG138" s="97">
        <f>VLOOKUP($A$138,$A$129:$AL$134,33)</f>
        <v>275.9197998046875</v>
      </c>
      <c r="AH138" s="97">
        <f>VLOOKUP($A$138,$A$129:$AL$134,34)</f>
        <v>277.48544311523437</v>
      </c>
      <c r="AI138" s="97">
        <f>VLOOKUP($A$138,$A$129:$AL$134,35)</f>
        <v>275.10003662109375</v>
      </c>
      <c r="AJ138" s="97">
        <f>VLOOKUP($A$138,$A$129:$AL$134,36)</f>
        <v>275.39743041992187</v>
      </c>
      <c r="AK138" s="97">
        <f>VLOOKUP($A$138,$A$129:$AL$134,37)</f>
        <v>275.48959350585937</v>
      </c>
      <c r="AL138" s="98">
        <f>VLOOKUP($A$138,$A$129:$AL$134,38)</f>
        <v>275.51522827148437</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4" spans="1:16358" x14ac:dyDescent="0.25">
      <c r="A164" s="165" t="s">
        <v>435</v>
      </c>
      <c r="B164" s="165"/>
    </row>
    <row r="165" spans="1:16358" s="114" customFormat="1" ht="11.25" x14ac:dyDescent="0.2">
      <c r="A165" s="164" t="s">
        <v>441</v>
      </c>
      <c r="B165" s="164"/>
      <c r="C165" s="164"/>
      <c r="D165" s="164"/>
      <c r="E165" s="164"/>
      <c r="F165" s="164"/>
      <c r="G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4:B164"/>
    <mergeCell ref="A165:G165"/>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Midlothian!A25" display="1. Total Fertility Rate (All persons)"/>
    <hyperlink ref="C6:G6" location="Midlothian!A63" display="2. Standardised Mortality Ratio (All Persons)"/>
    <hyperlink ref="A7:B7" location="Midlothian!A101" display="3. Life Expectancy (All Persons)"/>
    <hyperlink ref="C7:G7" location="Midlothian!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List Box 1">
              <controlPr defaultSize="0" autoLine="0" autoPict="0">
                <anchor moveWithCells="1">
                  <from>
                    <xdr:col>1</xdr:col>
                    <xdr:colOff>9525</xdr:colOff>
                    <xdr:row>24</xdr:row>
                    <xdr:rowOff>0</xdr:rowOff>
                  </from>
                  <to>
                    <xdr:col>2</xdr:col>
                    <xdr:colOff>9525</xdr:colOff>
                    <xdr:row>42</xdr:row>
                    <xdr:rowOff>180975</xdr:rowOff>
                  </to>
                </anchor>
              </controlPr>
            </control>
          </mc:Choice>
        </mc:AlternateContent>
        <mc:AlternateContent xmlns:mc="http://schemas.openxmlformats.org/markup-compatibility/2006">
          <mc:Choice Requires="x14">
            <control shapeId="56322" r:id="rId5" name="List Box 2">
              <controlPr defaultSize="0" autoLine="0" autoPict="0">
                <anchor moveWithCells="1">
                  <from>
                    <xdr:col>1</xdr:col>
                    <xdr:colOff>38100</xdr:colOff>
                    <xdr:row>62</xdr:row>
                    <xdr:rowOff>19050</xdr:rowOff>
                  </from>
                  <to>
                    <xdr:col>2</xdr:col>
                    <xdr:colOff>9525</xdr:colOff>
                    <xdr:row>81</xdr:row>
                    <xdr:rowOff>0</xdr:rowOff>
                  </to>
                </anchor>
              </controlPr>
            </control>
          </mc:Choice>
        </mc:AlternateContent>
        <mc:AlternateContent xmlns:mc="http://schemas.openxmlformats.org/markup-compatibility/2006">
          <mc:Choice Requires="x14">
            <control shapeId="56323" r:id="rId6" name="List Box 3">
              <controlPr defaultSize="0" autoLine="0" autoPict="0">
                <anchor moveWithCells="1">
                  <from>
                    <xdr:col>1</xdr:col>
                    <xdr:colOff>38100</xdr:colOff>
                    <xdr:row>100</xdr:row>
                    <xdr:rowOff>57150</xdr:rowOff>
                  </from>
                  <to>
                    <xdr:col>2</xdr:col>
                    <xdr:colOff>28575</xdr:colOff>
                    <xdr:row>120</xdr:row>
                    <xdr:rowOff>123825</xdr:rowOff>
                  </to>
                </anchor>
              </controlPr>
            </control>
          </mc:Choice>
        </mc:AlternateContent>
        <mc:AlternateContent xmlns:mc="http://schemas.openxmlformats.org/markup-compatibility/2006">
          <mc:Choice Requires="x14">
            <control shapeId="56324" r:id="rId7" name="List Box 4">
              <controlPr defaultSize="0" autoLine="0" autoPict="0">
                <anchor moveWithCells="1">
                  <from>
                    <xdr:col>1</xdr:col>
                    <xdr:colOff>38100</xdr:colOff>
                    <xdr:row>140</xdr:row>
                    <xdr:rowOff>57150</xdr:rowOff>
                  </from>
                  <to>
                    <xdr:col>2</xdr:col>
                    <xdr:colOff>28575</xdr:colOff>
                    <xdr:row>160</xdr:row>
                    <xdr:rowOff>123825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XED176"/>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24</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259</v>
      </c>
      <c r="C13" s="48">
        <v>1.6895796060562134</v>
      </c>
      <c r="D13" s="49">
        <v>1.6963833570480347</v>
      </c>
      <c r="E13" s="49">
        <v>1.70668625831604</v>
      </c>
      <c r="F13" s="49">
        <v>1.719447135925293</v>
      </c>
      <c r="G13" s="49">
        <v>1.7297478914260864</v>
      </c>
      <c r="H13" s="49">
        <v>1.7381076812744141</v>
      </c>
      <c r="I13" s="49">
        <v>1.7439545392990112</v>
      </c>
      <c r="J13" s="50">
        <v>1.7485491037368774</v>
      </c>
      <c r="K13" s="50">
        <v>1.7533665895462036</v>
      </c>
      <c r="L13" s="50">
        <v>1.758110523223877</v>
      </c>
      <c r="M13" s="50">
        <v>1.7638163566589355</v>
      </c>
      <c r="N13" s="50">
        <v>1.7707092761993408</v>
      </c>
      <c r="O13" s="50">
        <v>1.7775119543075562</v>
      </c>
      <c r="P13" s="50">
        <v>1.7843496799468994</v>
      </c>
      <c r="Q13" s="50">
        <v>1.7896558046340942</v>
      </c>
      <c r="R13" s="50">
        <v>1.7937343120574951</v>
      </c>
      <c r="S13" s="50">
        <v>1.7979848384857178</v>
      </c>
      <c r="T13" s="50">
        <v>1.8035836219787598</v>
      </c>
      <c r="U13" s="50">
        <v>1.8078234195709229</v>
      </c>
      <c r="V13" s="50">
        <v>1.8076232671737671</v>
      </c>
      <c r="W13" s="50">
        <v>1.8073247671127319</v>
      </c>
      <c r="X13" s="50">
        <v>1.8072085380554199</v>
      </c>
      <c r="Y13" s="50">
        <v>1.8072495460510254</v>
      </c>
      <c r="Z13" s="50">
        <v>1.8074486255645752</v>
      </c>
      <c r="AA13" s="51">
        <v>1.8073791265487671</v>
      </c>
    </row>
    <row r="14" spans="1:27" x14ac:dyDescent="0.25">
      <c r="A14" s="19">
        <v>2</v>
      </c>
      <c r="B14" s="16" t="s">
        <v>260</v>
      </c>
      <c r="C14" s="48">
        <v>2.0953195095062256</v>
      </c>
      <c r="D14" s="49">
        <v>2.1037571430206299</v>
      </c>
      <c r="E14" s="49">
        <v>2.1165342330932617</v>
      </c>
      <c r="F14" s="49">
        <v>2.132359504699707</v>
      </c>
      <c r="G14" s="49">
        <v>2.1451339721679687</v>
      </c>
      <c r="H14" s="49">
        <v>2.1555013656616211</v>
      </c>
      <c r="I14" s="49">
        <v>2.1627521514892578</v>
      </c>
      <c r="J14" s="50">
        <v>2.1684501171112061</v>
      </c>
      <c r="K14" s="50">
        <v>2.1744246482849121</v>
      </c>
      <c r="L14" s="50">
        <v>2.1803076267242432</v>
      </c>
      <c r="M14" s="50">
        <v>2.1873836517333984</v>
      </c>
      <c r="N14" s="50">
        <v>2.1959319114685059</v>
      </c>
      <c r="O14" s="50">
        <v>2.2043681144714355</v>
      </c>
      <c r="P14" s="50">
        <v>2.2128479480743408</v>
      </c>
      <c r="Q14" s="50">
        <v>2.2194283008575439</v>
      </c>
      <c r="R14" s="50">
        <v>2.2244861125946045</v>
      </c>
      <c r="S14" s="50">
        <v>2.22975754737854</v>
      </c>
      <c r="T14" s="50">
        <v>2.2367007732391357</v>
      </c>
      <c r="U14" s="50">
        <v>2.2419586181640625</v>
      </c>
      <c r="V14" s="50">
        <v>2.2417104244232178</v>
      </c>
      <c r="W14" s="50">
        <v>2.2413403987884521</v>
      </c>
      <c r="X14" s="50">
        <v>2.2411961555480957</v>
      </c>
      <c r="Y14" s="50">
        <v>2.2412469387054443</v>
      </c>
      <c r="Z14" s="50">
        <v>2.2414939403533936</v>
      </c>
      <c r="AA14" s="51">
        <v>2.2414078712463379</v>
      </c>
    </row>
    <row r="15" spans="1:27" x14ac:dyDescent="0.25">
      <c r="A15" s="19">
        <v>3</v>
      </c>
      <c r="B15" s="16" t="s">
        <v>261</v>
      </c>
      <c r="C15" s="48">
        <v>1.6768901348114014</v>
      </c>
      <c r="D15" s="49">
        <v>1.6836428642272949</v>
      </c>
      <c r="E15" s="49">
        <v>1.6938683986663818</v>
      </c>
      <c r="F15" s="49">
        <v>1.7065334320068359</v>
      </c>
      <c r="G15" s="49">
        <v>1.7167567014694214</v>
      </c>
      <c r="H15" s="49">
        <v>1.7250537872314453</v>
      </c>
      <c r="I15" s="49">
        <v>1.7308566570281982</v>
      </c>
      <c r="J15" s="50">
        <v>1.7354167699813843</v>
      </c>
      <c r="K15" s="50">
        <v>1.7401981353759766</v>
      </c>
      <c r="L15" s="50">
        <v>1.7449063062667847</v>
      </c>
      <c r="M15" s="50">
        <v>1.7505693435668945</v>
      </c>
      <c r="N15" s="50">
        <v>1.7574105262756348</v>
      </c>
      <c r="O15" s="50">
        <v>1.7641620635986328</v>
      </c>
      <c r="P15" s="50">
        <v>1.7709484100341797</v>
      </c>
      <c r="Q15" s="50">
        <v>1.7762147188186646</v>
      </c>
      <c r="R15" s="50">
        <v>1.7802625894546509</v>
      </c>
      <c r="S15" s="50">
        <v>1.7844811677932739</v>
      </c>
      <c r="T15" s="50">
        <v>1.7900378704071045</v>
      </c>
      <c r="U15" s="50">
        <v>1.7942458391189575</v>
      </c>
      <c r="V15" s="50">
        <v>1.7940472364425659</v>
      </c>
      <c r="W15" s="50">
        <v>1.7937510013580322</v>
      </c>
      <c r="X15" s="50">
        <v>1.7936356067657471</v>
      </c>
      <c r="Y15" s="50">
        <v>1.7936762571334839</v>
      </c>
      <c r="Z15" s="50">
        <v>1.7938739061355591</v>
      </c>
      <c r="AA15" s="51">
        <v>1.7938050031661987</v>
      </c>
    </row>
    <row r="16" spans="1:27" x14ac:dyDescent="0.25">
      <c r="A16" s="19">
        <v>4</v>
      </c>
      <c r="B16" s="16" t="s">
        <v>262</v>
      </c>
      <c r="C16" s="52">
        <v>1.8909155130386353</v>
      </c>
      <c r="D16" s="50">
        <v>1.8985300064086914</v>
      </c>
      <c r="E16" s="50">
        <v>1.9100606441497803</v>
      </c>
      <c r="F16" s="50">
        <v>1.924342155456543</v>
      </c>
      <c r="G16" s="50">
        <v>1.9358702898025513</v>
      </c>
      <c r="H16" s="50">
        <v>1.9452263116836548</v>
      </c>
      <c r="I16" s="50">
        <v>1.9517698287963867</v>
      </c>
      <c r="J16" s="50">
        <v>1.9569119215011597</v>
      </c>
      <c r="K16" s="50">
        <v>1.9623035192489624</v>
      </c>
      <c r="L16" s="50">
        <v>1.967612624168396</v>
      </c>
      <c r="M16" s="50">
        <v>1.9739985466003418</v>
      </c>
      <c r="N16" s="50">
        <v>1.981712818145752</v>
      </c>
      <c r="O16" s="50">
        <v>1.9893261194229126</v>
      </c>
      <c r="P16" s="50">
        <v>1.9969786405563354</v>
      </c>
      <c r="Q16" s="50">
        <v>2.0029170513153076</v>
      </c>
      <c r="R16" s="50">
        <v>2.007481575012207</v>
      </c>
      <c r="S16" s="50">
        <v>2.0122385025024414</v>
      </c>
      <c r="T16" s="50">
        <v>2.0185043811798096</v>
      </c>
      <c r="U16" s="50">
        <v>2.023249626159668</v>
      </c>
      <c r="V16" s="50">
        <v>2.0230255126953125</v>
      </c>
      <c r="W16" s="50">
        <v>2.0226914882659912</v>
      </c>
      <c r="X16" s="50">
        <v>2.0225613117218018</v>
      </c>
      <c r="Y16" s="50">
        <v>2.0226073265075684</v>
      </c>
      <c r="Z16" s="50">
        <v>2.0228300094604492</v>
      </c>
      <c r="AA16" s="51">
        <v>2.0227522850036621</v>
      </c>
    </row>
    <row r="17" spans="1:27" x14ac:dyDescent="0.25">
      <c r="A17" s="19">
        <v>5</v>
      </c>
      <c r="B17" s="16" t="s">
        <v>263</v>
      </c>
      <c r="C17" s="52">
        <v>1.7325261831283569</v>
      </c>
      <c r="D17" s="50">
        <v>1.7395027875900269</v>
      </c>
      <c r="E17" s="50">
        <v>1.7500675916671753</v>
      </c>
      <c r="F17" s="50">
        <v>1.7631528377532959</v>
      </c>
      <c r="G17" s="50">
        <v>1.7737153768539429</v>
      </c>
      <c r="H17" s="50">
        <v>1.7822877168655396</v>
      </c>
      <c r="I17" s="50">
        <v>1.788283109664917</v>
      </c>
      <c r="J17" s="50">
        <v>1.792994499206543</v>
      </c>
      <c r="K17" s="50">
        <v>1.7979345321655273</v>
      </c>
      <c r="L17" s="50">
        <v>1.802798867225647</v>
      </c>
      <c r="M17" s="50">
        <v>1.8086498975753784</v>
      </c>
      <c r="N17" s="50">
        <v>1.8157179355621338</v>
      </c>
      <c r="O17" s="50">
        <v>1.8226935863494873</v>
      </c>
      <c r="P17" s="50">
        <v>1.8297051191329956</v>
      </c>
      <c r="Q17" s="50">
        <v>1.8351460695266724</v>
      </c>
      <c r="R17" s="50">
        <v>1.8393281698226929</v>
      </c>
      <c r="S17" s="50">
        <v>1.8436868190765381</v>
      </c>
      <c r="T17" s="50">
        <v>1.8494278192520142</v>
      </c>
      <c r="U17" s="50">
        <v>1.8537753820419312</v>
      </c>
      <c r="V17" s="50">
        <v>1.8535702228546143</v>
      </c>
      <c r="W17" s="50">
        <v>1.8532642126083374</v>
      </c>
      <c r="X17" s="50">
        <v>1.8531448841094971</v>
      </c>
      <c r="Y17" s="50">
        <v>1.8531869649887085</v>
      </c>
      <c r="Z17" s="50">
        <v>1.853391170501709</v>
      </c>
      <c r="AA17" s="51">
        <v>1.8533198833465576</v>
      </c>
    </row>
    <row r="18" spans="1:27" x14ac:dyDescent="0.25">
      <c r="A18" s="19">
        <v>6</v>
      </c>
      <c r="B18" s="16" t="s">
        <v>264</v>
      </c>
      <c r="C18" s="52">
        <v>1.7603175640106201</v>
      </c>
      <c r="D18" s="50">
        <v>1.7674062252044678</v>
      </c>
      <c r="E18" s="50">
        <v>1.7781404256820679</v>
      </c>
      <c r="F18" s="50">
        <v>1.7914355993270874</v>
      </c>
      <c r="G18" s="50">
        <v>1.802167534828186</v>
      </c>
      <c r="H18" s="50">
        <v>1.8108773231506348</v>
      </c>
      <c r="I18" s="50">
        <v>1.8169689178466797</v>
      </c>
      <c r="J18" s="50">
        <v>1.8217558860778809</v>
      </c>
      <c r="K18" s="50">
        <v>1.826775074005127</v>
      </c>
      <c r="L18" s="50">
        <v>1.8317176103591919</v>
      </c>
      <c r="M18" s="50">
        <v>1.8376623392105103</v>
      </c>
      <c r="N18" s="50">
        <v>1.844843864440918</v>
      </c>
      <c r="O18" s="50">
        <v>1.8519313335418701</v>
      </c>
      <c r="P18" s="50">
        <v>1.8590552806854248</v>
      </c>
      <c r="Q18" s="50">
        <v>1.8645836114883423</v>
      </c>
      <c r="R18" s="50">
        <v>1.8688328266143799</v>
      </c>
      <c r="S18" s="50">
        <v>1.8732613325119019</v>
      </c>
      <c r="T18" s="50">
        <v>1.8790944814682007</v>
      </c>
      <c r="U18" s="50">
        <v>1.8835117816925049</v>
      </c>
      <c r="V18" s="50">
        <v>1.8833032846450806</v>
      </c>
      <c r="W18" s="50">
        <v>1.8829923868179321</v>
      </c>
      <c r="X18" s="50">
        <v>1.882871150970459</v>
      </c>
      <c r="Y18" s="50">
        <v>1.8829139471054077</v>
      </c>
      <c r="Z18" s="50">
        <v>1.8831213712692261</v>
      </c>
      <c r="AA18" s="51">
        <v>1.8830490112304688</v>
      </c>
    </row>
    <row r="19" spans="1:27" x14ac:dyDescent="0.25">
      <c r="A19" s="19">
        <v>7</v>
      </c>
      <c r="B19" s="16" t="s">
        <v>265</v>
      </c>
      <c r="C19" s="52">
        <v>1.6209696531295776</v>
      </c>
      <c r="D19" s="50">
        <v>1.6274970769882202</v>
      </c>
      <c r="E19" s="50">
        <v>1.6373815536499023</v>
      </c>
      <c r="F19" s="50">
        <v>1.649624228477478</v>
      </c>
      <c r="G19" s="50">
        <v>1.6595066785812378</v>
      </c>
      <c r="H19" s="50">
        <v>1.6675269603729248</v>
      </c>
      <c r="I19" s="50">
        <v>1.6731364727020264</v>
      </c>
      <c r="J19" s="50">
        <v>1.6775443553924561</v>
      </c>
      <c r="K19" s="50">
        <v>1.6821663379669189</v>
      </c>
      <c r="L19" s="50">
        <v>1.6867175102233887</v>
      </c>
      <c r="M19" s="50">
        <v>1.6921917200088501</v>
      </c>
      <c r="N19" s="50">
        <v>1.6988047361373901</v>
      </c>
      <c r="O19" s="50">
        <v>1.7053312063217163</v>
      </c>
      <c r="P19" s="50">
        <v>1.7118911743164062</v>
      </c>
      <c r="Q19" s="50">
        <v>1.7169818878173828</v>
      </c>
      <c r="R19" s="50">
        <v>1.7208946943283081</v>
      </c>
      <c r="S19" s="50">
        <v>1.7249727249145508</v>
      </c>
      <c r="T19" s="50">
        <v>1.7303440570831299</v>
      </c>
      <c r="U19" s="50">
        <v>1.7344117164611816</v>
      </c>
      <c r="V19" s="50">
        <v>1.7342196702957153</v>
      </c>
      <c r="W19" s="50">
        <v>1.7339334487915039</v>
      </c>
      <c r="X19" s="50">
        <v>1.7338217496871948</v>
      </c>
      <c r="Y19" s="50">
        <v>1.7338612079620361</v>
      </c>
      <c r="Z19" s="50">
        <v>1.7340521812438965</v>
      </c>
      <c r="AA19" s="51">
        <v>1.7339855432510376</v>
      </c>
    </row>
    <row r="20" spans="1:27" x14ac:dyDescent="0.25">
      <c r="A20" s="20">
        <v>8</v>
      </c>
      <c r="B20" s="17" t="s">
        <v>266</v>
      </c>
      <c r="C20" s="53">
        <v>1.5878175497055054</v>
      </c>
      <c r="D20" s="54">
        <v>1.5942114591598511</v>
      </c>
      <c r="E20" s="54">
        <v>1.6038938760757446</v>
      </c>
      <c r="F20" s="54">
        <v>1.6158862113952637</v>
      </c>
      <c r="G20" s="54">
        <v>1.6255664825439453</v>
      </c>
      <c r="H20" s="54">
        <v>1.6334227323532104</v>
      </c>
      <c r="I20" s="54">
        <v>1.6389174461364746</v>
      </c>
      <c r="J20" s="54">
        <v>1.6432353258132935</v>
      </c>
      <c r="K20" s="54">
        <v>1.647762656211853</v>
      </c>
      <c r="L20" s="54">
        <v>1.6522208452224731</v>
      </c>
      <c r="M20" s="54">
        <v>1.6575831174850464</v>
      </c>
      <c r="N20" s="54">
        <v>1.6640608310699463</v>
      </c>
      <c r="O20" s="54">
        <v>1.6704537868499756</v>
      </c>
      <c r="P20" s="54">
        <v>1.6768796443939209</v>
      </c>
      <c r="Q20" s="54">
        <v>1.6818661689758301</v>
      </c>
      <c r="R20" s="54">
        <v>1.6856989860534668</v>
      </c>
      <c r="S20" s="54">
        <v>1.6896935701370239</v>
      </c>
      <c r="T20" s="54">
        <v>1.6949551105499268</v>
      </c>
      <c r="U20" s="54">
        <v>1.6989395618438721</v>
      </c>
      <c r="V20" s="54">
        <v>1.6987514495849609</v>
      </c>
      <c r="W20" s="54">
        <v>1.6984709501266479</v>
      </c>
      <c r="X20" s="54">
        <v>1.6983616352081299</v>
      </c>
      <c r="Y20" s="54">
        <v>1.6984002590179443</v>
      </c>
      <c r="Z20" s="54">
        <v>1.6985872983932495</v>
      </c>
      <c r="AA20" s="55">
        <v>1.6985220909118652</v>
      </c>
    </row>
    <row r="21" spans="1:2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69"/>
      <c r="B22" s="10" t="s">
        <v>85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15" t="s">
        <v>84</v>
      </c>
      <c r="B23" s="22" t="s">
        <v>83</v>
      </c>
      <c r="C23" s="46" t="s">
        <v>45</v>
      </c>
      <c r="D23" s="46" t="s">
        <v>46</v>
      </c>
      <c r="E23" s="46" t="s">
        <v>47</v>
      </c>
      <c r="F23" s="46" t="s">
        <v>48</v>
      </c>
      <c r="G23" s="46" t="s">
        <v>49</v>
      </c>
      <c r="H23" s="46" t="s">
        <v>50</v>
      </c>
      <c r="I23" s="46" t="s">
        <v>51</v>
      </c>
      <c r="J23" s="46" t="s">
        <v>52</v>
      </c>
      <c r="K23" s="46" t="s">
        <v>53</v>
      </c>
      <c r="L23" s="46" t="s">
        <v>54</v>
      </c>
      <c r="M23" s="46" t="s">
        <v>55</v>
      </c>
      <c r="N23" s="46" t="s">
        <v>56</v>
      </c>
      <c r="O23" s="46" t="s">
        <v>57</v>
      </c>
      <c r="P23" s="46" t="s">
        <v>58</v>
      </c>
      <c r="Q23" s="46" t="s">
        <v>59</v>
      </c>
      <c r="R23" s="46" t="s">
        <v>60</v>
      </c>
      <c r="S23" s="46" t="s">
        <v>61</v>
      </c>
      <c r="T23" s="46" t="s">
        <v>62</v>
      </c>
      <c r="U23" s="46" t="s">
        <v>63</v>
      </c>
      <c r="V23" s="46" t="s">
        <v>64</v>
      </c>
      <c r="W23" s="46" t="s">
        <v>65</v>
      </c>
      <c r="X23" s="46" t="s">
        <v>66</v>
      </c>
      <c r="Y23" s="46" t="s">
        <v>67</v>
      </c>
      <c r="Z23" s="46" t="s">
        <v>68</v>
      </c>
      <c r="AA23" s="47" t="s">
        <v>69</v>
      </c>
    </row>
    <row r="24" spans="1:27" x14ac:dyDescent="0.25">
      <c r="A24" s="23">
        <v>1</v>
      </c>
      <c r="B24" s="21" t="str">
        <f>VLOOKUP($A24,$A$13:$AA$20,2)</f>
        <v>Buckie</v>
      </c>
      <c r="C24" s="64">
        <f>VLOOKUP($A24,$A$13:$AA$20,3)</f>
        <v>1.6895796060562134</v>
      </c>
      <c r="D24" s="64">
        <f>VLOOKUP($A24,$A$13:$AA$20,4)</f>
        <v>1.6963833570480347</v>
      </c>
      <c r="E24" s="64">
        <f>VLOOKUP($A24,$A$13:$AA$20,5)</f>
        <v>1.70668625831604</v>
      </c>
      <c r="F24" s="64">
        <f>VLOOKUP($A24,$A$13:$AA$20,6)</f>
        <v>1.719447135925293</v>
      </c>
      <c r="G24" s="64">
        <f>VLOOKUP($A24,$A$13:$AA$20,7)</f>
        <v>1.7297478914260864</v>
      </c>
      <c r="H24" s="64">
        <f>VLOOKUP($A24,$A$13:$AA$20,8)</f>
        <v>1.7381076812744141</v>
      </c>
      <c r="I24" s="64">
        <f>VLOOKUP($A24,$A$13:$AA$20,9)</f>
        <v>1.7439545392990112</v>
      </c>
      <c r="J24" s="64">
        <f>VLOOKUP($A24,$A$13:$AA$20,10)</f>
        <v>1.7485491037368774</v>
      </c>
      <c r="K24" s="64">
        <f>VLOOKUP($A24,$A$13:$AA$20,11)</f>
        <v>1.7533665895462036</v>
      </c>
      <c r="L24" s="64">
        <f>VLOOKUP($A24,$A$13:$AA$20,12)</f>
        <v>1.758110523223877</v>
      </c>
      <c r="M24" s="64">
        <f>VLOOKUP($A24,$A$13:$AA$20,13)</f>
        <v>1.7638163566589355</v>
      </c>
      <c r="N24" s="64">
        <f>VLOOKUP($A24,$A$13:$AA$20,14)</f>
        <v>1.7707092761993408</v>
      </c>
      <c r="O24" s="64">
        <f>VLOOKUP($A24,$A$13:$AA$20,15)</f>
        <v>1.7775119543075562</v>
      </c>
      <c r="P24" s="64">
        <f>VLOOKUP($A24,$A$13:$AA$20,16)</f>
        <v>1.7843496799468994</v>
      </c>
      <c r="Q24" s="64">
        <f>VLOOKUP($A24,$A$13:$AA$20,17)</f>
        <v>1.7896558046340942</v>
      </c>
      <c r="R24" s="64">
        <f>VLOOKUP($A24,$A$13:$AA$20,18)</f>
        <v>1.7937343120574951</v>
      </c>
      <c r="S24" s="64">
        <f>VLOOKUP($A24,$A$13:$AA$20,19)</f>
        <v>1.7979848384857178</v>
      </c>
      <c r="T24" s="64">
        <f>VLOOKUP($A24,$A$13:$AA$20,20)</f>
        <v>1.8035836219787598</v>
      </c>
      <c r="U24" s="64">
        <f>VLOOKUP($A24,$A$13:$AA$20,21)</f>
        <v>1.8078234195709229</v>
      </c>
      <c r="V24" s="64">
        <f>VLOOKUP($A24,$A$13:$AA$20,22)</f>
        <v>1.8076232671737671</v>
      </c>
      <c r="W24" s="64">
        <f>VLOOKUP($A24,$A$13:$AA$20,23)</f>
        <v>1.8073247671127319</v>
      </c>
      <c r="X24" s="64">
        <f>VLOOKUP($A24,$A$13:$AA$20,24)</f>
        <v>1.8072085380554199</v>
      </c>
      <c r="Y24" s="64">
        <f>VLOOKUP($A24,$A$13:$AA$20,25)</f>
        <v>1.8072495460510254</v>
      </c>
      <c r="Z24" s="64">
        <f>VLOOKUP($A24,$A$13:$AA$20,26)</f>
        <v>1.8074486255645752</v>
      </c>
      <c r="AA24" s="65">
        <f>VLOOKUP($A24,$A$13:$AA$20,27)</f>
        <v>1.8073791265487671</v>
      </c>
    </row>
    <row r="25" spans="1:27" x14ac:dyDescent="0.25">
      <c r="A25" s="66"/>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x14ac:dyDescent="0.25">
      <c r="A26" s="161" t="s">
        <v>87</v>
      </c>
      <c r="B26" s="161"/>
      <c r="C26" s="161"/>
      <c r="D26" s="161"/>
    </row>
    <row r="46" spans="1:27"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 customHeight="1" x14ac:dyDescent="0.25">
      <c r="A47" s="154" t="s">
        <v>379</v>
      </c>
      <c r="B47" s="154"/>
      <c r="C47" s="154"/>
      <c r="D47" s="154"/>
      <c r="E47" s="154"/>
      <c r="F47" s="154"/>
      <c r="G47" s="2"/>
      <c r="H47" s="2"/>
      <c r="I47" s="2"/>
      <c r="J47" s="2"/>
      <c r="K47" s="12"/>
      <c r="L47" s="2"/>
      <c r="M47" s="2"/>
      <c r="N47" s="2"/>
      <c r="O47" s="2"/>
      <c r="P47" s="155"/>
      <c r="Q47" s="155"/>
      <c r="R47" s="155"/>
      <c r="S47" s="155"/>
      <c r="T47" s="155"/>
      <c r="U47" s="155"/>
      <c r="V47" s="155"/>
      <c r="W47" s="25"/>
      <c r="X47" s="25"/>
      <c r="Y47" s="25"/>
      <c r="Z47" s="25"/>
      <c r="AA47" s="25"/>
    </row>
    <row r="48" spans="1:27" ht="15.75" x14ac:dyDescent="0.25">
      <c r="A48" s="156" t="s">
        <v>24</v>
      </c>
      <c r="B48" s="156"/>
      <c r="C48" s="156"/>
      <c r="D48" s="156"/>
      <c r="E48" s="156"/>
      <c r="F48" s="156"/>
      <c r="G48" s="31"/>
      <c r="H48" s="31"/>
      <c r="I48" s="31"/>
      <c r="J48" s="31"/>
      <c r="K48" s="157" t="s">
        <v>86</v>
      </c>
      <c r="L48" s="157"/>
      <c r="M48" s="31"/>
      <c r="N48" s="31"/>
      <c r="O48" s="31"/>
      <c r="P48" s="156"/>
      <c r="Q48" s="156"/>
      <c r="R48" s="156"/>
      <c r="S48" s="156"/>
      <c r="T48" s="156"/>
      <c r="U48" s="156"/>
      <c r="V48" s="156"/>
      <c r="W48" s="11"/>
      <c r="X48" s="11"/>
      <c r="Y48" s="11"/>
      <c r="Z48" s="11"/>
      <c r="AA48" s="11"/>
    </row>
    <row r="50" spans="1:27" ht="15.75" x14ac:dyDescent="0.25">
      <c r="A50" s="170" t="s">
        <v>382</v>
      </c>
      <c r="B50" s="170"/>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14" t="s">
        <v>84</v>
      </c>
      <c r="B52" s="14" t="s">
        <v>83</v>
      </c>
      <c r="C52" s="46" t="s">
        <v>45</v>
      </c>
      <c r="D52" s="46" t="s">
        <v>46</v>
      </c>
      <c r="E52" s="46" t="s">
        <v>47</v>
      </c>
      <c r="F52" s="46" t="s">
        <v>48</v>
      </c>
      <c r="G52" s="46" t="s">
        <v>49</v>
      </c>
      <c r="H52" s="46" t="s">
        <v>50</v>
      </c>
      <c r="I52" s="46" t="s">
        <v>51</v>
      </c>
      <c r="J52" s="46" t="s">
        <v>52</v>
      </c>
      <c r="K52" s="46" t="s">
        <v>53</v>
      </c>
      <c r="L52" s="46" t="s">
        <v>54</v>
      </c>
      <c r="M52" s="46" t="s">
        <v>55</v>
      </c>
      <c r="N52" s="46" t="s">
        <v>56</v>
      </c>
      <c r="O52" s="46" t="s">
        <v>57</v>
      </c>
      <c r="P52" s="46" t="s">
        <v>58</v>
      </c>
      <c r="Q52" s="46" t="s">
        <v>59</v>
      </c>
      <c r="R52" s="46" t="s">
        <v>60</v>
      </c>
      <c r="S52" s="46" t="s">
        <v>61</v>
      </c>
      <c r="T52" s="46" t="s">
        <v>62</v>
      </c>
      <c r="U52" s="46" t="s">
        <v>63</v>
      </c>
      <c r="V52" s="46" t="s">
        <v>64</v>
      </c>
      <c r="W52" s="46" t="s">
        <v>65</v>
      </c>
      <c r="X52" s="46" t="s">
        <v>66</v>
      </c>
      <c r="Y52" s="46" t="s">
        <v>67</v>
      </c>
      <c r="Z52" s="46" t="s">
        <v>68</v>
      </c>
      <c r="AA52" s="47" t="s">
        <v>69</v>
      </c>
    </row>
    <row r="53" spans="1:27" x14ac:dyDescent="0.25">
      <c r="A53" s="18">
        <v>1</v>
      </c>
      <c r="B53" s="26" t="s">
        <v>259</v>
      </c>
      <c r="C53" s="56">
        <v>115.45572662353516</v>
      </c>
      <c r="D53" s="57">
        <v>107.1114501953125</v>
      </c>
      <c r="E53" s="57">
        <v>104.62114715576172</v>
      </c>
      <c r="F53" s="57">
        <v>102.05609893798828</v>
      </c>
      <c r="G53" s="57">
        <v>99.663314819335938</v>
      </c>
      <c r="H53" s="57">
        <v>97.432441711425781</v>
      </c>
      <c r="I53" s="57">
        <v>95.342048645019531</v>
      </c>
      <c r="J53" s="58">
        <v>93.310798645019531</v>
      </c>
      <c r="K53" s="58">
        <v>91.325355529785156</v>
      </c>
      <c r="L53" s="58">
        <v>89.410293579101563</v>
      </c>
      <c r="M53" s="58">
        <v>87.630950927734375</v>
      </c>
      <c r="N53" s="58">
        <v>86.001411437988281</v>
      </c>
      <c r="O53" s="58">
        <v>84.426673889160156</v>
      </c>
      <c r="P53" s="58">
        <v>82.947761535644531</v>
      </c>
      <c r="Q53" s="58">
        <v>81.524421691894531</v>
      </c>
      <c r="R53" s="58">
        <v>80.185218811035156</v>
      </c>
      <c r="S53" s="58">
        <v>78.950416564941406</v>
      </c>
      <c r="T53" s="58">
        <v>77.774253845214844</v>
      </c>
      <c r="U53" s="58">
        <v>76.650283813476562</v>
      </c>
      <c r="V53" s="58">
        <v>75.608856201171875</v>
      </c>
      <c r="W53" s="58">
        <v>74.578887939453125</v>
      </c>
      <c r="X53" s="58">
        <v>73.572044372558594</v>
      </c>
      <c r="Y53" s="58">
        <v>72.650115966796875</v>
      </c>
      <c r="Z53" s="58">
        <v>71.809211730957031</v>
      </c>
      <c r="AA53" s="59">
        <v>71.013763427734375</v>
      </c>
    </row>
    <row r="54" spans="1:27" x14ac:dyDescent="0.25">
      <c r="A54" s="19">
        <v>2</v>
      </c>
      <c r="B54" s="16" t="s">
        <v>260</v>
      </c>
      <c r="C54" s="48">
        <v>126.86129760742187</v>
      </c>
      <c r="D54" s="49">
        <v>117.78302001953125</v>
      </c>
      <c r="E54" s="49">
        <v>115.04086303710937</v>
      </c>
      <c r="F54" s="49">
        <v>112.20923614501953</v>
      </c>
      <c r="G54" s="49">
        <v>109.58329772949219</v>
      </c>
      <c r="H54" s="49">
        <v>107.11302947998047</v>
      </c>
      <c r="I54" s="49">
        <v>104.85551452636719</v>
      </c>
      <c r="J54" s="50">
        <v>102.60064697265625</v>
      </c>
      <c r="K54" s="50">
        <v>100.41236114501953</v>
      </c>
      <c r="L54" s="50">
        <v>98.330223083496094</v>
      </c>
      <c r="M54" s="50">
        <v>96.432579040527344</v>
      </c>
      <c r="N54" s="50">
        <v>94.658866882324219</v>
      </c>
      <c r="O54" s="50">
        <v>92.959144592285156</v>
      </c>
      <c r="P54" s="50">
        <v>91.3382568359375</v>
      </c>
      <c r="Q54" s="50">
        <v>89.796951293945313</v>
      </c>
      <c r="R54" s="50">
        <v>88.322860717773438</v>
      </c>
      <c r="S54" s="50">
        <v>86.967903137207031</v>
      </c>
      <c r="T54" s="50">
        <v>85.694557189941406</v>
      </c>
      <c r="U54" s="50">
        <v>84.460762023925781</v>
      </c>
      <c r="V54" s="50">
        <v>83.297462463378906</v>
      </c>
      <c r="W54" s="50">
        <v>82.178878784179688</v>
      </c>
      <c r="X54" s="50">
        <v>81.079612731933594</v>
      </c>
      <c r="Y54" s="50">
        <v>80.069709777832031</v>
      </c>
      <c r="Z54" s="50">
        <v>79.136245727539063</v>
      </c>
      <c r="AA54" s="51">
        <v>78.263351440429688</v>
      </c>
    </row>
    <row r="55" spans="1:27" x14ac:dyDescent="0.25">
      <c r="A55" s="19">
        <v>3</v>
      </c>
      <c r="B55" s="16" t="s">
        <v>261</v>
      </c>
      <c r="C55" s="48">
        <v>94.617828369140625</v>
      </c>
      <c r="D55" s="49">
        <v>87.887428283691406</v>
      </c>
      <c r="E55" s="49">
        <v>85.856941223144531</v>
      </c>
      <c r="F55" s="49">
        <v>83.773895263671875</v>
      </c>
      <c r="G55" s="49">
        <v>81.814300537109375</v>
      </c>
      <c r="H55" s="49">
        <v>79.959495544433594</v>
      </c>
      <c r="I55" s="49">
        <v>78.241416931152344</v>
      </c>
      <c r="J55" s="50">
        <v>76.570404052734375</v>
      </c>
      <c r="K55" s="50">
        <v>74.948226928710937</v>
      </c>
      <c r="L55" s="50">
        <v>73.406631469726563</v>
      </c>
      <c r="M55" s="50">
        <v>71.970169067382813</v>
      </c>
      <c r="N55" s="50">
        <v>70.651840209960937</v>
      </c>
      <c r="O55" s="50">
        <v>69.366615295410156</v>
      </c>
      <c r="P55" s="50">
        <v>68.137336730957031</v>
      </c>
      <c r="Q55" s="50">
        <v>66.966728210449219</v>
      </c>
      <c r="R55" s="50">
        <v>65.87188720703125</v>
      </c>
      <c r="S55" s="50">
        <v>64.849372863769531</v>
      </c>
      <c r="T55" s="50">
        <v>63.870986938476563</v>
      </c>
      <c r="U55" s="50">
        <v>62.92083740234375</v>
      </c>
      <c r="V55" s="50">
        <v>62.048988342285156</v>
      </c>
      <c r="W55" s="50">
        <v>61.187713623046875</v>
      </c>
      <c r="X55" s="50">
        <v>60.3538818359375</v>
      </c>
      <c r="Y55" s="50">
        <v>59.567447662353516</v>
      </c>
      <c r="Z55" s="50">
        <v>58.850639343261719</v>
      </c>
      <c r="AA55" s="51">
        <v>58.185493469238281</v>
      </c>
    </row>
    <row r="56" spans="1:27" x14ac:dyDescent="0.25">
      <c r="A56" s="19">
        <v>4</v>
      </c>
      <c r="B56" s="16" t="s">
        <v>262</v>
      </c>
      <c r="C56" s="52">
        <v>90.396492004394531</v>
      </c>
      <c r="D56" s="50">
        <v>84.049873352050781</v>
      </c>
      <c r="E56" s="50">
        <v>82.111198425292969</v>
      </c>
      <c r="F56" s="50">
        <v>80.128517150878906</v>
      </c>
      <c r="G56" s="50">
        <v>78.271347045898438</v>
      </c>
      <c r="H56" s="50">
        <v>76.528388977050781</v>
      </c>
      <c r="I56" s="50">
        <v>74.904197692871094</v>
      </c>
      <c r="J56" s="50">
        <v>73.328323364257813</v>
      </c>
      <c r="K56" s="50">
        <v>71.808052062988281</v>
      </c>
      <c r="L56" s="50">
        <v>70.354782104492187</v>
      </c>
      <c r="M56" s="50">
        <v>68.995262145996094</v>
      </c>
      <c r="N56" s="50">
        <v>67.733352661132813</v>
      </c>
      <c r="O56" s="50">
        <v>66.516014099121094</v>
      </c>
      <c r="P56" s="50">
        <v>65.358352661132813</v>
      </c>
      <c r="Q56" s="50">
        <v>64.251564025878906</v>
      </c>
      <c r="R56" s="50">
        <v>63.208938598632813</v>
      </c>
      <c r="S56" s="50">
        <v>62.2271728515625</v>
      </c>
      <c r="T56" s="50">
        <v>61.301273345947266</v>
      </c>
      <c r="U56" s="50">
        <v>60.418575286865234</v>
      </c>
      <c r="V56" s="50">
        <v>59.584136962890625</v>
      </c>
      <c r="W56" s="50">
        <v>58.772544860839844</v>
      </c>
      <c r="X56" s="50">
        <v>57.984542846679688</v>
      </c>
      <c r="Y56" s="50">
        <v>57.245998382568359</v>
      </c>
      <c r="Z56" s="50">
        <v>56.55902099609375</v>
      </c>
      <c r="AA56" s="51">
        <v>55.915824890136719</v>
      </c>
    </row>
    <row r="57" spans="1:27" x14ac:dyDescent="0.25">
      <c r="A57" s="19">
        <v>5</v>
      </c>
      <c r="B57" s="16" t="s">
        <v>263</v>
      </c>
      <c r="C57" s="52">
        <v>103.66370391845703</v>
      </c>
      <c r="D57" s="50">
        <v>96.295623779296875</v>
      </c>
      <c r="E57" s="50">
        <v>94.070304870605469</v>
      </c>
      <c r="F57" s="50">
        <v>91.778022766113281</v>
      </c>
      <c r="G57" s="50">
        <v>89.636222839355469</v>
      </c>
      <c r="H57" s="50">
        <v>87.6082763671875</v>
      </c>
      <c r="I57" s="50">
        <v>85.748138427734375</v>
      </c>
      <c r="J57" s="50">
        <v>83.915153503417969</v>
      </c>
      <c r="K57" s="50">
        <v>82.147903442382812</v>
      </c>
      <c r="L57" s="50">
        <v>80.460617065429688</v>
      </c>
      <c r="M57" s="50">
        <v>78.899314880371094</v>
      </c>
      <c r="N57" s="50">
        <v>77.443359375</v>
      </c>
      <c r="O57" s="50">
        <v>76.0506591796875</v>
      </c>
      <c r="P57" s="50">
        <v>74.70318603515625</v>
      </c>
      <c r="Q57" s="50">
        <v>73.42755126953125</v>
      </c>
      <c r="R57" s="50">
        <v>72.225975036621094</v>
      </c>
      <c r="S57" s="50">
        <v>71.111305236816406</v>
      </c>
      <c r="T57" s="50">
        <v>70.05572509765625</v>
      </c>
      <c r="U57" s="50">
        <v>69.03497314453125</v>
      </c>
      <c r="V57" s="50">
        <v>68.079490661621094</v>
      </c>
      <c r="W57" s="50">
        <v>67.151130676269531</v>
      </c>
      <c r="X57" s="50">
        <v>66.230827331542969</v>
      </c>
      <c r="Y57" s="50">
        <v>65.385513305664063</v>
      </c>
      <c r="Z57" s="50">
        <v>64.600357055664063</v>
      </c>
      <c r="AA57" s="51">
        <v>63.865058898925781</v>
      </c>
    </row>
    <row r="58" spans="1:27" x14ac:dyDescent="0.25">
      <c r="A58" s="19">
        <v>6</v>
      </c>
      <c r="B58" s="16" t="s">
        <v>264</v>
      </c>
      <c r="C58" s="52">
        <v>104.92924499511719</v>
      </c>
      <c r="D58" s="50">
        <v>97.508369445800781</v>
      </c>
      <c r="E58" s="50">
        <v>95.243309020996094</v>
      </c>
      <c r="F58" s="50">
        <v>92.921089172363281</v>
      </c>
      <c r="G58" s="50">
        <v>90.728263854980469</v>
      </c>
      <c r="H58" s="50">
        <v>88.684959411621094</v>
      </c>
      <c r="I58" s="50">
        <v>86.767669677734375</v>
      </c>
      <c r="J58" s="50">
        <v>84.941856384277344</v>
      </c>
      <c r="K58" s="50">
        <v>83.168190002441406</v>
      </c>
      <c r="L58" s="50">
        <v>81.477340698242188</v>
      </c>
      <c r="M58" s="50">
        <v>79.899253845214844</v>
      </c>
      <c r="N58" s="50">
        <v>78.440711975097656</v>
      </c>
      <c r="O58" s="50">
        <v>77.037635803222656</v>
      </c>
      <c r="P58" s="50">
        <v>75.693214416503906</v>
      </c>
      <c r="Q58" s="50">
        <v>74.412490844726563</v>
      </c>
      <c r="R58" s="50">
        <v>73.188133239746094</v>
      </c>
      <c r="S58" s="50">
        <v>72.056694030761719</v>
      </c>
      <c r="T58" s="50">
        <v>70.996475219726563</v>
      </c>
      <c r="U58" s="50">
        <v>69.961212158203125</v>
      </c>
      <c r="V58" s="50">
        <v>69.004295349121094</v>
      </c>
      <c r="W58" s="50">
        <v>68.067817687988281</v>
      </c>
      <c r="X58" s="50">
        <v>67.160903930664062</v>
      </c>
      <c r="Y58" s="50">
        <v>66.315071105957031</v>
      </c>
      <c r="Z58" s="50">
        <v>65.537841796875</v>
      </c>
      <c r="AA58" s="51">
        <v>64.805473327636719</v>
      </c>
    </row>
    <row r="59" spans="1:27" x14ac:dyDescent="0.25">
      <c r="A59" s="19">
        <v>7</v>
      </c>
      <c r="B59" s="16" t="s">
        <v>265</v>
      </c>
      <c r="C59" s="52">
        <v>113.19792175292969</v>
      </c>
      <c r="D59" s="50">
        <v>105.13681030273437</v>
      </c>
      <c r="E59" s="50">
        <v>102.70002746582031</v>
      </c>
      <c r="F59" s="50">
        <v>100.18177795410156</v>
      </c>
      <c r="G59" s="50">
        <v>97.824424743652344</v>
      </c>
      <c r="H59" s="50">
        <v>95.631973266601563</v>
      </c>
      <c r="I59" s="50">
        <v>93.579216003417969</v>
      </c>
      <c r="J59" s="50">
        <v>91.587371826171875</v>
      </c>
      <c r="K59" s="50">
        <v>89.677169799804687</v>
      </c>
      <c r="L59" s="50">
        <v>87.825897216796875</v>
      </c>
      <c r="M59" s="50">
        <v>86.111129760742188</v>
      </c>
      <c r="N59" s="50">
        <v>84.542320251464844</v>
      </c>
      <c r="O59" s="50">
        <v>83.037315368652344</v>
      </c>
      <c r="P59" s="50">
        <v>81.570098876953125</v>
      </c>
      <c r="Q59" s="50">
        <v>80.18353271484375</v>
      </c>
      <c r="R59" s="50">
        <v>78.862075805664063</v>
      </c>
      <c r="S59" s="50">
        <v>77.653221130371094</v>
      </c>
      <c r="T59" s="50">
        <v>76.489402770996094</v>
      </c>
      <c r="U59" s="50">
        <v>75.388565063476562</v>
      </c>
      <c r="V59" s="50">
        <v>74.345771789550781</v>
      </c>
      <c r="W59" s="50">
        <v>73.340530395507812</v>
      </c>
      <c r="X59" s="50">
        <v>72.352210998535156</v>
      </c>
      <c r="Y59" s="50">
        <v>71.45574951171875</v>
      </c>
      <c r="Z59" s="50">
        <v>70.604522705078125</v>
      </c>
      <c r="AA59" s="51">
        <v>69.813301086425781</v>
      </c>
    </row>
    <row r="60" spans="1:27" x14ac:dyDescent="0.25">
      <c r="A60" s="20">
        <v>8</v>
      </c>
      <c r="B60" s="17" t="s">
        <v>266</v>
      </c>
      <c r="C60" s="53">
        <v>91.938186645507813</v>
      </c>
      <c r="D60" s="54">
        <v>85.525306701660156</v>
      </c>
      <c r="E60" s="54">
        <v>83.537948608398438</v>
      </c>
      <c r="F60" s="54">
        <v>81.495964050292969</v>
      </c>
      <c r="G60" s="54">
        <v>79.579345703125</v>
      </c>
      <c r="H60" s="54">
        <v>77.798728942871094</v>
      </c>
      <c r="I60" s="54">
        <v>76.118087768554688</v>
      </c>
      <c r="J60" s="54">
        <v>74.492355346679688</v>
      </c>
      <c r="K60" s="54">
        <v>72.929527282714844</v>
      </c>
      <c r="L60" s="54">
        <v>71.426834106445313</v>
      </c>
      <c r="M60" s="54">
        <v>70.014503479003906</v>
      </c>
      <c r="N60" s="54">
        <v>68.722923278808594</v>
      </c>
      <c r="O60" s="54">
        <v>67.476882934570313</v>
      </c>
      <c r="P60" s="54">
        <v>66.289756774902344</v>
      </c>
      <c r="Q60" s="54">
        <v>65.155479431152344</v>
      </c>
      <c r="R60" s="54">
        <v>64.091117858886719</v>
      </c>
      <c r="S60" s="54">
        <v>63.111068725585938</v>
      </c>
      <c r="T60" s="54">
        <v>62.174468994140625</v>
      </c>
      <c r="U60" s="54">
        <v>61.282672882080078</v>
      </c>
      <c r="V60" s="54">
        <v>60.442146301269531</v>
      </c>
      <c r="W60" s="54">
        <v>59.623916625976562</v>
      </c>
      <c r="X60" s="54">
        <v>58.825916290283203</v>
      </c>
      <c r="Y60" s="54">
        <v>58.088748931884766</v>
      </c>
      <c r="Z60" s="54">
        <v>57.405982971191406</v>
      </c>
      <c r="AA60" s="55">
        <v>56.767314910888672</v>
      </c>
    </row>
    <row r="61" spans="1:27"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x14ac:dyDescent="0.25">
      <c r="A62" s="69"/>
      <c r="B62" s="10" t="s">
        <v>85</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x14ac:dyDescent="0.25">
      <c r="A63" s="22" t="s">
        <v>84</v>
      </c>
      <c r="B63" s="15" t="s">
        <v>83</v>
      </c>
      <c r="C63" s="60"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110">
        <v>1</v>
      </c>
      <c r="B64" s="101" t="str">
        <f>VLOOKUP($A$64,$A$53:$AA$60,2)</f>
        <v>Buckie</v>
      </c>
      <c r="C64" s="61">
        <f>VLOOKUP($A$64,$A$53:$AA$60,3)</f>
        <v>115.45572662353516</v>
      </c>
      <c r="D64" s="62">
        <f>VLOOKUP($A$64,$A$53:$AA$60,4)</f>
        <v>107.1114501953125</v>
      </c>
      <c r="E64" s="62">
        <f>VLOOKUP($A$64,$A$53:$AA$60,5)</f>
        <v>104.62114715576172</v>
      </c>
      <c r="F64" s="62">
        <f>VLOOKUP($A$64,$A$53:$AA$60,6)</f>
        <v>102.05609893798828</v>
      </c>
      <c r="G64" s="62">
        <f>VLOOKUP($A$64,$A$53:$AA$60,7)</f>
        <v>99.663314819335938</v>
      </c>
      <c r="H64" s="62">
        <f>VLOOKUP($A$64,$A$53:$AA$60,8)</f>
        <v>97.432441711425781</v>
      </c>
      <c r="I64" s="62">
        <f>VLOOKUP($A$64,$A$53:$AA$60,9)</f>
        <v>95.342048645019531</v>
      </c>
      <c r="J64" s="62">
        <f>VLOOKUP($A$64,$A$53:$AA$60,10)</f>
        <v>93.310798645019531</v>
      </c>
      <c r="K64" s="62">
        <f>VLOOKUP($A$64,$A$53:$AA$60,11)</f>
        <v>91.325355529785156</v>
      </c>
      <c r="L64" s="62">
        <f>VLOOKUP($A$64,$A$53:$AA$60,12)</f>
        <v>89.410293579101563</v>
      </c>
      <c r="M64" s="62">
        <f>VLOOKUP($A$64,$A$53:$AA$60,13)</f>
        <v>87.630950927734375</v>
      </c>
      <c r="N64" s="62">
        <f>VLOOKUP($A$64,$A$53:$AA$60,14)</f>
        <v>86.001411437988281</v>
      </c>
      <c r="O64" s="62">
        <f>VLOOKUP($A$64,$A$53:$AA$60,15)</f>
        <v>84.426673889160156</v>
      </c>
      <c r="P64" s="62">
        <f>VLOOKUP($A$64,$A$53:$AA$60,16)</f>
        <v>82.947761535644531</v>
      </c>
      <c r="Q64" s="62">
        <f>VLOOKUP($A$64,$A$53:$AA$60,17)</f>
        <v>81.524421691894531</v>
      </c>
      <c r="R64" s="62">
        <f>VLOOKUP($A$64,$A$53:$AA$60,18)</f>
        <v>80.185218811035156</v>
      </c>
      <c r="S64" s="62">
        <f>VLOOKUP($A$64,$A$53:$AA$60,19)</f>
        <v>78.950416564941406</v>
      </c>
      <c r="T64" s="62">
        <f>VLOOKUP($A$64,$A$53:$AA$60,20)</f>
        <v>77.774253845214844</v>
      </c>
      <c r="U64" s="62">
        <f>VLOOKUP($A$64,$A$53:$AA$60,21)</f>
        <v>76.650283813476562</v>
      </c>
      <c r="V64" s="62">
        <f>VLOOKUP($A$64,$A$53:$AA$60,22)</f>
        <v>75.608856201171875</v>
      </c>
      <c r="W64" s="62">
        <f>VLOOKUP($A$64,$A$53:$AA$60,23)</f>
        <v>74.578887939453125</v>
      </c>
      <c r="X64" s="62">
        <f>VLOOKUP($A$64,$A$53:$AA$60,24)</f>
        <v>73.572044372558594</v>
      </c>
      <c r="Y64" s="62">
        <f>VLOOKUP($A$64,$A$53:$AA$60,25)</f>
        <v>72.650115966796875</v>
      </c>
      <c r="Z64" s="62">
        <f>VLOOKUP($A$64,$A$53:$AA$60,26)</f>
        <v>71.809211730957031</v>
      </c>
      <c r="AA64" s="63">
        <f>VLOOKUP($A$64,$A$53:$AA$60,27)</f>
        <v>71.013763427734375</v>
      </c>
    </row>
    <row r="65" spans="1:27" x14ac:dyDescent="0.25">
      <c r="A65" s="25"/>
      <c r="B65" s="25"/>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spans="1:27" x14ac:dyDescent="0.25">
      <c r="A66" s="161" t="s">
        <v>87</v>
      </c>
      <c r="B66" s="161"/>
      <c r="C66" s="161"/>
      <c r="D66" s="161"/>
    </row>
    <row r="86" spans="1:27"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x14ac:dyDescent="0.25">
      <c r="A87" s="154" t="s">
        <v>379</v>
      </c>
      <c r="B87" s="154"/>
      <c r="C87" s="154"/>
      <c r="D87" s="154"/>
      <c r="E87" s="154"/>
      <c r="F87" s="154"/>
      <c r="G87" s="2"/>
      <c r="H87" s="2"/>
      <c r="I87" s="2"/>
      <c r="J87" s="2"/>
      <c r="K87" s="12"/>
      <c r="L87" s="2"/>
      <c r="M87" s="2"/>
      <c r="N87" s="2"/>
      <c r="O87" s="2"/>
      <c r="P87" s="155"/>
      <c r="Q87" s="155"/>
      <c r="R87" s="155"/>
      <c r="S87" s="155"/>
      <c r="T87" s="155"/>
      <c r="U87" s="155"/>
      <c r="V87" s="155"/>
      <c r="W87" s="25"/>
      <c r="X87" s="25"/>
      <c r="Y87" s="25"/>
      <c r="Z87" s="25"/>
      <c r="AA87" s="25"/>
    </row>
    <row r="88" spans="1:27" ht="15.75" x14ac:dyDescent="0.25">
      <c r="A88" s="156" t="s">
        <v>24</v>
      </c>
      <c r="B88" s="156"/>
      <c r="C88" s="156"/>
      <c r="D88" s="156"/>
      <c r="E88" s="156"/>
      <c r="F88" s="156"/>
      <c r="G88" s="31"/>
      <c r="H88" s="31"/>
      <c r="I88" s="31"/>
      <c r="J88" s="31"/>
      <c r="K88" s="157" t="s">
        <v>86</v>
      </c>
      <c r="L88" s="157"/>
      <c r="M88" s="31"/>
      <c r="N88" s="31"/>
      <c r="O88" s="31"/>
      <c r="P88" s="156"/>
      <c r="Q88" s="156"/>
      <c r="R88" s="156"/>
      <c r="S88" s="156"/>
      <c r="T88" s="156"/>
      <c r="U88" s="156"/>
      <c r="V88" s="156"/>
      <c r="W88" s="11"/>
      <c r="X88" s="11"/>
      <c r="Y88" s="11"/>
      <c r="Z88" s="11"/>
      <c r="AA88" s="11"/>
    </row>
    <row r="90" spans="1:27" s="127" customFormat="1" ht="15.75" x14ac:dyDescent="0.25">
      <c r="A90" s="167" t="s">
        <v>396</v>
      </c>
      <c r="B90" s="167"/>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row>
    <row r="92" spans="1:27" x14ac:dyDescent="0.25">
      <c r="A92" s="27" t="s">
        <v>84</v>
      </c>
      <c r="B92" s="14" t="s">
        <v>83</v>
      </c>
      <c r="C92" s="32" t="s">
        <v>45</v>
      </c>
      <c r="D92" s="32" t="s">
        <v>46</v>
      </c>
      <c r="E92" s="32" t="s">
        <v>47</v>
      </c>
      <c r="F92" s="32" t="s">
        <v>48</v>
      </c>
      <c r="G92" s="32" t="s">
        <v>49</v>
      </c>
      <c r="H92" s="32" t="s">
        <v>50</v>
      </c>
      <c r="I92" s="32" t="s">
        <v>51</v>
      </c>
      <c r="J92" s="32" t="s">
        <v>52</v>
      </c>
      <c r="K92" s="32" t="s">
        <v>53</v>
      </c>
      <c r="L92" s="32" t="s">
        <v>54</v>
      </c>
      <c r="M92" s="32" t="s">
        <v>55</v>
      </c>
      <c r="N92" s="32" t="s">
        <v>56</v>
      </c>
      <c r="O92" s="32" t="s">
        <v>57</v>
      </c>
      <c r="P92" s="32" t="s">
        <v>58</v>
      </c>
      <c r="Q92" s="32" t="s">
        <v>59</v>
      </c>
      <c r="R92" s="32" t="s">
        <v>60</v>
      </c>
      <c r="S92" s="32" t="s">
        <v>61</v>
      </c>
      <c r="T92" s="32" t="s">
        <v>62</v>
      </c>
      <c r="U92" s="32" t="s">
        <v>63</v>
      </c>
      <c r="V92" s="32" t="s">
        <v>64</v>
      </c>
      <c r="W92" s="32" t="s">
        <v>65</v>
      </c>
      <c r="X92" s="32" t="s">
        <v>66</v>
      </c>
      <c r="Y92" s="32" t="s">
        <v>67</v>
      </c>
      <c r="Z92" s="32" t="s">
        <v>68</v>
      </c>
      <c r="AA92" s="33" t="s">
        <v>69</v>
      </c>
    </row>
    <row r="93" spans="1:27" x14ac:dyDescent="0.25">
      <c r="A93" s="18">
        <v>1</v>
      </c>
      <c r="B93" s="26" t="s">
        <v>259</v>
      </c>
      <c r="C93" s="34">
        <v>77.687225341796875</v>
      </c>
      <c r="D93" s="35">
        <v>78.635452270507813</v>
      </c>
      <c r="E93" s="35">
        <v>78.907760620117188</v>
      </c>
      <c r="F93" s="35">
        <v>79.200546264648438</v>
      </c>
      <c r="G93" s="35">
        <v>79.483383178710938</v>
      </c>
      <c r="H93" s="35">
        <v>79.756278991699219</v>
      </c>
      <c r="I93" s="35">
        <v>80.012619018554687</v>
      </c>
      <c r="J93" s="36">
        <v>80.270370483398438</v>
      </c>
      <c r="K93" s="36">
        <v>80.526695251464844</v>
      </c>
      <c r="L93" s="36">
        <v>80.788055419921875</v>
      </c>
      <c r="M93" s="36">
        <v>81.033157348632812</v>
      </c>
      <c r="N93" s="36">
        <v>81.258773803710938</v>
      </c>
      <c r="O93" s="36">
        <v>81.482620239257813</v>
      </c>
      <c r="P93" s="36">
        <v>81.702812194824219</v>
      </c>
      <c r="Q93" s="36">
        <v>81.916030883789063</v>
      </c>
      <c r="R93" s="36">
        <v>82.117568969726562</v>
      </c>
      <c r="S93" s="36">
        <v>82.309257507324219</v>
      </c>
      <c r="T93" s="36">
        <v>82.489753723144531</v>
      </c>
      <c r="U93" s="36">
        <v>82.665008544921875</v>
      </c>
      <c r="V93" s="36">
        <v>82.8319091796875</v>
      </c>
      <c r="W93" s="36">
        <v>82.999946594238281</v>
      </c>
      <c r="X93" s="36">
        <v>83.171234130859375</v>
      </c>
      <c r="Y93" s="36">
        <v>83.328170776367188</v>
      </c>
      <c r="Z93" s="36">
        <v>83.475944519042969</v>
      </c>
      <c r="AA93" s="37">
        <v>83.615653991699219</v>
      </c>
    </row>
    <row r="94" spans="1:27" x14ac:dyDescent="0.25">
      <c r="A94" s="19">
        <v>2</v>
      </c>
      <c r="B94" s="16" t="s">
        <v>260</v>
      </c>
      <c r="C94" s="38">
        <v>76.509185791015625</v>
      </c>
      <c r="D94" s="39">
        <v>77.460746765136719</v>
      </c>
      <c r="E94" s="39">
        <v>77.755592346191406</v>
      </c>
      <c r="F94" s="39">
        <v>78.051162719726563</v>
      </c>
      <c r="G94" s="39">
        <v>78.342330932617188</v>
      </c>
      <c r="H94" s="39">
        <v>78.623588562011719</v>
      </c>
      <c r="I94" s="39">
        <v>78.892196655273438</v>
      </c>
      <c r="J94" s="40">
        <v>79.160079956054688</v>
      </c>
      <c r="K94" s="40">
        <v>79.427742004394531</v>
      </c>
      <c r="L94" s="40">
        <v>79.686431884765625</v>
      </c>
      <c r="M94" s="40">
        <v>79.940086364746094</v>
      </c>
      <c r="N94" s="40">
        <v>80.174095153808594</v>
      </c>
      <c r="O94" s="40">
        <v>80.406257629394531</v>
      </c>
      <c r="P94" s="40">
        <v>80.632347106933594</v>
      </c>
      <c r="Q94" s="40">
        <v>80.851692199707031</v>
      </c>
      <c r="R94" s="40">
        <v>81.064323425292969</v>
      </c>
      <c r="S94" s="40">
        <v>81.267921447753906</v>
      </c>
      <c r="T94" s="40">
        <v>81.461288452148438</v>
      </c>
      <c r="U94" s="40">
        <v>81.651840209960938</v>
      </c>
      <c r="V94" s="40">
        <v>81.833084106445312</v>
      </c>
      <c r="W94" s="40">
        <v>82.014213562011719</v>
      </c>
      <c r="X94" s="40">
        <v>82.192115783691406</v>
      </c>
      <c r="Y94" s="40">
        <v>82.364479064941406</v>
      </c>
      <c r="Z94" s="40">
        <v>82.529273986816406</v>
      </c>
      <c r="AA94" s="41">
        <v>82.684013366699219</v>
      </c>
    </row>
    <row r="95" spans="1:27" x14ac:dyDescent="0.25">
      <c r="A95" s="19">
        <v>3</v>
      </c>
      <c r="B95" s="16" t="s">
        <v>261</v>
      </c>
      <c r="C95" s="38">
        <v>80.229026794433594</v>
      </c>
      <c r="D95" s="39">
        <v>81.160652160644531</v>
      </c>
      <c r="E95" s="39">
        <v>81.436676025390625</v>
      </c>
      <c r="F95" s="39">
        <v>81.727142333984375</v>
      </c>
      <c r="G95" s="39">
        <v>82.007553100585938</v>
      </c>
      <c r="H95" s="39">
        <v>82.287078857421875</v>
      </c>
      <c r="I95" s="39">
        <v>82.553672790527344</v>
      </c>
      <c r="J95" s="40">
        <v>82.828025817871094</v>
      </c>
      <c r="K95" s="40">
        <v>83.095588684082031</v>
      </c>
      <c r="L95" s="40">
        <v>83.360923767089844</v>
      </c>
      <c r="M95" s="40">
        <v>83.622077941894531</v>
      </c>
      <c r="N95" s="40">
        <v>83.85626220703125</v>
      </c>
      <c r="O95" s="40">
        <v>84.086776733398438</v>
      </c>
      <c r="P95" s="40">
        <v>84.315109252929688</v>
      </c>
      <c r="Q95" s="40">
        <v>84.531608581542969</v>
      </c>
      <c r="R95" s="40">
        <v>84.733573913574219</v>
      </c>
      <c r="S95" s="40">
        <v>84.927864074707031</v>
      </c>
      <c r="T95" s="40">
        <v>85.112831115722656</v>
      </c>
      <c r="U95" s="40">
        <v>85.291519165039063</v>
      </c>
      <c r="V95" s="40">
        <v>85.46435546875</v>
      </c>
      <c r="W95" s="40">
        <v>85.64312744140625</v>
      </c>
      <c r="X95" s="40">
        <v>85.8148193359375</v>
      </c>
      <c r="Y95" s="40">
        <v>85.971206665039063</v>
      </c>
      <c r="Z95" s="40">
        <v>86.124862670898438</v>
      </c>
      <c r="AA95" s="41">
        <v>86.260269165039063</v>
      </c>
    </row>
    <row r="96" spans="1:27" x14ac:dyDescent="0.25">
      <c r="A96" s="19">
        <v>4</v>
      </c>
      <c r="B96" s="16" t="s">
        <v>262</v>
      </c>
      <c r="C96" s="42">
        <v>80.770965576171875</v>
      </c>
      <c r="D96" s="40">
        <v>81.692481994628906</v>
      </c>
      <c r="E96" s="40">
        <v>81.964889526367188</v>
      </c>
      <c r="F96" s="40">
        <v>82.255607604980469</v>
      </c>
      <c r="G96" s="40">
        <v>82.536705017089844</v>
      </c>
      <c r="H96" s="40">
        <v>82.804443359375</v>
      </c>
      <c r="I96" s="40">
        <v>83.070091247558594</v>
      </c>
      <c r="J96" s="40">
        <v>83.336372375488281</v>
      </c>
      <c r="K96" s="40">
        <v>83.608718872070313</v>
      </c>
      <c r="L96" s="40">
        <v>83.878059387207031</v>
      </c>
      <c r="M96" s="40">
        <v>84.13690185546875</v>
      </c>
      <c r="N96" s="40">
        <v>84.37261962890625</v>
      </c>
      <c r="O96" s="40">
        <v>84.605201721191406</v>
      </c>
      <c r="P96" s="40">
        <v>84.834129333496094</v>
      </c>
      <c r="Q96" s="40">
        <v>85.055885314941406</v>
      </c>
      <c r="R96" s="40">
        <v>85.261009216308594</v>
      </c>
      <c r="S96" s="40">
        <v>85.456367492675781</v>
      </c>
      <c r="T96" s="40">
        <v>85.653030395507812</v>
      </c>
      <c r="U96" s="40">
        <v>85.839591979980469</v>
      </c>
      <c r="V96" s="40">
        <v>86.012680053710938</v>
      </c>
      <c r="W96" s="40">
        <v>86.189567565917969</v>
      </c>
      <c r="X96" s="40">
        <v>86.371665954589844</v>
      </c>
      <c r="Y96" s="40">
        <v>86.538894653320312</v>
      </c>
      <c r="Z96" s="40">
        <v>86.69573974609375</v>
      </c>
      <c r="AA96" s="41">
        <v>86.840042114257813</v>
      </c>
    </row>
    <row r="97" spans="1:27" x14ac:dyDescent="0.25">
      <c r="A97" s="19">
        <v>5</v>
      </c>
      <c r="B97" s="16" t="s">
        <v>263</v>
      </c>
      <c r="C97" s="42">
        <v>79.087684631347656</v>
      </c>
      <c r="D97" s="40">
        <v>80.024703979492188</v>
      </c>
      <c r="E97" s="40">
        <v>80.29443359375</v>
      </c>
      <c r="F97" s="40">
        <v>80.594940185546875</v>
      </c>
      <c r="G97" s="40">
        <v>80.884552001953125</v>
      </c>
      <c r="H97" s="40">
        <v>81.165771484375</v>
      </c>
      <c r="I97" s="40">
        <v>81.4278564453125</v>
      </c>
      <c r="J97" s="40">
        <v>81.698150634765625</v>
      </c>
      <c r="K97" s="40">
        <v>81.965385437011719</v>
      </c>
      <c r="L97" s="40">
        <v>82.234466552734375</v>
      </c>
      <c r="M97" s="40">
        <v>82.489509582519531</v>
      </c>
      <c r="N97" s="40">
        <v>82.72625732421875</v>
      </c>
      <c r="O97" s="40">
        <v>82.955543518066406</v>
      </c>
      <c r="P97" s="40">
        <v>83.185935974121094</v>
      </c>
      <c r="Q97" s="40">
        <v>83.405387878417969</v>
      </c>
      <c r="R97" s="40">
        <v>83.611763000488281</v>
      </c>
      <c r="S97" s="40">
        <v>83.812957763671875</v>
      </c>
      <c r="T97" s="40">
        <v>84.0062255859375</v>
      </c>
      <c r="U97" s="40">
        <v>84.19305419921875</v>
      </c>
      <c r="V97" s="40">
        <v>84.3731689453125</v>
      </c>
      <c r="W97" s="40">
        <v>84.55419921875</v>
      </c>
      <c r="X97" s="40">
        <v>84.731292724609375</v>
      </c>
      <c r="Y97" s="40">
        <v>84.896530151367188</v>
      </c>
      <c r="Z97" s="40">
        <v>85.0579833984375</v>
      </c>
      <c r="AA97" s="41">
        <v>85.204269409179688</v>
      </c>
    </row>
    <row r="98" spans="1:27" x14ac:dyDescent="0.25">
      <c r="A98" s="19">
        <v>6</v>
      </c>
      <c r="B98" s="16" t="s">
        <v>264</v>
      </c>
      <c r="C98" s="42">
        <v>78.878265380859375</v>
      </c>
      <c r="D98" s="40">
        <v>79.812713623046875</v>
      </c>
      <c r="E98" s="40">
        <v>80.088836669921875</v>
      </c>
      <c r="F98" s="40">
        <v>80.391563415527344</v>
      </c>
      <c r="G98" s="40">
        <v>80.680145263671875</v>
      </c>
      <c r="H98" s="40">
        <v>80.960563659667969</v>
      </c>
      <c r="I98" s="40">
        <v>81.226043701171875</v>
      </c>
      <c r="J98" s="40">
        <v>81.494964599609375</v>
      </c>
      <c r="K98" s="40">
        <v>81.760475158691406</v>
      </c>
      <c r="L98" s="40">
        <v>82.025787353515625</v>
      </c>
      <c r="M98" s="40">
        <v>82.277687072753906</v>
      </c>
      <c r="N98" s="40">
        <v>82.515426635742188</v>
      </c>
      <c r="O98" s="40">
        <v>82.747901916503906</v>
      </c>
      <c r="P98" s="40">
        <v>82.973770141601562</v>
      </c>
      <c r="Q98" s="40">
        <v>83.195213317871094</v>
      </c>
      <c r="R98" s="40">
        <v>83.404891967773438</v>
      </c>
      <c r="S98" s="40">
        <v>83.601638793945313</v>
      </c>
      <c r="T98" s="40">
        <v>83.790817260742187</v>
      </c>
      <c r="U98" s="40">
        <v>83.978492736816406</v>
      </c>
      <c r="V98" s="40">
        <v>84.153450012207031</v>
      </c>
      <c r="W98" s="40">
        <v>84.33203125</v>
      </c>
      <c r="X98" s="40">
        <v>84.510955810546875</v>
      </c>
      <c r="Y98" s="40">
        <v>84.675048828125</v>
      </c>
      <c r="Z98" s="40">
        <v>84.823799133300781</v>
      </c>
      <c r="AA98" s="41">
        <v>84.968406677246094</v>
      </c>
    </row>
    <row r="99" spans="1:27" x14ac:dyDescent="0.25">
      <c r="A99" s="19">
        <v>7</v>
      </c>
      <c r="B99" s="16" t="s">
        <v>265</v>
      </c>
      <c r="C99" s="42">
        <v>77.873809814453125</v>
      </c>
      <c r="D99" s="40">
        <v>78.811065673828125</v>
      </c>
      <c r="E99" s="40">
        <v>79.084403991699219</v>
      </c>
      <c r="F99" s="40">
        <v>79.375617980957031</v>
      </c>
      <c r="G99" s="40">
        <v>79.661819458007813</v>
      </c>
      <c r="H99" s="40">
        <v>79.941169738769531</v>
      </c>
      <c r="I99" s="40">
        <v>80.201972961425781</v>
      </c>
      <c r="J99" s="40">
        <v>80.462127685546875</v>
      </c>
      <c r="K99" s="40">
        <v>80.727806091308594</v>
      </c>
      <c r="L99" s="40">
        <v>80.988410949707031</v>
      </c>
      <c r="M99" s="40">
        <v>81.242073059082031</v>
      </c>
      <c r="N99" s="40">
        <v>81.472007751464844</v>
      </c>
      <c r="O99" s="40">
        <v>81.697738647460938</v>
      </c>
      <c r="P99" s="40">
        <v>81.922317504882813</v>
      </c>
      <c r="Q99" s="40">
        <v>82.13787841796875</v>
      </c>
      <c r="R99" s="40">
        <v>82.343765258789063</v>
      </c>
      <c r="S99" s="40">
        <v>82.540512084960938</v>
      </c>
      <c r="T99" s="40">
        <v>82.728988647460938</v>
      </c>
      <c r="U99" s="40">
        <v>82.909965515136719</v>
      </c>
      <c r="V99" s="40">
        <v>83.087600708007813</v>
      </c>
      <c r="W99" s="40">
        <v>83.26483154296875</v>
      </c>
      <c r="X99" s="40">
        <v>83.435821533203125</v>
      </c>
      <c r="Y99" s="40">
        <v>83.595458984375</v>
      </c>
      <c r="Z99" s="40">
        <v>83.749076843261719</v>
      </c>
      <c r="AA99" s="41">
        <v>83.893081665039063</v>
      </c>
    </row>
    <row r="100" spans="1:27" x14ac:dyDescent="0.25">
      <c r="A100" s="20">
        <v>8</v>
      </c>
      <c r="B100" s="17" t="s">
        <v>266</v>
      </c>
      <c r="C100" s="43">
        <v>80.515213012695312</v>
      </c>
      <c r="D100" s="44">
        <v>81.415245056152344</v>
      </c>
      <c r="E100" s="44">
        <v>81.70648193359375</v>
      </c>
      <c r="F100" s="44">
        <v>82.019515991210938</v>
      </c>
      <c r="G100" s="44">
        <v>82.31024169921875</v>
      </c>
      <c r="H100" s="44">
        <v>82.593536376953125</v>
      </c>
      <c r="I100" s="44">
        <v>82.862258911132813</v>
      </c>
      <c r="J100" s="44">
        <v>83.128135681152344</v>
      </c>
      <c r="K100" s="44">
        <v>83.396553039550781</v>
      </c>
      <c r="L100" s="44">
        <v>83.661811828613281</v>
      </c>
      <c r="M100" s="44">
        <v>83.918251037597656</v>
      </c>
      <c r="N100" s="44">
        <v>84.1552734375</v>
      </c>
      <c r="O100" s="44">
        <v>84.390716552734375</v>
      </c>
      <c r="P100" s="44">
        <v>84.621856689453125</v>
      </c>
      <c r="Q100" s="44">
        <v>84.846778869628906</v>
      </c>
      <c r="R100" s="44">
        <v>85.056869506835938</v>
      </c>
      <c r="S100" s="44">
        <v>85.256080627441406</v>
      </c>
      <c r="T100" s="44">
        <v>85.442138671875</v>
      </c>
      <c r="U100" s="44">
        <v>85.623298645019531</v>
      </c>
      <c r="V100" s="44">
        <v>85.804618835449219</v>
      </c>
      <c r="W100" s="44">
        <v>85.985595703125</v>
      </c>
      <c r="X100" s="44">
        <v>86.1624755859375</v>
      </c>
      <c r="Y100" s="44">
        <v>86.327659606933594</v>
      </c>
      <c r="Z100" s="44">
        <v>86.487442016601563</v>
      </c>
      <c r="AA100" s="45">
        <v>86.6358642578125</v>
      </c>
    </row>
    <row r="101" spans="1:27"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x14ac:dyDescent="0.25">
      <c r="A102" s="69"/>
      <c r="B102" s="10" t="s">
        <v>85</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x14ac:dyDescent="0.25">
      <c r="A103" s="22" t="s">
        <v>84</v>
      </c>
      <c r="B103" s="15" t="s">
        <v>83</v>
      </c>
      <c r="C103" s="60" t="s">
        <v>45</v>
      </c>
      <c r="D103" s="46" t="s">
        <v>46</v>
      </c>
      <c r="E103" s="46" t="s">
        <v>47</v>
      </c>
      <c r="F103" s="46" t="s">
        <v>48</v>
      </c>
      <c r="G103" s="46" t="s">
        <v>49</v>
      </c>
      <c r="H103" s="46" t="s">
        <v>50</v>
      </c>
      <c r="I103" s="46" t="s">
        <v>51</v>
      </c>
      <c r="J103" s="46" t="s">
        <v>52</v>
      </c>
      <c r="K103" s="46" t="s">
        <v>53</v>
      </c>
      <c r="L103" s="46" t="s">
        <v>54</v>
      </c>
      <c r="M103" s="46" t="s">
        <v>55</v>
      </c>
      <c r="N103" s="46" t="s">
        <v>56</v>
      </c>
      <c r="O103" s="46" t="s">
        <v>57</v>
      </c>
      <c r="P103" s="46" t="s">
        <v>58</v>
      </c>
      <c r="Q103" s="46" t="s">
        <v>59</v>
      </c>
      <c r="R103" s="46" t="s">
        <v>60</v>
      </c>
      <c r="S103" s="46" t="s">
        <v>61</v>
      </c>
      <c r="T103" s="46" t="s">
        <v>62</v>
      </c>
      <c r="U103" s="46" t="s">
        <v>63</v>
      </c>
      <c r="V103" s="46" t="s">
        <v>64</v>
      </c>
      <c r="W103" s="46" t="s">
        <v>65</v>
      </c>
      <c r="X103" s="46" t="s">
        <v>66</v>
      </c>
      <c r="Y103" s="46" t="s">
        <v>67</v>
      </c>
      <c r="Z103" s="46" t="s">
        <v>68</v>
      </c>
      <c r="AA103" s="47" t="s">
        <v>69</v>
      </c>
    </row>
    <row r="104" spans="1:27" x14ac:dyDescent="0.25">
      <c r="A104" s="110">
        <v>1</v>
      </c>
      <c r="B104" s="101" t="str">
        <f>VLOOKUP($A$104,$A$93:$AA$100,2)</f>
        <v>Buckie</v>
      </c>
      <c r="C104" s="61">
        <f>VLOOKUP($A$104,$A$93:$AA$100,3)</f>
        <v>77.687225341796875</v>
      </c>
      <c r="D104" s="62">
        <f>VLOOKUP($A$104,$A$93:$AA$100,4)</f>
        <v>78.635452270507813</v>
      </c>
      <c r="E104" s="62">
        <f>VLOOKUP($A$104,$A$93:$AA$100,5)</f>
        <v>78.907760620117188</v>
      </c>
      <c r="F104" s="62">
        <f>VLOOKUP($A$104,$A$93:$AA$100,6)</f>
        <v>79.200546264648438</v>
      </c>
      <c r="G104" s="62">
        <f>VLOOKUP($A$104,$A$93:$AA$100,7)</f>
        <v>79.483383178710938</v>
      </c>
      <c r="H104" s="62">
        <f>VLOOKUP($A$104,$A$93:$AA$100,8)</f>
        <v>79.756278991699219</v>
      </c>
      <c r="I104" s="62">
        <f>VLOOKUP($A$104,$A$93:$AA$100,9)</f>
        <v>80.012619018554687</v>
      </c>
      <c r="J104" s="62">
        <f>VLOOKUP($A$104,$A$93:$AA$100,10)</f>
        <v>80.270370483398438</v>
      </c>
      <c r="K104" s="62">
        <f>VLOOKUP($A$104,$A$93:$AA$100,11)</f>
        <v>80.526695251464844</v>
      </c>
      <c r="L104" s="62">
        <f>VLOOKUP($A$104,$A$93:$AA$100,12)</f>
        <v>80.788055419921875</v>
      </c>
      <c r="M104" s="62">
        <f>VLOOKUP($A$104,$A$93:$AA$100,13)</f>
        <v>81.033157348632812</v>
      </c>
      <c r="N104" s="62">
        <f>VLOOKUP($A$104,$A$93:$AA$100,14)</f>
        <v>81.258773803710938</v>
      </c>
      <c r="O104" s="62">
        <f>VLOOKUP($A$104,$A$93:$AA$100,15)</f>
        <v>81.482620239257813</v>
      </c>
      <c r="P104" s="62">
        <f>VLOOKUP($A$104,$A$93:$AA$100,16)</f>
        <v>81.702812194824219</v>
      </c>
      <c r="Q104" s="62">
        <f>VLOOKUP($A$104,$A$93:$AA$100,17)</f>
        <v>81.916030883789063</v>
      </c>
      <c r="R104" s="62">
        <f>VLOOKUP($A$104,$A$93:$AA$100,18)</f>
        <v>82.117568969726562</v>
      </c>
      <c r="S104" s="62">
        <f>VLOOKUP($A$104,$A$93:$AA$100,19)</f>
        <v>82.309257507324219</v>
      </c>
      <c r="T104" s="62">
        <f>VLOOKUP($A$104,$A$93:$AA$100,20)</f>
        <v>82.489753723144531</v>
      </c>
      <c r="U104" s="62">
        <f>VLOOKUP($A$104,$A$93:$AA$100,21)</f>
        <v>82.665008544921875</v>
      </c>
      <c r="V104" s="62">
        <f>VLOOKUP($A$104,$A$93:$AA$100,22)</f>
        <v>82.8319091796875</v>
      </c>
      <c r="W104" s="62">
        <f>VLOOKUP($A$104,$A$93:$AA$100,23)</f>
        <v>82.999946594238281</v>
      </c>
      <c r="X104" s="62">
        <f>VLOOKUP($A$104,$A$93:$AA$100,24)</f>
        <v>83.171234130859375</v>
      </c>
      <c r="Y104" s="62">
        <f>VLOOKUP($A$104,$A$93:$AA$100,25)</f>
        <v>83.328170776367188</v>
      </c>
      <c r="Z104" s="62">
        <f>VLOOKUP($A$104,$A$93:$AA$100,26)</f>
        <v>83.475944519042969</v>
      </c>
      <c r="AA104" s="63">
        <f>VLOOKUP($A$104,$A$93:$AA$100,27)</f>
        <v>83.615653991699219</v>
      </c>
    </row>
    <row r="105" spans="1:27" x14ac:dyDescent="0.25">
      <c r="A105" s="25"/>
      <c r="B105" s="25"/>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x14ac:dyDescent="0.25">
      <c r="A106" s="161" t="s">
        <v>87</v>
      </c>
      <c r="B106" s="161"/>
      <c r="C106" s="161"/>
      <c r="D106" s="161"/>
    </row>
    <row r="129" spans="1:38" ht="15.75" x14ac:dyDescent="0.25">
      <c r="A129" s="163" t="s">
        <v>379</v>
      </c>
      <c r="B129" s="163"/>
      <c r="C129" s="163"/>
      <c r="D129" s="163"/>
      <c r="E129" s="163"/>
      <c r="F129" s="163"/>
      <c r="G129" s="111"/>
      <c r="H129" s="111"/>
      <c r="I129" s="111"/>
      <c r="J129" s="111"/>
      <c r="K129" s="112"/>
      <c r="L129" s="111"/>
      <c r="M129" s="111"/>
      <c r="N129" s="111"/>
      <c r="O129" s="111"/>
      <c r="P129" s="169"/>
      <c r="Q129" s="169"/>
      <c r="R129" s="169"/>
      <c r="S129" s="169"/>
      <c r="T129" s="169"/>
      <c r="U129" s="169"/>
      <c r="V129" s="169"/>
      <c r="W129" s="113"/>
      <c r="X129" s="113"/>
      <c r="Y129" s="113"/>
      <c r="Z129" s="113"/>
      <c r="AA129" s="113"/>
    </row>
    <row r="130" spans="1:38" ht="15.75" x14ac:dyDescent="0.25">
      <c r="A130" s="156" t="s">
        <v>24</v>
      </c>
      <c r="B130" s="156"/>
      <c r="C130" s="156"/>
      <c r="D130" s="156"/>
      <c r="E130" s="156"/>
      <c r="F130" s="156"/>
      <c r="G130" s="31"/>
      <c r="H130" s="31"/>
      <c r="I130" s="31"/>
      <c r="J130" s="31"/>
      <c r="K130" s="157" t="s">
        <v>86</v>
      </c>
      <c r="L130" s="157"/>
      <c r="M130" s="31"/>
      <c r="N130" s="31"/>
      <c r="O130" s="31"/>
      <c r="P130" s="156"/>
      <c r="Q130" s="156"/>
      <c r="R130" s="156"/>
      <c r="S130" s="156"/>
      <c r="T130" s="156"/>
      <c r="U130" s="156"/>
      <c r="V130" s="156"/>
      <c r="W130" s="11"/>
      <c r="X130" s="11"/>
      <c r="Y130" s="11"/>
      <c r="Z130" s="11"/>
      <c r="AA130" s="11"/>
    </row>
    <row r="132" spans="1:38" ht="18.75" x14ac:dyDescent="0.25">
      <c r="A132" s="167" t="s">
        <v>399</v>
      </c>
      <c r="B132" s="167"/>
      <c r="C132" s="167"/>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38"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38" x14ac:dyDescent="0.25">
      <c r="A134" s="14" t="s">
        <v>84</v>
      </c>
      <c r="B134" s="15" t="s">
        <v>83</v>
      </c>
      <c r="C134" s="87" t="s">
        <v>394</v>
      </c>
      <c r="D134" s="87" t="s">
        <v>393</v>
      </c>
      <c r="E134" s="87" t="s">
        <v>392</v>
      </c>
      <c r="F134" s="87" t="s">
        <v>391</v>
      </c>
      <c r="G134" s="87" t="s">
        <v>390</v>
      </c>
      <c r="H134" s="87" t="s">
        <v>389</v>
      </c>
      <c r="I134" s="87" t="s">
        <v>388</v>
      </c>
      <c r="J134" s="87" t="s">
        <v>387</v>
      </c>
      <c r="K134" s="87" t="s">
        <v>386</v>
      </c>
      <c r="L134" s="87" t="s">
        <v>385</v>
      </c>
      <c r="M134" s="87" t="s">
        <v>384</v>
      </c>
      <c r="N134" s="32" t="s">
        <v>45</v>
      </c>
      <c r="O134" s="32" t="s">
        <v>46</v>
      </c>
      <c r="P134" s="32" t="s">
        <v>47</v>
      </c>
      <c r="Q134" s="32" t="s">
        <v>48</v>
      </c>
      <c r="R134" s="32" t="s">
        <v>49</v>
      </c>
      <c r="S134" s="32" t="s">
        <v>50</v>
      </c>
      <c r="T134" s="32" t="s">
        <v>51</v>
      </c>
      <c r="U134" s="32" t="s">
        <v>52</v>
      </c>
      <c r="V134" s="32" t="s">
        <v>53</v>
      </c>
      <c r="W134" s="32" t="s">
        <v>54</v>
      </c>
      <c r="X134" s="32" t="s">
        <v>55</v>
      </c>
      <c r="Y134" s="32" t="s">
        <v>56</v>
      </c>
      <c r="Z134" s="32" t="s">
        <v>57</v>
      </c>
      <c r="AA134" s="32" t="s">
        <v>58</v>
      </c>
      <c r="AB134" s="32" t="s">
        <v>59</v>
      </c>
      <c r="AC134" s="32" t="s">
        <v>60</v>
      </c>
      <c r="AD134" s="32" t="s">
        <v>61</v>
      </c>
      <c r="AE134" s="32" t="s">
        <v>62</v>
      </c>
      <c r="AF134" s="32" t="s">
        <v>63</v>
      </c>
      <c r="AG134" s="32" t="s">
        <v>64</v>
      </c>
      <c r="AH134" s="32" t="s">
        <v>65</v>
      </c>
      <c r="AI134" s="32" t="s">
        <v>66</v>
      </c>
      <c r="AJ134" s="32" t="s">
        <v>67</v>
      </c>
      <c r="AK134" s="32" t="s">
        <v>68</v>
      </c>
      <c r="AL134" s="33" t="s">
        <v>69</v>
      </c>
    </row>
    <row r="135" spans="1:38" x14ac:dyDescent="0.25">
      <c r="A135" s="18">
        <v>1</v>
      </c>
      <c r="B135" s="26" t="s">
        <v>259</v>
      </c>
      <c r="C135" s="84">
        <v>-5</v>
      </c>
      <c r="D135" s="89">
        <v>33</v>
      </c>
      <c r="E135" s="89">
        <v>189</v>
      </c>
      <c r="F135" s="89">
        <v>112</v>
      </c>
      <c r="G135" s="89">
        <v>29</v>
      </c>
      <c r="H135" s="89">
        <v>-43</v>
      </c>
      <c r="I135" s="89">
        <v>-2</v>
      </c>
      <c r="J135" s="89">
        <v>64</v>
      </c>
      <c r="K135" s="89">
        <v>42</v>
      </c>
      <c r="L135" s="89">
        <v>-53</v>
      </c>
      <c r="M135" s="89">
        <v>-110</v>
      </c>
      <c r="N135" s="88">
        <v>-149.18156433105469</v>
      </c>
      <c r="O135" s="88">
        <v>-46.765140533447266</v>
      </c>
      <c r="P135" s="88">
        <v>-47.828746795654297</v>
      </c>
      <c r="Q135" s="88">
        <v>-49.020957946777344</v>
      </c>
      <c r="R135" s="88">
        <v>-48.9586181640625</v>
      </c>
      <c r="S135" s="88">
        <v>-50.056724548339844</v>
      </c>
      <c r="T135" s="88">
        <v>-47.790878295898437</v>
      </c>
      <c r="U135" s="89">
        <v>-49.499649047851563</v>
      </c>
      <c r="V135" s="89">
        <v>-48.239383697509766</v>
      </c>
      <c r="W135" s="89">
        <v>-49.520534515380859</v>
      </c>
      <c r="X135" s="89">
        <v>-48.128993988037109</v>
      </c>
      <c r="Y135" s="89">
        <v>-51.796394348144531</v>
      </c>
      <c r="Z135" s="89">
        <v>-48.502918243408203</v>
      </c>
      <c r="AA135" s="89">
        <v>-48.409000396728516</v>
      </c>
      <c r="AB135" s="89">
        <v>-49.621635437011719</v>
      </c>
      <c r="AC135" s="89">
        <v>-51.487739562988281</v>
      </c>
      <c r="AD135" s="89">
        <v>-49.816532135009766</v>
      </c>
      <c r="AE135" s="89">
        <v>-50.913032531738281</v>
      </c>
      <c r="AF135" s="89">
        <v>-52.001644134521484</v>
      </c>
      <c r="AG135" s="89">
        <v>-51.734848022460937</v>
      </c>
      <c r="AH135" s="89">
        <v>-52.882678985595703</v>
      </c>
      <c r="AI135" s="89">
        <v>-53.007236480712891</v>
      </c>
      <c r="AJ135" s="89">
        <v>-52.164150238037109</v>
      </c>
      <c r="AK135" s="89">
        <v>-52.206157684326172</v>
      </c>
      <c r="AL135" s="90">
        <v>-52.143592834472656</v>
      </c>
    </row>
    <row r="136" spans="1:38" x14ac:dyDescent="0.25">
      <c r="A136" s="19">
        <v>2</v>
      </c>
      <c r="B136" s="16" t="s">
        <v>260</v>
      </c>
      <c r="C136" s="85">
        <v>5</v>
      </c>
      <c r="D136" s="92">
        <v>-31</v>
      </c>
      <c r="E136" s="92">
        <v>-109</v>
      </c>
      <c r="F136" s="92">
        <v>-114</v>
      </c>
      <c r="G136" s="92">
        <v>70</v>
      </c>
      <c r="H136" s="92">
        <v>64</v>
      </c>
      <c r="I136" s="92">
        <v>71</v>
      </c>
      <c r="J136" s="92">
        <v>111</v>
      </c>
      <c r="K136" s="92">
        <v>108</v>
      </c>
      <c r="L136" s="92">
        <v>-230</v>
      </c>
      <c r="M136" s="92">
        <v>-185</v>
      </c>
      <c r="N136" s="91">
        <v>-210.27490234375</v>
      </c>
      <c r="O136" s="91">
        <v>-87.668891906738281</v>
      </c>
      <c r="P136" s="91">
        <v>-87.194923400878906</v>
      </c>
      <c r="Q136" s="91">
        <v>-85.57806396484375</v>
      </c>
      <c r="R136" s="91">
        <v>-87.306510925292969</v>
      </c>
      <c r="S136" s="91">
        <v>-86.196380615234375</v>
      </c>
      <c r="T136" s="91">
        <v>-90.645133972167969</v>
      </c>
      <c r="U136" s="92">
        <v>-88.647300720214844</v>
      </c>
      <c r="V136" s="92">
        <v>-88.697013854980469</v>
      </c>
      <c r="W136" s="92">
        <v>-88.728775024414063</v>
      </c>
      <c r="X136" s="92">
        <v>-91.414321899414063</v>
      </c>
      <c r="Y136" s="92">
        <v>-89.715629577636719</v>
      </c>
      <c r="Z136" s="92">
        <v>-92.030441284179687</v>
      </c>
      <c r="AA136" s="92">
        <v>-91.796882629394531</v>
      </c>
      <c r="AB136" s="92">
        <v>-90.185798645019531</v>
      </c>
      <c r="AC136" s="92">
        <v>-90.468391418457031</v>
      </c>
      <c r="AD136" s="92">
        <v>-91.89691162109375</v>
      </c>
      <c r="AE136" s="92">
        <v>-91.55322265625</v>
      </c>
      <c r="AF136" s="92">
        <v>-93.345542907714844</v>
      </c>
      <c r="AG136" s="92">
        <v>-93.338371276855469</v>
      </c>
      <c r="AH136" s="92">
        <v>-94.319725036621094</v>
      </c>
      <c r="AI136" s="92">
        <v>-95.561805725097656</v>
      </c>
      <c r="AJ136" s="92">
        <v>-96.381103515625</v>
      </c>
      <c r="AK136" s="92">
        <v>-96.245445251464844</v>
      </c>
      <c r="AL136" s="93">
        <v>-97.455604553222656</v>
      </c>
    </row>
    <row r="137" spans="1:38" x14ac:dyDescent="0.25">
      <c r="A137" s="19">
        <v>3</v>
      </c>
      <c r="B137" s="16" t="s">
        <v>261</v>
      </c>
      <c r="C137" s="85">
        <v>-85</v>
      </c>
      <c r="D137" s="92">
        <v>-3</v>
      </c>
      <c r="E137" s="92">
        <v>-46</v>
      </c>
      <c r="F137" s="92">
        <v>44</v>
      </c>
      <c r="G137" s="92">
        <v>-133</v>
      </c>
      <c r="H137" s="92">
        <v>-49</v>
      </c>
      <c r="I137" s="92">
        <v>-25</v>
      </c>
      <c r="J137" s="92">
        <v>-89</v>
      </c>
      <c r="K137" s="92">
        <v>-23</v>
      </c>
      <c r="L137" s="92">
        <v>-26</v>
      </c>
      <c r="M137" s="92">
        <v>-211</v>
      </c>
      <c r="N137" s="91">
        <v>-219.49601745605469</v>
      </c>
      <c r="O137" s="91">
        <v>-121.38773345947266</v>
      </c>
      <c r="P137" s="91">
        <v>-119.68863677978516</v>
      </c>
      <c r="Q137" s="91">
        <v>-120.0750732421875</v>
      </c>
      <c r="R137" s="91">
        <v>-120.182373046875</v>
      </c>
      <c r="S137" s="91">
        <v>-120.59770202636719</v>
      </c>
      <c r="T137" s="91">
        <v>-120.10297393798828</v>
      </c>
      <c r="U137" s="92">
        <v>-119.43709564208984</v>
      </c>
      <c r="V137" s="92">
        <v>-119.35479736328125</v>
      </c>
      <c r="W137" s="92">
        <v>-120.56603240966797</v>
      </c>
      <c r="X137" s="92">
        <v>-120.20714569091797</v>
      </c>
      <c r="Y137" s="92">
        <v>-120.41669464111328</v>
      </c>
      <c r="Z137" s="92">
        <v>-119.26692199707031</v>
      </c>
      <c r="AA137" s="92">
        <v>-122.84534454345703</v>
      </c>
      <c r="AB137" s="92">
        <v>-122.80113983154297</v>
      </c>
      <c r="AC137" s="92">
        <v>-122.86743927001953</v>
      </c>
      <c r="AD137" s="92">
        <v>-123.15818023681641</v>
      </c>
      <c r="AE137" s="92">
        <v>-122.69564056396484</v>
      </c>
      <c r="AF137" s="92">
        <v>-124.38681793212891</v>
      </c>
      <c r="AG137" s="92">
        <v>-124.19903564453125</v>
      </c>
      <c r="AH137" s="92">
        <v>-125.21150207519531</v>
      </c>
      <c r="AI137" s="92">
        <v>-124.70994567871094</v>
      </c>
      <c r="AJ137" s="92">
        <v>-125.0499267578125</v>
      </c>
      <c r="AK137" s="92">
        <v>-124.20868682861328</v>
      </c>
      <c r="AL137" s="93">
        <v>-125.89952087402344</v>
      </c>
    </row>
    <row r="138" spans="1:38" x14ac:dyDescent="0.25">
      <c r="A138" s="19">
        <v>4</v>
      </c>
      <c r="B138" s="16" t="s">
        <v>262</v>
      </c>
      <c r="C138" s="85">
        <v>198</v>
      </c>
      <c r="D138" s="92">
        <v>229</v>
      </c>
      <c r="E138" s="92">
        <v>357</v>
      </c>
      <c r="F138" s="92">
        <v>360</v>
      </c>
      <c r="G138" s="92">
        <v>410</v>
      </c>
      <c r="H138" s="92">
        <v>332</v>
      </c>
      <c r="I138" s="92">
        <v>325</v>
      </c>
      <c r="J138" s="92">
        <v>197</v>
      </c>
      <c r="K138" s="92">
        <v>264</v>
      </c>
      <c r="L138" s="92">
        <v>253</v>
      </c>
      <c r="M138" s="92">
        <v>194</v>
      </c>
      <c r="N138" s="92">
        <v>84.661239624023438</v>
      </c>
      <c r="O138" s="92">
        <v>197.36654663085937</v>
      </c>
      <c r="P138" s="92">
        <v>197.70124816894531</v>
      </c>
      <c r="Q138" s="92">
        <v>197.45851135253906</v>
      </c>
      <c r="R138" s="92">
        <v>198.79827880859375</v>
      </c>
      <c r="S138" s="92">
        <v>196.38786315917969</v>
      </c>
      <c r="T138" s="92">
        <v>196.95033264160156</v>
      </c>
      <c r="U138" s="92">
        <v>197.30647277832031</v>
      </c>
      <c r="V138" s="92">
        <v>197.60733032226562</v>
      </c>
      <c r="W138" s="92">
        <v>198.09103393554687</v>
      </c>
      <c r="X138" s="92">
        <v>196.56610107421875</v>
      </c>
      <c r="Y138" s="92">
        <v>196.66011047363281</v>
      </c>
      <c r="Z138" s="92">
        <v>196.96406555175781</v>
      </c>
      <c r="AA138" s="92">
        <v>195.10072326660156</v>
      </c>
      <c r="AB138" s="92">
        <v>195.80503845214844</v>
      </c>
      <c r="AC138" s="92">
        <v>194.50814819335937</v>
      </c>
      <c r="AD138" s="92">
        <v>195.22515869140625</v>
      </c>
      <c r="AE138" s="92">
        <v>195.34185791015625</v>
      </c>
      <c r="AF138" s="92">
        <v>194.10850524902344</v>
      </c>
      <c r="AG138" s="92">
        <v>193.88279724121094</v>
      </c>
      <c r="AH138" s="92">
        <v>193.51234436035156</v>
      </c>
      <c r="AI138" s="92">
        <v>193.25932312011719</v>
      </c>
      <c r="AJ138" s="92">
        <v>192.63601684570312</v>
      </c>
      <c r="AK138" s="92">
        <v>192.97589111328125</v>
      </c>
      <c r="AL138" s="93">
        <v>191.89274597167969</v>
      </c>
    </row>
    <row r="139" spans="1:38" x14ac:dyDescent="0.25">
      <c r="A139" s="19">
        <v>5</v>
      </c>
      <c r="B139" s="16" t="s">
        <v>263</v>
      </c>
      <c r="C139" s="85">
        <v>154</v>
      </c>
      <c r="D139" s="92">
        <v>-77</v>
      </c>
      <c r="E139" s="92">
        <v>188</v>
      </c>
      <c r="F139" s="92">
        <v>138</v>
      </c>
      <c r="G139" s="92">
        <v>209</v>
      </c>
      <c r="H139" s="92">
        <v>177</v>
      </c>
      <c r="I139" s="92">
        <v>-65</v>
      </c>
      <c r="J139" s="92">
        <v>104</v>
      </c>
      <c r="K139" s="92">
        <v>-110</v>
      </c>
      <c r="L139" s="92">
        <v>14</v>
      </c>
      <c r="M139" s="92">
        <v>357</v>
      </c>
      <c r="N139" s="92">
        <v>-119.3955078125</v>
      </c>
      <c r="O139" s="92">
        <v>5.0758233070373535</v>
      </c>
      <c r="P139" s="92">
        <v>5.5647621154785156</v>
      </c>
      <c r="Q139" s="92">
        <v>5.8971695899963379</v>
      </c>
      <c r="R139" s="92">
        <v>4.5099062919616699</v>
      </c>
      <c r="S139" s="92">
        <v>3.6634328365325928</v>
      </c>
      <c r="T139" s="92">
        <v>4.7103557586669922</v>
      </c>
      <c r="U139" s="92">
        <v>2.6954748630523682</v>
      </c>
      <c r="V139" s="92">
        <v>5.1969666481018066</v>
      </c>
      <c r="W139" s="92">
        <v>4.9005827903747559</v>
      </c>
      <c r="X139" s="92">
        <v>3.7574813365936279</v>
      </c>
      <c r="Y139" s="92">
        <v>2.9975955486297607</v>
      </c>
      <c r="Z139" s="92">
        <v>2.7782766819000244</v>
      </c>
      <c r="AA139" s="92">
        <v>1.0788556337356567</v>
      </c>
      <c r="AB139" s="92">
        <v>1.7583390474319458</v>
      </c>
      <c r="AC139" s="92">
        <v>1.0169075727462769</v>
      </c>
      <c r="AD139" s="92">
        <v>2.4755337238311768</v>
      </c>
      <c r="AE139" s="92">
        <v>1.6924681663513184</v>
      </c>
      <c r="AF139" s="92">
        <v>-0.59814852476119995</v>
      </c>
      <c r="AG139" s="92">
        <v>1.0374689474701881E-2</v>
      </c>
      <c r="AH139" s="92">
        <v>-0.53905165195465088</v>
      </c>
      <c r="AI139" s="92">
        <v>-0.79537534713745117</v>
      </c>
      <c r="AJ139" s="92">
        <v>-1.4662227630615234</v>
      </c>
      <c r="AK139" s="92">
        <v>-1.538124680519104</v>
      </c>
      <c r="AL139" s="93">
        <v>-1.7952696084976196</v>
      </c>
    </row>
    <row r="140" spans="1:38" x14ac:dyDescent="0.25">
      <c r="A140" s="19">
        <v>6</v>
      </c>
      <c r="B140" s="16" t="s">
        <v>264</v>
      </c>
      <c r="C140" s="85">
        <v>274</v>
      </c>
      <c r="D140" s="92">
        <v>202</v>
      </c>
      <c r="E140" s="92">
        <v>220</v>
      </c>
      <c r="F140" s="92">
        <v>176</v>
      </c>
      <c r="G140" s="92">
        <v>-128</v>
      </c>
      <c r="H140" s="92">
        <v>288</v>
      </c>
      <c r="I140" s="92">
        <v>180</v>
      </c>
      <c r="J140" s="92">
        <v>202</v>
      </c>
      <c r="K140" s="92">
        <v>-59</v>
      </c>
      <c r="L140" s="92">
        <v>-47</v>
      </c>
      <c r="M140" s="92">
        <v>31</v>
      </c>
      <c r="N140" s="92">
        <v>-121.01869964599609</v>
      </c>
      <c r="O140" s="92">
        <v>4.2496552467346191</v>
      </c>
      <c r="P140" s="92">
        <v>4.1171321868896484</v>
      </c>
      <c r="Q140" s="92">
        <v>2.3802978992462158</v>
      </c>
      <c r="R140" s="92">
        <v>3.4140200614929199</v>
      </c>
      <c r="S140" s="92">
        <v>2.471121072769165</v>
      </c>
      <c r="T140" s="92">
        <v>2.672579288482666</v>
      </c>
      <c r="U140" s="92">
        <v>2.3153159618377686</v>
      </c>
      <c r="V140" s="92">
        <v>3.0475103855133057</v>
      </c>
      <c r="W140" s="92">
        <v>3.716590404510498</v>
      </c>
      <c r="X140" s="92">
        <v>1.3355609178543091</v>
      </c>
      <c r="Y140" s="92">
        <v>2.3541831970214844</v>
      </c>
      <c r="Z140" s="92">
        <v>1.9287369251251221</v>
      </c>
      <c r="AA140" s="92">
        <v>0.40138339996337891</v>
      </c>
      <c r="AB140" s="92">
        <v>0.23500239849090576</v>
      </c>
      <c r="AC140" s="92">
        <v>-0.2447723001241684</v>
      </c>
      <c r="AD140" s="92">
        <v>1.1877864599227905</v>
      </c>
      <c r="AE140" s="92">
        <v>0.11875725537538528</v>
      </c>
      <c r="AF140" s="92">
        <v>-0.80688726902008057</v>
      </c>
      <c r="AG140" s="92">
        <v>-0.17948096990585327</v>
      </c>
      <c r="AH140" s="92">
        <v>-1.1816861629486084</v>
      </c>
      <c r="AI140" s="92">
        <v>-2.0478112697601318</v>
      </c>
      <c r="AJ140" s="92">
        <v>-1.3878325223922729</v>
      </c>
      <c r="AK140" s="92">
        <v>-2.4008214473724365</v>
      </c>
      <c r="AL140" s="93">
        <v>-3.7980978488922119</v>
      </c>
    </row>
    <row r="141" spans="1:38" x14ac:dyDescent="0.25">
      <c r="A141" s="19">
        <v>7</v>
      </c>
      <c r="B141" s="16" t="s">
        <v>265</v>
      </c>
      <c r="C141" s="85">
        <v>125</v>
      </c>
      <c r="D141" s="92">
        <v>300</v>
      </c>
      <c r="E141" s="92">
        <v>126</v>
      </c>
      <c r="F141" s="92">
        <v>73</v>
      </c>
      <c r="G141" s="92">
        <v>130</v>
      </c>
      <c r="H141" s="92">
        <v>34</v>
      </c>
      <c r="I141" s="92">
        <v>72</v>
      </c>
      <c r="J141" s="92">
        <v>92</v>
      </c>
      <c r="K141" s="92">
        <v>100</v>
      </c>
      <c r="L141" s="92">
        <v>181</v>
      </c>
      <c r="M141" s="92">
        <v>127</v>
      </c>
      <c r="N141" s="92">
        <v>-4.5657691955566406</v>
      </c>
      <c r="O141" s="92">
        <v>75.541152954101563</v>
      </c>
      <c r="P141" s="92">
        <v>76.467010498046875</v>
      </c>
      <c r="Q141" s="92">
        <v>75.291343688964844</v>
      </c>
      <c r="R141" s="92">
        <v>76.409919738769531</v>
      </c>
      <c r="S141" s="92">
        <v>74.101356506347656</v>
      </c>
      <c r="T141" s="92">
        <v>74.425674438476563</v>
      </c>
      <c r="U141" s="92">
        <v>75.204010009765625</v>
      </c>
      <c r="V141" s="92">
        <v>76.771720886230469</v>
      </c>
      <c r="W141" s="92">
        <v>76.083892822265625</v>
      </c>
      <c r="X141" s="92">
        <v>75.306785583496094</v>
      </c>
      <c r="Y141" s="92">
        <v>75.363265991210937</v>
      </c>
      <c r="Z141" s="92">
        <v>76.161796569824219</v>
      </c>
      <c r="AA141" s="92">
        <v>73.37451171875</v>
      </c>
      <c r="AB141" s="92">
        <v>74.211601257324219</v>
      </c>
      <c r="AC141" s="92">
        <v>73.619956970214844</v>
      </c>
      <c r="AD141" s="92">
        <v>74.251304626464844</v>
      </c>
      <c r="AE141" s="92">
        <v>73.066902160644531</v>
      </c>
      <c r="AF141" s="92">
        <v>73.289878845214844</v>
      </c>
      <c r="AG141" s="92">
        <v>72.183097839355469</v>
      </c>
      <c r="AH141" s="92">
        <v>71.710128784179687</v>
      </c>
      <c r="AI141" s="92">
        <v>72.187385559082031</v>
      </c>
      <c r="AJ141" s="92">
        <v>71.452720642089844</v>
      </c>
      <c r="AK141" s="92">
        <v>71.545654296875</v>
      </c>
      <c r="AL141" s="93">
        <v>70.4366455078125</v>
      </c>
    </row>
    <row r="142" spans="1:38" x14ac:dyDescent="0.25">
      <c r="A142" s="20">
        <v>8</v>
      </c>
      <c r="B142" s="17" t="s">
        <v>266</v>
      </c>
      <c r="C142" s="86">
        <v>147</v>
      </c>
      <c r="D142" s="94">
        <v>85</v>
      </c>
      <c r="E142" s="94">
        <v>219</v>
      </c>
      <c r="F142" s="94">
        <v>79</v>
      </c>
      <c r="G142" s="94">
        <v>204</v>
      </c>
      <c r="H142" s="94">
        <v>128</v>
      </c>
      <c r="I142" s="94">
        <v>133</v>
      </c>
      <c r="J142" s="94">
        <v>73</v>
      </c>
      <c r="K142" s="94">
        <v>127</v>
      </c>
      <c r="L142" s="94">
        <v>81</v>
      </c>
      <c r="M142" s="94">
        <v>17</v>
      </c>
      <c r="N142" s="94">
        <v>-33.568317413330078</v>
      </c>
      <c r="O142" s="94">
        <v>49.534526824951172</v>
      </c>
      <c r="P142" s="94">
        <v>48.705062866210937</v>
      </c>
      <c r="Q142" s="94">
        <v>49.356685638427734</v>
      </c>
      <c r="R142" s="94">
        <v>49.111164093017578</v>
      </c>
      <c r="S142" s="94">
        <v>48.634681701660156</v>
      </c>
      <c r="T142" s="94">
        <v>48.209682464599609</v>
      </c>
      <c r="U142" s="94">
        <v>48.025470733642578</v>
      </c>
      <c r="V142" s="94">
        <v>48.697235107421875</v>
      </c>
      <c r="W142" s="94">
        <v>48.560104370117187</v>
      </c>
      <c r="X142" s="94">
        <v>47.751644134521484</v>
      </c>
      <c r="Y142" s="94">
        <v>48.531299591064453</v>
      </c>
      <c r="Z142" s="94">
        <v>48.481792449951172</v>
      </c>
      <c r="AA142" s="94">
        <v>46.490547180175781</v>
      </c>
      <c r="AB142" s="94">
        <v>47.427150726318359</v>
      </c>
      <c r="AC142" s="94">
        <v>46.359531402587891</v>
      </c>
      <c r="AD142" s="94">
        <v>47.2867431640625</v>
      </c>
      <c r="AE142" s="94">
        <v>47.075634002685547</v>
      </c>
      <c r="AF142" s="94">
        <v>46.019863128662109</v>
      </c>
      <c r="AG142" s="94">
        <v>45.282730102539063</v>
      </c>
      <c r="AH142" s="94">
        <v>44.9168701171875</v>
      </c>
      <c r="AI142" s="94">
        <v>44.964282989501953</v>
      </c>
      <c r="AJ142" s="94">
        <v>44.335685729980469</v>
      </c>
      <c r="AK142" s="94">
        <v>44.401214599609375</v>
      </c>
      <c r="AL142" s="95">
        <v>43.665042877197266</v>
      </c>
    </row>
    <row r="143" spans="1:38"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spans="1:38" x14ac:dyDescent="0.25">
      <c r="A144" s="82"/>
      <c r="B144" s="10" t="s">
        <v>85</v>
      </c>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spans="1:38" x14ac:dyDescent="0.25">
      <c r="A145" s="22" t="s">
        <v>84</v>
      </c>
      <c r="B145" s="15" t="s">
        <v>83</v>
      </c>
      <c r="C145" s="102" t="s">
        <v>394</v>
      </c>
      <c r="D145" s="87" t="s">
        <v>393</v>
      </c>
      <c r="E145" s="87" t="s">
        <v>392</v>
      </c>
      <c r="F145" s="87" t="s">
        <v>391</v>
      </c>
      <c r="G145" s="87" t="s">
        <v>390</v>
      </c>
      <c r="H145" s="87" t="s">
        <v>389</v>
      </c>
      <c r="I145" s="87" t="s">
        <v>388</v>
      </c>
      <c r="J145" s="87" t="s">
        <v>387</v>
      </c>
      <c r="K145" s="87" t="s">
        <v>386</v>
      </c>
      <c r="L145" s="87" t="s">
        <v>385</v>
      </c>
      <c r="M145" s="87" t="s">
        <v>384</v>
      </c>
      <c r="N145" s="46" t="s">
        <v>45</v>
      </c>
      <c r="O145" s="46" t="s">
        <v>46</v>
      </c>
      <c r="P145" s="46" t="s">
        <v>47</v>
      </c>
      <c r="Q145" s="46" t="s">
        <v>48</v>
      </c>
      <c r="R145" s="46" t="s">
        <v>49</v>
      </c>
      <c r="S145" s="46" t="s">
        <v>50</v>
      </c>
      <c r="T145" s="46" t="s">
        <v>51</v>
      </c>
      <c r="U145" s="46" t="s">
        <v>52</v>
      </c>
      <c r="V145" s="46" t="s">
        <v>53</v>
      </c>
      <c r="W145" s="46" t="s">
        <v>54</v>
      </c>
      <c r="X145" s="46" t="s">
        <v>55</v>
      </c>
      <c r="Y145" s="46" t="s">
        <v>56</v>
      </c>
      <c r="Z145" s="46" t="s">
        <v>57</v>
      </c>
      <c r="AA145" s="46" t="s">
        <v>58</v>
      </c>
      <c r="AB145" s="46" t="s">
        <v>59</v>
      </c>
      <c r="AC145" s="46" t="s">
        <v>60</v>
      </c>
      <c r="AD145" s="46" t="s">
        <v>61</v>
      </c>
      <c r="AE145" s="46" t="s">
        <v>62</v>
      </c>
      <c r="AF145" s="46" t="s">
        <v>63</v>
      </c>
      <c r="AG145" s="46" t="s">
        <v>64</v>
      </c>
      <c r="AH145" s="46" t="s">
        <v>65</v>
      </c>
      <c r="AI145" s="46" t="s">
        <v>66</v>
      </c>
      <c r="AJ145" s="46" t="s">
        <v>67</v>
      </c>
      <c r="AK145" s="46" t="s">
        <v>68</v>
      </c>
      <c r="AL145" s="47" t="s">
        <v>69</v>
      </c>
    </row>
    <row r="146" spans="1:38" x14ac:dyDescent="0.25">
      <c r="A146" s="29">
        <v>1</v>
      </c>
      <c r="B146" s="101" t="str">
        <f>VLOOKUP($A$146,$A$135:$AL$142,2)</f>
        <v>Buckie</v>
      </c>
      <c r="C146" s="96">
        <f>VLOOKUP($A$146,$A$135:$AL$142,3)</f>
        <v>-5</v>
      </c>
      <c r="D146" s="97">
        <f>VLOOKUP($A$146,$A$135:$AL$142,4)</f>
        <v>33</v>
      </c>
      <c r="E146" s="97">
        <f>VLOOKUP($A$146,$A$135:$AL$142,5)</f>
        <v>189</v>
      </c>
      <c r="F146" s="97">
        <f>VLOOKUP($A$146,$A$135:$AL$142,6)</f>
        <v>112</v>
      </c>
      <c r="G146" s="97">
        <f>VLOOKUP($A$146,$A$135:$AL$142,7)</f>
        <v>29</v>
      </c>
      <c r="H146" s="97">
        <f>VLOOKUP($A$146,$A$135:$AL$142,8)</f>
        <v>-43</v>
      </c>
      <c r="I146" s="97">
        <f>VLOOKUP($A$146,$A$135:$AL$142,9)</f>
        <v>-2</v>
      </c>
      <c r="J146" s="97">
        <f>VLOOKUP($A$146,$A$135:$AL$142,10)</f>
        <v>64</v>
      </c>
      <c r="K146" s="97">
        <f>VLOOKUP($A$146,$A$135:$AL$142,11)</f>
        <v>42</v>
      </c>
      <c r="L146" s="97">
        <f>VLOOKUP($A$146,$A$135:$AL$142,12)</f>
        <v>-53</v>
      </c>
      <c r="M146" s="97">
        <f>VLOOKUP($A$146,$A$135:$AL$142,13)</f>
        <v>-110</v>
      </c>
      <c r="N146" s="97">
        <f>VLOOKUP($A$146,$A$135:$AL$142,14)</f>
        <v>-149.18156433105469</v>
      </c>
      <c r="O146" s="97">
        <f>VLOOKUP($A$146,$A$135:$AL$142,15)</f>
        <v>-46.765140533447266</v>
      </c>
      <c r="P146" s="97">
        <f>VLOOKUP($A$146,$A$135:$AL$142,16)</f>
        <v>-47.828746795654297</v>
      </c>
      <c r="Q146" s="97">
        <f>VLOOKUP($A$146,$A$135:$AL$142,17)</f>
        <v>-49.020957946777344</v>
      </c>
      <c r="R146" s="97">
        <f>VLOOKUP($A$146,$A$135:$AL$142,18)</f>
        <v>-48.9586181640625</v>
      </c>
      <c r="S146" s="97">
        <f>VLOOKUP($A$146,$A$135:$AL$142,19)</f>
        <v>-50.056724548339844</v>
      </c>
      <c r="T146" s="97">
        <f>VLOOKUP($A$146,$A$135:$AL$142,20)</f>
        <v>-47.790878295898437</v>
      </c>
      <c r="U146" s="97">
        <f>VLOOKUP($A$146,$A$135:$AL$142,21)</f>
        <v>-49.499649047851563</v>
      </c>
      <c r="V146" s="97">
        <f>VLOOKUP($A$146,$A$135:$AL$142,22)</f>
        <v>-48.239383697509766</v>
      </c>
      <c r="W146" s="97">
        <f>VLOOKUP($A$146,$A$135:$AL$142,23)</f>
        <v>-49.520534515380859</v>
      </c>
      <c r="X146" s="97">
        <f>VLOOKUP($A$146,$A$135:$AL$142,24)</f>
        <v>-48.128993988037109</v>
      </c>
      <c r="Y146" s="97">
        <f>VLOOKUP($A$146,$A$135:$AL$142,25)</f>
        <v>-51.796394348144531</v>
      </c>
      <c r="Z146" s="97">
        <f>VLOOKUP($A$146,$A$135:$AL$142,26)</f>
        <v>-48.502918243408203</v>
      </c>
      <c r="AA146" s="97">
        <f>VLOOKUP($A$146,$A$135:$AL$142,27)</f>
        <v>-48.409000396728516</v>
      </c>
      <c r="AB146" s="97">
        <f>VLOOKUP($A$146,$A$135:$AL$142,28)</f>
        <v>-49.621635437011719</v>
      </c>
      <c r="AC146" s="97">
        <f>VLOOKUP($A$146,$A$135:$AL$142,29)</f>
        <v>-51.487739562988281</v>
      </c>
      <c r="AD146" s="97">
        <f>VLOOKUP($A$146,$A$135:$AL$142,30)</f>
        <v>-49.816532135009766</v>
      </c>
      <c r="AE146" s="97">
        <f>VLOOKUP($A$146,$A$135:$AL$142,31)</f>
        <v>-50.913032531738281</v>
      </c>
      <c r="AF146" s="97">
        <f>VLOOKUP($A$146,$A$135:$AL$142,32)</f>
        <v>-52.001644134521484</v>
      </c>
      <c r="AG146" s="97">
        <f>VLOOKUP($A$146,$A$135:$AL$142,33)</f>
        <v>-51.734848022460937</v>
      </c>
      <c r="AH146" s="97">
        <f>VLOOKUP($A$146,$A$135:$AL$142,34)</f>
        <v>-52.882678985595703</v>
      </c>
      <c r="AI146" s="97">
        <f>VLOOKUP($A$146,$A$135:$AL$142,35)</f>
        <v>-53.007236480712891</v>
      </c>
      <c r="AJ146" s="97">
        <f>VLOOKUP($A$146,$A$135:$AL$142,36)</f>
        <v>-52.164150238037109</v>
      </c>
      <c r="AK146" s="97">
        <f>VLOOKUP($A$146,$A$135:$AL$142,37)</f>
        <v>-52.206157684326172</v>
      </c>
      <c r="AL146" s="98">
        <f>VLOOKUP($A$146,$A$135:$AL$142,38)</f>
        <v>-52.143592834472656</v>
      </c>
    </row>
    <row r="147" spans="1:38" x14ac:dyDescent="0.25">
      <c r="A147" s="25"/>
      <c r="B147" s="2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38" x14ac:dyDescent="0.25">
      <c r="A148" s="161" t="s">
        <v>87</v>
      </c>
      <c r="B148" s="161"/>
      <c r="C148" s="161"/>
      <c r="D148" s="161"/>
    </row>
    <row r="170" spans="1:16358" s="25" customFormat="1" ht="15.75" x14ac:dyDescent="0.25">
      <c r="A170" s="156"/>
      <c r="B170" s="156"/>
      <c r="C170" s="156"/>
      <c r="D170" s="156"/>
      <c r="E170" s="156"/>
      <c r="F170" s="156"/>
      <c r="G170" s="31"/>
      <c r="H170" s="31"/>
      <c r="I170" s="31"/>
      <c r="J170" s="31"/>
      <c r="K170" s="157" t="s">
        <v>86</v>
      </c>
      <c r="L170" s="157"/>
      <c r="M170" s="31"/>
      <c r="N170" s="31"/>
      <c r="O170" s="31"/>
      <c r="P170" s="156"/>
      <c r="Q170" s="156"/>
      <c r="R170" s="156"/>
      <c r="S170" s="156"/>
      <c r="T170" s="156"/>
      <c r="U170" s="156"/>
      <c r="V170" s="156"/>
      <c r="W170" s="11"/>
      <c r="X170" s="11"/>
      <c r="Y170" s="11"/>
      <c r="Z170" s="11"/>
      <c r="AA170" s="11"/>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row>
    <row r="172" spans="1:16358" x14ac:dyDescent="0.25">
      <c r="A172" s="165" t="s">
        <v>435</v>
      </c>
      <c r="B172" s="165"/>
    </row>
    <row r="173" spans="1:16358" s="114" customFormat="1" ht="11.25" x14ac:dyDescent="0.2">
      <c r="A173" s="164" t="s">
        <v>441</v>
      </c>
      <c r="B173" s="164"/>
      <c r="C173" s="164"/>
      <c r="D173" s="164"/>
      <c r="E173" s="164"/>
      <c r="F173" s="164"/>
      <c r="G173" s="164"/>
      <c r="H173" s="164"/>
    </row>
    <row r="174" spans="1:16358" s="114" customFormat="1" ht="24.75" customHeight="1" x14ac:dyDescent="0.25">
      <c r="A174" s="158" t="s">
        <v>442</v>
      </c>
      <c r="B174" s="159"/>
      <c r="C174" s="159"/>
      <c r="D174" s="159"/>
      <c r="E174" s="159"/>
      <c r="F174" s="159"/>
      <c r="G174" s="159"/>
      <c r="H174" s="159"/>
      <c r="I174" s="159"/>
      <c r="J174" s="159"/>
    </row>
    <row r="175" spans="1:16358" s="114" customFormat="1" x14ac:dyDescent="0.25">
      <c r="A175" s="118"/>
      <c r="B175" s="119"/>
      <c r="C175" s="119"/>
      <c r="D175" s="119"/>
      <c r="E175" s="119"/>
      <c r="F175" s="119"/>
      <c r="G175" s="119"/>
      <c r="H175" s="119"/>
      <c r="I175" s="119"/>
      <c r="J175" s="119"/>
    </row>
    <row r="176" spans="1:16358" s="114" customFormat="1" ht="11.25" x14ac:dyDescent="0.2">
      <c r="A176" s="153" t="s">
        <v>5</v>
      </c>
      <c r="B176" s="153"/>
    </row>
  </sheetData>
  <mergeCells count="41">
    <mergeCell ref="A5:B5"/>
    <mergeCell ref="A173:H173"/>
    <mergeCell ref="A172:B172"/>
    <mergeCell ref="A176:B176"/>
    <mergeCell ref="A6:B6"/>
    <mergeCell ref="C6:G6"/>
    <mergeCell ref="A7:B7"/>
    <mergeCell ref="C7:G7"/>
    <mergeCell ref="A90:B90"/>
    <mergeCell ref="A106:D106"/>
    <mergeCell ref="A50:B50"/>
    <mergeCell ref="A66:D66"/>
    <mergeCell ref="A87:F87"/>
    <mergeCell ref="A148:D148"/>
    <mergeCell ref="A174:J174"/>
    <mergeCell ref="A10:B10"/>
    <mergeCell ref="A170:F170"/>
    <mergeCell ref="P87:V87"/>
    <mergeCell ref="A88:F88"/>
    <mergeCell ref="K88:L88"/>
    <mergeCell ref="P88:V88"/>
    <mergeCell ref="K170:L170"/>
    <mergeCell ref="P170:V170"/>
    <mergeCell ref="P129:V129"/>
    <mergeCell ref="A130:F130"/>
    <mergeCell ref="K130:L130"/>
    <mergeCell ref="P130:V130"/>
    <mergeCell ref="A132:C132"/>
    <mergeCell ref="A129:F129"/>
    <mergeCell ref="A26:D26"/>
    <mergeCell ref="A47:F47"/>
    <mergeCell ref="P47:V47"/>
    <mergeCell ref="A48:F48"/>
    <mergeCell ref="K48:L48"/>
    <mergeCell ref="P48:V48"/>
    <mergeCell ref="A1:F1"/>
    <mergeCell ref="P1:V1"/>
    <mergeCell ref="A3:F3"/>
    <mergeCell ref="K3:L3"/>
    <mergeCell ref="P3:V3"/>
    <mergeCell ref="A2:B2"/>
  </mergeCells>
  <hyperlinks>
    <hyperlink ref="K3" display="Back to contents page "/>
    <hyperlink ref="K3:L3" location="Contents!A1" display="Back to contents page "/>
    <hyperlink ref="K48" display="Back to contents page "/>
    <hyperlink ref="K48:L48" location="Contents!A1" display="Back to contents page "/>
    <hyperlink ref="K88" display="Back to contents page "/>
    <hyperlink ref="K88:L88" location="Contents!A1" display="Back to contents page "/>
    <hyperlink ref="K130" display="Back to contents page "/>
    <hyperlink ref="K130:L130" location="Contents!A1" display="Back to contents page "/>
    <hyperlink ref="K170" display="Back to contents page "/>
    <hyperlink ref="K170:L170" location="Contents!A1" display="Back to contents page "/>
    <hyperlink ref="A6:B6" location="Moray!A27" display="1. Total Fertility Rate (All persons)"/>
    <hyperlink ref="C6:G6" location="Moray!A67" display="2. Standardised Mortality Ratio (All Persons)"/>
    <hyperlink ref="A7:B7" location="Moray!A107" display="3. Life Expectancy (All Persons)"/>
    <hyperlink ref="C7:G7" location="Moray!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List Box 1">
              <controlPr defaultSize="0" autoLine="0" autoPict="0">
                <anchor moveWithCells="1">
                  <from>
                    <xdr:col>1</xdr:col>
                    <xdr:colOff>9525</xdr:colOff>
                    <xdr:row>26</xdr:row>
                    <xdr:rowOff>0</xdr:rowOff>
                  </from>
                  <to>
                    <xdr:col>2</xdr:col>
                    <xdr:colOff>9525</xdr:colOff>
                    <xdr:row>44</xdr:row>
                    <xdr:rowOff>180975</xdr:rowOff>
                  </to>
                </anchor>
              </controlPr>
            </control>
          </mc:Choice>
        </mc:AlternateContent>
        <mc:AlternateContent xmlns:mc="http://schemas.openxmlformats.org/markup-compatibility/2006">
          <mc:Choice Requires="x14">
            <control shapeId="57346" r:id="rId5" name="List Box 2">
              <controlPr defaultSize="0" autoLine="0" autoPict="0">
                <anchor moveWithCells="1">
                  <from>
                    <xdr:col>1</xdr:col>
                    <xdr:colOff>38100</xdr:colOff>
                    <xdr:row>66</xdr:row>
                    <xdr:rowOff>19050</xdr:rowOff>
                  </from>
                  <to>
                    <xdr:col>2</xdr:col>
                    <xdr:colOff>9525</xdr:colOff>
                    <xdr:row>85</xdr:row>
                    <xdr:rowOff>0</xdr:rowOff>
                  </to>
                </anchor>
              </controlPr>
            </control>
          </mc:Choice>
        </mc:AlternateContent>
        <mc:AlternateContent xmlns:mc="http://schemas.openxmlformats.org/markup-compatibility/2006">
          <mc:Choice Requires="x14">
            <control shapeId="57347" r:id="rId6" name="List Box 3">
              <controlPr defaultSize="0" autoLine="0" autoPict="0">
                <anchor moveWithCells="1">
                  <from>
                    <xdr:col>1</xdr:col>
                    <xdr:colOff>38100</xdr:colOff>
                    <xdr:row>106</xdr:row>
                    <xdr:rowOff>57150</xdr:rowOff>
                  </from>
                  <to>
                    <xdr:col>2</xdr:col>
                    <xdr:colOff>28575</xdr:colOff>
                    <xdr:row>126</xdr:row>
                    <xdr:rowOff>133350</xdr:rowOff>
                  </to>
                </anchor>
              </controlPr>
            </control>
          </mc:Choice>
        </mc:AlternateContent>
        <mc:AlternateContent xmlns:mc="http://schemas.openxmlformats.org/markup-compatibility/2006">
          <mc:Choice Requires="x14">
            <control shapeId="57348" r:id="rId7" name="List Box 4">
              <controlPr defaultSize="0" autoLine="0" autoPict="0">
                <anchor moveWithCells="1">
                  <from>
                    <xdr:col>1</xdr:col>
                    <xdr:colOff>38100</xdr:colOff>
                    <xdr:row>148</xdr:row>
                    <xdr:rowOff>57150</xdr:rowOff>
                  </from>
                  <to>
                    <xdr:col>2</xdr:col>
                    <xdr:colOff>28575</xdr:colOff>
                    <xdr:row>168</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XED16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25</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267</v>
      </c>
      <c r="C13" s="48">
        <v>1.5040878057479858</v>
      </c>
      <c r="D13" s="49">
        <v>1.5101447105407715</v>
      </c>
      <c r="E13" s="49">
        <v>1.5193164348602295</v>
      </c>
      <c r="F13" s="49">
        <v>1.5306763648986816</v>
      </c>
      <c r="G13" s="49">
        <v>1.5398461818695068</v>
      </c>
      <c r="H13" s="49">
        <v>1.547288179397583</v>
      </c>
      <c r="I13" s="49">
        <v>1.5524930953979492</v>
      </c>
      <c r="J13" s="50">
        <v>1.5565832853317261</v>
      </c>
      <c r="K13" s="50">
        <v>1.560871958732605</v>
      </c>
      <c r="L13" s="50">
        <v>1.5650949478149414</v>
      </c>
      <c r="M13" s="50">
        <v>1.5701744556427002</v>
      </c>
      <c r="N13" s="50">
        <v>1.5763106346130371</v>
      </c>
      <c r="O13" s="50">
        <v>1.5823664665222168</v>
      </c>
      <c r="P13" s="50">
        <v>1.5884535312652588</v>
      </c>
      <c r="Q13" s="50">
        <v>1.5931770801544189</v>
      </c>
      <c r="R13" s="50">
        <v>1.5968078374862671</v>
      </c>
      <c r="S13" s="50">
        <v>1.6005916595458984</v>
      </c>
      <c r="T13" s="50">
        <v>1.6055757999420166</v>
      </c>
      <c r="U13" s="50">
        <v>1.6093500852584839</v>
      </c>
      <c r="V13" s="50">
        <v>1.609171986579895</v>
      </c>
      <c r="W13" s="50">
        <v>1.6089062690734863</v>
      </c>
      <c r="X13" s="50">
        <v>1.6088026762008667</v>
      </c>
      <c r="Y13" s="50">
        <v>1.6088392734527588</v>
      </c>
      <c r="Z13" s="50">
        <v>1.6090165376663208</v>
      </c>
      <c r="AA13" s="51">
        <v>1.6089546680450439</v>
      </c>
    </row>
    <row r="14" spans="1:27" x14ac:dyDescent="0.25">
      <c r="A14" s="19">
        <v>2</v>
      </c>
      <c r="B14" s="16" t="s">
        <v>268</v>
      </c>
      <c r="C14" s="48">
        <v>1.7275923490524292</v>
      </c>
      <c r="D14" s="49">
        <v>1.7345491647720337</v>
      </c>
      <c r="E14" s="49">
        <v>1.7450838088989258</v>
      </c>
      <c r="F14" s="49">
        <v>1.7581318616867065</v>
      </c>
      <c r="G14" s="49">
        <v>1.7686642408370972</v>
      </c>
      <c r="H14" s="49">
        <v>1.7772121429443359</v>
      </c>
      <c r="I14" s="49">
        <v>1.7831906080245972</v>
      </c>
      <c r="J14" s="50">
        <v>1.7878885269165039</v>
      </c>
      <c r="K14" s="50">
        <v>1.7928143739700317</v>
      </c>
      <c r="L14" s="50">
        <v>1.797664999961853</v>
      </c>
      <c r="M14" s="50">
        <v>1.8034993410110474</v>
      </c>
      <c r="N14" s="50">
        <v>1.8105472326278687</v>
      </c>
      <c r="O14" s="50">
        <v>1.8175029754638672</v>
      </c>
      <c r="P14" s="50">
        <v>1.824494481086731</v>
      </c>
      <c r="Q14" s="50">
        <v>1.8299199342727661</v>
      </c>
      <c r="R14" s="50">
        <v>1.8340902328491211</v>
      </c>
      <c r="S14" s="50">
        <v>1.838436484336853</v>
      </c>
      <c r="T14" s="50">
        <v>1.8441611528396606</v>
      </c>
      <c r="U14" s="50">
        <v>1.8484963178634644</v>
      </c>
      <c r="V14" s="50">
        <v>1.8482917547225952</v>
      </c>
      <c r="W14" s="50">
        <v>1.8479865789413452</v>
      </c>
      <c r="X14" s="50">
        <v>1.8478676080703735</v>
      </c>
      <c r="Y14" s="50">
        <v>1.8479095697402954</v>
      </c>
      <c r="Z14" s="50">
        <v>1.8481131792068481</v>
      </c>
      <c r="AA14" s="51">
        <v>1.8480421304702759</v>
      </c>
    </row>
    <row r="15" spans="1:27" x14ac:dyDescent="0.25">
      <c r="A15" s="19">
        <v>3</v>
      </c>
      <c r="B15" s="16" t="s">
        <v>269</v>
      </c>
      <c r="C15" s="48">
        <v>1.8059395551681519</v>
      </c>
      <c r="D15" s="49">
        <v>1.8132119178771973</v>
      </c>
      <c r="E15" s="49">
        <v>1.8242243528366089</v>
      </c>
      <c r="F15" s="49">
        <v>1.8378640413284302</v>
      </c>
      <c r="G15" s="49">
        <v>1.8488740921020508</v>
      </c>
      <c r="H15" s="49">
        <v>1.8578096628189087</v>
      </c>
      <c r="I15" s="49">
        <v>1.8640592098236084</v>
      </c>
      <c r="J15" s="50">
        <v>1.8689701557159424</v>
      </c>
      <c r="K15" s="50">
        <v>1.8741195201873779</v>
      </c>
      <c r="L15" s="50">
        <v>1.8791900873184204</v>
      </c>
      <c r="M15" s="50">
        <v>1.8852889537811279</v>
      </c>
      <c r="N15" s="50">
        <v>1.8926565647125244</v>
      </c>
      <c r="O15" s="50">
        <v>1.8999277353286743</v>
      </c>
      <c r="P15" s="50">
        <v>1.9072363376617432</v>
      </c>
      <c r="Q15" s="50">
        <v>1.9129078388214111</v>
      </c>
      <c r="R15" s="50">
        <v>1.9172672033309937</v>
      </c>
      <c r="S15" s="50">
        <v>1.921810507774353</v>
      </c>
      <c r="T15" s="50">
        <v>1.9277948141098022</v>
      </c>
      <c r="U15" s="50">
        <v>1.9323266744613647</v>
      </c>
      <c r="V15" s="50">
        <v>1.9321126937866211</v>
      </c>
      <c r="W15" s="50">
        <v>1.9317936897277832</v>
      </c>
      <c r="X15" s="50">
        <v>1.9316693544387817</v>
      </c>
      <c r="Y15" s="50">
        <v>1.9317132234573364</v>
      </c>
      <c r="Z15" s="50">
        <v>1.9319260120391846</v>
      </c>
      <c r="AA15" s="51">
        <v>1.931851863861084</v>
      </c>
    </row>
    <row r="16" spans="1:27" x14ac:dyDescent="0.25">
      <c r="A16" s="19">
        <v>4</v>
      </c>
      <c r="B16" s="16" t="s">
        <v>270</v>
      </c>
      <c r="C16" s="52">
        <v>1.7174376249313354</v>
      </c>
      <c r="D16" s="50">
        <v>1.724353551864624</v>
      </c>
      <c r="E16" s="50">
        <v>1.7348263263702393</v>
      </c>
      <c r="F16" s="50">
        <v>1.7477976083755493</v>
      </c>
      <c r="G16" s="50">
        <v>1.7582681179046631</v>
      </c>
      <c r="H16" s="50">
        <v>1.766765832901001</v>
      </c>
      <c r="I16" s="50">
        <v>1.7727090120315552</v>
      </c>
      <c r="J16" s="50">
        <v>1.7773792743682861</v>
      </c>
      <c r="K16" s="50">
        <v>1.7822762727737427</v>
      </c>
      <c r="L16" s="50">
        <v>1.7870984077453613</v>
      </c>
      <c r="M16" s="50">
        <v>1.792898416519165</v>
      </c>
      <c r="N16" s="50">
        <v>1.7999049425125122</v>
      </c>
      <c r="O16" s="50">
        <v>1.8068197965621948</v>
      </c>
      <c r="P16" s="50">
        <v>1.8137701749801636</v>
      </c>
      <c r="Q16" s="50">
        <v>1.8191637992858887</v>
      </c>
      <c r="R16" s="50">
        <v>1.8233095407485962</v>
      </c>
      <c r="S16" s="50">
        <v>1.8276301622390747</v>
      </c>
      <c r="T16" s="50">
        <v>1.833321213722229</v>
      </c>
      <c r="U16" s="50">
        <v>1.8376309871673584</v>
      </c>
      <c r="V16" s="50">
        <v>1.8374274969100952</v>
      </c>
      <c r="W16" s="50">
        <v>1.8371241092681885</v>
      </c>
      <c r="X16" s="50">
        <v>1.8370059728622437</v>
      </c>
      <c r="Y16" s="50">
        <v>1.8370476961135864</v>
      </c>
      <c r="Z16" s="50">
        <v>1.8372499942779541</v>
      </c>
      <c r="AA16" s="51">
        <v>1.83717942237854</v>
      </c>
    </row>
    <row r="17" spans="1:27" x14ac:dyDescent="0.25">
      <c r="A17" s="19">
        <v>5</v>
      </c>
      <c r="B17" s="16" t="s">
        <v>271</v>
      </c>
      <c r="C17" s="52">
        <v>1.594890832901001</v>
      </c>
      <c r="D17" s="50">
        <v>1.6013132333755493</v>
      </c>
      <c r="E17" s="50">
        <v>1.6110386848449707</v>
      </c>
      <c r="F17" s="50">
        <v>1.6230844259262085</v>
      </c>
      <c r="G17" s="50">
        <v>1.6328078508377075</v>
      </c>
      <c r="H17" s="50">
        <v>1.6406991481781006</v>
      </c>
      <c r="I17" s="50">
        <v>1.6462182998657227</v>
      </c>
      <c r="J17" s="50">
        <v>1.6505553722381592</v>
      </c>
      <c r="K17" s="50">
        <v>1.6551029682159424</v>
      </c>
      <c r="L17" s="50">
        <v>1.6595809459686279</v>
      </c>
      <c r="M17" s="50">
        <v>1.6649670600891113</v>
      </c>
      <c r="N17" s="50">
        <v>1.6714737415313721</v>
      </c>
      <c r="O17" s="50">
        <v>1.677895188331604</v>
      </c>
      <c r="P17" s="50">
        <v>1.6843496561050415</v>
      </c>
      <c r="Q17" s="50">
        <v>1.6893583536148071</v>
      </c>
      <c r="R17" s="50">
        <v>1.6932083368301392</v>
      </c>
      <c r="S17" s="50">
        <v>1.6972206830978394</v>
      </c>
      <c r="T17" s="50">
        <v>1.7025055885314941</v>
      </c>
      <c r="U17" s="50">
        <v>1.7065078020095825</v>
      </c>
      <c r="V17" s="50">
        <v>1.7063188552856445</v>
      </c>
      <c r="W17" s="50">
        <v>1.706037163734436</v>
      </c>
      <c r="X17" s="50">
        <v>1.7059273719787598</v>
      </c>
      <c r="Y17" s="50">
        <v>1.7059661149978638</v>
      </c>
      <c r="Z17" s="50">
        <v>1.7061541080474854</v>
      </c>
      <c r="AA17" s="51">
        <v>1.7060885429382324</v>
      </c>
    </row>
    <row r="18" spans="1:27" x14ac:dyDescent="0.25">
      <c r="A18" s="20">
        <v>6</v>
      </c>
      <c r="B18" s="17" t="s">
        <v>272</v>
      </c>
      <c r="C18" s="53">
        <v>1.7742449045181274</v>
      </c>
      <c r="D18" s="54">
        <v>1.781389594078064</v>
      </c>
      <c r="E18" s="54">
        <v>1.7922087907791138</v>
      </c>
      <c r="F18" s="54">
        <v>1.8056091070175171</v>
      </c>
      <c r="G18" s="54">
        <v>1.8164259195327759</v>
      </c>
      <c r="H18" s="54">
        <v>1.825204610824585</v>
      </c>
      <c r="I18" s="54">
        <v>1.8313444852828979</v>
      </c>
      <c r="J18" s="54">
        <v>1.8361692428588867</v>
      </c>
      <c r="K18" s="54">
        <v>1.8412282466888428</v>
      </c>
      <c r="L18" s="54">
        <v>1.8462097644805908</v>
      </c>
      <c r="M18" s="54">
        <v>1.8522015810012817</v>
      </c>
      <c r="N18" s="54">
        <v>1.8594399690628052</v>
      </c>
      <c r="O18" s="54">
        <v>1.8665834665298462</v>
      </c>
      <c r="P18" s="54">
        <v>1.8737637996673584</v>
      </c>
      <c r="Q18" s="54">
        <v>1.8793357610702515</v>
      </c>
      <c r="R18" s="54">
        <v>1.8836187124252319</v>
      </c>
      <c r="S18" s="54">
        <v>1.8880822658538818</v>
      </c>
      <c r="T18" s="54">
        <v>1.8939615488052368</v>
      </c>
      <c r="U18" s="54">
        <v>1.8984137773513794</v>
      </c>
      <c r="V18" s="54">
        <v>1.8982037305831909</v>
      </c>
      <c r="W18" s="54">
        <v>1.8978902101516724</v>
      </c>
      <c r="X18" s="54">
        <v>1.8977681398391724</v>
      </c>
      <c r="Y18" s="54">
        <v>1.8978111743927002</v>
      </c>
      <c r="Z18" s="54">
        <v>1.8980202674865723</v>
      </c>
      <c r="AA18" s="55">
        <v>1.8979473114013672</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Arran</v>
      </c>
      <c r="C22" s="64">
        <f>VLOOKUP($A22,$A$13:$AA$18,3)</f>
        <v>1.5040878057479858</v>
      </c>
      <c r="D22" s="64">
        <f>VLOOKUP($A22,$A$13:$AA$18,4)</f>
        <v>1.5101447105407715</v>
      </c>
      <c r="E22" s="64">
        <f>VLOOKUP($A22,$A$13:$AA$18,5)</f>
        <v>1.5193164348602295</v>
      </c>
      <c r="F22" s="64">
        <f>VLOOKUP($A22,$A$13:$AA$18,6)</f>
        <v>1.5306763648986816</v>
      </c>
      <c r="G22" s="64">
        <f>VLOOKUP($A22,$A$13:$AA$18,7)</f>
        <v>1.5398461818695068</v>
      </c>
      <c r="H22" s="64">
        <f>VLOOKUP($A22,$A$13:$AA$18,8)</f>
        <v>1.547288179397583</v>
      </c>
      <c r="I22" s="64">
        <f>VLOOKUP($A22,$A$13:$AA$18,9)</f>
        <v>1.5524930953979492</v>
      </c>
      <c r="J22" s="64">
        <f>VLOOKUP($A22,$A$13:$AA$18,10)</f>
        <v>1.5565832853317261</v>
      </c>
      <c r="K22" s="64">
        <f>VLOOKUP($A22,$A$13:$AA$18,11)</f>
        <v>1.560871958732605</v>
      </c>
      <c r="L22" s="64">
        <f>VLOOKUP($A22,$A$13:$AA$18,12)</f>
        <v>1.5650949478149414</v>
      </c>
      <c r="M22" s="64">
        <f>VLOOKUP($A22,$A$13:$AA$18,13)</f>
        <v>1.5701744556427002</v>
      </c>
      <c r="N22" s="64">
        <f>VLOOKUP($A22,$A$13:$AA$18,14)</f>
        <v>1.5763106346130371</v>
      </c>
      <c r="O22" s="64">
        <f>VLOOKUP($A22,$A$13:$AA$18,15)</f>
        <v>1.5823664665222168</v>
      </c>
      <c r="P22" s="64">
        <f>VLOOKUP($A22,$A$13:$AA$18,16)</f>
        <v>1.5884535312652588</v>
      </c>
      <c r="Q22" s="64">
        <f>VLOOKUP($A22,$A$13:$AA$18,17)</f>
        <v>1.5931770801544189</v>
      </c>
      <c r="R22" s="64">
        <f>VLOOKUP($A22,$A$13:$AA$18,18)</f>
        <v>1.5968078374862671</v>
      </c>
      <c r="S22" s="64">
        <f>VLOOKUP($A22,$A$13:$AA$18,19)</f>
        <v>1.6005916595458984</v>
      </c>
      <c r="T22" s="64">
        <f>VLOOKUP($A22,$A$13:$AA$18,20)</f>
        <v>1.6055757999420166</v>
      </c>
      <c r="U22" s="64">
        <f>VLOOKUP($A22,$A$13:$AA$18,21)</f>
        <v>1.6093500852584839</v>
      </c>
      <c r="V22" s="64">
        <f>VLOOKUP($A22,$A$13:$AA$18,22)</f>
        <v>1.609171986579895</v>
      </c>
      <c r="W22" s="64">
        <f>VLOOKUP($A22,$A$13:$AA$18,23)</f>
        <v>1.6089062690734863</v>
      </c>
      <c r="X22" s="64">
        <f>VLOOKUP($A22,$A$13:$AA$18,24)</f>
        <v>1.6088026762008667</v>
      </c>
      <c r="Y22" s="64">
        <f>VLOOKUP($A22,$A$13:$AA$18,25)</f>
        <v>1.6088392734527588</v>
      </c>
      <c r="Z22" s="64">
        <f>VLOOKUP($A22,$A$13:$AA$18,26)</f>
        <v>1.6090165376663208</v>
      </c>
      <c r="AA22" s="65">
        <f>VLOOKUP($A22,$A$13:$AA$18,27)</f>
        <v>1.6089546680450439</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 customHeight="1"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25</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4" t="s">
        <v>84</v>
      </c>
      <c r="B50" s="14"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267</v>
      </c>
      <c r="C51" s="56">
        <v>87.032928466796875</v>
      </c>
      <c r="D51" s="57">
        <v>80.762039184570313</v>
      </c>
      <c r="E51" s="57">
        <v>78.889305114746094</v>
      </c>
      <c r="F51" s="57">
        <v>76.949501037597656</v>
      </c>
      <c r="G51" s="57">
        <v>75.117691040039062</v>
      </c>
      <c r="H51" s="57">
        <v>73.39727783203125</v>
      </c>
      <c r="I51" s="57">
        <v>71.815437316894531</v>
      </c>
      <c r="J51" s="58">
        <v>70.279312133789063</v>
      </c>
      <c r="K51" s="58">
        <v>68.752433776855469</v>
      </c>
      <c r="L51" s="58">
        <v>67.313499450683594</v>
      </c>
      <c r="M51" s="58">
        <v>65.980636596679687</v>
      </c>
      <c r="N51" s="58">
        <v>64.735610961914062</v>
      </c>
      <c r="O51" s="58">
        <v>63.531181335449219</v>
      </c>
      <c r="P51" s="58">
        <v>62.381233215332031</v>
      </c>
      <c r="Q51" s="58">
        <v>61.292186737060547</v>
      </c>
      <c r="R51" s="58">
        <v>60.256126403808594</v>
      </c>
      <c r="S51" s="58">
        <v>59.317287445068359</v>
      </c>
      <c r="T51" s="58">
        <v>58.427932739257813</v>
      </c>
      <c r="U51" s="58">
        <v>57.580493927001953</v>
      </c>
      <c r="V51" s="58">
        <v>56.78338623046875</v>
      </c>
      <c r="W51" s="58">
        <v>56.002899169921875</v>
      </c>
      <c r="X51" s="58">
        <v>55.237480163574219</v>
      </c>
      <c r="Y51" s="58">
        <v>54.537082672119141</v>
      </c>
      <c r="Z51" s="58">
        <v>53.896877288818359</v>
      </c>
      <c r="AA51" s="59">
        <v>53.307933807373047</v>
      </c>
    </row>
    <row r="52" spans="1:27" x14ac:dyDescent="0.25">
      <c r="A52" s="19">
        <v>2</v>
      </c>
      <c r="B52" s="16" t="s">
        <v>268</v>
      </c>
      <c r="C52" s="48">
        <v>116.59481811523437</v>
      </c>
      <c r="D52" s="49">
        <v>108.29524993896484</v>
      </c>
      <c r="E52" s="49">
        <v>105.75687408447266</v>
      </c>
      <c r="F52" s="49">
        <v>103.16790008544922</v>
      </c>
      <c r="G52" s="49">
        <v>100.76176452636719</v>
      </c>
      <c r="H52" s="49">
        <v>98.523605346679688</v>
      </c>
      <c r="I52" s="49">
        <v>96.408576965332031</v>
      </c>
      <c r="J52" s="50">
        <v>94.370193481445312</v>
      </c>
      <c r="K52" s="50">
        <v>92.404060363769531</v>
      </c>
      <c r="L52" s="50">
        <v>90.52691650390625</v>
      </c>
      <c r="M52" s="50">
        <v>88.784164428710938</v>
      </c>
      <c r="N52" s="50">
        <v>87.179389953613281</v>
      </c>
      <c r="O52" s="50">
        <v>85.637001037597656</v>
      </c>
      <c r="P52" s="50">
        <v>84.163619995117188</v>
      </c>
      <c r="Q52" s="50">
        <v>82.747222900390625</v>
      </c>
      <c r="R52" s="50">
        <v>81.412689208984375</v>
      </c>
      <c r="S52" s="50">
        <v>80.155250549316406</v>
      </c>
      <c r="T52" s="50">
        <v>78.944076538085938</v>
      </c>
      <c r="U52" s="50">
        <v>77.80023193359375</v>
      </c>
      <c r="V52" s="50">
        <v>76.732803344726563</v>
      </c>
      <c r="W52" s="50">
        <v>75.68963623046875</v>
      </c>
      <c r="X52" s="50">
        <v>74.678932189941406</v>
      </c>
      <c r="Y52" s="50">
        <v>73.731376647949219</v>
      </c>
      <c r="Z52" s="50">
        <v>72.853469848632813</v>
      </c>
      <c r="AA52" s="51">
        <v>72.018928527832031</v>
      </c>
    </row>
    <row r="53" spans="1:27" x14ac:dyDescent="0.25">
      <c r="A53" s="19">
        <v>3</v>
      </c>
      <c r="B53" s="16" t="s">
        <v>269</v>
      </c>
      <c r="C53" s="48">
        <v>126.010009765625</v>
      </c>
      <c r="D53" s="49">
        <v>117.02336883544922</v>
      </c>
      <c r="E53" s="49">
        <v>114.28788757324219</v>
      </c>
      <c r="F53" s="49">
        <v>111.53007507324219</v>
      </c>
      <c r="G53" s="49">
        <v>108.92807769775391</v>
      </c>
      <c r="H53" s="49">
        <v>106.51033020019531</v>
      </c>
      <c r="I53" s="49">
        <v>104.25400543212891</v>
      </c>
      <c r="J53" s="50">
        <v>102.05741119384766</v>
      </c>
      <c r="K53" s="50">
        <v>99.93341064453125</v>
      </c>
      <c r="L53" s="50">
        <v>97.926460266113281</v>
      </c>
      <c r="M53" s="50">
        <v>96.046699523925781</v>
      </c>
      <c r="N53" s="50">
        <v>94.304130554199219</v>
      </c>
      <c r="O53" s="50">
        <v>92.628715515136719</v>
      </c>
      <c r="P53" s="50">
        <v>91.036659240722656</v>
      </c>
      <c r="Q53" s="50">
        <v>89.507095336914063</v>
      </c>
      <c r="R53" s="50">
        <v>88.052925109863281</v>
      </c>
      <c r="S53" s="50">
        <v>86.685958862304688</v>
      </c>
      <c r="T53" s="50">
        <v>85.39337158203125</v>
      </c>
      <c r="U53" s="50">
        <v>84.155311584472656</v>
      </c>
      <c r="V53" s="50">
        <v>82.987686157226563</v>
      </c>
      <c r="W53" s="50">
        <v>81.855300903320312</v>
      </c>
      <c r="X53" s="50">
        <v>80.749946594238281</v>
      </c>
      <c r="Y53" s="50">
        <v>79.717498779296875</v>
      </c>
      <c r="Z53" s="50">
        <v>78.757881164550781</v>
      </c>
      <c r="AA53" s="51">
        <v>77.851486206054688</v>
      </c>
    </row>
    <row r="54" spans="1:27" x14ac:dyDescent="0.25">
      <c r="A54" s="19">
        <v>4</v>
      </c>
      <c r="B54" s="16" t="s">
        <v>270</v>
      </c>
      <c r="C54" s="52">
        <v>116.52845764160156</v>
      </c>
      <c r="D54" s="50">
        <v>108.19599151611328</v>
      </c>
      <c r="E54" s="50">
        <v>105.66037750244141</v>
      </c>
      <c r="F54" s="50">
        <v>103.10490417480469</v>
      </c>
      <c r="G54" s="50">
        <v>100.70082855224609</v>
      </c>
      <c r="H54" s="50">
        <v>98.466285705566406</v>
      </c>
      <c r="I54" s="50">
        <v>96.336639404296875</v>
      </c>
      <c r="J54" s="50">
        <v>94.299758911132813</v>
      </c>
      <c r="K54" s="50">
        <v>92.345207214355469</v>
      </c>
      <c r="L54" s="50">
        <v>90.472412109375</v>
      </c>
      <c r="M54" s="50">
        <v>88.737236022949219</v>
      </c>
      <c r="N54" s="50">
        <v>87.114990234375</v>
      </c>
      <c r="O54" s="50">
        <v>85.562843322753906</v>
      </c>
      <c r="P54" s="50">
        <v>84.067855834960937</v>
      </c>
      <c r="Q54" s="50">
        <v>82.646621704101563</v>
      </c>
      <c r="R54" s="50">
        <v>81.278938293457031</v>
      </c>
      <c r="S54" s="50">
        <v>80.004753112792969</v>
      </c>
      <c r="T54" s="50">
        <v>78.805229187011719</v>
      </c>
      <c r="U54" s="50">
        <v>77.662528991699219</v>
      </c>
      <c r="V54" s="50">
        <v>76.578704833984375</v>
      </c>
      <c r="W54" s="50">
        <v>75.524345397949219</v>
      </c>
      <c r="X54" s="50">
        <v>74.500900268554688</v>
      </c>
      <c r="Y54" s="50">
        <v>73.553550720214844</v>
      </c>
      <c r="Z54" s="50">
        <v>72.660354614257812</v>
      </c>
      <c r="AA54" s="51">
        <v>71.836280822753906</v>
      </c>
    </row>
    <row r="55" spans="1:27" x14ac:dyDescent="0.25">
      <c r="A55" s="19">
        <v>5</v>
      </c>
      <c r="B55" s="16" t="s">
        <v>271</v>
      </c>
      <c r="C55" s="52">
        <v>96.023796081542969</v>
      </c>
      <c r="D55" s="50">
        <v>89.142013549804688</v>
      </c>
      <c r="E55" s="50">
        <v>87.098480224609375</v>
      </c>
      <c r="F55" s="50">
        <v>84.97637939453125</v>
      </c>
      <c r="G55" s="50">
        <v>82.971832275390625</v>
      </c>
      <c r="H55" s="50">
        <v>81.106422424316406</v>
      </c>
      <c r="I55" s="50">
        <v>79.36553955078125</v>
      </c>
      <c r="J55" s="50">
        <v>77.654022216796875</v>
      </c>
      <c r="K55" s="50">
        <v>75.992507934570313</v>
      </c>
      <c r="L55" s="50">
        <v>74.401466369628906</v>
      </c>
      <c r="M55" s="50">
        <v>72.923255920410156</v>
      </c>
      <c r="N55" s="50">
        <v>71.560798645019531</v>
      </c>
      <c r="O55" s="50">
        <v>70.252960205078125</v>
      </c>
      <c r="P55" s="50">
        <v>69.003486633300781</v>
      </c>
      <c r="Q55" s="50">
        <v>67.819450378417969</v>
      </c>
      <c r="R55" s="50">
        <v>66.70184326171875</v>
      </c>
      <c r="S55" s="50">
        <v>65.658782958984375</v>
      </c>
      <c r="T55" s="50">
        <v>64.675575256347656</v>
      </c>
      <c r="U55" s="50">
        <v>63.742801666259766</v>
      </c>
      <c r="V55" s="50">
        <v>62.870517730712891</v>
      </c>
      <c r="W55" s="50">
        <v>62.012279510498047</v>
      </c>
      <c r="X55" s="50">
        <v>61.167922973632812</v>
      </c>
      <c r="Y55" s="50">
        <v>60.392055511474609</v>
      </c>
      <c r="Z55" s="50">
        <v>59.686119079589844</v>
      </c>
      <c r="AA55" s="51">
        <v>59.036029815673828</v>
      </c>
    </row>
    <row r="56" spans="1:27" x14ac:dyDescent="0.25">
      <c r="A56" s="20">
        <v>6</v>
      </c>
      <c r="B56" s="17" t="s">
        <v>272</v>
      </c>
      <c r="C56" s="53">
        <v>138.74726867675781</v>
      </c>
      <c r="D56" s="54">
        <v>128.83015441894531</v>
      </c>
      <c r="E56" s="54">
        <v>125.85945892333984</v>
      </c>
      <c r="F56" s="54">
        <v>122.811279296875</v>
      </c>
      <c r="G56" s="54">
        <v>119.95503234863281</v>
      </c>
      <c r="H56" s="54">
        <v>117.27352905273437</v>
      </c>
      <c r="I56" s="54">
        <v>114.77446746826172</v>
      </c>
      <c r="J56" s="54">
        <v>112.35706329345703</v>
      </c>
      <c r="K56" s="54">
        <v>110.00836181640625</v>
      </c>
      <c r="L56" s="54">
        <v>107.78301239013672</v>
      </c>
      <c r="M56" s="54">
        <v>105.71493530273437</v>
      </c>
      <c r="N56" s="54">
        <v>103.80374908447266</v>
      </c>
      <c r="O56" s="54">
        <v>101.96047210693359</v>
      </c>
      <c r="P56" s="54">
        <v>100.20370483398437</v>
      </c>
      <c r="Q56" s="54">
        <v>98.504562377929688</v>
      </c>
      <c r="R56" s="54">
        <v>96.898529052734375</v>
      </c>
      <c r="S56" s="54">
        <v>95.414527893066406</v>
      </c>
      <c r="T56" s="54">
        <v>93.992362976074219</v>
      </c>
      <c r="U56" s="54">
        <v>92.633735656738281</v>
      </c>
      <c r="V56" s="54">
        <v>91.351608276367188</v>
      </c>
      <c r="W56" s="54">
        <v>90.106170654296875</v>
      </c>
      <c r="X56" s="54">
        <v>88.896171569824219</v>
      </c>
      <c r="Y56" s="54">
        <v>87.770149230957031</v>
      </c>
      <c r="Z56" s="54">
        <v>86.723762512207031</v>
      </c>
      <c r="AA56" s="55">
        <v>85.726333618164063</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22"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110">
        <v>1</v>
      </c>
      <c r="B60" s="101" t="str">
        <f>VLOOKUP($A$60,$A$51:$AA$56,2)</f>
        <v>Arran</v>
      </c>
      <c r="C60" s="61">
        <f>VLOOKUP($A$60,$A$51:$AA$56,3)</f>
        <v>87.032928466796875</v>
      </c>
      <c r="D60" s="62">
        <f>VLOOKUP($A$60,$A$51:$AA$56,4)</f>
        <v>80.762039184570313</v>
      </c>
      <c r="E60" s="62">
        <f>VLOOKUP($A$60,$A$51:$AA$56,5)</f>
        <v>78.889305114746094</v>
      </c>
      <c r="F60" s="62">
        <f>VLOOKUP($A$60,$A$51:$AA$56,6)</f>
        <v>76.949501037597656</v>
      </c>
      <c r="G60" s="62">
        <f>VLOOKUP($A$60,$A$51:$AA$56,7)</f>
        <v>75.117691040039062</v>
      </c>
      <c r="H60" s="62">
        <f>VLOOKUP($A$60,$A$51:$AA$56,8)</f>
        <v>73.39727783203125</v>
      </c>
      <c r="I60" s="62">
        <f>VLOOKUP($A$60,$A$51:$AA$56,9)</f>
        <v>71.815437316894531</v>
      </c>
      <c r="J60" s="62">
        <f>VLOOKUP($A$60,$A$51:$AA$56,10)</f>
        <v>70.279312133789063</v>
      </c>
      <c r="K60" s="62">
        <f>VLOOKUP($A$60,$A$51:$AA$56,11)</f>
        <v>68.752433776855469</v>
      </c>
      <c r="L60" s="62">
        <f>VLOOKUP($A$60,$A$51:$AA$56,12)</f>
        <v>67.313499450683594</v>
      </c>
      <c r="M60" s="62">
        <f>VLOOKUP($A$60,$A$51:$AA$56,13)</f>
        <v>65.980636596679687</v>
      </c>
      <c r="N60" s="62">
        <f>VLOOKUP($A$60,$A$51:$AA$56,14)</f>
        <v>64.735610961914062</v>
      </c>
      <c r="O60" s="62">
        <f>VLOOKUP($A$60,$A$51:$AA$56,15)</f>
        <v>63.531181335449219</v>
      </c>
      <c r="P60" s="62">
        <f>VLOOKUP($A$60,$A$51:$AA$56,16)</f>
        <v>62.381233215332031</v>
      </c>
      <c r="Q60" s="62">
        <f>VLOOKUP($A$60,$A$51:$AA$56,17)</f>
        <v>61.292186737060547</v>
      </c>
      <c r="R60" s="62">
        <f>VLOOKUP($A$60,$A$51:$AA$56,18)</f>
        <v>60.256126403808594</v>
      </c>
      <c r="S60" s="62">
        <f>VLOOKUP($A$60,$A$51:$AA$56,19)</f>
        <v>59.317287445068359</v>
      </c>
      <c r="T60" s="62">
        <f>VLOOKUP($A$60,$A$51:$AA$56,20)</f>
        <v>58.427932739257813</v>
      </c>
      <c r="U60" s="62">
        <f>VLOOKUP($A$60,$A$51:$AA$56,21)</f>
        <v>57.580493927001953</v>
      </c>
      <c r="V60" s="62">
        <f>VLOOKUP($A$60,$A$51:$AA$56,22)</f>
        <v>56.78338623046875</v>
      </c>
      <c r="W60" s="62">
        <f>VLOOKUP($A$60,$A$51:$AA$56,23)</f>
        <v>56.002899169921875</v>
      </c>
      <c r="X60" s="62">
        <f>VLOOKUP($A$60,$A$51:$AA$56,24)</f>
        <v>55.237480163574219</v>
      </c>
      <c r="Y60" s="62">
        <f>VLOOKUP($A$60,$A$51:$AA$56,25)</f>
        <v>54.537082672119141</v>
      </c>
      <c r="Z60" s="62">
        <f>VLOOKUP($A$60,$A$51:$AA$56,26)</f>
        <v>53.896877288818359</v>
      </c>
      <c r="AA60" s="63">
        <f>VLOOKUP($A$60,$A$51:$AA$56,27)</f>
        <v>53.307933807373047</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25</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4" t="s">
        <v>84</v>
      </c>
      <c r="B88" s="14"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267</v>
      </c>
      <c r="C89" s="34">
        <v>81.309158325195313</v>
      </c>
      <c r="D89" s="35">
        <v>82.260223388671875</v>
      </c>
      <c r="E89" s="35">
        <v>82.528579711914063</v>
      </c>
      <c r="F89" s="35">
        <v>82.827606201171875</v>
      </c>
      <c r="G89" s="35">
        <v>83.119743347167969</v>
      </c>
      <c r="H89" s="35">
        <v>83.4073486328125</v>
      </c>
      <c r="I89" s="35">
        <v>83.680999755859375</v>
      </c>
      <c r="J89" s="36">
        <v>83.961738586425781</v>
      </c>
      <c r="K89" s="36">
        <v>84.253273010253906</v>
      </c>
      <c r="L89" s="36">
        <v>84.526573181152344</v>
      </c>
      <c r="M89" s="36">
        <v>84.784637451171875</v>
      </c>
      <c r="N89" s="36">
        <v>85.0316162109375</v>
      </c>
      <c r="O89" s="36">
        <v>85.275146484375</v>
      </c>
      <c r="P89" s="36">
        <v>85.511581420898438</v>
      </c>
      <c r="Q89" s="36">
        <v>85.745513916015625</v>
      </c>
      <c r="R89" s="36">
        <v>85.964591979980469</v>
      </c>
      <c r="S89" s="36">
        <v>86.160018920898437</v>
      </c>
      <c r="T89" s="36">
        <v>86.358306884765625</v>
      </c>
      <c r="U89" s="36">
        <v>86.541603088378906</v>
      </c>
      <c r="V89" s="36">
        <v>86.712272644042969</v>
      </c>
      <c r="W89" s="36">
        <v>86.901573181152344</v>
      </c>
      <c r="X89" s="36">
        <v>87.079872131347656</v>
      </c>
      <c r="Y89" s="36">
        <v>87.247261047363281</v>
      </c>
      <c r="Z89" s="36">
        <v>87.405006408691406</v>
      </c>
      <c r="AA89" s="37">
        <v>87.552886962890625</v>
      </c>
    </row>
    <row r="90" spans="1:27" x14ac:dyDescent="0.25">
      <c r="A90" s="19">
        <v>2</v>
      </c>
      <c r="B90" s="16" t="s">
        <v>268</v>
      </c>
      <c r="C90" s="38">
        <v>77.535140991210938</v>
      </c>
      <c r="D90" s="39">
        <v>78.456939697265625</v>
      </c>
      <c r="E90" s="39">
        <v>78.730514526367188</v>
      </c>
      <c r="F90" s="39">
        <v>79.021347045898438</v>
      </c>
      <c r="G90" s="39">
        <v>79.299301147460938</v>
      </c>
      <c r="H90" s="39">
        <v>79.564651489257813</v>
      </c>
      <c r="I90" s="39">
        <v>79.823448181152344</v>
      </c>
      <c r="J90" s="40">
        <v>80.086776733398438</v>
      </c>
      <c r="K90" s="40">
        <v>80.342498779296875</v>
      </c>
      <c r="L90" s="40">
        <v>80.594985961914063</v>
      </c>
      <c r="M90" s="40">
        <v>80.839683532714844</v>
      </c>
      <c r="N90" s="40">
        <v>81.064765930175781</v>
      </c>
      <c r="O90" s="40">
        <v>81.288986206054688</v>
      </c>
      <c r="P90" s="40">
        <v>81.505943298339844</v>
      </c>
      <c r="Q90" s="40">
        <v>81.717155456542969</v>
      </c>
      <c r="R90" s="40">
        <v>81.920372009277344</v>
      </c>
      <c r="S90" s="40">
        <v>82.112899780273437</v>
      </c>
      <c r="T90" s="40">
        <v>82.298843383789063</v>
      </c>
      <c r="U90" s="40">
        <v>82.479812622070313</v>
      </c>
      <c r="V90" s="40">
        <v>82.651641845703125</v>
      </c>
      <c r="W90" s="40">
        <v>82.826942443847656</v>
      </c>
      <c r="X90" s="40">
        <v>82.992965698242188</v>
      </c>
      <c r="Y90" s="40">
        <v>83.148406982421875</v>
      </c>
      <c r="Z90" s="40">
        <v>83.295143127441406</v>
      </c>
      <c r="AA90" s="41">
        <v>83.433006286621094</v>
      </c>
    </row>
    <row r="91" spans="1:27" x14ac:dyDescent="0.25">
      <c r="A91" s="19">
        <v>3</v>
      </c>
      <c r="B91" s="16" t="s">
        <v>269</v>
      </c>
      <c r="C91" s="38">
        <v>76.570259094238281</v>
      </c>
      <c r="D91" s="39">
        <v>77.504653930664062</v>
      </c>
      <c r="E91" s="39">
        <v>77.780441284179687</v>
      </c>
      <c r="F91" s="39">
        <v>78.071380615234375</v>
      </c>
      <c r="G91" s="39">
        <v>78.358856201171875</v>
      </c>
      <c r="H91" s="39">
        <v>78.637275695800781</v>
      </c>
      <c r="I91" s="39">
        <v>78.902107238769531</v>
      </c>
      <c r="J91" s="40">
        <v>79.166824340820313</v>
      </c>
      <c r="K91" s="40">
        <v>79.428657531738281</v>
      </c>
      <c r="L91" s="40">
        <v>79.683387756347656</v>
      </c>
      <c r="M91" s="40">
        <v>79.928955078125</v>
      </c>
      <c r="N91" s="40">
        <v>80.160018920898438</v>
      </c>
      <c r="O91" s="40">
        <v>80.390419006347656</v>
      </c>
      <c r="P91" s="40">
        <v>80.609214782714844</v>
      </c>
      <c r="Q91" s="40">
        <v>80.820121765136719</v>
      </c>
      <c r="R91" s="40">
        <v>81.0252685546875</v>
      </c>
      <c r="S91" s="40">
        <v>81.223838806152344</v>
      </c>
      <c r="T91" s="40">
        <v>81.408218383789062</v>
      </c>
      <c r="U91" s="40">
        <v>81.593704223632813</v>
      </c>
      <c r="V91" s="40">
        <v>81.770866394042969</v>
      </c>
      <c r="W91" s="40">
        <v>81.946502685546875</v>
      </c>
      <c r="X91" s="40">
        <v>82.11724853515625</v>
      </c>
      <c r="Y91" s="40">
        <v>82.275009155273438</v>
      </c>
      <c r="Z91" s="40">
        <v>82.427207946777344</v>
      </c>
      <c r="AA91" s="41">
        <v>82.569320678710937</v>
      </c>
    </row>
    <row r="92" spans="1:27" x14ac:dyDescent="0.25">
      <c r="A92" s="19">
        <v>4</v>
      </c>
      <c r="B92" s="16" t="s">
        <v>270</v>
      </c>
      <c r="C92" s="42">
        <v>77.589134216308594</v>
      </c>
      <c r="D92" s="40">
        <v>78.528068542480469</v>
      </c>
      <c r="E92" s="40">
        <v>78.811897277832031</v>
      </c>
      <c r="F92" s="40">
        <v>79.107276916503906</v>
      </c>
      <c r="G92" s="40">
        <v>79.395751953125</v>
      </c>
      <c r="H92" s="40">
        <v>79.671195983886719</v>
      </c>
      <c r="I92" s="40">
        <v>79.942337036132812</v>
      </c>
      <c r="J92" s="40">
        <v>80.210411071777344</v>
      </c>
      <c r="K92" s="40">
        <v>80.474830627441406</v>
      </c>
      <c r="L92" s="40">
        <v>80.735992431640625</v>
      </c>
      <c r="M92" s="40">
        <v>80.981544494628906</v>
      </c>
      <c r="N92" s="40">
        <v>81.22186279296875</v>
      </c>
      <c r="O92" s="40">
        <v>81.452308654785156</v>
      </c>
      <c r="P92" s="40">
        <v>81.677627563476563</v>
      </c>
      <c r="Q92" s="40">
        <v>81.895027160644531</v>
      </c>
      <c r="R92" s="40">
        <v>82.102210998535156</v>
      </c>
      <c r="S92" s="40">
        <v>82.295822143554687</v>
      </c>
      <c r="T92" s="40">
        <v>82.487281799316406</v>
      </c>
      <c r="U92" s="40">
        <v>82.673576354980469</v>
      </c>
      <c r="V92" s="40">
        <v>82.852622985839844</v>
      </c>
      <c r="W92" s="40">
        <v>83.031387329101563</v>
      </c>
      <c r="X92" s="40">
        <v>83.207527160644531</v>
      </c>
      <c r="Y92" s="40">
        <v>83.370536804199219</v>
      </c>
      <c r="Z92" s="40">
        <v>83.520729064941406</v>
      </c>
      <c r="AA92" s="41">
        <v>83.669563293457031</v>
      </c>
    </row>
    <row r="93" spans="1:27" x14ac:dyDescent="0.25">
      <c r="A93" s="19">
        <v>5</v>
      </c>
      <c r="B93" s="16" t="s">
        <v>271</v>
      </c>
      <c r="C93" s="42">
        <v>80.048194885253906</v>
      </c>
      <c r="D93" s="40">
        <v>80.970626831054688</v>
      </c>
      <c r="E93" s="40">
        <v>81.240333557128906</v>
      </c>
      <c r="F93" s="40">
        <v>81.53662109375</v>
      </c>
      <c r="G93" s="40">
        <v>81.831161499023438</v>
      </c>
      <c r="H93" s="40">
        <v>82.103279113769531</v>
      </c>
      <c r="I93" s="40">
        <v>82.370376586914063</v>
      </c>
      <c r="J93" s="40">
        <v>82.641014099121094</v>
      </c>
      <c r="K93" s="40">
        <v>82.913116455078125</v>
      </c>
      <c r="L93" s="40">
        <v>83.179695129394531</v>
      </c>
      <c r="M93" s="40">
        <v>83.431915283203125</v>
      </c>
      <c r="N93" s="40">
        <v>83.670806884765625</v>
      </c>
      <c r="O93" s="40">
        <v>83.907501220703125</v>
      </c>
      <c r="P93" s="40">
        <v>84.134910583496094</v>
      </c>
      <c r="Q93" s="40">
        <v>84.354095458984375</v>
      </c>
      <c r="R93" s="40">
        <v>84.570426940917969</v>
      </c>
      <c r="S93" s="40">
        <v>84.771141052246094</v>
      </c>
      <c r="T93" s="40">
        <v>84.962936401367188</v>
      </c>
      <c r="U93" s="40">
        <v>85.149726867675781</v>
      </c>
      <c r="V93" s="40">
        <v>85.32952880859375</v>
      </c>
      <c r="W93" s="40">
        <v>85.510910034179688</v>
      </c>
      <c r="X93" s="40">
        <v>85.688064575195313</v>
      </c>
      <c r="Y93" s="40">
        <v>85.854255676269531</v>
      </c>
      <c r="Z93" s="40">
        <v>86.010490417480469</v>
      </c>
      <c r="AA93" s="41">
        <v>86.155532836914062</v>
      </c>
    </row>
    <row r="94" spans="1:27" x14ac:dyDescent="0.25">
      <c r="A94" s="20">
        <v>6</v>
      </c>
      <c r="B94" s="17" t="s">
        <v>272</v>
      </c>
      <c r="C94" s="43">
        <v>75.303970336914062</v>
      </c>
      <c r="D94" s="44">
        <v>76.237815856933594</v>
      </c>
      <c r="E94" s="44">
        <v>76.521377563476563</v>
      </c>
      <c r="F94" s="44">
        <v>76.816070556640625</v>
      </c>
      <c r="G94" s="44">
        <v>77.097160339355469</v>
      </c>
      <c r="H94" s="44">
        <v>77.371635437011719</v>
      </c>
      <c r="I94" s="44">
        <v>77.632225036621094</v>
      </c>
      <c r="J94" s="44">
        <v>77.892425537109375</v>
      </c>
      <c r="K94" s="44">
        <v>78.153915405273437</v>
      </c>
      <c r="L94" s="44">
        <v>78.410369873046875</v>
      </c>
      <c r="M94" s="44">
        <v>78.651664733886719</v>
      </c>
      <c r="N94" s="44">
        <v>78.881095886230469</v>
      </c>
      <c r="O94" s="44">
        <v>79.104377746582031</v>
      </c>
      <c r="P94" s="44">
        <v>79.321952819824219</v>
      </c>
      <c r="Q94" s="44">
        <v>79.536880493164063</v>
      </c>
      <c r="R94" s="44">
        <v>79.740409851074219</v>
      </c>
      <c r="S94" s="44">
        <v>79.934982299804687</v>
      </c>
      <c r="T94" s="44">
        <v>80.122505187988281</v>
      </c>
      <c r="U94" s="44">
        <v>80.303703308105469</v>
      </c>
      <c r="V94" s="44">
        <v>80.477607727050781</v>
      </c>
      <c r="W94" s="44">
        <v>80.65509033203125</v>
      </c>
      <c r="X94" s="44">
        <v>80.826812744140625</v>
      </c>
      <c r="Y94" s="44">
        <v>80.986991882324219</v>
      </c>
      <c r="Z94" s="44">
        <v>81.138885498046875</v>
      </c>
      <c r="AA94" s="45">
        <v>81.286178588867188</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110">
        <v>1</v>
      </c>
      <c r="B98" s="101" t="str">
        <f>VLOOKUP($A$98,$A$89:$AA$94,2)</f>
        <v>Arran</v>
      </c>
      <c r="C98" s="61">
        <f>VLOOKUP($A$98,$A$89:$AA$94,3)</f>
        <v>81.309158325195313</v>
      </c>
      <c r="D98" s="62">
        <f>VLOOKUP($A$98,$A$89:$AA$94,4)</f>
        <v>82.260223388671875</v>
      </c>
      <c r="E98" s="62">
        <f>VLOOKUP($A$98,$A$89:$AA$94,5)</f>
        <v>82.528579711914063</v>
      </c>
      <c r="F98" s="62">
        <f>VLOOKUP($A$98,$A$89:$AA$94,6)</f>
        <v>82.827606201171875</v>
      </c>
      <c r="G98" s="62">
        <f>VLOOKUP($A$98,$A$89:$AA$94,7)</f>
        <v>83.119743347167969</v>
      </c>
      <c r="H98" s="62">
        <f>VLOOKUP($A$98,$A$89:$AA$94,8)</f>
        <v>83.4073486328125</v>
      </c>
      <c r="I98" s="62">
        <f>VLOOKUP($A$98,$A$89:$AA$94,9)</f>
        <v>83.680999755859375</v>
      </c>
      <c r="J98" s="62">
        <f>VLOOKUP($A$98,$A$89:$AA$94,10)</f>
        <v>83.961738586425781</v>
      </c>
      <c r="K98" s="62">
        <f>VLOOKUP($A$98,$A$89:$AA$94,11)</f>
        <v>84.253273010253906</v>
      </c>
      <c r="L98" s="62">
        <f>VLOOKUP($A$98,$A$89:$AA$94,12)</f>
        <v>84.526573181152344</v>
      </c>
      <c r="M98" s="62">
        <f>VLOOKUP($A$98,$A$89:$AA$94,13)</f>
        <v>84.784637451171875</v>
      </c>
      <c r="N98" s="62">
        <f>VLOOKUP($A$98,$A$89:$AA$94,14)</f>
        <v>85.0316162109375</v>
      </c>
      <c r="O98" s="62">
        <f>VLOOKUP($A$98,$A$89:$AA$94,15)</f>
        <v>85.275146484375</v>
      </c>
      <c r="P98" s="62">
        <f>VLOOKUP($A$98,$A$89:$AA$94,16)</f>
        <v>85.511581420898438</v>
      </c>
      <c r="Q98" s="62">
        <f>VLOOKUP($A$98,$A$89:$AA$94,17)</f>
        <v>85.745513916015625</v>
      </c>
      <c r="R98" s="62">
        <f>VLOOKUP($A$98,$A$89:$AA$94,18)</f>
        <v>85.964591979980469</v>
      </c>
      <c r="S98" s="62">
        <f>VLOOKUP($A$98,$A$89:$AA$94,19)</f>
        <v>86.160018920898437</v>
      </c>
      <c r="T98" s="62">
        <f>VLOOKUP($A$98,$A$89:$AA$94,20)</f>
        <v>86.358306884765625</v>
      </c>
      <c r="U98" s="62">
        <f>VLOOKUP($A$98,$A$89:$AA$94,21)</f>
        <v>86.541603088378906</v>
      </c>
      <c r="V98" s="62">
        <f>VLOOKUP($A$98,$A$89:$AA$94,22)</f>
        <v>86.712272644042969</v>
      </c>
      <c r="W98" s="62">
        <f>VLOOKUP($A$98,$A$89:$AA$94,23)</f>
        <v>86.901573181152344</v>
      </c>
      <c r="X98" s="62">
        <f>VLOOKUP($A$98,$A$89:$AA$94,24)</f>
        <v>87.079872131347656</v>
      </c>
      <c r="Y98" s="62">
        <f>VLOOKUP($A$98,$A$89:$AA$94,25)</f>
        <v>87.247261047363281</v>
      </c>
      <c r="Z98" s="62">
        <f>VLOOKUP($A$98,$A$89:$AA$94,26)</f>
        <v>87.405006408691406</v>
      </c>
      <c r="AA98" s="63">
        <f>VLOOKUP($A$98,$A$89:$AA$94,27)</f>
        <v>87.552886962890625</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25</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267</v>
      </c>
      <c r="C129" s="84">
        <v>32</v>
      </c>
      <c r="D129" s="89">
        <v>25</v>
      </c>
      <c r="E129" s="89">
        <v>14</v>
      </c>
      <c r="F129" s="89">
        <v>-36</v>
      </c>
      <c r="G129" s="89">
        <v>51</v>
      </c>
      <c r="H129" s="89">
        <v>-27</v>
      </c>
      <c r="I129" s="89">
        <v>25</v>
      </c>
      <c r="J129" s="89">
        <v>-63</v>
      </c>
      <c r="K129" s="89">
        <v>-49</v>
      </c>
      <c r="L129" s="89">
        <v>27</v>
      </c>
      <c r="M129" s="89">
        <v>-42</v>
      </c>
      <c r="N129" s="88">
        <v>-38.081722259521484</v>
      </c>
      <c r="O129" s="88">
        <v>-37.417942047119141</v>
      </c>
      <c r="P129" s="88">
        <v>-33.046272277832031</v>
      </c>
      <c r="Q129" s="88">
        <v>-34.549678802490234</v>
      </c>
      <c r="R129" s="88">
        <v>-33.121086120605469</v>
      </c>
      <c r="S129" s="88">
        <v>-33.678993225097656</v>
      </c>
      <c r="T129" s="88">
        <v>-34.752403259277344</v>
      </c>
      <c r="U129" s="89">
        <v>-35.817070007324219</v>
      </c>
      <c r="V129" s="89">
        <v>-33.637508392333984</v>
      </c>
      <c r="W129" s="89">
        <v>-34.262237548828125</v>
      </c>
      <c r="X129" s="89">
        <v>-33.785873413085937</v>
      </c>
      <c r="Y129" s="89">
        <v>-33.524185180664062</v>
      </c>
      <c r="Z129" s="89">
        <v>-33.455390930175781</v>
      </c>
      <c r="AA129" s="89">
        <v>-33.944698333740234</v>
      </c>
      <c r="AB129" s="89">
        <v>-34.203105926513672</v>
      </c>
      <c r="AC129" s="89">
        <v>-33.657375335693359</v>
      </c>
      <c r="AD129" s="89">
        <v>-35.017227172851563</v>
      </c>
      <c r="AE129" s="89">
        <v>-34.146743774414062</v>
      </c>
      <c r="AF129" s="89">
        <v>-34.0322265625</v>
      </c>
      <c r="AG129" s="89">
        <v>-34.60528564453125</v>
      </c>
      <c r="AH129" s="89">
        <v>-35.416305541992188</v>
      </c>
      <c r="AI129" s="89">
        <v>-35.678661346435547</v>
      </c>
      <c r="AJ129" s="89">
        <v>-35.643104553222656</v>
      </c>
      <c r="AK129" s="89">
        <v>-34.713993072509766</v>
      </c>
      <c r="AL129" s="90">
        <v>-33.465507507324219</v>
      </c>
    </row>
    <row r="130" spans="1:38" x14ac:dyDescent="0.25">
      <c r="A130" s="19">
        <v>2</v>
      </c>
      <c r="B130" s="16" t="s">
        <v>268</v>
      </c>
      <c r="C130" s="85">
        <v>1</v>
      </c>
      <c r="D130" s="92">
        <v>-3</v>
      </c>
      <c r="E130" s="92">
        <v>87</v>
      </c>
      <c r="F130" s="92">
        <v>-29</v>
      </c>
      <c r="G130" s="92">
        <v>82</v>
      </c>
      <c r="H130" s="92">
        <v>171</v>
      </c>
      <c r="I130" s="92">
        <v>-4</v>
      </c>
      <c r="J130" s="92">
        <v>-44</v>
      </c>
      <c r="K130" s="92">
        <v>-89</v>
      </c>
      <c r="L130" s="92">
        <v>-56</v>
      </c>
      <c r="M130" s="92">
        <v>-163</v>
      </c>
      <c r="N130" s="91">
        <v>-101.43012237548828</v>
      </c>
      <c r="O130" s="91">
        <v>-101.258544921875</v>
      </c>
      <c r="P130" s="91">
        <v>-91.573081970214844</v>
      </c>
      <c r="Q130" s="91">
        <v>-93.972030639648437</v>
      </c>
      <c r="R130" s="91">
        <v>-93.886131286621094</v>
      </c>
      <c r="S130" s="91">
        <v>-92.361976623535156</v>
      </c>
      <c r="T130" s="91">
        <v>-93.99749755859375</v>
      </c>
      <c r="U130" s="92">
        <v>-93.499458312988281</v>
      </c>
      <c r="V130" s="92">
        <v>-90.900810241699219</v>
      </c>
      <c r="W130" s="92">
        <v>-92.998893737792969</v>
      </c>
      <c r="X130" s="92">
        <v>-91.255699157714844</v>
      </c>
      <c r="Y130" s="92">
        <v>-92.074783325195312</v>
      </c>
      <c r="Z130" s="92">
        <v>-93.454032897949219</v>
      </c>
      <c r="AA130" s="92">
        <v>-91.631423950195312</v>
      </c>
      <c r="AB130" s="92">
        <v>-93.730094909667969</v>
      </c>
      <c r="AC130" s="92">
        <v>-92.190895080566406</v>
      </c>
      <c r="AD130" s="92">
        <v>-93.8485107421875</v>
      </c>
      <c r="AE130" s="92">
        <v>-94.819633483886719</v>
      </c>
      <c r="AF130" s="92">
        <v>-94.460395812988281</v>
      </c>
      <c r="AG130" s="92">
        <v>-95.2144775390625</v>
      </c>
      <c r="AH130" s="92">
        <v>-97.712432861328125</v>
      </c>
      <c r="AI130" s="92">
        <v>-97.234779357910156</v>
      </c>
      <c r="AJ130" s="92">
        <v>-95.923965454101563</v>
      </c>
      <c r="AK130" s="92">
        <v>-96.787620544433594</v>
      </c>
      <c r="AL130" s="93">
        <v>-96.509483337402344</v>
      </c>
    </row>
    <row r="131" spans="1:38" x14ac:dyDescent="0.25">
      <c r="A131" s="19">
        <v>3</v>
      </c>
      <c r="B131" s="16" t="s">
        <v>269</v>
      </c>
      <c r="C131" s="85">
        <v>-208</v>
      </c>
      <c r="D131" s="92">
        <v>-119</v>
      </c>
      <c r="E131" s="92">
        <v>42</v>
      </c>
      <c r="F131" s="92">
        <v>321</v>
      </c>
      <c r="G131" s="92">
        <v>-187</v>
      </c>
      <c r="H131" s="92">
        <v>-34</v>
      </c>
      <c r="I131" s="92">
        <v>166</v>
      </c>
      <c r="J131" s="92">
        <v>-28</v>
      </c>
      <c r="K131" s="92">
        <v>-145</v>
      </c>
      <c r="L131" s="92">
        <v>-95</v>
      </c>
      <c r="M131" s="92">
        <v>-200</v>
      </c>
      <c r="N131" s="91">
        <v>-100.89226531982422</v>
      </c>
      <c r="O131" s="91">
        <v>-99.515525817871094</v>
      </c>
      <c r="P131" s="91">
        <v>-87.735115051269531</v>
      </c>
      <c r="Q131" s="91">
        <v>-91.927375793457031</v>
      </c>
      <c r="R131" s="91">
        <v>-91.649559020996094</v>
      </c>
      <c r="S131" s="91">
        <v>-89.520950317382812</v>
      </c>
      <c r="T131" s="91">
        <v>-92.782585144042969</v>
      </c>
      <c r="U131" s="92">
        <v>-92.434295654296875</v>
      </c>
      <c r="V131" s="92">
        <v>-90.388160705566406</v>
      </c>
      <c r="W131" s="92">
        <v>-90.424324035644531</v>
      </c>
      <c r="X131" s="92">
        <v>-90.298141479492188</v>
      </c>
      <c r="Y131" s="92">
        <v>-90.182197570800781</v>
      </c>
      <c r="Z131" s="92">
        <v>-91.644546508789063</v>
      </c>
      <c r="AA131" s="92">
        <v>-89.943435668945313</v>
      </c>
      <c r="AB131" s="92">
        <v>-92.588005065917969</v>
      </c>
      <c r="AC131" s="92">
        <v>-90.795318603515625</v>
      </c>
      <c r="AD131" s="92">
        <v>-92.598106384277344</v>
      </c>
      <c r="AE131" s="92">
        <v>-92.964508056640625</v>
      </c>
      <c r="AF131" s="92">
        <v>-91.968315124511719</v>
      </c>
      <c r="AG131" s="92">
        <v>-94.257179260253906</v>
      </c>
      <c r="AH131" s="92">
        <v>-96.134780883789063</v>
      </c>
      <c r="AI131" s="92">
        <v>-96.4151611328125</v>
      </c>
      <c r="AJ131" s="92">
        <v>-94.428619384765625</v>
      </c>
      <c r="AK131" s="92">
        <v>-98.276512145996094</v>
      </c>
      <c r="AL131" s="93">
        <v>-95.417030334472656</v>
      </c>
    </row>
    <row r="132" spans="1:38" x14ac:dyDescent="0.25">
      <c r="A132" s="19">
        <v>4</v>
      </c>
      <c r="B132" s="16" t="s">
        <v>270</v>
      </c>
      <c r="C132" s="85">
        <v>171</v>
      </c>
      <c r="D132" s="92">
        <v>-10</v>
      </c>
      <c r="E132" s="92">
        <v>-132</v>
      </c>
      <c r="F132" s="92">
        <v>-2</v>
      </c>
      <c r="G132" s="92">
        <v>40</v>
      </c>
      <c r="H132" s="92">
        <v>-95</v>
      </c>
      <c r="I132" s="92">
        <v>-95</v>
      </c>
      <c r="J132" s="92">
        <v>-78</v>
      </c>
      <c r="K132" s="92">
        <v>-48</v>
      </c>
      <c r="L132" s="92">
        <v>-80</v>
      </c>
      <c r="M132" s="92">
        <v>-161</v>
      </c>
      <c r="N132" s="92">
        <v>-124.72525787353516</v>
      </c>
      <c r="O132" s="92">
        <v>-123.09152221679687</v>
      </c>
      <c r="P132" s="92">
        <v>-114.471435546875</v>
      </c>
      <c r="Q132" s="92">
        <v>-116.80889129638672</v>
      </c>
      <c r="R132" s="92">
        <v>-116.96408843994141</v>
      </c>
      <c r="S132" s="92">
        <v>-116.28668212890625</v>
      </c>
      <c r="T132" s="92">
        <v>-118.30596160888672</v>
      </c>
      <c r="U132" s="92">
        <v>-118.02837371826172</v>
      </c>
      <c r="V132" s="92">
        <v>-114.26046752929687</v>
      </c>
      <c r="W132" s="92">
        <v>-116.78040313720703</v>
      </c>
      <c r="X132" s="92">
        <v>-114.93814849853516</v>
      </c>
      <c r="Y132" s="92">
        <v>-116.28995513916016</v>
      </c>
      <c r="Z132" s="92">
        <v>-116.34358215332031</v>
      </c>
      <c r="AA132" s="92">
        <v>-116.19257354736328</v>
      </c>
      <c r="AB132" s="92">
        <v>-117.11023712158203</v>
      </c>
      <c r="AC132" s="92">
        <v>-116.12580108642578</v>
      </c>
      <c r="AD132" s="92">
        <v>-117.34275817871094</v>
      </c>
      <c r="AE132" s="92">
        <v>-118.37081146240234</v>
      </c>
      <c r="AF132" s="92">
        <v>-117.70224761962891</v>
      </c>
      <c r="AG132" s="92">
        <v>-117.66149139404297</v>
      </c>
      <c r="AH132" s="92">
        <v>-120.81736755371094</v>
      </c>
      <c r="AI132" s="92">
        <v>-119.51479339599609</v>
      </c>
      <c r="AJ132" s="92">
        <v>-119.21366119384766</v>
      </c>
      <c r="AK132" s="92">
        <v>-118.83642578125</v>
      </c>
      <c r="AL132" s="93">
        <v>-118.68210601806641</v>
      </c>
    </row>
    <row r="133" spans="1:38" x14ac:dyDescent="0.25">
      <c r="A133" s="19">
        <v>5</v>
      </c>
      <c r="B133" s="16" t="s">
        <v>271</v>
      </c>
      <c r="C133" s="85">
        <v>402</v>
      </c>
      <c r="D133" s="92">
        <v>492</v>
      </c>
      <c r="E133" s="92">
        <v>345</v>
      </c>
      <c r="F133" s="92">
        <v>127</v>
      </c>
      <c r="G133" s="92">
        <v>270</v>
      </c>
      <c r="H133" s="92">
        <v>476</v>
      </c>
      <c r="I133" s="92">
        <v>298</v>
      </c>
      <c r="J133" s="92">
        <v>322</v>
      </c>
      <c r="K133" s="92">
        <v>342</v>
      </c>
      <c r="L133" s="92">
        <v>405</v>
      </c>
      <c r="M133" s="92">
        <v>160</v>
      </c>
      <c r="N133" s="92">
        <v>272.6531982421875</v>
      </c>
      <c r="O133" s="92">
        <v>272.6630859375</v>
      </c>
      <c r="P133" s="92">
        <v>283.09295654296875</v>
      </c>
      <c r="Q133" s="92">
        <v>280.5272216796875</v>
      </c>
      <c r="R133" s="92">
        <v>279.62387084960937</v>
      </c>
      <c r="S133" s="92">
        <v>282.52215576171875</v>
      </c>
      <c r="T133" s="92">
        <v>278.474365234375</v>
      </c>
      <c r="U133" s="92">
        <v>279.52902221679687</v>
      </c>
      <c r="V133" s="92">
        <v>281.13119506835937</v>
      </c>
      <c r="W133" s="92">
        <v>280.31875610351562</v>
      </c>
      <c r="X133" s="92">
        <v>283.39871215820313</v>
      </c>
      <c r="Y133" s="92">
        <v>282.00314331054687</v>
      </c>
      <c r="Z133" s="92">
        <v>281.75515747070312</v>
      </c>
      <c r="AA133" s="92">
        <v>282.29873657226562</v>
      </c>
      <c r="AB133" s="92">
        <v>280.2716064453125</v>
      </c>
      <c r="AC133" s="92">
        <v>282.7791748046875</v>
      </c>
      <c r="AD133" s="92">
        <v>279.4530029296875</v>
      </c>
      <c r="AE133" s="92">
        <v>279.1181640625</v>
      </c>
      <c r="AF133" s="92">
        <v>279.04824829101563</v>
      </c>
      <c r="AG133" s="92">
        <v>278.83535766601562</v>
      </c>
      <c r="AH133" s="92">
        <v>275.48031616210937</v>
      </c>
      <c r="AI133" s="92">
        <v>276.33749389648437</v>
      </c>
      <c r="AJ133" s="92">
        <v>277.130615234375</v>
      </c>
      <c r="AK133" s="92">
        <v>277.21405029296875</v>
      </c>
      <c r="AL133" s="93">
        <v>278.84384155273438</v>
      </c>
    </row>
    <row r="134" spans="1:38" x14ac:dyDescent="0.25">
      <c r="A134" s="20">
        <v>6</v>
      </c>
      <c r="B134" s="17" t="s">
        <v>272</v>
      </c>
      <c r="C134" s="86">
        <v>-106</v>
      </c>
      <c r="D134" s="94">
        <v>247</v>
      </c>
      <c r="E134" s="94">
        <v>123</v>
      </c>
      <c r="F134" s="94">
        <v>35</v>
      </c>
      <c r="G134" s="94">
        <v>-8</v>
      </c>
      <c r="H134" s="94">
        <v>234</v>
      </c>
      <c r="I134" s="94">
        <v>220</v>
      </c>
      <c r="J134" s="94">
        <v>-1</v>
      </c>
      <c r="K134" s="94">
        <v>20</v>
      </c>
      <c r="L134" s="94">
        <v>155</v>
      </c>
      <c r="M134" s="94">
        <v>-58</v>
      </c>
      <c r="N134" s="94">
        <v>21.397052764892578</v>
      </c>
      <c r="O134" s="94">
        <v>21.671043395996094</v>
      </c>
      <c r="P134" s="94">
        <v>32.281463623046875</v>
      </c>
      <c r="Q134" s="94">
        <v>31.459787368774414</v>
      </c>
      <c r="R134" s="94">
        <v>31.641578674316406</v>
      </c>
      <c r="S134" s="94">
        <v>31.106996536254883</v>
      </c>
      <c r="T134" s="94">
        <v>31.205211639404297</v>
      </c>
      <c r="U134" s="94">
        <v>30.746610641479492</v>
      </c>
      <c r="V134" s="94">
        <v>33.649471282958984</v>
      </c>
      <c r="W134" s="94">
        <v>32.17462158203125</v>
      </c>
      <c r="X134" s="94">
        <v>32.82867431640625</v>
      </c>
      <c r="Y134" s="94">
        <v>33.641921997070312</v>
      </c>
      <c r="Z134" s="94">
        <v>31.990341186523437</v>
      </c>
      <c r="AA134" s="94">
        <v>32.715034484863281</v>
      </c>
      <c r="AB134" s="94">
        <v>31.170177459716797</v>
      </c>
      <c r="AC134" s="94">
        <v>32.860275268554688</v>
      </c>
      <c r="AD134" s="94">
        <v>31.606147766113281</v>
      </c>
      <c r="AE134" s="94">
        <v>29.637622833251953</v>
      </c>
      <c r="AF134" s="94">
        <v>31.402132034301758</v>
      </c>
      <c r="AG134" s="94">
        <v>31.038232803344727</v>
      </c>
      <c r="AH134" s="94">
        <v>28.449909210205078</v>
      </c>
      <c r="AI134" s="94">
        <v>27.902822494506836</v>
      </c>
      <c r="AJ134" s="94">
        <v>29.013103485107422</v>
      </c>
      <c r="AK134" s="94">
        <v>28.200468063354492</v>
      </c>
      <c r="AL134" s="95">
        <v>30.433725357055664</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Arran</v>
      </c>
      <c r="C138" s="99">
        <f>VLOOKUP($A$138,$A$129:$AL$134,3)</f>
        <v>32</v>
      </c>
      <c r="D138" s="100">
        <f>VLOOKUP($A$138,$A$129:$AL$134,4)</f>
        <v>25</v>
      </c>
      <c r="E138" s="100">
        <f>VLOOKUP($A$138,$A$129:$AL$134,5)</f>
        <v>14</v>
      </c>
      <c r="F138" s="100">
        <f>VLOOKUP($A$138,$A$129:$AL$134,6)</f>
        <v>-36</v>
      </c>
      <c r="G138" s="100">
        <f>VLOOKUP($A$138,$A$129:$AL$134,7)</f>
        <v>51</v>
      </c>
      <c r="H138" s="100">
        <f>VLOOKUP($A$138,$A$129:$AL$134,8)</f>
        <v>-27</v>
      </c>
      <c r="I138" s="100">
        <f>VLOOKUP($A$138,$A$129:$AL$134,9)</f>
        <v>25</v>
      </c>
      <c r="J138" s="100">
        <f>VLOOKUP($A$138,$A$129:$AL$134,10)</f>
        <v>-63</v>
      </c>
      <c r="K138" s="100">
        <f>VLOOKUP($A$138,$A$129:$AL$134,11)</f>
        <v>-49</v>
      </c>
      <c r="L138" s="100">
        <f>VLOOKUP($A$138,$A$129:$AL$134,12)</f>
        <v>27</v>
      </c>
      <c r="M138" s="100">
        <f>VLOOKUP($A$138,$A$129:$AL$134,13)</f>
        <v>-42</v>
      </c>
      <c r="N138" s="97">
        <f>VLOOKUP($A$138,$A$129:$AL$134,14)</f>
        <v>-38.081722259521484</v>
      </c>
      <c r="O138" s="97">
        <f>VLOOKUP($A$138,$A$129:$AL$134,15)</f>
        <v>-37.417942047119141</v>
      </c>
      <c r="P138" s="97">
        <f>VLOOKUP($A$138,$A$129:$AL$134,16)</f>
        <v>-33.046272277832031</v>
      </c>
      <c r="Q138" s="97">
        <f>VLOOKUP($A$138,$A$129:$AL$134,17)</f>
        <v>-34.549678802490234</v>
      </c>
      <c r="R138" s="97">
        <f>VLOOKUP($A$138,$A$129:$AL$134,18)</f>
        <v>-33.121086120605469</v>
      </c>
      <c r="S138" s="97">
        <f>VLOOKUP($A$138,$A$129:$AL$134,19)</f>
        <v>-33.678993225097656</v>
      </c>
      <c r="T138" s="97">
        <f>VLOOKUP($A$138,$A$129:$AL$134,20)</f>
        <v>-34.752403259277344</v>
      </c>
      <c r="U138" s="97">
        <f>VLOOKUP($A$138,$A$129:$AL$134,21)</f>
        <v>-35.817070007324219</v>
      </c>
      <c r="V138" s="97">
        <f>VLOOKUP($A$138,$A$129:$AL$134,22)</f>
        <v>-33.637508392333984</v>
      </c>
      <c r="W138" s="97">
        <f>VLOOKUP($A$138,$A$129:$AL$134,23)</f>
        <v>-34.262237548828125</v>
      </c>
      <c r="X138" s="97">
        <f>VLOOKUP($A$138,$A$129:$AL$134,24)</f>
        <v>-33.785873413085937</v>
      </c>
      <c r="Y138" s="97">
        <f>VLOOKUP($A$138,$A$129:$AL$134,25)</f>
        <v>-33.524185180664062</v>
      </c>
      <c r="Z138" s="97">
        <f>VLOOKUP($A$138,$A$129:$AL$134,26)</f>
        <v>-33.455390930175781</v>
      </c>
      <c r="AA138" s="97">
        <f>VLOOKUP($A$138,$A$129:$AL$134,27)</f>
        <v>-33.944698333740234</v>
      </c>
      <c r="AB138" s="97">
        <f>VLOOKUP($A$138,$A$129:$AL$134,28)</f>
        <v>-34.203105926513672</v>
      </c>
      <c r="AC138" s="97">
        <f>VLOOKUP($A$138,$A$129:$AL$134,29)</f>
        <v>-33.657375335693359</v>
      </c>
      <c r="AD138" s="97">
        <f>VLOOKUP($A$138,$A$129:$AL$134,30)</f>
        <v>-35.017227172851563</v>
      </c>
      <c r="AE138" s="97">
        <f>VLOOKUP($A$138,$A$129:$AL$134,31)</f>
        <v>-34.146743774414062</v>
      </c>
      <c r="AF138" s="97">
        <f>VLOOKUP($A$138,$A$129:$AL$134,32)</f>
        <v>-34.0322265625</v>
      </c>
      <c r="AG138" s="97">
        <f>VLOOKUP($A$138,$A$129:$AL$134,33)</f>
        <v>-34.60528564453125</v>
      </c>
      <c r="AH138" s="97">
        <f>VLOOKUP($A$138,$A$129:$AL$134,34)</f>
        <v>-35.416305541992188</v>
      </c>
      <c r="AI138" s="97">
        <f>VLOOKUP($A$138,$A$129:$AL$134,35)</f>
        <v>-35.678661346435547</v>
      </c>
      <c r="AJ138" s="97">
        <f>VLOOKUP($A$138,$A$129:$AL$134,36)</f>
        <v>-35.643104553222656</v>
      </c>
      <c r="AK138" s="97">
        <f>VLOOKUP($A$138,$A$129:$AL$134,37)</f>
        <v>-34.713993072509766</v>
      </c>
      <c r="AL138" s="98">
        <f>VLOOKUP($A$138,$A$129:$AL$134,38)</f>
        <v>-33.465507507324219</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4" spans="1:16358" x14ac:dyDescent="0.25">
      <c r="A164" s="165" t="s">
        <v>435</v>
      </c>
      <c r="B164" s="165"/>
    </row>
    <row r="165" spans="1:16358" s="114" customFormat="1" ht="11.25" x14ac:dyDescent="0.2">
      <c r="A165" s="164" t="s">
        <v>441</v>
      </c>
      <c r="B165" s="164"/>
      <c r="C165" s="164"/>
      <c r="D165" s="164"/>
      <c r="E165" s="164"/>
      <c r="F165" s="164"/>
      <c r="G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5:G165"/>
    <mergeCell ref="A164:B164"/>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North Ayrshire'!A25" display="1. Total Fertility Rate (All persons)"/>
    <hyperlink ref="C6:G6" location="'North Ayrshire'!A63" display="2. Standardised Mortality Ratio (All Persons)"/>
    <hyperlink ref="A7:B7" location="'North Ayrshire'!A101" display="3. Life Expectancy (All Persons)"/>
    <hyperlink ref="C7:G7" location="'North Ayrshire'!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List Box 1">
              <controlPr defaultSize="0" autoLine="0" autoPict="0">
                <anchor moveWithCells="1">
                  <from>
                    <xdr:col>1</xdr:col>
                    <xdr:colOff>9525</xdr:colOff>
                    <xdr:row>24</xdr:row>
                    <xdr:rowOff>0</xdr:rowOff>
                  </from>
                  <to>
                    <xdr:col>2</xdr:col>
                    <xdr:colOff>9525</xdr:colOff>
                    <xdr:row>42</xdr:row>
                    <xdr:rowOff>180975</xdr:rowOff>
                  </to>
                </anchor>
              </controlPr>
            </control>
          </mc:Choice>
        </mc:AlternateContent>
        <mc:AlternateContent xmlns:mc="http://schemas.openxmlformats.org/markup-compatibility/2006">
          <mc:Choice Requires="x14">
            <control shapeId="58370" r:id="rId5" name="List Box 2">
              <controlPr defaultSize="0" autoLine="0" autoPict="0">
                <anchor moveWithCells="1">
                  <from>
                    <xdr:col>1</xdr:col>
                    <xdr:colOff>38100</xdr:colOff>
                    <xdr:row>62</xdr:row>
                    <xdr:rowOff>19050</xdr:rowOff>
                  </from>
                  <to>
                    <xdr:col>2</xdr:col>
                    <xdr:colOff>9525</xdr:colOff>
                    <xdr:row>81</xdr:row>
                    <xdr:rowOff>0</xdr:rowOff>
                  </to>
                </anchor>
              </controlPr>
            </control>
          </mc:Choice>
        </mc:AlternateContent>
        <mc:AlternateContent xmlns:mc="http://schemas.openxmlformats.org/markup-compatibility/2006">
          <mc:Choice Requires="x14">
            <control shapeId="58371" r:id="rId6" name="List Box 3">
              <controlPr defaultSize="0" autoLine="0" autoPict="0">
                <anchor moveWithCells="1">
                  <from>
                    <xdr:col>1</xdr:col>
                    <xdr:colOff>38100</xdr:colOff>
                    <xdr:row>100</xdr:row>
                    <xdr:rowOff>57150</xdr:rowOff>
                  </from>
                  <to>
                    <xdr:col>2</xdr:col>
                    <xdr:colOff>28575</xdr:colOff>
                    <xdr:row>120</xdr:row>
                    <xdr:rowOff>123825</xdr:rowOff>
                  </to>
                </anchor>
              </controlPr>
            </control>
          </mc:Choice>
        </mc:AlternateContent>
        <mc:AlternateContent xmlns:mc="http://schemas.openxmlformats.org/markup-compatibility/2006">
          <mc:Choice Requires="x14">
            <control shapeId="58372" r:id="rId7" name="List Box 4">
              <controlPr defaultSize="0" autoLine="0" autoPict="0">
                <anchor moveWithCells="1">
                  <from>
                    <xdr:col>1</xdr:col>
                    <xdr:colOff>38100</xdr:colOff>
                    <xdr:row>140</xdr:row>
                    <xdr:rowOff>57150</xdr:rowOff>
                  </from>
                  <to>
                    <xdr:col>2</xdr:col>
                    <xdr:colOff>28575</xdr:colOff>
                    <xdr:row>160</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ED224"/>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26</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273</v>
      </c>
      <c r="C13" s="48">
        <v>1.635912299156189</v>
      </c>
      <c r="D13" s="49">
        <v>1.6425000429153442</v>
      </c>
      <c r="E13" s="49">
        <v>1.6524755954742432</v>
      </c>
      <c r="F13" s="49">
        <v>1.6648311614990234</v>
      </c>
      <c r="G13" s="49">
        <v>1.6748046875</v>
      </c>
      <c r="H13" s="49">
        <v>1.682898998260498</v>
      </c>
      <c r="I13" s="49">
        <v>1.6885601282119751</v>
      </c>
      <c r="J13" s="50">
        <v>1.6930086612701416</v>
      </c>
      <c r="K13" s="50">
        <v>1.6976732015609741</v>
      </c>
      <c r="L13" s="50">
        <v>1.7022664546966553</v>
      </c>
      <c r="M13" s="50">
        <v>1.7077910900115967</v>
      </c>
      <c r="N13" s="50">
        <v>1.7144650220870972</v>
      </c>
      <c r="O13" s="50">
        <v>1.7210515737533569</v>
      </c>
      <c r="P13" s="50">
        <v>1.7276721000671387</v>
      </c>
      <c r="Q13" s="50">
        <v>1.7328096628189087</v>
      </c>
      <c r="R13" s="50">
        <v>1.7367587089538574</v>
      </c>
      <c r="S13" s="50">
        <v>1.740874171257019</v>
      </c>
      <c r="T13" s="50">
        <v>1.7462950944900513</v>
      </c>
      <c r="U13" s="50">
        <v>1.750400185585022</v>
      </c>
      <c r="V13" s="50">
        <v>1.750206470489502</v>
      </c>
      <c r="W13" s="50">
        <v>1.7499175071716309</v>
      </c>
      <c r="X13" s="50">
        <v>1.7498048543930054</v>
      </c>
      <c r="Y13" s="50">
        <v>1.7498445510864258</v>
      </c>
      <c r="Z13" s="50">
        <v>1.7500373125076294</v>
      </c>
      <c r="AA13" s="51">
        <v>1.7499700784683228</v>
      </c>
    </row>
    <row r="14" spans="1:27" x14ac:dyDescent="0.25">
      <c r="A14" s="19">
        <v>2</v>
      </c>
      <c r="B14" s="16" t="s">
        <v>274</v>
      </c>
      <c r="C14" s="48">
        <v>1.7667853832244873</v>
      </c>
      <c r="D14" s="49">
        <v>1.773900032043457</v>
      </c>
      <c r="E14" s="49">
        <v>1.7846736907958984</v>
      </c>
      <c r="F14" s="49">
        <v>1.7980176210403442</v>
      </c>
      <c r="G14" s="49">
        <v>1.8087890148162842</v>
      </c>
      <c r="H14" s="49">
        <v>1.8175308704376221</v>
      </c>
      <c r="I14" s="49">
        <v>1.8236448764801025</v>
      </c>
      <c r="J14" s="50">
        <v>1.8284493684768677</v>
      </c>
      <c r="K14" s="50">
        <v>1.8334870338439941</v>
      </c>
      <c r="L14" s="50">
        <v>1.8384476900100708</v>
      </c>
      <c r="M14" s="50">
        <v>1.8444143533706665</v>
      </c>
      <c r="N14" s="50">
        <v>1.8516222238540649</v>
      </c>
      <c r="O14" s="50">
        <v>1.8587357997894287</v>
      </c>
      <c r="P14" s="50">
        <v>1.865885853767395</v>
      </c>
      <c r="Q14" s="50">
        <v>1.8714344501495361</v>
      </c>
      <c r="R14" s="50">
        <v>1.8756994009017944</v>
      </c>
      <c r="S14" s="50">
        <v>1.8801441192626953</v>
      </c>
      <c r="T14" s="50">
        <v>1.8859987258911133</v>
      </c>
      <c r="U14" s="50">
        <v>1.8904322385787964</v>
      </c>
      <c r="V14" s="50">
        <v>1.8902230262756348</v>
      </c>
      <c r="W14" s="50">
        <v>1.8899109363555908</v>
      </c>
      <c r="X14" s="50">
        <v>1.8897892236709595</v>
      </c>
      <c r="Y14" s="50">
        <v>1.8898321390151978</v>
      </c>
      <c r="Z14" s="50">
        <v>1.890040397644043</v>
      </c>
      <c r="AA14" s="51">
        <v>1.8899677991867065</v>
      </c>
    </row>
    <row r="15" spans="1:27" x14ac:dyDescent="0.25">
      <c r="A15" s="19">
        <v>3</v>
      </c>
      <c r="B15" s="16" t="s">
        <v>275</v>
      </c>
      <c r="C15" s="48">
        <v>1.783144474029541</v>
      </c>
      <c r="D15" s="49">
        <v>1.7903250455856323</v>
      </c>
      <c r="E15" s="49">
        <v>1.8011984825134277</v>
      </c>
      <c r="F15" s="49">
        <v>1.8146660327911377</v>
      </c>
      <c r="G15" s="49">
        <v>1.8255370855331421</v>
      </c>
      <c r="H15" s="49">
        <v>1.834359884262085</v>
      </c>
      <c r="I15" s="49">
        <v>1.8405305147171021</v>
      </c>
      <c r="J15" s="50">
        <v>1.8453794717788696</v>
      </c>
      <c r="K15" s="50">
        <v>1.8504638671875</v>
      </c>
      <c r="L15" s="50">
        <v>1.8554704189300537</v>
      </c>
      <c r="M15" s="50">
        <v>1.8614922761917114</v>
      </c>
      <c r="N15" s="50">
        <v>1.8687669038772583</v>
      </c>
      <c r="O15" s="50">
        <v>1.8759462833404541</v>
      </c>
      <c r="P15" s="50">
        <v>1.8831626176834106</v>
      </c>
      <c r="Q15" s="50">
        <v>1.8887625932693481</v>
      </c>
      <c r="R15" s="50">
        <v>1.8930668830871582</v>
      </c>
      <c r="S15" s="50">
        <v>1.8975528478622437</v>
      </c>
      <c r="T15" s="50">
        <v>1.9034616947174072</v>
      </c>
      <c r="U15" s="50">
        <v>1.9079362154006958</v>
      </c>
      <c r="V15" s="50">
        <v>1.9077250957489014</v>
      </c>
      <c r="W15" s="50">
        <v>1.9074100255966187</v>
      </c>
      <c r="X15" s="50">
        <v>1.9072873592376709</v>
      </c>
      <c r="Y15" s="50">
        <v>1.9073306322097778</v>
      </c>
      <c r="Z15" s="50">
        <v>1.9075406789779663</v>
      </c>
      <c r="AA15" s="51">
        <v>1.9074674844741821</v>
      </c>
    </row>
    <row r="16" spans="1:27" x14ac:dyDescent="0.25">
      <c r="A16" s="19">
        <v>4</v>
      </c>
      <c r="B16" s="16" t="s">
        <v>276</v>
      </c>
      <c r="C16" s="52">
        <v>1.5377576351165771</v>
      </c>
      <c r="D16" s="50">
        <v>1.5439499616622925</v>
      </c>
      <c r="E16" s="50">
        <v>1.5533270835876465</v>
      </c>
      <c r="F16" s="50">
        <v>1.5649412870407104</v>
      </c>
      <c r="G16" s="50">
        <v>1.5743163824081421</v>
      </c>
      <c r="H16" s="50">
        <v>1.5819250345230103</v>
      </c>
      <c r="I16" s="50">
        <v>1.5872464179992676</v>
      </c>
      <c r="J16" s="50">
        <v>1.5914281606674194</v>
      </c>
      <c r="K16" s="50">
        <v>1.5958127975463867</v>
      </c>
      <c r="L16" s="50">
        <v>1.6001304388046265</v>
      </c>
      <c r="M16" s="50">
        <v>1.6053235530853271</v>
      </c>
      <c r="N16" s="50">
        <v>1.6115971803665161</v>
      </c>
      <c r="O16" s="50">
        <v>1.617788553237915</v>
      </c>
      <c r="P16" s="50">
        <v>1.624011754989624</v>
      </c>
      <c r="Q16" s="50">
        <v>1.6288410425186157</v>
      </c>
      <c r="R16" s="50">
        <v>1.6325531005859375</v>
      </c>
      <c r="S16" s="50">
        <v>1.636421799659729</v>
      </c>
      <c r="T16" s="50">
        <v>1.6415174007415771</v>
      </c>
      <c r="U16" s="50">
        <v>1.6453762054443359</v>
      </c>
      <c r="V16" s="50">
        <v>1.6451940536499023</v>
      </c>
      <c r="W16" s="50">
        <v>1.6449224948883057</v>
      </c>
      <c r="X16" s="50">
        <v>1.644816517829895</v>
      </c>
      <c r="Y16" s="50">
        <v>1.644853949546814</v>
      </c>
      <c r="Z16" s="50">
        <v>1.6450351476669312</v>
      </c>
      <c r="AA16" s="51">
        <v>1.6449719667434692</v>
      </c>
    </row>
    <row r="17" spans="1:27" x14ac:dyDescent="0.25">
      <c r="A17" s="19">
        <v>5</v>
      </c>
      <c r="B17" s="16" t="s">
        <v>277</v>
      </c>
      <c r="C17" s="52">
        <v>1.7340670824050903</v>
      </c>
      <c r="D17" s="50">
        <v>1.7410500049591064</v>
      </c>
      <c r="E17" s="50">
        <v>1.7516242265701294</v>
      </c>
      <c r="F17" s="50">
        <v>1.7647210359573364</v>
      </c>
      <c r="G17" s="50">
        <v>1.7752929925918579</v>
      </c>
      <c r="H17" s="50">
        <v>1.7838728427886963</v>
      </c>
      <c r="I17" s="50">
        <v>1.7898737192153931</v>
      </c>
      <c r="J17" s="50">
        <v>1.7945891618728638</v>
      </c>
      <c r="K17" s="50">
        <v>1.7995336055755615</v>
      </c>
      <c r="L17" s="50">
        <v>1.8044023513793945</v>
      </c>
      <c r="M17" s="50">
        <v>1.8102585077285767</v>
      </c>
      <c r="N17" s="50">
        <v>1.8173329830169678</v>
      </c>
      <c r="O17" s="50">
        <v>1.8243147134780884</v>
      </c>
      <c r="P17" s="50">
        <v>1.8313324451446533</v>
      </c>
      <c r="Q17" s="50">
        <v>1.8367782831192017</v>
      </c>
      <c r="R17" s="50">
        <v>1.8409641981124878</v>
      </c>
      <c r="S17" s="50">
        <v>1.8453266620635986</v>
      </c>
      <c r="T17" s="50">
        <v>1.8510727882385254</v>
      </c>
      <c r="U17" s="50">
        <v>1.8554242849349976</v>
      </c>
      <c r="V17" s="50">
        <v>1.8552188873291016</v>
      </c>
      <c r="W17" s="50">
        <v>1.8549125194549561</v>
      </c>
      <c r="X17" s="50">
        <v>1.8547931909561157</v>
      </c>
      <c r="Y17" s="50">
        <v>1.8548352718353271</v>
      </c>
      <c r="Z17" s="50">
        <v>1.8550395965576172</v>
      </c>
      <c r="AA17" s="51">
        <v>1.8549683094024658</v>
      </c>
    </row>
    <row r="18" spans="1:27" x14ac:dyDescent="0.25">
      <c r="A18" s="19">
        <v>6</v>
      </c>
      <c r="B18" s="16" t="s">
        <v>278</v>
      </c>
      <c r="C18" s="52">
        <v>1.6522715091705322</v>
      </c>
      <c r="D18" s="50">
        <v>1.6589250564575195</v>
      </c>
      <c r="E18" s="50">
        <v>1.6690003871917725</v>
      </c>
      <c r="F18" s="50">
        <v>1.6814794540405273</v>
      </c>
      <c r="G18" s="50">
        <v>1.6915527582168579</v>
      </c>
      <c r="H18" s="50">
        <v>1.6997280120849609</v>
      </c>
      <c r="I18" s="50">
        <v>1.7054456472396851</v>
      </c>
      <c r="J18" s="50">
        <v>1.7099387645721436</v>
      </c>
      <c r="K18" s="50">
        <v>1.7146499156951904</v>
      </c>
      <c r="L18" s="50">
        <v>1.7192890644073486</v>
      </c>
      <c r="M18" s="50">
        <v>1.7248690128326416</v>
      </c>
      <c r="N18" s="50">
        <v>1.7316097021102905</v>
      </c>
      <c r="O18" s="50">
        <v>1.7382621765136719</v>
      </c>
      <c r="P18" s="50">
        <v>1.7449488639831543</v>
      </c>
      <c r="Q18" s="50">
        <v>1.7501378059387207</v>
      </c>
      <c r="R18" s="50">
        <v>1.7541261911392212</v>
      </c>
      <c r="S18" s="50">
        <v>1.7582828998565674</v>
      </c>
      <c r="T18" s="50">
        <v>1.7637580633163452</v>
      </c>
      <c r="U18" s="50">
        <v>1.7679042816162109</v>
      </c>
      <c r="V18" s="50">
        <v>1.7677085399627686</v>
      </c>
      <c r="W18" s="50">
        <v>1.7674167156219482</v>
      </c>
      <c r="X18" s="50">
        <v>1.7673028707504272</v>
      </c>
      <c r="Y18" s="50">
        <v>1.7673430442810059</v>
      </c>
      <c r="Z18" s="50">
        <v>1.7675377130508423</v>
      </c>
      <c r="AA18" s="51">
        <v>1.7674698829650879</v>
      </c>
    </row>
    <row r="19" spans="1:27" x14ac:dyDescent="0.25">
      <c r="A19" s="19">
        <v>7</v>
      </c>
      <c r="B19" s="16" t="s">
        <v>279</v>
      </c>
      <c r="C19" s="52">
        <v>1.8322218656539917</v>
      </c>
      <c r="D19" s="50">
        <v>1.8395999670028687</v>
      </c>
      <c r="E19" s="50">
        <v>1.8507727384567261</v>
      </c>
      <c r="F19" s="50">
        <v>1.8646109104156494</v>
      </c>
      <c r="G19" s="50">
        <v>1.8757811784744263</v>
      </c>
      <c r="H19" s="50">
        <v>1.8848468065261841</v>
      </c>
      <c r="I19" s="50">
        <v>1.891187310218811</v>
      </c>
      <c r="J19" s="50">
        <v>1.8961697816848755</v>
      </c>
      <c r="K19" s="50">
        <v>1.9013940095901489</v>
      </c>
      <c r="L19" s="50">
        <v>1.9065383672714233</v>
      </c>
      <c r="M19" s="50">
        <v>1.9127260446548462</v>
      </c>
      <c r="N19" s="50">
        <v>1.9202008247375488</v>
      </c>
      <c r="O19" s="50">
        <v>1.9275778532028198</v>
      </c>
      <c r="P19" s="50">
        <v>1.934992790222168</v>
      </c>
      <c r="Q19" s="50">
        <v>1.9407467842102051</v>
      </c>
      <c r="R19" s="50">
        <v>1.9451696872711182</v>
      </c>
      <c r="S19" s="50">
        <v>1.9497791528701782</v>
      </c>
      <c r="T19" s="50">
        <v>1.9558504819869995</v>
      </c>
      <c r="U19" s="50">
        <v>1.9604482650756836</v>
      </c>
      <c r="V19" s="50">
        <v>1.9602313041687012</v>
      </c>
      <c r="W19" s="50">
        <v>1.9599076509475708</v>
      </c>
      <c r="X19" s="50">
        <v>1.9597814083099365</v>
      </c>
      <c r="Y19" s="50">
        <v>1.9598259925842285</v>
      </c>
      <c r="Z19" s="50">
        <v>1.960041880607605</v>
      </c>
      <c r="AA19" s="51">
        <v>1.9599665403366089</v>
      </c>
    </row>
    <row r="20" spans="1:27" x14ac:dyDescent="0.25">
      <c r="A20" s="19">
        <v>8</v>
      </c>
      <c r="B20" s="16" t="s">
        <v>280</v>
      </c>
      <c r="C20" s="52">
        <v>1.7013489007949829</v>
      </c>
      <c r="D20" s="50">
        <v>1.7081999778747559</v>
      </c>
      <c r="E20" s="50">
        <v>1.7185746431350708</v>
      </c>
      <c r="F20" s="50">
        <v>1.7314244508743286</v>
      </c>
      <c r="G20" s="50">
        <v>1.7417968511581421</v>
      </c>
      <c r="H20" s="50">
        <v>1.7502149343490601</v>
      </c>
      <c r="I20" s="50">
        <v>1.756102442741394</v>
      </c>
      <c r="J20" s="50">
        <v>1.7607290744781494</v>
      </c>
      <c r="K20" s="50">
        <v>1.7655801773071289</v>
      </c>
      <c r="L20" s="50">
        <v>1.7703570127487183</v>
      </c>
      <c r="M20" s="50">
        <v>1.7761026620864868</v>
      </c>
      <c r="N20" s="50">
        <v>1.7830436229705811</v>
      </c>
      <c r="O20" s="50">
        <v>1.7898937463760376</v>
      </c>
      <c r="P20" s="50">
        <v>1.7967790365219116</v>
      </c>
      <c r="Q20" s="50">
        <v>1.8021221160888672</v>
      </c>
      <c r="R20" s="50">
        <v>1.8062289953231812</v>
      </c>
      <c r="S20" s="50">
        <v>1.810509204864502</v>
      </c>
      <c r="T20" s="50">
        <v>1.8161468505859375</v>
      </c>
      <c r="U20" s="50">
        <v>1.8204162120819092</v>
      </c>
      <c r="V20" s="50">
        <v>1.8202147483825684</v>
      </c>
      <c r="W20" s="50">
        <v>1.8199142217636108</v>
      </c>
      <c r="X20" s="50">
        <v>1.8197970390319824</v>
      </c>
      <c r="Y20" s="50">
        <v>1.8198384046554565</v>
      </c>
      <c r="Z20" s="50">
        <v>1.820038914680481</v>
      </c>
      <c r="AA20" s="51">
        <v>1.8199689388275146</v>
      </c>
    </row>
    <row r="21" spans="1:27" x14ac:dyDescent="0.25">
      <c r="A21" s="19">
        <v>9</v>
      </c>
      <c r="B21" s="16" t="s">
        <v>281</v>
      </c>
      <c r="C21" s="52">
        <v>1.750426173210144</v>
      </c>
      <c r="D21" s="50">
        <v>1.7574750185012817</v>
      </c>
      <c r="E21" s="50">
        <v>1.7681488990783691</v>
      </c>
      <c r="F21" s="50">
        <v>1.7813693284988403</v>
      </c>
      <c r="G21" s="50">
        <v>1.7920409440994263</v>
      </c>
      <c r="H21" s="50">
        <v>1.8007018566131592</v>
      </c>
      <c r="I21" s="50">
        <v>1.806759238243103</v>
      </c>
      <c r="J21" s="50">
        <v>1.8115192651748657</v>
      </c>
      <c r="K21" s="50">
        <v>1.8165103197097778</v>
      </c>
      <c r="L21" s="50">
        <v>1.8214250802993774</v>
      </c>
      <c r="M21" s="50">
        <v>1.8273364305496216</v>
      </c>
      <c r="N21" s="50">
        <v>1.8344775438308716</v>
      </c>
      <c r="O21" s="50">
        <v>1.8415251970291138</v>
      </c>
      <c r="P21" s="50">
        <v>1.8486092090606689</v>
      </c>
      <c r="Q21" s="50">
        <v>1.8541063070297241</v>
      </c>
      <c r="R21" s="50">
        <v>1.8583317995071411</v>
      </c>
      <c r="S21" s="50">
        <v>1.862735390663147</v>
      </c>
      <c r="T21" s="50">
        <v>1.8685357570648193</v>
      </c>
      <c r="U21" s="50">
        <v>1.872928261756897</v>
      </c>
      <c r="V21" s="50">
        <v>1.8727209568023682</v>
      </c>
      <c r="W21" s="50">
        <v>1.8724117279052734</v>
      </c>
      <c r="X21" s="50">
        <v>1.8722912073135376</v>
      </c>
      <c r="Y21" s="50">
        <v>1.8723337650299072</v>
      </c>
      <c r="Z21" s="50">
        <v>1.8725399971008301</v>
      </c>
      <c r="AA21" s="51">
        <v>1.8724679946899414</v>
      </c>
    </row>
    <row r="22" spans="1:27" x14ac:dyDescent="0.25">
      <c r="A22" s="19">
        <v>10</v>
      </c>
      <c r="B22" s="16" t="s">
        <v>282</v>
      </c>
      <c r="C22" s="52">
        <v>1.6195532083511353</v>
      </c>
      <c r="D22" s="50">
        <v>1.6260750293731689</v>
      </c>
      <c r="E22" s="50">
        <v>1.6359509229660034</v>
      </c>
      <c r="F22" s="50">
        <v>1.6481828689575195</v>
      </c>
      <c r="G22" s="50">
        <v>1.6580566167831421</v>
      </c>
      <c r="H22" s="50">
        <v>1.6660699844360352</v>
      </c>
      <c r="I22" s="50">
        <v>1.6716744899749756</v>
      </c>
      <c r="J22" s="50">
        <v>1.6760785579681396</v>
      </c>
      <c r="K22" s="50">
        <v>1.6806964874267578</v>
      </c>
      <c r="L22" s="50">
        <v>1.6852437257766724</v>
      </c>
      <c r="M22" s="50">
        <v>1.6907131671905518</v>
      </c>
      <c r="N22" s="50">
        <v>1.6973203420639038</v>
      </c>
      <c r="O22" s="50">
        <v>1.7038410902023315</v>
      </c>
      <c r="P22" s="50">
        <v>1.7103954553604126</v>
      </c>
      <c r="Q22" s="50">
        <v>1.7154815196990967</v>
      </c>
      <c r="R22" s="50">
        <v>1.7193911075592041</v>
      </c>
      <c r="S22" s="50">
        <v>1.7234654426574707</v>
      </c>
      <c r="T22" s="50">
        <v>1.7288321256637573</v>
      </c>
      <c r="U22" s="50">
        <v>1.7328962087631226</v>
      </c>
      <c r="V22" s="50">
        <v>1.7327044010162354</v>
      </c>
      <c r="W22" s="50">
        <v>1.7324182987213135</v>
      </c>
      <c r="X22" s="50">
        <v>1.7323068380355835</v>
      </c>
      <c r="Y22" s="50">
        <v>1.7323461771011353</v>
      </c>
      <c r="Z22" s="50">
        <v>1.7325370311737061</v>
      </c>
      <c r="AA22" s="51">
        <v>1.7324703931808472</v>
      </c>
    </row>
    <row r="23" spans="1:27" x14ac:dyDescent="0.25">
      <c r="A23" s="19">
        <v>11</v>
      </c>
      <c r="B23" s="16" t="s">
        <v>283</v>
      </c>
      <c r="C23" s="52">
        <v>1.7177079916000366</v>
      </c>
      <c r="D23" s="50">
        <v>1.7246249914169312</v>
      </c>
      <c r="E23" s="50">
        <v>1.7350994348526001</v>
      </c>
      <c r="F23" s="50">
        <v>1.7480727434158325</v>
      </c>
      <c r="G23" s="50">
        <v>1.758544921875</v>
      </c>
      <c r="H23" s="50">
        <v>1.7670439481735229</v>
      </c>
      <c r="I23" s="50">
        <v>1.7729880809783936</v>
      </c>
      <c r="J23" s="50">
        <v>1.7776591777801514</v>
      </c>
      <c r="K23" s="50">
        <v>1.7825568914413452</v>
      </c>
      <c r="L23" s="50">
        <v>1.7873797416687012</v>
      </c>
      <c r="M23" s="50">
        <v>1.7931805849075317</v>
      </c>
      <c r="N23" s="50">
        <v>1.8001883029937744</v>
      </c>
      <c r="O23" s="50">
        <v>1.807104229927063</v>
      </c>
      <c r="P23" s="50">
        <v>1.8140558004379272</v>
      </c>
      <c r="Q23" s="50">
        <v>1.8194501399993896</v>
      </c>
      <c r="R23" s="50">
        <v>1.8235965967178345</v>
      </c>
      <c r="S23" s="50">
        <v>1.8279179334640503</v>
      </c>
      <c r="T23" s="50">
        <v>1.8336098194122314</v>
      </c>
      <c r="U23" s="50">
        <v>1.8379201889038086</v>
      </c>
      <c r="V23" s="50">
        <v>1.837716817855835</v>
      </c>
      <c r="W23" s="50">
        <v>1.8374134302139282</v>
      </c>
      <c r="X23" s="50">
        <v>1.8372950553894043</v>
      </c>
      <c r="Y23" s="50">
        <v>1.8373368978500366</v>
      </c>
      <c r="Z23" s="50">
        <v>1.8375391960144043</v>
      </c>
      <c r="AA23" s="51">
        <v>1.8374686241149902</v>
      </c>
    </row>
    <row r="24" spans="1:27" x14ac:dyDescent="0.25">
      <c r="A24" s="19">
        <v>12</v>
      </c>
      <c r="B24" s="16" t="s">
        <v>284</v>
      </c>
      <c r="C24" s="52">
        <v>1.635912299156189</v>
      </c>
      <c r="D24" s="50">
        <v>1.6425000429153442</v>
      </c>
      <c r="E24" s="50">
        <v>1.6524755954742432</v>
      </c>
      <c r="F24" s="50">
        <v>1.6648311614990234</v>
      </c>
      <c r="G24" s="50">
        <v>1.6748046875</v>
      </c>
      <c r="H24" s="50">
        <v>1.682898998260498</v>
      </c>
      <c r="I24" s="50">
        <v>1.6885601282119751</v>
      </c>
      <c r="J24" s="50">
        <v>1.6930086612701416</v>
      </c>
      <c r="K24" s="50">
        <v>1.6976732015609741</v>
      </c>
      <c r="L24" s="50">
        <v>1.7022664546966553</v>
      </c>
      <c r="M24" s="50">
        <v>1.7077910900115967</v>
      </c>
      <c r="N24" s="50">
        <v>1.7144650220870972</v>
      </c>
      <c r="O24" s="50">
        <v>1.7210515737533569</v>
      </c>
      <c r="P24" s="50">
        <v>1.7276721000671387</v>
      </c>
      <c r="Q24" s="50">
        <v>1.7328096628189087</v>
      </c>
      <c r="R24" s="50">
        <v>1.7367587089538574</v>
      </c>
      <c r="S24" s="50">
        <v>1.740874171257019</v>
      </c>
      <c r="T24" s="50">
        <v>1.7462950944900513</v>
      </c>
      <c r="U24" s="50">
        <v>1.750400185585022</v>
      </c>
      <c r="V24" s="50">
        <v>1.750206470489502</v>
      </c>
      <c r="W24" s="50">
        <v>1.7499175071716309</v>
      </c>
      <c r="X24" s="50">
        <v>1.7498048543930054</v>
      </c>
      <c r="Y24" s="50">
        <v>1.7498445510864258</v>
      </c>
      <c r="Z24" s="50">
        <v>1.7500373125076294</v>
      </c>
      <c r="AA24" s="51">
        <v>1.7499700784683228</v>
      </c>
    </row>
    <row r="25" spans="1:27" x14ac:dyDescent="0.25">
      <c r="A25" s="19">
        <v>13</v>
      </c>
      <c r="B25" s="16" t="s">
        <v>285</v>
      </c>
      <c r="C25" s="52">
        <v>1.6686305999755859</v>
      </c>
      <c r="D25" s="50">
        <v>1.6753499507904053</v>
      </c>
      <c r="E25" s="50">
        <v>1.6855251789093018</v>
      </c>
      <c r="F25" s="50">
        <v>1.6981277465820312</v>
      </c>
      <c r="G25" s="50">
        <v>1.7083007097244263</v>
      </c>
      <c r="H25" s="50">
        <v>1.7165569067001343</v>
      </c>
      <c r="I25" s="50">
        <v>1.7223312854766846</v>
      </c>
      <c r="J25" s="50">
        <v>1.7268688678741455</v>
      </c>
      <c r="K25" s="50">
        <v>1.7316267490386963</v>
      </c>
      <c r="L25" s="50">
        <v>1.7363117933273315</v>
      </c>
      <c r="M25" s="50">
        <v>1.7419469356536865</v>
      </c>
      <c r="N25" s="50">
        <v>1.7487543821334839</v>
      </c>
      <c r="O25" s="50">
        <v>1.7554726600646973</v>
      </c>
      <c r="P25" s="50">
        <v>1.7622256278991699</v>
      </c>
      <c r="Q25" s="50">
        <v>1.7674658298492432</v>
      </c>
      <c r="R25" s="50">
        <v>1.7714937925338745</v>
      </c>
      <c r="S25" s="50">
        <v>1.7756917476654053</v>
      </c>
      <c r="T25" s="50">
        <v>1.7812210321426392</v>
      </c>
      <c r="U25" s="50">
        <v>1.7854082584381104</v>
      </c>
      <c r="V25" s="50">
        <v>1.7852106094360352</v>
      </c>
      <c r="W25" s="50">
        <v>1.7849158048629761</v>
      </c>
      <c r="X25" s="50">
        <v>1.7848010063171387</v>
      </c>
      <c r="Y25" s="50">
        <v>1.7848415374755859</v>
      </c>
      <c r="Z25" s="50">
        <v>1.7850381135940552</v>
      </c>
      <c r="AA25" s="51">
        <v>1.7849695682525635</v>
      </c>
    </row>
    <row r="26" spans="1:27" x14ac:dyDescent="0.25">
      <c r="A26" s="19">
        <v>14</v>
      </c>
      <c r="B26" s="16" t="s">
        <v>286</v>
      </c>
      <c r="C26" s="52">
        <v>1.750426173210144</v>
      </c>
      <c r="D26" s="50">
        <v>1.7574750185012817</v>
      </c>
      <c r="E26" s="50">
        <v>1.7681488990783691</v>
      </c>
      <c r="F26" s="50">
        <v>1.7813693284988403</v>
      </c>
      <c r="G26" s="50">
        <v>1.7920409440994263</v>
      </c>
      <c r="H26" s="50">
        <v>1.8007018566131592</v>
      </c>
      <c r="I26" s="50">
        <v>1.806759238243103</v>
      </c>
      <c r="J26" s="50">
        <v>1.8115192651748657</v>
      </c>
      <c r="K26" s="50">
        <v>1.8165103197097778</v>
      </c>
      <c r="L26" s="50">
        <v>1.8214250802993774</v>
      </c>
      <c r="M26" s="50">
        <v>1.8273364305496216</v>
      </c>
      <c r="N26" s="50">
        <v>1.8344775438308716</v>
      </c>
      <c r="O26" s="50">
        <v>1.8415251970291138</v>
      </c>
      <c r="P26" s="50">
        <v>1.8486092090606689</v>
      </c>
      <c r="Q26" s="50">
        <v>1.8541063070297241</v>
      </c>
      <c r="R26" s="50">
        <v>1.8583317995071411</v>
      </c>
      <c r="S26" s="50">
        <v>1.862735390663147</v>
      </c>
      <c r="T26" s="50">
        <v>1.8685357570648193</v>
      </c>
      <c r="U26" s="50">
        <v>1.872928261756897</v>
      </c>
      <c r="V26" s="50">
        <v>1.8727209568023682</v>
      </c>
      <c r="W26" s="50">
        <v>1.8724117279052734</v>
      </c>
      <c r="X26" s="50">
        <v>1.8722912073135376</v>
      </c>
      <c r="Y26" s="50">
        <v>1.8723337650299072</v>
      </c>
      <c r="Z26" s="50">
        <v>1.8725399971008301</v>
      </c>
      <c r="AA26" s="51">
        <v>1.8724679946899414</v>
      </c>
    </row>
    <row r="27" spans="1:27" x14ac:dyDescent="0.25">
      <c r="A27" s="19">
        <v>15</v>
      </c>
      <c r="B27" s="16" t="s">
        <v>287</v>
      </c>
      <c r="C27" s="52">
        <v>1.8649400472640991</v>
      </c>
      <c r="D27" s="50">
        <v>1.8724499940872192</v>
      </c>
      <c r="E27" s="50">
        <v>1.8838222026824951</v>
      </c>
      <c r="F27" s="50">
        <v>1.8979074954986572</v>
      </c>
      <c r="G27" s="50">
        <v>1.9092773199081421</v>
      </c>
      <c r="H27" s="50">
        <v>1.9185048341751099</v>
      </c>
      <c r="I27" s="50">
        <v>1.9249584674835205</v>
      </c>
      <c r="J27" s="50">
        <v>1.9300298690795898</v>
      </c>
      <c r="K27" s="50">
        <v>1.9353474378585815</v>
      </c>
      <c r="L27" s="50">
        <v>1.9405837059020996</v>
      </c>
      <c r="M27" s="50">
        <v>1.9468817710876465</v>
      </c>
      <c r="N27" s="50">
        <v>1.9544901847839355</v>
      </c>
      <c r="O27" s="50">
        <v>1.9619988203048706</v>
      </c>
      <c r="P27" s="50">
        <v>1.9695461988449097</v>
      </c>
      <c r="Q27" s="50">
        <v>1.9754030704498291</v>
      </c>
      <c r="R27" s="50">
        <v>1.9799048900604248</v>
      </c>
      <c r="S27" s="50">
        <v>1.9845966100692749</v>
      </c>
      <c r="T27" s="50">
        <v>1.9907764196395874</v>
      </c>
      <c r="U27" s="50">
        <v>1.9954562187194824</v>
      </c>
      <c r="V27" s="50">
        <v>1.9952353239059448</v>
      </c>
      <c r="W27" s="50">
        <v>1.994905948638916</v>
      </c>
      <c r="X27" s="50">
        <v>1.9947775602340698</v>
      </c>
      <c r="Y27" s="50">
        <v>1.9948228597640991</v>
      </c>
      <c r="Z27" s="50">
        <v>1.9950425624847412</v>
      </c>
      <c r="AA27" s="51">
        <v>1.9949659109115601</v>
      </c>
    </row>
    <row r="28" spans="1:27" x14ac:dyDescent="0.25">
      <c r="A28" s="19">
        <v>16</v>
      </c>
      <c r="B28" s="16" t="s">
        <v>288</v>
      </c>
      <c r="C28" s="52">
        <v>1.6522715091705322</v>
      </c>
      <c r="D28" s="50">
        <v>1.6589250564575195</v>
      </c>
      <c r="E28" s="50">
        <v>1.6690003871917725</v>
      </c>
      <c r="F28" s="50">
        <v>1.6814794540405273</v>
      </c>
      <c r="G28" s="50">
        <v>1.6915527582168579</v>
      </c>
      <c r="H28" s="50">
        <v>1.6997280120849609</v>
      </c>
      <c r="I28" s="50">
        <v>1.7054456472396851</v>
      </c>
      <c r="J28" s="50">
        <v>1.7099387645721436</v>
      </c>
      <c r="K28" s="50">
        <v>1.7146499156951904</v>
      </c>
      <c r="L28" s="50">
        <v>1.7192890644073486</v>
      </c>
      <c r="M28" s="50">
        <v>1.7248690128326416</v>
      </c>
      <c r="N28" s="50">
        <v>1.7316097021102905</v>
      </c>
      <c r="O28" s="50">
        <v>1.7382621765136719</v>
      </c>
      <c r="P28" s="50">
        <v>1.7449488639831543</v>
      </c>
      <c r="Q28" s="50">
        <v>1.7501378059387207</v>
      </c>
      <c r="R28" s="50">
        <v>1.7541261911392212</v>
      </c>
      <c r="S28" s="50">
        <v>1.7582828998565674</v>
      </c>
      <c r="T28" s="50">
        <v>1.7637580633163452</v>
      </c>
      <c r="U28" s="50">
        <v>1.7679042816162109</v>
      </c>
      <c r="V28" s="50">
        <v>1.7677085399627686</v>
      </c>
      <c r="W28" s="50">
        <v>1.7674167156219482</v>
      </c>
      <c r="X28" s="50">
        <v>1.7673028707504272</v>
      </c>
      <c r="Y28" s="50">
        <v>1.7673430442810059</v>
      </c>
      <c r="Z28" s="50">
        <v>1.7675377130508423</v>
      </c>
      <c r="AA28" s="51">
        <v>1.7674698829650879</v>
      </c>
    </row>
    <row r="29" spans="1:27" x14ac:dyDescent="0.25">
      <c r="A29" s="19">
        <v>17</v>
      </c>
      <c r="B29" s="16" t="s">
        <v>289</v>
      </c>
      <c r="C29" s="52">
        <v>1.7667853832244873</v>
      </c>
      <c r="D29" s="50">
        <v>1.773900032043457</v>
      </c>
      <c r="E29" s="50">
        <v>1.7846736907958984</v>
      </c>
      <c r="F29" s="50">
        <v>1.7980176210403442</v>
      </c>
      <c r="G29" s="50">
        <v>1.8087890148162842</v>
      </c>
      <c r="H29" s="50">
        <v>1.8175308704376221</v>
      </c>
      <c r="I29" s="50">
        <v>1.8236448764801025</v>
      </c>
      <c r="J29" s="50">
        <v>1.8284493684768677</v>
      </c>
      <c r="K29" s="50">
        <v>1.8334870338439941</v>
      </c>
      <c r="L29" s="50">
        <v>1.8384476900100708</v>
      </c>
      <c r="M29" s="50">
        <v>1.8444143533706665</v>
      </c>
      <c r="N29" s="50">
        <v>1.8516222238540649</v>
      </c>
      <c r="O29" s="50">
        <v>1.8587357997894287</v>
      </c>
      <c r="P29" s="50">
        <v>1.865885853767395</v>
      </c>
      <c r="Q29" s="50">
        <v>1.8714344501495361</v>
      </c>
      <c r="R29" s="50">
        <v>1.8756994009017944</v>
      </c>
      <c r="S29" s="50">
        <v>1.8801441192626953</v>
      </c>
      <c r="T29" s="50">
        <v>1.8859987258911133</v>
      </c>
      <c r="U29" s="50">
        <v>1.8904322385787964</v>
      </c>
      <c r="V29" s="50">
        <v>1.8902230262756348</v>
      </c>
      <c r="W29" s="50">
        <v>1.8899109363555908</v>
      </c>
      <c r="X29" s="50">
        <v>1.8897892236709595</v>
      </c>
      <c r="Y29" s="50">
        <v>1.8898321390151978</v>
      </c>
      <c r="Z29" s="50">
        <v>1.890040397644043</v>
      </c>
      <c r="AA29" s="51">
        <v>1.8899677991867065</v>
      </c>
    </row>
    <row r="30" spans="1:27" x14ac:dyDescent="0.25">
      <c r="A30" s="19">
        <v>18</v>
      </c>
      <c r="B30" s="16" t="s">
        <v>290</v>
      </c>
      <c r="C30" s="52">
        <v>1.8322218656539917</v>
      </c>
      <c r="D30" s="50">
        <v>1.8395999670028687</v>
      </c>
      <c r="E30" s="50">
        <v>1.8507727384567261</v>
      </c>
      <c r="F30" s="50">
        <v>1.8646109104156494</v>
      </c>
      <c r="G30" s="50">
        <v>1.8757811784744263</v>
      </c>
      <c r="H30" s="50">
        <v>1.8848468065261841</v>
      </c>
      <c r="I30" s="50">
        <v>1.891187310218811</v>
      </c>
      <c r="J30" s="50">
        <v>1.8961697816848755</v>
      </c>
      <c r="K30" s="50">
        <v>1.9013940095901489</v>
      </c>
      <c r="L30" s="50">
        <v>1.9065383672714233</v>
      </c>
      <c r="M30" s="50">
        <v>1.9127260446548462</v>
      </c>
      <c r="N30" s="50">
        <v>1.9202008247375488</v>
      </c>
      <c r="O30" s="50">
        <v>1.9275778532028198</v>
      </c>
      <c r="P30" s="50">
        <v>1.934992790222168</v>
      </c>
      <c r="Q30" s="50">
        <v>1.9407467842102051</v>
      </c>
      <c r="R30" s="50">
        <v>1.9451696872711182</v>
      </c>
      <c r="S30" s="50">
        <v>1.9497791528701782</v>
      </c>
      <c r="T30" s="50">
        <v>1.9558504819869995</v>
      </c>
      <c r="U30" s="50">
        <v>1.9604482650756836</v>
      </c>
      <c r="V30" s="50">
        <v>1.9602313041687012</v>
      </c>
      <c r="W30" s="50">
        <v>1.9599076509475708</v>
      </c>
      <c r="X30" s="50">
        <v>1.9597814083099365</v>
      </c>
      <c r="Y30" s="50">
        <v>1.9598259925842285</v>
      </c>
      <c r="Z30" s="50">
        <v>1.960041880607605</v>
      </c>
      <c r="AA30" s="51">
        <v>1.9599665403366089</v>
      </c>
    </row>
    <row r="31" spans="1:27" x14ac:dyDescent="0.25">
      <c r="A31" s="19">
        <v>19</v>
      </c>
      <c r="B31" s="16" t="s">
        <v>291</v>
      </c>
      <c r="C31" s="52">
        <v>1.6031941175460815</v>
      </c>
      <c r="D31" s="50">
        <v>1.6096500158309937</v>
      </c>
      <c r="E31" s="50">
        <v>1.6194261312484741</v>
      </c>
      <c r="F31" s="50">
        <v>1.6315345764160156</v>
      </c>
      <c r="G31" s="50">
        <v>1.6413085460662842</v>
      </c>
      <c r="H31" s="50">
        <v>1.6492409706115723</v>
      </c>
      <c r="I31" s="50">
        <v>1.6547888517379761</v>
      </c>
      <c r="J31" s="50">
        <v>1.6591485738754272</v>
      </c>
      <c r="K31" s="50">
        <v>1.6637197732925415</v>
      </c>
      <c r="L31" s="50">
        <v>1.668221116065979</v>
      </c>
      <c r="M31" s="50">
        <v>1.6736352443695068</v>
      </c>
      <c r="N31" s="50">
        <v>1.68017578125</v>
      </c>
      <c r="O31" s="50">
        <v>1.6866306066513062</v>
      </c>
      <c r="P31" s="50">
        <v>1.693118691444397</v>
      </c>
      <c r="Q31" s="50">
        <v>1.6981534957885742</v>
      </c>
      <c r="R31" s="50">
        <v>1.7020235061645508</v>
      </c>
      <c r="S31" s="50">
        <v>1.7060567140579224</v>
      </c>
      <c r="T31" s="50">
        <v>1.7113691568374634</v>
      </c>
      <c r="U31" s="50">
        <v>1.7153922319412231</v>
      </c>
      <c r="V31" s="50">
        <v>1.7152023315429688</v>
      </c>
      <c r="W31" s="50">
        <v>1.7149192094802856</v>
      </c>
      <c r="X31" s="50">
        <v>1.7148088216781616</v>
      </c>
      <c r="Y31" s="50">
        <v>1.7148476839065552</v>
      </c>
      <c r="Z31" s="50">
        <v>1.7150366306304932</v>
      </c>
      <c r="AA31" s="51">
        <v>1.7149707078933716</v>
      </c>
    </row>
    <row r="32" spans="1:27" x14ac:dyDescent="0.25">
      <c r="A32" s="20">
        <v>20</v>
      </c>
      <c r="B32" s="17" t="s">
        <v>292</v>
      </c>
      <c r="C32" s="53">
        <v>1.7667853832244873</v>
      </c>
      <c r="D32" s="54">
        <v>1.773900032043457</v>
      </c>
      <c r="E32" s="54">
        <v>1.7846736907958984</v>
      </c>
      <c r="F32" s="54">
        <v>1.7980176210403442</v>
      </c>
      <c r="G32" s="54">
        <v>1.8087890148162842</v>
      </c>
      <c r="H32" s="54">
        <v>1.8175308704376221</v>
      </c>
      <c r="I32" s="54">
        <v>1.8236448764801025</v>
      </c>
      <c r="J32" s="54">
        <v>1.8284493684768677</v>
      </c>
      <c r="K32" s="54">
        <v>1.8334870338439941</v>
      </c>
      <c r="L32" s="54">
        <v>1.8384476900100708</v>
      </c>
      <c r="M32" s="54">
        <v>1.8444143533706665</v>
      </c>
      <c r="N32" s="54">
        <v>1.8516222238540649</v>
      </c>
      <c r="O32" s="54">
        <v>1.8587357997894287</v>
      </c>
      <c r="P32" s="54">
        <v>1.865885853767395</v>
      </c>
      <c r="Q32" s="54">
        <v>1.8714344501495361</v>
      </c>
      <c r="R32" s="54">
        <v>1.8756994009017944</v>
      </c>
      <c r="S32" s="54">
        <v>1.8801441192626953</v>
      </c>
      <c r="T32" s="54">
        <v>1.8859987258911133</v>
      </c>
      <c r="U32" s="54">
        <v>1.8904322385787964</v>
      </c>
      <c r="V32" s="54">
        <v>1.8902230262756348</v>
      </c>
      <c r="W32" s="54">
        <v>1.8899109363555908</v>
      </c>
      <c r="X32" s="54">
        <v>1.8897892236709595</v>
      </c>
      <c r="Y32" s="54">
        <v>1.8898321390151978</v>
      </c>
      <c r="Z32" s="54">
        <v>1.890040397644043</v>
      </c>
      <c r="AA32" s="55">
        <v>1.8899677991867065</v>
      </c>
    </row>
    <row r="33" spans="1:27" x14ac:dyDescent="0.25">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row>
    <row r="34" spans="1:27" x14ac:dyDescent="0.25">
      <c r="A34" s="69"/>
      <c r="B34" s="10" t="s">
        <v>85</v>
      </c>
      <c r="C34" s="69"/>
      <c r="D34" s="69"/>
      <c r="E34" s="69"/>
      <c r="F34" s="69"/>
      <c r="G34" s="69"/>
      <c r="H34" s="69"/>
      <c r="I34" s="69"/>
      <c r="J34" s="69"/>
      <c r="K34" s="69"/>
      <c r="L34" s="69"/>
      <c r="M34" s="69"/>
      <c r="N34" s="69"/>
      <c r="O34" s="69"/>
      <c r="P34" s="69"/>
      <c r="Q34" s="69"/>
      <c r="R34" s="69"/>
      <c r="S34" s="69"/>
      <c r="T34" s="69"/>
      <c r="U34" s="69"/>
      <c r="V34" s="69"/>
      <c r="W34" s="69"/>
      <c r="X34" s="69"/>
      <c r="Y34" s="69"/>
      <c r="Z34" s="69"/>
      <c r="AA34" s="69"/>
    </row>
    <row r="35" spans="1:27" x14ac:dyDescent="0.25">
      <c r="A35" s="15" t="s">
        <v>84</v>
      </c>
      <c r="B35" s="22" t="s">
        <v>83</v>
      </c>
      <c r="C35" s="46" t="s">
        <v>45</v>
      </c>
      <c r="D35" s="46" t="s">
        <v>46</v>
      </c>
      <c r="E35" s="46" t="s">
        <v>47</v>
      </c>
      <c r="F35" s="46" t="s">
        <v>48</v>
      </c>
      <c r="G35" s="46" t="s">
        <v>49</v>
      </c>
      <c r="H35" s="46" t="s">
        <v>50</v>
      </c>
      <c r="I35" s="46" t="s">
        <v>51</v>
      </c>
      <c r="J35" s="46" t="s">
        <v>52</v>
      </c>
      <c r="K35" s="46" t="s">
        <v>53</v>
      </c>
      <c r="L35" s="46" t="s">
        <v>54</v>
      </c>
      <c r="M35" s="46" t="s">
        <v>55</v>
      </c>
      <c r="N35" s="46" t="s">
        <v>56</v>
      </c>
      <c r="O35" s="46" t="s">
        <v>57</v>
      </c>
      <c r="P35" s="46" t="s">
        <v>58</v>
      </c>
      <c r="Q35" s="46" t="s">
        <v>59</v>
      </c>
      <c r="R35" s="46" t="s">
        <v>60</v>
      </c>
      <c r="S35" s="46" t="s">
        <v>61</v>
      </c>
      <c r="T35" s="46" t="s">
        <v>62</v>
      </c>
      <c r="U35" s="46" t="s">
        <v>63</v>
      </c>
      <c r="V35" s="46" t="s">
        <v>64</v>
      </c>
      <c r="W35" s="46" t="s">
        <v>65</v>
      </c>
      <c r="X35" s="46" t="s">
        <v>66</v>
      </c>
      <c r="Y35" s="46" t="s">
        <v>67</v>
      </c>
      <c r="Z35" s="46" t="s">
        <v>68</v>
      </c>
      <c r="AA35" s="47" t="s">
        <v>69</v>
      </c>
    </row>
    <row r="36" spans="1:27" x14ac:dyDescent="0.25">
      <c r="A36" s="23">
        <v>1</v>
      </c>
      <c r="B36" s="21" t="str">
        <f>VLOOKUP($A36,$A$13:$AA$32,2)</f>
        <v>Abronhill, Kildrum and the Village</v>
      </c>
      <c r="C36" s="64">
        <f>VLOOKUP($A36,$A$13:$AA$32,3)</f>
        <v>1.635912299156189</v>
      </c>
      <c r="D36" s="64">
        <f>VLOOKUP($A36,$A$13:$AA$32,4)</f>
        <v>1.6425000429153442</v>
      </c>
      <c r="E36" s="64">
        <f>VLOOKUP($A36,$A$13:$AA$32,5)</f>
        <v>1.6524755954742432</v>
      </c>
      <c r="F36" s="64">
        <f>VLOOKUP($A36,$A$13:$AA$32,6)</f>
        <v>1.6648311614990234</v>
      </c>
      <c r="G36" s="64">
        <f>VLOOKUP($A36,$A$13:$AA$32,7)</f>
        <v>1.6748046875</v>
      </c>
      <c r="H36" s="64">
        <f>VLOOKUP($A36,$A$13:$AA$32,8)</f>
        <v>1.682898998260498</v>
      </c>
      <c r="I36" s="64">
        <f>VLOOKUP($A36,$A$13:$AA$32,9)</f>
        <v>1.6885601282119751</v>
      </c>
      <c r="J36" s="64">
        <f>VLOOKUP($A36,$A$13:$AA$32,10)</f>
        <v>1.6930086612701416</v>
      </c>
      <c r="K36" s="64">
        <f>VLOOKUP($A36,$A$13:$AA$32,11)</f>
        <v>1.6976732015609741</v>
      </c>
      <c r="L36" s="64">
        <f>VLOOKUP($A36,$A$13:$AA$32,12)</f>
        <v>1.7022664546966553</v>
      </c>
      <c r="M36" s="64">
        <f>VLOOKUP($A36,$A$13:$AA$32,13)</f>
        <v>1.7077910900115967</v>
      </c>
      <c r="N36" s="64">
        <f>VLOOKUP($A36,$A$13:$AA$32,14)</f>
        <v>1.7144650220870972</v>
      </c>
      <c r="O36" s="64">
        <f>VLOOKUP($A36,$A$13:$AA$32,15)</f>
        <v>1.7210515737533569</v>
      </c>
      <c r="P36" s="64">
        <f>VLOOKUP($A36,$A$13:$AA$32,16)</f>
        <v>1.7276721000671387</v>
      </c>
      <c r="Q36" s="64">
        <f>VLOOKUP($A36,$A$13:$AA$32,17)</f>
        <v>1.7328096628189087</v>
      </c>
      <c r="R36" s="64">
        <f>VLOOKUP($A36,$A$13:$AA$32,18)</f>
        <v>1.7367587089538574</v>
      </c>
      <c r="S36" s="64">
        <f>VLOOKUP($A36,$A$13:$AA$32,19)</f>
        <v>1.740874171257019</v>
      </c>
      <c r="T36" s="64">
        <f>VLOOKUP($A36,$A$13:$AA$32,20)</f>
        <v>1.7462950944900513</v>
      </c>
      <c r="U36" s="64">
        <f>VLOOKUP($A36,$A$13:$AA$32,21)</f>
        <v>1.750400185585022</v>
      </c>
      <c r="V36" s="64">
        <f>VLOOKUP($A36,$A$13:$AA$32,22)</f>
        <v>1.750206470489502</v>
      </c>
      <c r="W36" s="64">
        <f>VLOOKUP($A36,$A$13:$AA$32,23)</f>
        <v>1.7499175071716309</v>
      </c>
      <c r="X36" s="64">
        <f>VLOOKUP($A36,$A$13:$AA$32,24)</f>
        <v>1.7498048543930054</v>
      </c>
      <c r="Y36" s="64">
        <f>VLOOKUP($A36,$A$13:$AA$32,25)</f>
        <v>1.7498445510864258</v>
      </c>
      <c r="Z36" s="64">
        <f>VLOOKUP($A36,$A$13:$AA$32,26)</f>
        <v>1.7500373125076294</v>
      </c>
      <c r="AA36" s="65">
        <f>VLOOKUP($A36,$A$13:$AA$32,27)</f>
        <v>1.7499700784683228</v>
      </c>
    </row>
    <row r="37" spans="1:27" x14ac:dyDescent="0.25">
      <c r="A37" s="66"/>
      <c r="B37" s="66"/>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x14ac:dyDescent="0.25">
      <c r="A38" s="161" t="s">
        <v>87</v>
      </c>
      <c r="B38" s="161"/>
      <c r="C38" s="161"/>
      <c r="D38" s="161"/>
    </row>
    <row r="58" spans="1:27"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5.75" x14ac:dyDescent="0.25">
      <c r="A59" s="154" t="s">
        <v>379</v>
      </c>
      <c r="B59" s="154"/>
      <c r="C59" s="154"/>
      <c r="D59" s="154"/>
      <c r="E59" s="154"/>
      <c r="F59" s="154"/>
      <c r="G59" s="2"/>
      <c r="H59" s="2"/>
      <c r="I59" s="2"/>
      <c r="J59" s="2"/>
      <c r="K59" s="12"/>
      <c r="L59" s="2"/>
      <c r="M59" s="2"/>
      <c r="N59" s="2"/>
      <c r="O59" s="2"/>
      <c r="P59" s="155"/>
      <c r="Q59" s="155"/>
      <c r="R59" s="155"/>
      <c r="S59" s="155"/>
      <c r="T59" s="155"/>
      <c r="U59" s="155"/>
      <c r="V59" s="155"/>
      <c r="W59" s="25"/>
      <c r="X59" s="25"/>
      <c r="Y59" s="25"/>
      <c r="Z59" s="25"/>
      <c r="AA59" s="25"/>
    </row>
    <row r="60" spans="1:27" ht="15.75" x14ac:dyDescent="0.25">
      <c r="A60" s="156" t="s">
        <v>26</v>
      </c>
      <c r="B60" s="156"/>
      <c r="C60" s="156"/>
      <c r="D60" s="156"/>
      <c r="E60" s="156"/>
      <c r="F60" s="156"/>
      <c r="G60" s="31"/>
      <c r="H60" s="31"/>
      <c r="I60" s="31"/>
      <c r="J60" s="31"/>
      <c r="K60" s="157" t="s">
        <v>86</v>
      </c>
      <c r="L60" s="157"/>
      <c r="M60" s="31"/>
      <c r="N60" s="31"/>
      <c r="O60" s="31"/>
      <c r="P60" s="156"/>
      <c r="Q60" s="156"/>
      <c r="R60" s="156"/>
      <c r="S60" s="156"/>
      <c r="T60" s="156"/>
      <c r="U60" s="156"/>
      <c r="V60" s="156"/>
      <c r="W60" s="11"/>
      <c r="X60" s="11"/>
      <c r="Y60" s="11"/>
      <c r="Z60" s="11"/>
      <c r="AA60" s="11"/>
    </row>
    <row r="62" spans="1:27" ht="15.75" x14ac:dyDescent="0.25">
      <c r="A62" s="170" t="s">
        <v>382</v>
      </c>
      <c r="B62" s="170"/>
      <c r="C62" s="8"/>
      <c r="D62" s="8"/>
      <c r="E62" s="8"/>
      <c r="F62" s="8"/>
      <c r="G62" s="8"/>
      <c r="H62" s="8"/>
      <c r="I62" s="8"/>
      <c r="J62" s="8"/>
      <c r="K62" s="8"/>
      <c r="L62" s="8"/>
      <c r="M62" s="8"/>
      <c r="N62" s="8"/>
      <c r="O62" s="8"/>
      <c r="P62" s="8"/>
      <c r="Q62" s="8"/>
      <c r="R62" s="8"/>
      <c r="S62" s="8"/>
      <c r="T62" s="8"/>
      <c r="U62" s="8"/>
      <c r="V62" s="8"/>
      <c r="W62" s="8"/>
      <c r="X62" s="8"/>
      <c r="Y62" s="8"/>
      <c r="Z62" s="8"/>
      <c r="AA62" s="8"/>
    </row>
    <row r="63" spans="1:27"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row>
    <row r="64" spans="1:27" x14ac:dyDescent="0.25">
      <c r="A64" s="14" t="s">
        <v>84</v>
      </c>
      <c r="B64" s="14" t="s">
        <v>83</v>
      </c>
      <c r="C64" s="46" t="s">
        <v>45</v>
      </c>
      <c r="D64" s="46" t="s">
        <v>46</v>
      </c>
      <c r="E64" s="46" t="s">
        <v>47</v>
      </c>
      <c r="F64" s="46" t="s">
        <v>48</v>
      </c>
      <c r="G64" s="46" t="s">
        <v>49</v>
      </c>
      <c r="H64" s="46" t="s">
        <v>50</v>
      </c>
      <c r="I64" s="46" t="s">
        <v>51</v>
      </c>
      <c r="J64" s="46" t="s">
        <v>52</v>
      </c>
      <c r="K64" s="46" t="s">
        <v>53</v>
      </c>
      <c r="L64" s="46" t="s">
        <v>54</v>
      </c>
      <c r="M64" s="46" t="s">
        <v>55</v>
      </c>
      <c r="N64" s="46" t="s">
        <v>56</v>
      </c>
      <c r="O64" s="46" t="s">
        <v>57</v>
      </c>
      <c r="P64" s="46" t="s">
        <v>58</v>
      </c>
      <c r="Q64" s="46" t="s">
        <v>59</v>
      </c>
      <c r="R64" s="46" t="s">
        <v>60</v>
      </c>
      <c r="S64" s="46" t="s">
        <v>61</v>
      </c>
      <c r="T64" s="46" t="s">
        <v>62</v>
      </c>
      <c r="U64" s="46" t="s">
        <v>63</v>
      </c>
      <c r="V64" s="46" t="s">
        <v>64</v>
      </c>
      <c r="W64" s="46" t="s">
        <v>65</v>
      </c>
      <c r="X64" s="46" t="s">
        <v>66</v>
      </c>
      <c r="Y64" s="46" t="s">
        <v>67</v>
      </c>
      <c r="Z64" s="46" t="s">
        <v>68</v>
      </c>
      <c r="AA64" s="47" t="s">
        <v>69</v>
      </c>
    </row>
    <row r="65" spans="1:27" x14ac:dyDescent="0.25">
      <c r="A65" s="18">
        <v>1</v>
      </c>
      <c r="B65" s="26" t="s">
        <v>273</v>
      </c>
      <c r="C65" s="56">
        <v>111.89095306396484</v>
      </c>
      <c r="D65" s="57">
        <v>104</v>
      </c>
      <c r="E65" s="57">
        <v>101.57386779785156</v>
      </c>
      <c r="F65" s="57">
        <v>99.150787353515625</v>
      </c>
      <c r="G65" s="57">
        <v>96.861869812011719</v>
      </c>
      <c r="H65" s="57">
        <v>94.695732116699219</v>
      </c>
      <c r="I65" s="57">
        <v>92.687728881835938</v>
      </c>
      <c r="J65" s="58">
        <v>90.74609375</v>
      </c>
      <c r="K65" s="58">
        <v>88.861564636230469</v>
      </c>
      <c r="L65" s="58">
        <v>87.05517578125</v>
      </c>
      <c r="M65" s="58">
        <v>85.383270263671875</v>
      </c>
      <c r="N65" s="58">
        <v>83.80853271484375</v>
      </c>
      <c r="O65" s="58">
        <v>82.295677185058594</v>
      </c>
      <c r="P65" s="58">
        <v>80.84869384765625</v>
      </c>
      <c r="Q65" s="58">
        <v>79.454246520996094</v>
      </c>
      <c r="R65" s="58">
        <v>78.143569946289063</v>
      </c>
      <c r="S65" s="58">
        <v>76.930397033691406</v>
      </c>
      <c r="T65" s="58">
        <v>75.767822265625</v>
      </c>
      <c r="U65" s="58">
        <v>74.658538818359375</v>
      </c>
      <c r="V65" s="58">
        <v>73.60394287109375</v>
      </c>
      <c r="W65" s="58">
        <v>72.58050537109375</v>
      </c>
      <c r="X65" s="58">
        <v>71.586601257324219</v>
      </c>
      <c r="Y65" s="58">
        <v>70.659400939941406</v>
      </c>
      <c r="Z65" s="58">
        <v>69.809677124023438</v>
      </c>
      <c r="AA65" s="59">
        <v>69.009208679199219</v>
      </c>
    </row>
    <row r="66" spans="1:27" x14ac:dyDescent="0.25">
      <c r="A66" s="19">
        <v>2</v>
      </c>
      <c r="B66" s="16" t="s">
        <v>274</v>
      </c>
      <c r="C66" s="48">
        <v>138.99362182617187</v>
      </c>
      <c r="D66" s="49">
        <v>129</v>
      </c>
      <c r="E66" s="49">
        <v>125.99038696289062</v>
      </c>
      <c r="F66" s="49">
        <v>122.96415710449219</v>
      </c>
      <c r="G66" s="49">
        <v>120.12283325195312</v>
      </c>
      <c r="H66" s="49">
        <v>117.46816253662109</v>
      </c>
      <c r="I66" s="49">
        <v>114.99808502197266</v>
      </c>
      <c r="J66" s="50">
        <v>112.60076904296875</v>
      </c>
      <c r="K66" s="50">
        <v>110.29606628417969</v>
      </c>
      <c r="L66" s="50">
        <v>108.09110260009766</v>
      </c>
      <c r="M66" s="50">
        <v>106.05073547363281</v>
      </c>
      <c r="N66" s="50">
        <v>104.14852142333984</v>
      </c>
      <c r="O66" s="50">
        <v>102.31019592285156</v>
      </c>
      <c r="P66" s="50">
        <v>100.54967498779297</v>
      </c>
      <c r="Q66" s="50">
        <v>98.863494873046875</v>
      </c>
      <c r="R66" s="50">
        <v>97.273109436035156</v>
      </c>
      <c r="S66" s="50">
        <v>95.794181823730469</v>
      </c>
      <c r="T66" s="50">
        <v>94.369438171386719</v>
      </c>
      <c r="U66" s="50">
        <v>93.021202087402344</v>
      </c>
      <c r="V66" s="50">
        <v>91.745918273925781</v>
      </c>
      <c r="W66" s="50">
        <v>90.506439208984375</v>
      </c>
      <c r="X66" s="50">
        <v>89.291702270507813</v>
      </c>
      <c r="Y66" s="50">
        <v>88.14910888671875</v>
      </c>
      <c r="Z66" s="50">
        <v>87.094924926757813</v>
      </c>
      <c r="AA66" s="51">
        <v>86.091720581054687</v>
      </c>
    </row>
    <row r="67" spans="1:27" x14ac:dyDescent="0.25">
      <c r="A67" s="19">
        <v>3</v>
      </c>
      <c r="B67" s="16" t="s">
        <v>275</v>
      </c>
      <c r="C67" s="48">
        <v>143.1778564453125</v>
      </c>
      <c r="D67" s="49">
        <v>133</v>
      </c>
      <c r="E67" s="49">
        <v>129.89836120605469</v>
      </c>
      <c r="F67" s="49">
        <v>126.79512023925781</v>
      </c>
      <c r="G67" s="49">
        <v>123.85343170166016</v>
      </c>
      <c r="H67" s="49">
        <v>121.06995391845703</v>
      </c>
      <c r="I67" s="49">
        <v>118.51410675048828</v>
      </c>
      <c r="J67" s="50">
        <v>116.01239776611328</v>
      </c>
      <c r="K67" s="50">
        <v>113.61224365234375</v>
      </c>
      <c r="L67" s="50">
        <v>111.36338806152344</v>
      </c>
      <c r="M67" s="50">
        <v>109.26258087158203</v>
      </c>
      <c r="N67" s="50">
        <v>107.27822113037109</v>
      </c>
      <c r="O67" s="50">
        <v>105.39022064208984</v>
      </c>
      <c r="P67" s="50">
        <v>103.57912445068359</v>
      </c>
      <c r="Q67" s="50">
        <v>101.83999633789062</v>
      </c>
      <c r="R67" s="50">
        <v>100.21758270263672</v>
      </c>
      <c r="S67" s="50">
        <v>98.6923828125</v>
      </c>
      <c r="T67" s="50">
        <v>97.233551025390625</v>
      </c>
      <c r="U67" s="50">
        <v>95.833717346191406</v>
      </c>
      <c r="V67" s="50">
        <v>94.523941040039063</v>
      </c>
      <c r="W67" s="50">
        <v>93.239288330078125</v>
      </c>
      <c r="X67" s="50">
        <v>91.993202209472656</v>
      </c>
      <c r="Y67" s="50">
        <v>90.833732604980469</v>
      </c>
      <c r="Z67" s="50">
        <v>89.73614501953125</v>
      </c>
      <c r="AA67" s="51">
        <v>88.7078857421875</v>
      </c>
    </row>
    <row r="68" spans="1:27" x14ac:dyDescent="0.25">
      <c r="A68" s="19">
        <v>4</v>
      </c>
      <c r="B68" s="16" t="s">
        <v>276</v>
      </c>
      <c r="C68" s="52">
        <v>118.31069946289062</v>
      </c>
      <c r="D68" s="50">
        <v>110</v>
      </c>
      <c r="E68" s="50">
        <v>107.43596649169922</v>
      </c>
      <c r="F68" s="50">
        <v>104.88105773925781</v>
      </c>
      <c r="G68" s="50">
        <v>102.42739868164062</v>
      </c>
      <c r="H68" s="50">
        <v>100.15709686279297</v>
      </c>
      <c r="I68" s="50">
        <v>97.999130249023438</v>
      </c>
      <c r="J68" s="50">
        <v>95.932472229003906</v>
      </c>
      <c r="K68" s="50">
        <v>93.947891235351562</v>
      </c>
      <c r="L68" s="50">
        <v>92.097503662109375</v>
      </c>
      <c r="M68" s="50">
        <v>90.341690063476562</v>
      </c>
      <c r="N68" s="50">
        <v>88.710662841796875</v>
      </c>
      <c r="O68" s="50">
        <v>87.126815795898438</v>
      </c>
      <c r="P68" s="50">
        <v>85.624313354492188</v>
      </c>
      <c r="Q68" s="50">
        <v>84.183433532714844</v>
      </c>
      <c r="R68" s="50">
        <v>82.811614990234375</v>
      </c>
      <c r="S68" s="50">
        <v>81.529800415039063</v>
      </c>
      <c r="T68" s="50">
        <v>80.308380126953125</v>
      </c>
      <c r="U68" s="50">
        <v>79.136833190917969</v>
      </c>
      <c r="V68" s="50">
        <v>78.042396545410156</v>
      </c>
      <c r="W68" s="50">
        <v>76.976921081542969</v>
      </c>
      <c r="X68" s="50">
        <v>75.938385009765625</v>
      </c>
      <c r="Y68" s="50">
        <v>74.970260620117187</v>
      </c>
      <c r="Z68" s="50">
        <v>74.067001342773438</v>
      </c>
      <c r="AA68" s="51">
        <v>73.212570190429687</v>
      </c>
    </row>
    <row r="69" spans="1:27" x14ac:dyDescent="0.25">
      <c r="A69" s="19">
        <v>5</v>
      </c>
      <c r="B69" s="16" t="s">
        <v>277</v>
      </c>
      <c r="C69" s="52">
        <v>150.64794921875</v>
      </c>
      <c r="D69" s="50">
        <v>140</v>
      </c>
      <c r="E69" s="50">
        <v>136.76353454589844</v>
      </c>
      <c r="F69" s="50">
        <v>133.476318359375</v>
      </c>
      <c r="G69" s="50">
        <v>130.34413146972656</v>
      </c>
      <c r="H69" s="50">
        <v>127.47939300537109</v>
      </c>
      <c r="I69" s="50">
        <v>124.74951934814453</v>
      </c>
      <c r="J69" s="50">
        <v>122.11257171630859</v>
      </c>
      <c r="K69" s="50">
        <v>119.59267425537109</v>
      </c>
      <c r="L69" s="50">
        <v>117.19416046142578</v>
      </c>
      <c r="M69" s="50">
        <v>114.94755554199219</v>
      </c>
      <c r="N69" s="50">
        <v>112.86213684082031</v>
      </c>
      <c r="O69" s="50">
        <v>110.83514404296875</v>
      </c>
      <c r="P69" s="50">
        <v>108.92105865478516</v>
      </c>
      <c r="Q69" s="50">
        <v>107.08272552490234</v>
      </c>
      <c r="R69" s="50">
        <v>105.34890747070312</v>
      </c>
      <c r="S69" s="50">
        <v>103.70115661621094</v>
      </c>
      <c r="T69" s="50">
        <v>102.15678405761719</v>
      </c>
      <c r="U69" s="50">
        <v>100.67527770996094</v>
      </c>
      <c r="V69" s="50">
        <v>99.290298461914062</v>
      </c>
      <c r="W69" s="50">
        <v>97.938606262207031</v>
      </c>
      <c r="X69" s="50">
        <v>96.6055908203125</v>
      </c>
      <c r="Y69" s="50">
        <v>95.368492126464844</v>
      </c>
      <c r="Z69" s="50">
        <v>94.229362487792969</v>
      </c>
      <c r="AA69" s="51">
        <v>93.147811889648438</v>
      </c>
    </row>
    <row r="70" spans="1:27" x14ac:dyDescent="0.25">
      <c r="A70" s="19">
        <v>6</v>
      </c>
      <c r="B70" s="16" t="s">
        <v>278</v>
      </c>
      <c r="C70" s="52">
        <v>132.51654052734375</v>
      </c>
      <c r="D70" s="50">
        <v>123</v>
      </c>
      <c r="E70" s="50">
        <v>120.14954376220703</v>
      </c>
      <c r="F70" s="50">
        <v>117.25070953369141</v>
      </c>
      <c r="G70" s="50">
        <v>114.54262542724609</v>
      </c>
      <c r="H70" s="50">
        <v>112.00261688232422</v>
      </c>
      <c r="I70" s="50">
        <v>109.6361083984375</v>
      </c>
      <c r="J70" s="50">
        <v>107.34788513183594</v>
      </c>
      <c r="K70" s="50">
        <v>105.13130950927734</v>
      </c>
      <c r="L70" s="50">
        <v>103.00706481933594</v>
      </c>
      <c r="M70" s="50">
        <v>101.02536773681641</v>
      </c>
      <c r="N70" s="50">
        <v>99.174758911132813</v>
      </c>
      <c r="O70" s="50">
        <v>97.417938232421875</v>
      </c>
      <c r="P70" s="50">
        <v>95.723434448242188</v>
      </c>
      <c r="Q70" s="50">
        <v>94.123466491699219</v>
      </c>
      <c r="R70" s="50">
        <v>92.610633850097656</v>
      </c>
      <c r="S70" s="50">
        <v>91.182228088378906</v>
      </c>
      <c r="T70" s="50">
        <v>89.83221435546875</v>
      </c>
      <c r="U70" s="50">
        <v>88.52783203125</v>
      </c>
      <c r="V70" s="50">
        <v>87.308441162109375</v>
      </c>
      <c r="W70" s="50">
        <v>86.123802185058594</v>
      </c>
      <c r="X70" s="50">
        <v>84.9599609375</v>
      </c>
      <c r="Y70" s="50">
        <v>83.896064758300781</v>
      </c>
      <c r="Z70" s="50">
        <v>82.883392333984375</v>
      </c>
      <c r="AA70" s="51">
        <v>81.951828002929687</v>
      </c>
    </row>
    <row r="71" spans="1:27" x14ac:dyDescent="0.25">
      <c r="A71" s="19">
        <v>7</v>
      </c>
      <c r="B71" s="16" t="s">
        <v>279</v>
      </c>
      <c r="C71" s="52">
        <v>141.06973266601562</v>
      </c>
      <c r="D71" s="50">
        <v>131</v>
      </c>
      <c r="E71" s="50">
        <v>127.96725463867187</v>
      </c>
      <c r="F71" s="50">
        <v>124.90959930419922</v>
      </c>
      <c r="G71" s="50">
        <v>122.03647613525391</v>
      </c>
      <c r="H71" s="50">
        <v>119.33649444580078</v>
      </c>
      <c r="I71" s="50">
        <v>116.81725311279297</v>
      </c>
      <c r="J71" s="50">
        <v>114.40257263183594</v>
      </c>
      <c r="K71" s="50">
        <v>112.04750823974609</v>
      </c>
      <c r="L71" s="50">
        <v>109.82785797119141</v>
      </c>
      <c r="M71" s="50">
        <v>107.70831298828125</v>
      </c>
      <c r="N71" s="50">
        <v>105.73722839355469</v>
      </c>
      <c r="O71" s="50">
        <v>103.88611602783203</v>
      </c>
      <c r="P71" s="50">
        <v>102.09266662597656</v>
      </c>
      <c r="Q71" s="50">
        <v>100.38935089111328</v>
      </c>
      <c r="R71" s="50">
        <v>98.791908264160156</v>
      </c>
      <c r="S71" s="50">
        <v>97.275764465332031</v>
      </c>
      <c r="T71" s="50">
        <v>95.853919982910156</v>
      </c>
      <c r="U71" s="50">
        <v>94.477340698242188</v>
      </c>
      <c r="V71" s="50">
        <v>93.176177978515625</v>
      </c>
      <c r="W71" s="50">
        <v>91.893051147460938</v>
      </c>
      <c r="X71" s="50">
        <v>90.638992309570313</v>
      </c>
      <c r="Y71" s="50">
        <v>89.490089416503906</v>
      </c>
      <c r="Z71" s="50">
        <v>88.391700744628906</v>
      </c>
      <c r="AA71" s="51">
        <v>87.353988647460938</v>
      </c>
    </row>
    <row r="72" spans="1:27" x14ac:dyDescent="0.25">
      <c r="A72" s="19">
        <v>8</v>
      </c>
      <c r="B72" s="16" t="s">
        <v>280</v>
      </c>
      <c r="C72" s="52">
        <v>145.37974548339844</v>
      </c>
      <c r="D72" s="50">
        <v>135</v>
      </c>
      <c r="E72" s="50">
        <v>131.93296813964844</v>
      </c>
      <c r="F72" s="50">
        <v>128.76705932617187</v>
      </c>
      <c r="G72" s="50">
        <v>125.79568481445312</v>
      </c>
      <c r="H72" s="50">
        <v>123.01133728027344</v>
      </c>
      <c r="I72" s="50">
        <v>120.42505645751953</v>
      </c>
      <c r="J72" s="50">
        <v>117.81950378417969</v>
      </c>
      <c r="K72" s="50">
        <v>115.32222747802734</v>
      </c>
      <c r="L72" s="50">
        <v>113.00209808349609</v>
      </c>
      <c r="M72" s="50">
        <v>110.83226776123047</v>
      </c>
      <c r="N72" s="50">
        <v>108.82161712646484</v>
      </c>
      <c r="O72" s="50">
        <v>106.89939880371094</v>
      </c>
      <c r="P72" s="50">
        <v>105.06629180908203</v>
      </c>
      <c r="Q72" s="50">
        <v>103.29360198974609</v>
      </c>
      <c r="R72" s="50">
        <v>101.62964630126953</v>
      </c>
      <c r="S72" s="50">
        <v>100.08877563476562</v>
      </c>
      <c r="T72" s="50">
        <v>98.616859436035156</v>
      </c>
      <c r="U72" s="50">
        <v>97.19775390625</v>
      </c>
      <c r="V72" s="50">
        <v>95.874916076660156</v>
      </c>
      <c r="W72" s="50">
        <v>94.589286804199219</v>
      </c>
      <c r="X72" s="50">
        <v>93.337730407714844</v>
      </c>
      <c r="Y72" s="50">
        <v>92.176872253417969</v>
      </c>
      <c r="Z72" s="50">
        <v>91.091911315917969</v>
      </c>
      <c r="AA72" s="51">
        <v>90.066703796386719</v>
      </c>
    </row>
    <row r="73" spans="1:27" x14ac:dyDescent="0.25">
      <c r="A73" s="19">
        <v>9</v>
      </c>
      <c r="B73" s="16" t="s">
        <v>281</v>
      </c>
      <c r="C73" s="52">
        <v>103.25761413574219</v>
      </c>
      <c r="D73" s="50">
        <v>96</v>
      </c>
      <c r="E73" s="50">
        <v>93.777359008789063</v>
      </c>
      <c r="F73" s="50">
        <v>91.562400817871094</v>
      </c>
      <c r="G73" s="50">
        <v>89.4609375</v>
      </c>
      <c r="H73" s="50">
        <v>87.479911804199219</v>
      </c>
      <c r="I73" s="50">
        <v>85.599563598632812</v>
      </c>
      <c r="J73" s="50">
        <v>83.777366638183594</v>
      </c>
      <c r="K73" s="50">
        <v>82.051277160644531</v>
      </c>
      <c r="L73" s="50">
        <v>80.423103332519531</v>
      </c>
      <c r="M73" s="50">
        <v>78.891685485839844</v>
      </c>
      <c r="N73" s="50">
        <v>77.452713012695313</v>
      </c>
      <c r="O73" s="50">
        <v>76.08819580078125</v>
      </c>
      <c r="P73" s="50">
        <v>74.766464233398437</v>
      </c>
      <c r="Q73" s="50">
        <v>73.501121520996094</v>
      </c>
      <c r="R73" s="50">
        <v>72.322311401367188</v>
      </c>
      <c r="S73" s="50">
        <v>71.2049560546875</v>
      </c>
      <c r="T73" s="50">
        <v>70.146102905273437</v>
      </c>
      <c r="U73" s="50">
        <v>69.128402709960938</v>
      </c>
      <c r="V73" s="50">
        <v>68.162544250488281</v>
      </c>
      <c r="W73" s="50">
        <v>67.220359802246094</v>
      </c>
      <c r="X73" s="50">
        <v>66.306427001953125</v>
      </c>
      <c r="Y73" s="50">
        <v>65.460235595703125</v>
      </c>
      <c r="Z73" s="50">
        <v>64.658439636230469</v>
      </c>
      <c r="AA73" s="51">
        <v>63.915287017822266</v>
      </c>
    </row>
    <row r="74" spans="1:27" x14ac:dyDescent="0.25">
      <c r="A74" s="19">
        <v>10</v>
      </c>
      <c r="B74" s="16" t="s">
        <v>282</v>
      </c>
      <c r="C74" s="52">
        <v>122.73685455322266</v>
      </c>
      <c r="D74" s="50">
        <v>114</v>
      </c>
      <c r="E74" s="50">
        <v>111.29144287109375</v>
      </c>
      <c r="F74" s="50">
        <v>108.60031890869141</v>
      </c>
      <c r="G74" s="50">
        <v>106.05239105224609</v>
      </c>
      <c r="H74" s="50">
        <v>103.66007232666016</v>
      </c>
      <c r="I74" s="50">
        <v>101.45648193359375</v>
      </c>
      <c r="J74" s="50">
        <v>99.280967712402344</v>
      </c>
      <c r="K74" s="50">
        <v>97.233695983886719</v>
      </c>
      <c r="L74" s="50">
        <v>95.265762329101563</v>
      </c>
      <c r="M74" s="50">
        <v>93.433265686035156</v>
      </c>
      <c r="N74" s="50">
        <v>91.715667724609375</v>
      </c>
      <c r="O74" s="50">
        <v>90.076560974121094</v>
      </c>
      <c r="P74" s="50">
        <v>88.493484497070313</v>
      </c>
      <c r="Q74" s="50">
        <v>86.977989196777344</v>
      </c>
      <c r="R74" s="50">
        <v>85.543708801269531</v>
      </c>
      <c r="S74" s="50">
        <v>84.20819091796875</v>
      </c>
      <c r="T74" s="50">
        <v>82.94317626953125</v>
      </c>
      <c r="U74" s="50">
        <v>81.740455627441406</v>
      </c>
      <c r="V74" s="50">
        <v>80.612991333007813</v>
      </c>
      <c r="W74" s="50">
        <v>79.516250610351563</v>
      </c>
      <c r="X74" s="50">
        <v>78.435005187988281</v>
      </c>
      <c r="Y74" s="50">
        <v>77.444145202636719</v>
      </c>
      <c r="Z74" s="50">
        <v>76.524307250976563</v>
      </c>
      <c r="AA74" s="51">
        <v>75.672935485839844</v>
      </c>
    </row>
    <row r="75" spans="1:27" x14ac:dyDescent="0.25">
      <c r="A75" s="19">
        <v>11</v>
      </c>
      <c r="B75" s="16" t="s">
        <v>283</v>
      </c>
      <c r="C75" s="52">
        <v>130.15228271484375</v>
      </c>
      <c r="D75" s="50">
        <v>121</v>
      </c>
      <c r="E75" s="50">
        <v>118.19467163085937</v>
      </c>
      <c r="F75" s="50">
        <v>115.34894561767578</v>
      </c>
      <c r="G75" s="50">
        <v>112.6695556640625</v>
      </c>
      <c r="H75" s="50">
        <v>110.19720458984375</v>
      </c>
      <c r="I75" s="50">
        <v>107.86994934082031</v>
      </c>
      <c r="J75" s="50">
        <v>105.61985015869141</v>
      </c>
      <c r="K75" s="50">
        <v>103.45417785644531</v>
      </c>
      <c r="L75" s="50">
        <v>101.40119934082031</v>
      </c>
      <c r="M75" s="50">
        <v>99.493927001953125</v>
      </c>
      <c r="N75" s="50">
        <v>97.690727233886719</v>
      </c>
      <c r="O75" s="50">
        <v>95.962371826171875</v>
      </c>
      <c r="P75" s="50">
        <v>94.309532165527344</v>
      </c>
      <c r="Q75" s="50">
        <v>92.734107971191406</v>
      </c>
      <c r="R75" s="50">
        <v>91.230674743652344</v>
      </c>
      <c r="S75" s="50">
        <v>89.824607849121094</v>
      </c>
      <c r="T75" s="50">
        <v>88.487236022949219</v>
      </c>
      <c r="U75" s="50">
        <v>87.215141296386719</v>
      </c>
      <c r="V75" s="50">
        <v>86.006561279296875</v>
      </c>
      <c r="W75" s="50">
        <v>84.8541259765625</v>
      </c>
      <c r="X75" s="50">
        <v>83.713211059570313</v>
      </c>
      <c r="Y75" s="50">
        <v>82.649551391601563</v>
      </c>
      <c r="Z75" s="50">
        <v>81.664009094238281</v>
      </c>
      <c r="AA75" s="51">
        <v>80.733421325683594</v>
      </c>
    </row>
    <row r="76" spans="1:27" x14ac:dyDescent="0.25">
      <c r="A76" s="19">
        <v>12</v>
      </c>
      <c r="B76" s="16" t="s">
        <v>284</v>
      </c>
      <c r="C76" s="52">
        <v>129.18644714355469</v>
      </c>
      <c r="D76" s="50">
        <v>120</v>
      </c>
      <c r="E76" s="50">
        <v>117.21161651611328</v>
      </c>
      <c r="F76" s="50">
        <v>114.35829925537109</v>
      </c>
      <c r="G76" s="50">
        <v>111.69309234619141</v>
      </c>
      <c r="H76" s="50">
        <v>109.20446014404297</v>
      </c>
      <c r="I76" s="50">
        <v>106.84342956542969</v>
      </c>
      <c r="J76" s="50">
        <v>104.56789398193359</v>
      </c>
      <c r="K76" s="50">
        <v>102.40969848632812</v>
      </c>
      <c r="L76" s="50">
        <v>100.35189819335937</v>
      </c>
      <c r="M76" s="50">
        <v>98.444793701171875</v>
      </c>
      <c r="N76" s="50">
        <v>96.649833679199219</v>
      </c>
      <c r="O76" s="50">
        <v>94.922050476074219</v>
      </c>
      <c r="P76" s="50">
        <v>93.261215209960938</v>
      </c>
      <c r="Q76" s="50">
        <v>91.6900634765625</v>
      </c>
      <c r="R76" s="50">
        <v>90.190696716308594</v>
      </c>
      <c r="S76" s="50">
        <v>88.790206909179688</v>
      </c>
      <c r="T76" s="50">
        <v>87.458106994628906</v>
      </c>
      <c r="U76" s="50">
        <v>86.199790954589844</v>
      </c>
      <c r="V76" s="50">
        <v>85.03155517578125</v>
      </c>
      <c r="W76" s="50">
        <v>83.891517639160156</v>
      </c>
      <c r="X76" s="50">
        <v>82.761016845703125</v>
      </c>
      <c r="Y76" s="50">
        <v>81.708442687988281</v>
      </c>
      <c r="Z76" s="50">
        <v>80.729408264160156</v>
      </c>
      <c r="AA76" s="51">
        <v>79.810989379882813</v>
      </c>
    </row>
    <row r="77" spans="1:27" x14ac:dyDescent="0.25">
      <c r="A77" s="19">
        <v>13</v>
      </c>
      <c r="B77" s="16" t="s">
        <v>285</v>
      </c>
      <c r="C77" s="52">
        <v>124.88995361328125</v>
      </c>
      <c r="D77" s="50">
        <v>116</v>
      </c>
      <c r="E77" s="50">
        <v>113.30143737792969</v>
      </c>
      <c r="F77" s="50">
        <v>110.59573364257813</v>
      </c>
      <c r="G77" s="50">
        <v>108.05543518066406</v>
      </c>
      <c r="H77" s="50">
        <v>105.68383026123047</v>
      </c>
      <c r="I77" s="50">
        <v>103.45964813232422</v>
      </c>
      <c r="J77" s="50">
        <v>101.31399536132812</v>
      </c>
      <c r="K77" s="50">
        <v>99.249855041503906</v>
      </c>
      <c r="L77" s="50">
        <v>97.31146240234375</v>
      </c>
      <c r="M77" s="50">
        <v>95.481575012207031</v>
      </c>
      <c r="N77" s="50">
        <v>93.791793823242188</v>
      </c>
      <c r="O77" s="50">
        <v>92.166328430175781</v>
      </c>
      <c r="P77" s="50">
        <v>90.596565246582031</v>
      </c>
      <c r="Q77" s="50">
        <v>89.087455749511719</v>
      </c>
      <c r="R77" s="50">
        <v>87.663444519042969</v>
      </c>
      <c r="S77" s="50">
        <v>86.313629150390625</v>
      </c>
      <c r="T77" s="50">
        <v>85.05072021484375</v>
      </c>
      <c r="U77" s="50">
        <v>83.808158874511719</v>
      </c>
      <c r="V77" s="50">
        <v>82.641288757324219</v>
      </c>
      <c r="W77" s="50">
        <v>81.504356384277344</v>
      </c>
      <c r="X77" s="50">
        <v>80.400825500488281</v>
      </c>
      <c r="Y77" s="50">
        <v>79.360633850097656</v>
      </c>
      <c r="Z77" s="50">
        <v>78.3726806640625</v>
      </c>
      <c r="AA77" s="51">
        <v>77.443252563476562</v>
      </c>
    </row>
    <row r="78" spans="1:27" x14ac:dyDescent="0.25">
      <c r="A78" s="19">
        <v>14</v>
      </c>
      <c r="B78" s="16" t="s">
        <v>286</v>
      </c>
      <c r="C78" s="52">
        <v>127.01140594482422</v>
      </c>
      <c r="D78" s="50">
        <v>118</v>
      </c>
      <c r="E78" s="50">
        <v>115.25266265869141</v>
      </c>
      <c r="F78" s="50">
        <v>112.5040283203125</v>
      </c>
      <c r="G78" s="50">
        <v>109.90093231201172</v>
      </c>
      <c r="H78" s="50">
        <v>107.47703552246094</v>
      </c>
      <c r="I78" s="50">
        <v>105.18668365478516</v>
      </c>
      <c r="J78" s="50">
        <v>102.9793701171875</v>
      </c>
      <c r="K78" s="50">
        <v>100.89630126953125</v>
      </c>
      <c r="L78" s="50">
        <v>98.917564392089844</v>
      </c>
      <c r="M78" s="50">
        <v>97.072509765625</v>
      </c>
      <c r="N78" s="50">
        <v>95.348182678222656</v>
      </c>
      <c r="O78" s="50">
        <v>93.679351806640625</v>
      </c>
      <c r="P78" s="50">
        <v>92.0784912109375</v>
      </c>
      <c r="Q78" s="50">
        <v>90.551551818847656</v>
      </c>
      <c r="R78" s="50">
        <v>89.102912902832031</v>
      </c>
      <c r="S78" s="50">
        <v>87.719627380371094</v>
      </c>
      <c r="T78" s="50">
        <v>86.414642333984375</v>
      </c>
      <c r="U78" s="50">
        <v>85.186294555664062</v>
      </c>
      <c r="V78" s="50">
        <v>84.01495361328125</v>
      </c>
      <c r="W78" s="50">
        <v>82.886070251464844</v>
      </c>
      <c r="X78" s="50">
        <v>81.789169311523438</v>
      </c>
      <c r="Y78" s="50">
        <v>80.7572021484375</v>
      </c>
      <c r="Z78" s="50">
        <v>79.798179626464844</v>
      </c>
      <c r="AA78" s="51">
        <v>78.872390747070313</v>
      </c>
    </row>
    <row r="79" spans="1:27" x14ac:dyDescent="0.25">
      <c r="A79" s="19">
        <v>15</v>
      </c>
      <c r="B79" s="16" t="s">
        <v>287</v>
      </c>
      <c r="C79" s="52">
        <v>123.91602325439453</v>
      </c>
      <c r="D79" s="50">
        <v>115</v>
      </c>
      <c r="E79" s="50">
        <v>112.31730651855469</v>
      </c>
      <c r="F79" s="50">
        <v>109.60023498535156</v>
      </c>
      <c r="G79" s="50">
        <v>107.04491424560547</v>
      </c>
      <c r="H79" s="50">
        <v>104.6405029296875</v>
      </c>
      <c r="I79" s="50">
        <v>102.39981079101562</v>
      </c>
      <c r="J79" s="50">
        <v>100.22261810302734</v>
      </c>
      <c r="K79" s="50">
        <v>98.153511047363281</v>
      </c>
      <c r="L79" s="50">
        <v>96.170433044433594</v>
      </c>
      <c r="M79" s="50">
        <v>94.352912902832031</v>
      </c>
      <c r="N79" s="50">
        <v>92.664199829101563</v>
      </c>
      <c r="O79" s="50">
        <v>91.027175903320312</v>
      </c>
      <c r="P79" s="50">
        <v>89.465896606445313</v>
      </c>
      <c r="Q79" s="50">
        <v>87.9884033203125</v>
      </c>
      <c r="R79" s="50">
        <v>86.587409973144531</v>
      </c>
      <c r="S79" s="50">
        <v>85.275428771972656</v>
      </c>
      <c r="T79" s="50">
        <v>84.027076721191406</v>
      </c>
      <c r="U79" s="50">
        <v>82.812629699707031</v>
      </c>
      <c r="V79" s="50">
        <v>81.689399719238281</v>
      </c>
      <c r="W79" s="50">
        <v>80.59283447265625</v>
      </c>
      <c r="X79" s="50">
        <v>79.529945373535156</v>
      </c>
      <c r="Y79" s="50">
        <v>78.527717590332031</v>
      </c>
      <c r="Z79" s="50">
        <v>77.592231750488281</v>
      </c>
      <c r="AA79" s="51">
        <v>76.69989013671875</v>
      </c>
    </row>
    <row r="80" spans="1:27" x14ac:dyDescent="0.25">
      <c r="A80" s="19">
        <v>16</v>
      </c>
      <c r="B80" s="16" t="s">
        <v>288</v>
      </c>
      <c r="C80" s="52">
        <v>132.41725158691406</v>
      </c>
      <c r="D80" s="50">
        <v>123</v>
      </c>
      <c r="E80" s="50">
        <v>120.20198059082031</v>
      </c>
      <c r="F80" s="50">
        <v>117.32762145996094</v>
      </c>
      <c r="G80" s="50">
        <v>114.61396026611328</v>
      </c>
      <c r="H80" s="50">
        <v>112.08058166503906</v>
      </c>
      <c r="I80" s="50">
        <v>109.70264434814453</v>
      </c>
      <c r="J80" s="50">
        <v>107.36441802978516</v>
      </c>
      <c r="K80" s="50">
        <v>105.09387969970703</v>
      </c>
      <c r="L80" s="50">
        <v>102.96051788330078</v>
      </c>
      <c r="M80" s="50">
        <v>100.97740936279297</v>
      </c>
      <c r="N80" s="50">
        <v>99.117774963378906</v>
      </c>
      <c r="O80" s="50">
        <v>97.353271484375</v>
      </c>
      <c r="P80" s="50">
        <v>95.647552490234375</v>
      </c>
      <c r="Q80" s="50">
        <v>94.012710571289063</v>
      </c>
      <c r="R80" s="50">
        <v>92.476417541503906</v>
      </c>
      <c r="S80" s="50">
        <v>91.045631408691406</v>
      </c>
      <c r="T80" s="50">
        <v>89.688095092773438</v>
      </c>
      <c r="U80" s="50">
        <v>88.383811950683594</v>
      </c>
      <c r="V80" s="50">
        <v>87.174919128417969</v>
      </c>
      <c r="W80" s="50">
        <v>85.992256164550781</v>
      </c>
      <c r="X80" s="50">
        <v>84.841941833496094</v>
      </c>
      <c r="Y80" s="50">
        <v>83.756149291992188</v>
      </c>
      <c r="Z80" s="50">
        <v>82.764877319335938</v>
      </c>
      <c r="AA80" s="51">
        <v>81.831245422363281</v>
      </c>
    </row>
    <row r="81" spans="1:27" x14ac:dyDescent="0.25">
      <c r="A81" s="19">
        <v>17</v>
      </c>
      <c r="B81" s="16" t="s">
        <v>289</v>
      </c>
      <c r="C81" s="52">
        <v>125.94083404541016</v>
      </c>
      <c r="D81" s="50">
        <v>117</v>
      </c>
      <c r="E81" s="50">
        <v>114.26345825195312</v>
      </c>
      <c r="F81" s="50">
        <v>111.49069213867188</v>
      </c>
      <c r="G81" s="50">
        <v>108.910400390625</v>
      </c>
      <c r="H81" s="50">
        <v>106.49143981933594</v>
      </c>
      <c r="I81" s="50">
        <v>104.24037170410156</v>
      </c>
      <c r="J81" s="50">
        <v>102.05109405517578</v>
      </c>
      <c r="K81" s="50">
        <v>99.935195922851563</v>
      </c>
      <c r="L81" s="50">
        <v>97.932838439941406</v>
      </c>
      <c r="M81" s="50">
        <v>96.055015563964844</v>
      </c>
      <c r="N81" s="50">
        <v>94.31353759765625</v>
      </c>
      <c r="O81" s="50">
        <v>92.617301940917969</v>
      </c>
      <c r="P81" s="50">
        <v>91.014060974121094</v>
      </c>
      <c r="Q81" s="50">
        <v>89.485679626464844</v>
      </c>
      <c r="R81" s="50">
        <v>88.02960205078125</v>
      </c>
      <c r="S81" s="50">
        <v>86.685501098632812</v>
      </c>
      <c r="T81" s="50">
        <v>85.398414611816406</v>
      </c>
      <c r="U81" s="50">
        <v>84.175300598144531</v>
      </c>
      <c r="V81" s="50">
        <v>83.019699096679688</v>
      </c>
      <c r="W81" s="50">
        <v>81.885818481445312</v>
      </c>
      <c r="X81" s="50">
        <v>80.782485961914063</v>
      </c>
      <c r="Y81" s="50">
        <v>79.749290466308594</v>
      </c>
      <c r="Z81" s="50">
        <v>78.788047790527344</v>
      </c>
      <c r="AA81" s="51">
        <v>77.885780334472656</v>
      </c>
    </row>
    <row r="82" spans="1:27" x14ac:dyDescent="0.25">
      <c r="A82" s="19">
        <v>18</v>
      </c>
      <c r="B82" s="16" t="s">
        <v>290</v>
      </c>
      <c r="C82" s="52">
        <v>108.64138031005859</v>
      </c>
      <c r="D82" s="50">
        <v>101</v>
      </c>
      <c r="E82" s="50">
        <v>98.671096801757813</v>
      </c>
      <c r="F82" s="50">
        <v>96.315467834472656</v>
      </c>
      <c r="G82" s="50">
        <v>94.090957641601562</v>
      </c>
      <c r="H82" s="50">
        <v>92.003166198730469</v>
      </c>
      <c r="I82" s="50">
        <v>90.074203491210938</v>
      </c>
      <c r="J82" s="50">
        <v>88.170158386230469</v>
      </c>
      <c r="K82" s="50">
        <v>86.333305358886719</v>
      </c>
      <c r="L82" s="50">
        <v>84.590728759765625</v>
      </c>
      <c r="M82" s="50">
        <v>83.000808715820313</v>
      </c>
      <c r="N82" s="50">
        <v>81.474174499511719</v>
      </c>
      <c r="O82" s="50">
        <v>80.020248413085937</v>
      </c>
      <c r="P82" s="50">
        <v>78.630119323730469</v>
      </c>
      <c r="Q82" s="50">
        <v>77.295097351074219</v>
      </c>
      <c r="R82" s="50">
        <v>76.030670166015625</v>
      </c>
      <c r="S82" s="50">
        <v>74.863945007324219</v>
      </c>
      <c r="T82" s="50">
        <v>73.742996215820313</v>
      </c>
      <c r="U82" s="50">
        <v>72.672782897949219</v>
      </c>
      <c r="V82" s="50">
        <v>71.664703369140625</v>
      </c>
      <c r="W82" s="50">
        <v>70.69403076171875</v>
      </c>
      <c r="X82" s="50">
        <v>69.749488830566406</v>
      </c>
      <c r="Y82" s="50">
        <v>68.858116149902344</v>
      </c>
      <c r="Z82" s="50">
        <v>68.038490295410156</v>
      </c>
      <c r="AA82" s="51">
        <v>67.2633056640625</v>
      </c>
    </row>
    <row r="83" spans="1:27" x14ac:dyDescent="0.25">
      <c r="A83" s="19">
        <v>19</v>
      </c>
      <c r="B83" s="16" t="s">
        <v>291</v>
      </c>
      <c r="C83" s="52">
        <v>147.47528076171875</v>
      </c>
      <c r="D83" s="50">
        <v>137</v>
      </c>
      <c r="E83" s="50">
        <v>133.82107543945312</v>
      </c>
      <c r="F83" s="50">
        <v>130.61288452148437</v>
      </c>
      <c r="G83" s="50">
        <v>127.61367797851562</v>
      </c>
      <c r="H83" s="50">
        <v>124.80405426025391</v>
      </c>
      <c r="I83" s="50">
        <v>122.15827941894531</v>
      </c>
      <c r="J83" s="50">
        <v>119.58777618408203</v>
      </c>
      <c r="K83" s="50">
        <v>117.08869171142578</v>
      </c>
      <c r="L83" s="50">
        <v>114.730712890625</v>
      </c>
      <c r="M83" s="50">
        <v>112.56147766113281</v>
      </c>
      <c r="N83" s="50">
        <v>110.51521301269531</v>
      </c>
      <c r="O83" s="50">
        <v>108.56322479248047</v>
      </c>
      <c r="P83" s="50">
        <v>106.69671630859375</v>
      </c>
      <c r="Q83" s="50">
        <v>104.91287231445312</v>
      </c>
      <c r="R83" s="50">
        <v>103.20969390869141</v>
      </c>
      <c r="S83" s="50">
        <v>101.60398864746094</v>
      </c>
      <c r="T83" s="50">
        <v>100.08292388916016</v>
      </c>
      <c r="U83" s="50">
        <v>98.622024536132813</v>
      </c>
      <c r="V83" s="50">
        <v>97.248970031738281</v>
      </c>
      <c r="W83" s="50">
        <v>95.923202514648438</v>
      </c>
      <c r="X83" s="50">
        <v>94.61871337890625</v>
      </c>
      <c r="Y83" s="50">
        <v>93.415351867675781</v>
      </c>
      <c r="Z83" s="50">
        <v>92.273902893066406</v>
      </c>
      <c r="AA83" s="51">
        <v>91.216239929199219</v>
      </c>
    </row>
    <row r="84" spans="1:27" x14ac:dyDescent="0.25">
      <c r="A84" s="20">
        <v>20</v>
      </c>
      <c r="B84" s="17" t="s">
        <v>292</v>
      </c>
      <c r="C84" s="53">
        <v>133.62004089355469</v>
      </c>
      <c r="D84" s="54">
        <v>124</v>
      </c>
      <c r="E84" s="54">
        <v>121.12849426269531</v>
      </c>
      <c r="F84" s="54">
        <v>118.19496154785156</v>
      </c>
      <c r="G84" s="54">
        <v>115.44387817382812</v>
      </c>
      <c r="H84" s="54">
        <v>112.87255096435547</v>
      </c>
      <c r="I84" s="54">
        <v>110.49172210693359</v>
      </c>
      <c r="J84" s="54">
        <v>108.14153289794922</v>
      </c>
      <c r="K84" s="54">
        <v>105.88480377197266</v>
      </c>
      <c r="L84" s="54">
        <v>103.74626159667969</v>
      </c>
      <c r="M84" s="54">
        <v>101.74261474609375</v>
      </c>
      <c r="N84" s="54">
        <v>99.892196655273438</v>
      </c>
      <c r="O84" s="54">
        <v>98.115280151367188</v>
      </c>
      <c r="P84" s="54">
        <v>96.405708312988281</v>
      </c>
      <c r="Q84" s="54">
        <v>94.767333984375</v>
      </c>
      <c r="R84" s="54">
        <v>93.243209838867188</v>
      </c>
      <c r="S84" s="54">
        <v>91.816604614257813</v>
      </c>
      <c r="T84" s="54">
        <v>90.463088989257813</v>
      </c>
      <c r="U84" s="54">
        <v>89.173027038574219</v>
      </c>
      <c r="V84" s="54">
        <v>87.960403442382813</v>
      </c>
      <c r="W84" s="54">
        <v>86.770706176757813</v>
      </c>
      <c r="X84" s="54">
        <v>85.618080139160156</v>
      </c>
      <c r="Y84" s="54">
        <v>84.550605773925781</v>
      </c>
      <c r="Z84" s="54">
        <v>83.550552368164062</v>
      </c>
      <c r="AA84" s="55">
        <v>82.606040954589844</v>
      </c>
    </row>
    <row r="85" spans="1:27"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row>
    <row r="86" spans="1:27" x14ac:dyDescent="0.25">
      <c r="A86" s="69"/>
      <c r="B86" s="10" t="s">
        <v>85</v>
      </c>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x14ac:dyDescent="0.25">
      <c r="A87" s="22" t="s">
        <v>84</v>
      </c>
      <c r="B87" s="15" t="s">
        <v>83</v>
      </c>
      <c r="C87" s="60" t="s">
        <v>45</v>
      </c>
      <c r="D87" s="46" t="s">
        <v>46</v>
      </c>
      <c r="E87" s="46" t="s">
        <v>47</v>
      </c>
      <c r="F87" s="46" t="s">
        <v>48</v>
      </c>
      <c r="G87" s="46" t="s">
        <v>49</v>
      </c>
      <c r="H87" s="46" t="s">
        <v>50</v>
      </c>
      <c r="I87" s="46" t="s">
        <v>51</v>
      </c>
      <c r="J87" s="46" t="s">
        <v>52</v>
      </c>
      <c r="K87" s="46" t="s">
        <v>53</v>
      </c>
      <c r="L87" s="46" t="s">
        <v>54</v>
      </c>
      <c r="M87" s="46" t="s">
        <v>55</v>
      </c>
      <c r="N87" s="46" t="s">
        <v>56</v>
      </c>
      <c r="O87" s="46" t="s">
        <v>57</v>
      </c>
      <c r="P87" s="46" t="s">
        <v>58</v>
      </c>
      <c r="Q87" s="46" t="s">
        <v>59</v>
      </c>
      <c r="R87" s="46" t="s">
        <v>60</v>
      </c>
      <c r="S87" s="46" t="s">
        <v>61</v>
      </c>
      <c r="T87" s="46" t="s">
        <v>62</v>
      </c>
      <c r="U87" s="46" t="s">
        <v>63</v>
      </c>
      <c r="V87" s="46" t="s">
        <v>64</v>
      </c>
      <c r="W87" s="46" t="s">
        <v>65</v>
      </c>
      <c r="X87" s="46" t="s">
        <v>66</v>
      </c>
      <c r="Y87" s="46" t="s">
        <v>67</v>
      </c>
      <c r="Z87" s="46" t="s">
        <v>68</v>
      </c>
      <c r="AA87" s="47" t="s">
        <v>69</v>
      </c>
    </row>
    <row r="88" spans="1:27" x14ac:dyDescent="0.25">
      <c r="A88" s="110">
        <v>1</v>
      </c>
      <c r="B88" s="101" t="str">
        <f>VLOOKUP($A$88,$A$65:$AA$84,2)</f>
        <v>Abronhill, Kildrum and the Village</v>
      </c>
      <c r="C88" s="61">
        <f>VLOOKUP($A$88,$A$65:$AA$84,3)</f>
        <v>111.89095306396484</v>
      </c>
      <c r="D88" s="62">
        <f>VLOOKUP($A$88,$A$65:$AA$84,4)</f>
        <v>104</v>
      </c>
      <c r="E88" s="62">
        <f>VLOOKUP($A$88,$A$65:$AA$84,5)</f>
        <v>101.57386779785156</v>
      </c>
      <c r="F88" s="62">
        <f>VLOOKUP($A$88,$A$65:$AA$84,6)</f>
        <v>99.150787353515625</v>
      </c>
      <c r="G88" s="62">
        <f>VLOOKUP($A$88,$A$65:$AA$84,7)</f>
        <v>96.861869812011719</v>
      </c>
      <c r="H88" s="62">
        <f>VLOOKUP($A$88,$A$65:$AA$84,8)</f>
        <v>94.695732116699219</v>
      </c>
      <c r="I88" s="62">
        <f>VLOOKUP($A$88,$A$65:$AA$84,9)</f>
        <v>92.687728881835938</v>
      </c>
      <c r="J88" s="62">
        <f>VLOOKUP($A$88,$A$65:$AA$84,10)</f>
        <v>90.74609375</v>
      </c>
      <c r="K88" s="62">
        <f>VLOOKUP($A$88,$A$65:$AA$84,11)</f>
        <v>88.861564636230469</v>
      </c>
      <c r="L88" s="62">
        <f>VLOOKUP($A$88,$A$65:$AA$84,12)</f>
        <v>87.05517578125</v>
      </c>
      <c r="M88" s="62">
        <f>VLOOKUP($A$88,$A$65:$AA$84,13)</f>
        <v>85.383270263671875</v>
      </c>
      <c r="N88" s="62">
        <f>VLOOKUP($A$88,$A$65:$AA$84,14)</f>
        <v>83.80853271484375</v>
      </c>
      <c r="O88" s="62">
        <f>VLOOKUP($A$88,$A$65:$AA$84,15)</f>
        <v>82.295677185058594</v>
      </c>
      <c r="P88" s="62">
        <f>VLOOKUP($A$88,$A$65:$AA$84,16)</f>
        <v>80.84869384765625</v>
      </c>
      <c r="Q88" s="62">
        <f>VLOOKUP($A$88,$A$65:$AA$84,17)</f>
        <v>79.454246520996094</v>
      </c>
      <c r="R88" s="62">
        <f>VLOOKUP($A$88,$A$65:$AA$84,18)</f>
        <v>78.143569946289063</v>
      </c>
      <c r="S88" s="62">
        <f>VLOOKUP($A$88,$A$65:$AA$84,19)</f>
        <v>76.930397033691406</v>
      </c>
      <c r="T88" s="62">
        <f>VLOOKUP($A$88,$A$65:$AA$84,20)</f>
        <v>75.767822265625</v>
      </c>
      <c r="U88" s="62">
        <f>VLOOKUP($A$88,$A$65:$AA$84,21)</f>
        <v>74.658538818359375</v>
      </c>
      <c r="V88" s="62">
        <f>VLOOKUP($A$88,$A$65:$AA$84,22)</f>
        <v>73.60394287109375</v>
      </c>
      <c r="W88" s="62">
        <f>VLOOKUP($A$88,$A$65:$AA$84,23)</f>
        <v>72.58050537109375</v>
      </c>
      <c r="X88" s="62">
        <f>VLOOKUP($A$88,$A$65:$AA$84,24)</f>
        <v>71.586601257324219</v>
      </c>
      <c r="Y88" s="62">
        <f>VLOOKUP($A$88,$A$65:$AA$84,25)</f>
        <v>70.659400939941406</v>
      </c>
      <c r="Z88" s="62">
        <f>VLOOKUP($A$88,$A$65:$AA$84,26)</f>
        <v>69.809677124023438</v>
      </c>
      <c r="AA88" s="63">
        <f>VLOOKUP($A$88,$A$65:$AA$84,27)</f>
        <v>69.009208679199219</v>
      </c>
    </row>
    <row r="89" spans="1:27" x14ac:dyDescent="0.25">
      <c r="A89" s="25"/>
      <c r="B89" s="25"/>
      <c r="C89" s="67"/>
      <c r="D89" s="67"/>
      <c r="E89" s="67"/>
      <c r="F89" s="67"/>
      <c r="G89" s="67"/>
      <c r="H89" s="67"/>
      <c r="I89" s="67"/>
      <c r="J89" s="67"/>
      <c r="K89" s="67"/>
      <c r="L89" s="67"/>
      <c r="M89" s="67"/>
      <c r="N89" s="67"/>
      <c r="O89" s="67"/>
      <c r="P89" s="67"/>
      <c r="Q89" s="67"/>
      <c r="R89" s="67"/>
      <c r="S89" s="67"/>
      <c r="T89" s="67"/>
      <c r="U89" s="67"/>
      <c r="V89" s="67"/>
      <c r="W89" s="67"/>
      <c r="X89" s="67"/>
      <c r="Y89" s="67"/>
      <c r="Z89" s="67"/>
      <c r="AA89" s="67"/>
    </row>
    <row r="90" spans="1:27" x14ac:dyDescent="0.25">
      <c r="A90" s="161" t="s">
        <v>87</v>
      </c>
      <c r="B90" s="161"/>
      <c r="C90" s="161"/>
      <c r="D90" s="161"/>
    </row>
    <row r="110" spans="1:27"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5.75" x14ac:dyDescent="0.25">
      <c r="A111" s="154" t="s">
        <v>379</v>
      </c>
      <c r="B111" s="154"/>
      <c r="C111" s="154"/>
      <c r="D111" s="154"/>
      <c r="E111" s="154"/>
      <c r="F111" s="154"/>
      <c r="G111" s="2"/>
      <c r="H111" s="2"/>
      <c r="I111" s="2"/>
      <c r="J111" s="2"/>
      <c r="K111" s="12"/>
      <c r="L111" s="2"/>
      <c r="M111" s="2"/>
      <c r="N111" s="2"/>
      <c r="O111" s="2"/>
      <c r="P111" s="155"/>
      <c r="Q111" s="155"/>
      <c r="R111" s="155"/>
      <c r="S111" s="155"/>
      <c r="T111" s="155"/>
      <c r="U111" s="155"/>
      <c r="V111" s="155"/>
      <c r="W111" s="25"/>
      <c r="X111" s="25"/>
      <c r="Y111" s="25"/>
      <c r="Z111" s="25"/>
      <c r="AA111" s="25"/>
    </row>
    <row r="112" spans="1:27" ht="15.75" x14ac:dyDescent="0.25">
      <c r="A112" s="156" t="s">
        <v>26</v>
      </c>
      <c r="B112" s="156"/>
      <c r="C112" s="156"/>
      <c r="D112" s="156"/>
      <c r="E112" s="156"/>
      <c r="F112" s="156"/>
      <c r="G112" s="31"/>
      <c r="H112" s="31"/>
      <c r="I112" s="31"/>
      <c r="J112" s="31"/>
      <c r="K112" s="157" t="s">
        <v>86</v>
      </c>
      <c r="L112" s="157"/>
      <c r="M112" s="31"/>
      <c r="N112" s="31"/>
      <c r="O112" s="31"/>
      <c r="P112" s="156"/>
      <c r="Q112" s="156"/>
      <c r="R112" s="156"/>
      <c r="S112" s="156"/>
      <c r="T112" s="156"/>
      <c r="U112" s="156"/>
      <c r="V112" s="156"/>
      <c r="W112" s="11"/>
      <c r="X112" s="11"/>
      <c r="Y112" s="11"/>
      <c r="Z112" s="11"/>
      <c r="AA112" s="11"/>
    </row>
    <row r="114" spans="1:27" s="127" customFormat="1" ht="15.75" x14ac:dyDescent="0.25">
      <c r="A114" s="167" t="s">
        <v>396</v>
      </c>
      <c r="B114" s="167"/>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row>
    <row r="115" spans="1:27"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x14ac:dyDescent="0.25">
      <c r="A116" s="14" t="s">
        <v>84</v>
      </c>
      <c r="B116" s="14" t="s">
        <v>83</v>
      </c>
      <c r="C116" s="32" t="s">
        <v>45</v>
      </c>
      <c r="D116" s="32" t="s">
        <v>46</v>
      </c>
      <c r="E116" s="32" t="s">
        <v>47</v>
      </c>
      <c r="F116" s="32" t="s">
        <v>48</v>
      </c>
      <c r="G116" s="32" t="s">
        <v>49</v>
      </c>
      <c r="H116" s="32" t="s">
        <v>50</v>
      </c>
      <c r="I116" s="32" t="s">
        <v>51</v>
      </c>
      <c r="J116" s="32" t="s">
        <v>52</v>
      </c>
      <c r="K116" s="32" t="s">
        <v>53</v>
      </c>
      <c r="L116" s="32" t="s">
        <v>54</v>
      </c>
      <c r="M116" s="32" t="s">
        <v>55</v>
      </c>
      <c r="N116" s="32" t="s">
        <v>56</v>
      </c>
      <c r="O116" s="32" t="s">
        <v>57</v>
      </c>
      <c r="P116" s="32" t="s">
        <v>58</v>
      </c>
      <c r="Q116" s="32" t="s">
        <v>59</v>
      </c>
      <c r="R116" s="32" t="s">
        <v>60</v>
      </c>
      <c r="S116" s="32" t="s">
        <v>61</v>
      </c>
      <c r="T116" s="32" t="s">
        <v>62</v>
      </c>
      <c r="U116" s="32" t="s">
        <v>63</v>
      </c>
      <c r="V116" s="32" t="s">
        <v>64</v>
      </c>
      <c r="W116" s="32" t="s">
        <v>65</v>
      </c>
      <c r="X116" s="32" t="s">
        <v>66</v>
      </c>
      <c r="Y116" s="32" t="s">
        <v>67</v>
      </c>
      <c r="Z116" s="32" t="s">
        <v>68</v>
      </c>
      <c r="AA116" s="33" t="s">
        <v>69</v>
      </c>
    </row>
    <row r="117" spans="1:27" x14ac:dyDescent="0.25">
      <c r="A117" s="18">
        <v>1</v>
      </c>
      <c r="B117" s="26" t="s">
        <v>273</v>
      </c>
      <c r="C117" s="34">
        <v>78.077537536621094</v>
      </c>
      <c r="D117" s="35">
        <v>78.9957275390625</v>
      </c>
      <c r="E117" s="35">
        <v>79.284561157226563</v>
      </c>
      <c r="F117" s="35">
        <v>79.57293701171875</v>
      </c>
      <c r="G117" s="35">
        <v>79.842872619628906</v>
      </c>
      <c r="H117" s="35">
        <v>80.119926452636719</v>
      </c>
      <c r="I117" s="35">
        <v>80.379386901855469</v>
      </c>
      <c r="J117" s="36">
        <v>80.644889831542969</v>
      </c>
      <c r="K117" s="36">
        <v>80.911003112792969</v>
      </c>
      <c r="L117" s="36">
        <v>81.168777465820313</v>
      </c>
      <c r="M117" s="36">
        <v>81.416946411132813</v>
      </c>
      <c r="N117" s="36">
        <v>81.646965026855469</v>
      </c>
      <c r="O117" s="36">
        <v>81.873603820800781</v>
      </c>
      <c r="P117" s="36">
        <v>82.100479125976563</v>
      </c>
      <c r="Q117" s="36">
        <v>82.312225341796875</v>
      </c>
      <c r="R117" s="36">
        <v>82.527984619140625</v>
      </c>
      <c r="S117" s="36">
        <v>82.730300903320312</v>
      </c>
      <c r="T117" s="36">
        <v>82.919548034667969</v>
      </c>
      <c r="U117" s="36">
        <v>83.108795166015625</v>
      </c>
      <c r="V117" s="36">
        <v>83.282630920410156</v>
      </c>
      <c r="W117" s="36">
        <v>83.461174011230469</v>
      </c>
      <c r="X117" s="36">
        <v>83.640518188476562</v>
      </c>
      <c r="Y117" s="36">
        <v>83.801750183105469</v>
      </c>
      <c r="Z117" s="36">
        <v>83.955978393554687</v>
      </c>
      <c r="AA117" s="37">
        <v>84.098403930664063</v>
      </c>
    </row>
    <row r="118" spans="1:27" x14ac:dyDescent="0.25">
      <c r="A118" s="19">
        <v>2</v>
      </c>
      <c r="B118" s="16" t="s">
        <v>274</v>
      </c>
      <c r="C118" s="38">
        <v>75.314369201660156</v>
      </c>
      <c r="D118" s="39">
        <v>76.25250244140625</v>
      </c>
      <c r="E118" s="39">
        <v>76.533279418945313</v>
      </c>
      <c r="F118" s="39">
        <v>76.817573547363281</v>
      </c>
      <c r="G118" s="39">
        <v>77.101493835449219</v>
      </c>
      <c r="H118" s="39">
        <v>77.36712646484375</v>
      </c>
      <c r="I118" s="39">
        <v>77.6279296875</v>
      </c>
      <c r="J118" s="40">
        <v>77.892463684082031</v>
      </c>
      <c r="K118" s="40">
        <v>78.157379150390625</v>
      </c>
      <c r="L118" s="40">
        <v>78.410240173339844</v>
      </c>
      <c r="M118" s="40">
        <v>78.646209716796875</v>
      </c>
      <c r="N118" s="40">
        <v>78.872749328613281</v>
      </c>
      <c r="O118" s="40">
        <v>79.099288940429687</v>
      </c>
      <c r="P118" s="40">
        <v>79.321578979492187</v>
      </c>
      <c r="Q118" s="40">
        <v>79.533401489257813</v>
      </c>
      <c r="R118" s="40">
        <v>79.738151550292969</v>
      </c>
      <c r="S118" s="40">
        <v>79.936691284179688</v>
      </c>
      <c r="T118" s="40">
        <v>80.122993469238281</v>
      </c>
      <c r="U118" s="40">
        <v>80.298713684082031</v>
      </c>
      <c r="V118" s="40">
        <v>80.469764709472656</v>
      </c>
      <c r="W118" s="40">
        <v>80.644279479980469</v>
      </c>
      <c r="X118" s="40">
        <v>80.814781188964844</v>
      </c>
      <c r="Y118" s="40">
        <v>80.973381042480469</v>
      </c>
      <c r="Z118" s="40">
        <v>81.126594543457031</v>
      </c>
      <c r="AA118" s="41">
        <v>81.271049499511719</v>
      </c>
    </row>
    <row r="119" spans="1:27" x14ac:dyDescent="0.25">
      <c r="A119" s="19">
        <v>3</v>
      </c>
      <c r="B119" s="16" t="s">
        <v>275</v>
      </c>
      <c r="C119" s="38">
        <v>74.8575439453125</v>
      </c>
      <c r="D119" s="39">
        <v>75.781402587890625</v>
      </c>
      <c r="E119" s="39">
        <v>76.066650390625</v>
      </c>
      <c r="F119" s="39">
        <v>76.359886169433594</v>
      </c>
      <c r="G119" s="39">
        <v>76.645195007324219</v>
      </c>
      <c r="H119" s="39">
        <v>76.914909362792969</v>
      </c>
      <c r="I119" s="39">
        <v>77.175041198730469</v>
      </c>
      <c r="J119" s="40">
        <v>77.437835693359375</v>
      </c>
      <c r="K119" s="40">
        <v>77.699851989746094</v>
      </c>
      <c r="L119" s="40">
        <v>77.954177856445313</v>
      </c>
      <c r="M119" s="40">
        <v>78.201416015625</v>
      </c>
      <c r="N119" s="40">
        <v>78.42962646484375</v>
      </c>
      <c r="O119" s="40">
        <v>78.654273986816406</v>
      </c>
      <c r="P119" s="40">
        <v>78.879531860351563</v>
      </c>
      <c r="Q119" s="40">
        <v>79.093574523925781</v>
      </c>
      <c r="R119" s="40">
        <v>79.300773620605469</v>
      </c>
      <c r="S119" s="40">
        <v>79.497207641601563</v>
      </c>
      <c r="T119" s="40">
        <v>79.686813354492188</v>
      </c>
      <c r="U119" s="40">
        <v>79.867485046386719</v>
      </c>
      <c r="V119" s="40">
        <v>80.040695190429688</v>
      </c>
      <c r="W119" s="40">
        <v>80.214981079101562</v>
      </c>
      <c r="X119" s="40">
        <v>80.387374877929688</v>
      </c>
      <c r="Y119" s="40">
        <v>80.549415588378906</v>
      </c>
      <c r="Z119" s="40">
        <v>80.703971862792969</v>
      </c>
      <c r="AA119" s="41">
        <v>80.851768493652344</v>
      </c>
    </row>
    <row r="120" spans="1:27" x14ac:dyDescent="0.25">
      <c r="A120" s="19">
        <v>4</v>
      </c>
      <c r="B120" s="16" t="s">
        <v>276</v>
      </c>
      <c r="C120" s="42">
        <v>77.34649658203125</v>
      </c>
      <c r="D120" s="40">
        <v>78.275382995605469</v>
      </c>
      <c r="E120" s="40">
        <v>78.54217529296875</v>
      </c>
      <c r="F120" s="40">
        <v>78.841766357421875</v>
      </c>
      <c r="G120" s="40">
        <v>79.132698059082031</v>
      </c>
      <c r="H120" s="40">
        <v>79.413619995117187</v>
      </c>
      <c r="I120" s="40">
        <v>79.669692993164062</v>
      </c>
      <c r="J120" s="40">
        <v>79.932632446289063</v>
      </c>
      <c r="K120" s="40">
        <v>80.190719604492188</v>
      </c>
      <c r="L120" s="40">
        <v>80.448616027832031</v>
      </c>
      <c r="M120" s="40">
        <v>80.692008972167969</v>
      </c>
      <c r="N120" s="40">
        <v>80.924057006835938</v>
      </c>
      <c r="O120" s="40">
        <v>81.150901794433594</v>
      </c>
      <c r="P120" s="40">
        <v>81.376480102539062</v>
      </c>
      <c r="Q120" s="40">
        <v>81.590217590332031</v>
      </c>
      <c r="R120" s="40">
        <v>81.802223205566406</v>
      </c>
      <c r="S120" s="40">
        <v>81.991783142089844</v>
      </c>
      <c r="T120" s="40">
        <v>82.176132202148438</v>
      </c>
      <c r="U120" s="40">
        <v>82.353546142578125</v>
      </c>
      <c r="V120" s="40">
        <v>82.524658203125</v>
      </c>
      <c r="W120" s="40">
        <v>82.696578979492188</v>
      </c>
      <c r="X120" s="40">
        <v>82.865875244140625</v>
      </c>
      <c r="Y120" s="40">
        <v>83.025848388671875</v>
      </c>
      <c r="Z120" s="40">
        <v>83.172370910644531</v>
      </c>
      <c r="AA120" s="41">
        <v>83.307960510253906</v>
      </c>
    </row>
    <row r="121" spans="1:27" x14ac:dyDescent="0.25">
      <c r="A121" s="19">
        <v>5</v>
      </c>
      <c r="B121" s="16" t="s">
        <v>277</v>
      </c>
      <c r="C121" s="42">
        <v>74.195915222167969</v>
      </c>
      <c r="D121" s="40">
        <v>75.120498657226563</v>
      </c>
      <c r="E121" s="40">
        <v>75.393623352050781</v>
      </c>
      <c r="F121" s="40">
        <v>75.6805419921875</v>
      </c>
      <c r="G121" s="40">
        <v>75.968482971191406</v>
      </c>
      <c r="H121" s="40">
        <v>76.240516662597656</v>
      </c>
      <c r="I121" s="40">
        <v>76.498252868652344</v>
      </c>
      <c r="J121" s="40">
        <v>76.757896423339844</v>
      </c>
      <c r="K121" s="40">
        <v>77.017074584960938</v>
      </c>
      <c r="L121" s="40">
        <v>77.267868041992188</v>
      </c>
      <c r="M121" s="40">
        <v>77.509811401367188</v>
      </c>
      <c r="N121" s="40">
        <v>77.732421875</v>
      </c>
      <c r="O121" s="40">
        <v>77.952537536621094</v>
      </c>
      <c r="P121" s="40">
        <v>78.171951293945313</v>
      </c>
      <c r="Q121" s="40">
        <v>78.380264282226563</v>
      </c>
      <c r="R121" s="40">
        <v>78.580131530761719</v>
      </c>
      <c r="S121" s="40">
        <v>78.767997741699219</v>
      </c>
      <c r="T121" s="40">
        <v>78.951301574707031</v>
      </c>
      <c r="U121" s="40">
        <v>79.127639770507813</v>
      </c>
      <c r="V121" s="40">
        <v>79.299583435058594</v>
      </c>
      <c r="W121" s="40">
        <v>79.467453002929688</v>
      </c>
      <c r="X121" s="40">
        <v>79.634078979492188</v>
      </c>
      <c r="Y121" s="40">
        <v>79.788627624511719</v>
      </c>
      <c r="Z121" s="40">
        <v>79.936141967773438</v>
      </c>
      <c r="AA121" s="41">
        <v>80.08050537109375</v>
      </c>
    </row>
    <row r="122" spans="1:27" x14ac:dyDescent="0.25">
      <c r="A122" s="19">
        <v>6</v>
      </c>
      <c r="B122" s="16" t="s">
        <v>278</v>
      </c>
      <c r="C122" s="42">
        <v>75.890296936035156</v>
      </c>
      <c r="D122" s="40">
        <v>76.82598876953125</v>
      </c>
      <c r="E122" s="40">
        <v>77.099777221679688</v>
      </c>
      <c r="F122" s="40">
        <v>77.391632080078125</v>
      </c>
      <c r="G122" s="40">
        <v>77.676681518554687</v>
      </c>
      <c r="H122" s="40">
        <v>77.945472717285156</v>
      </c>
      <c r="I122" s="40">
        <v>78.208137512207031</v>
      </c>
      <c r="J122" s="40">
        <v>78.471542358398438</v>
      </c>
      <c r="K122" s="40">
        <v>78.728096008300781</v>
      </c>
      <c r="L122" s="40">
        <v>78.984077453613281</v>
      </c>
      <c r="M122" s="40">
        <v>79.2264404296875</v>
      </c>
      <c r="N122" s="40">
        <v>79.457870483398437</v>
      </c>
      <c r="O122" s="40">
        <v>79.684585571289063</v>
      </c>
      <c r="P122" s="40">
        <v>79.906654357910156</v>
      </c>
      <c r="Q122" s="40">
        <v>80.121482849121094</v>
      </c>
      <c r="R122" s="40">
        <v>80.325111389160156</v>
      </c>
      <c r="S122" s="40">
        <v>80.520439147949219</v>
      </c>
      <c r="T122" s="40">
        <v>80.708038330078125</v>
      </c>
      <c r="U122" s="40">
        <v>80.890983581542969</v>
      </c>
      <c r="V122" s="40">
        <v>81.065536499023438</v>
      </c>
      <c r="W122" s="40">
        <v>81.235969543457031</v>
      </c>
      <c r="X122" s="40">
        <v>81.404129028320312</v>
      </c>
      <c r="Y122" s="40">
        <v>81.568092346191406</v>
      </c>
      <c r="Z122" s="40">
        <v>81.721031188964844</v>
      </c>
      <c r="AA122" s="41">
        <v>81.866607666015625</v>
      </c>
    </row>
    <row r="123" spans="1:27" x14ac:dyDescent="0.25">
      <c r="A123" s="19">
        <v>7</v>
      </c>
      <c r="B123" s="16" t="s">
        <v>279</v>
      </c>
      <c r="C123" s="42">
        <v>75.090324401855469</v>
      </c>
      <c r="D123" s="40">
        <v>76.028923034667969</v>
      </c>
      <c r="E123" s="40">
        <v>76.305519104003906</v>
      </c>
      <c r="F123" s="40">
        <v>76.591636657714844</v>
      </c>
      <c r="G123" s="40">
        <v>76.878860473632812</v>
      </c>
      <c r="H123" s="40">
        <v>77.143142700195313</v>
      </c>
      <c r="I123" s="40">
        <v>77.405464172363281</v>
      </c>
      <c r="J123" s="40">
        <v>77.670425415039063</v>
      </c>
      <c r="K123" s="40">
        <v>77.932350158691406</v>
      </c>
      <c r="L123" s="40">
        <v>78.183189392089844</v>
      </c>
      <c r="M123" s="40">
        <v>78.429069519042969</v>
      </c>
      <c r="N123" s="40">
        <v>78.662834167480469</v>
      </c>
      <c r="O123" s="40">
        <v>78.884773254394531</v>
      </c>
      <c r="P123" s="40">
        <v>79.103866577148438</v>
      </c>
      <c r="Q123" s="40">
        <v>79.317100524902344</v>
      </c>
      <c r="R123" s="40">
        <v>79.523475646972656</v>
      </c>
      <c r="S123" s="40">
        <v>79.717308044433594</v>
      </c>
      <c r="T123" s="40">
        <v>79.905288696289063</v>
      </c>
      <c r="U123" s="40">
        <v>80.087295532226562</v>
      </c>
      <c r="V123" s="40">
        <v>80.263069152832031</v>
      </c>
      <c r="W123" s="40">
        <v>80.440361022949219</v>
      </c>
      <c r="X123" s="40">
        <v>80.617279052734375</v>
      </c>
      <c r="Y123" s="40">
        <v>80.779289245605469</v>
      </c>
      <c r="Z123" s="40">
        <v>80.931533813476563</v>
      </c>
      <c r="AA123" s="41">
        <v>81.07208251953125</v>
      </c>
    </row>
    <row r="124" spans="1:27" x14ac:dyDescent="0.25">
      <c r="A124" s="19">
        <v>8</v>
      </c>
      <c r="B124" s="16" t="s">
        <v>280</v>
      </c>
      <c r="C124" s="42">
        <v>74.727806091308594</v>
      </c>
      <c r="D124" s="40">
        <v>75.656814575195312</v>
      </c>
      <c r="E124" s="40">
        <v>75.944961547851563</v>
      </c>
      <c r="F124" s="40">
        <v>76.2412109375</v>
      </c>
      <c r="G124" s="40">
        <v>76.524749755859375</v>
      </c>
      <c r="H124" s="40">
        <v>76.799102783203125</v>
      </c>
      <c r="I124" s="40">
        <v>77.064102172851563</v>
      </c>
      <c r="J124" s="40">
        <v>77.329399108886719</v>
      </c>
      <c r="K124" s="40">
        <v>77.592636108398438</v>
      </c>
      <c r="L124" s="40">
        <v>77.848480224609375</v>
      </c>
      <c r="M124" s="40">
        <v>78.093856811523438</v>
      </c>
      <c r="N124" s="40">
        <v>78.324508666992188</v>
      </c>
      <c r="O124" s="40">
        <v>78.550315856933594</v>
      </c>
      <c r="P124" s="40">
        <v>78.773277282714844</v>
      </c>
      <c r="Q124" s="40">
        <v>78.988327026367188</v>
      </c>
      <c r="R124" s="40">
        <v>79.192878723144531</v>
      </c>
      <c r="S124" s="40">
        <v>79.385780334472656</v>
      </c>
      <c r="T124" s="40">
        <v>79.576988220214844</v>
      </c>
      <c r="U124" s="40">
        <v>79.761093139648438</v>
      </c>
      <c r="V124" s="40">
        <v>79.935760498046875</v>
      </c>
      <c r="W124" s="40">
        <v>80.110855102539062</v>
      </c>
      <c r="X124" s="40">
        <v>80.283653259277344</v>
      </c>
      <c r="Y124" s="40">
        <v>80.448020935058594</v>
      </c>
      <c r="Z124" s="40">
        <v>80.604194641113281</v>
      </c>
      <c r="AA124" s="41">
        <v>80.751510620117188</v>
      </c>
    </row>
    <row r="125" spans="1:27" x14ac:dyDescent="0.25">
      <c r="A125" s="19">
        <v>9</v>
      </c>
      <c r="B125" s="16" t="s">
        <v>281</v>
      </c>
      <c r="C125" s="42">
        <v>79.109535217285156</v>
      </c>
      <c r="D125" s="40">
        <v>80.051719665527344</v>
      </c>
      <c r="E125" s="40">
        <v>80.326042175292969</v>
      </c>
      <c r="F125" s="40">
        <v>80.610580444335937</v>
      </c>
      <c r="G125" s="40">
        <v>80.890937805175781</v>
      </c>
      <c r="H125" s="40">
        <v>81.166419982910156</v>
      </c>
      <c r="I125" s="40">
        <v>81.4344482421875</v>
      </c>
      <c r="J125" s="40">
        <v>81.698684692382813</v>
      </c>
      <c r="K125" s="40">
        <v>81.959526062011719</v>
      </c>
      <c r="L125" s="40">
        <v>82.222618103027344</v>
      </c>
      <c r="M125" s="40">
        <v>82.474052429199219</v>
      </c>
      <c r="N125" s="40">
        <v>82.706588745117188</v>
      </c>
      <c r="O125" s="40">
        <v>82.939796447753906</v>
      </c>
      <c r="P125" s="40">
        <v>83.162162780761719</v>
      </c>
      <c r="Q125" s="40">
        <v>83.3853759765625</v>
      </c>
      <c r="R125" s="40">
        <v>83.598243713378906</v>
      </c>
      <c r="S125" s="40">
        <v>83.793441772460938</v>
      </c>
      <c r="T125" s="40">
        <v>83.988670349121094</v>
      </c>
      <c r="U125" s="40">
        <v>84.168266296386719</v>
      </c>
      <c r="V125" s="40">
        <v>84.346382141113281</v>
      </c>
      <c r="W125" s="40">
        <v>84.5301513671875</v>
      </c>
      <c r="X125" s="40">
        <v>84.706550598144531</v>
      </c>
      <c r="Y125" s="40">
        <v>84.871101379394531</v>
      </c>
      <c r="Z125" s="40">
        <v>85.021820068359375</v>
      </c>
      <c r="AA125" s="41">
        <v>85.163703918457031</v>
      </c>
    </row>
    <row r="126" spans="1:27" x14ac:dyDescent="0.25">
      <c r="A126" s="19">
        <v>10</v>
      </c>
      <c r="B126" s="16" t="s">
        <v>282</v>
      </c>
      <c r="C126" s="42">
        <v>76.878311157226563</v>
      </c>
      <c r="D126" s="40">
        <v>77.804885864257813</v>
      </c>
      <c r="E126" s="40">
        <v>78.081153869628906</v>
      </c>
      <c r="F126" s="40">
        <v>78.378646850585938</v>
      </c>
      <c r="G126" s="40">
        <v>78.668556213378906</v>
      </c>
      <c r="H126" s="40">
        <v>78.941642761230469</v>
      </c>
      <c r="I126" s="40">
        <v>79.205429077148437</v>
      </c>
      <c r="J126" s="40">
        <v>79.470771789550781</v>
      </c>
      <c r="K126" s="40">
        <v>79.739219665527344</v>
      </c>
      <c r="L126" s="40">
        <v>79.996421813964844</v>
      </c>
      <c r="M126" s="40">
        <v>80.241203308105469</v>
      </c>
      <c r="N126" s="40">
        <v>80.475242614746094</v>
      </c>
      <c r="O126" s="40">
        <v>80.703125</v>
      </c>
      <c r="P126" s="40">
        <v>80.928543090820313</v>
      </c>
      <c r="Q126" s="40">
        <v>81.145347595214844</v>
      </c>
      <c r="R126" s="40">
        <v>81.352676391601563</v>
      </c>
      <c r="S126" s="40">
        <v>81.548751831054688</v>
      </c>
      <c r="T126" s="40">
        <v>81.739395141601563</v>
      </c>
      <c r="U126" s="40">
        <v>81.921890258789063</v>
      </c>
      <c r="V126" s="40">
        <v>82.098770141601563</v>
      </c>
      <c r="W126" s="40">
        <v>82.27325439453125</v>
      </c>
      <c r="X126" s="40">
        <v>82.4478759765625</v>
      </c>
      <c r="Y126" s="40">
        <v>82.612762451171875</v>
      </c>
      <c r="Z126" s="40">
        <v>82.768287658691406</v>
      </c>
      <c r="AA126" s="41">
        <v>82.915550231933594</v>
      </c>
    </row>
    <row r="127" spans="1:27" x14ac:dyDescent="0.25">
      <c r="A127" s="19">
        <v>11</v>
      </c>
      <c r="B127" s="16" t="s">
        <v>283</v>
      </c>
      <c r="C127" s="42">
        <v>76.057144165039063</v>
      </c>
      <c r="D127" s="40">
        <v>76.97613525390625</v>
      </c>
      <c r="E127" s="40">
        <v>77.261199951171875</v>
      </c>
      <c r="F127" s="40">
        <v>77.561912536621094</v>
      </c>
      <c r="G127" s="40">
        <v>77.852447509765625</v>
      </c>
      <c r="H127" s="40">
        <v>78.125755310058594</v>
      </c>
      <c r="I127" s="40">
        <v>78.389328002929688</v>
      </c>
      <c r="J127" s="40">
        <v>78.655281066894531</v>
      </c>
      <c r="K127" s="40">
        <v>78.922660827636719</v>
      </c>
      <c r="L127" s="40">
        <v>79.177131652832031</v>
      </c>
      <c r="M127" s="40">
        <v>79.422340393066406</v>
      </c>
      <c r="N127" s="40">
        <v>79.657981872558594</v>
      </c>
      <c r="O127" s="40">
        <v>79.879722595214844</v>
      </c>
      <c r="P127" s="40">
        <v>80.101295471191406</v>
      </c>
      <c r="Q127" s="40">
        <v>80.318618774414063</v>
      </c>
      <c r="R127" s="40">
        <v>80.526054382324219</v>
      </c>
      <c r="S127" s="40">
        <v>80.71905517578125</v>
      </c>
      <c r="T127" s="40">
        <v>80.904190063476563</v>
      </c>
      <c r="U127" s="40">
        <v>81.088081359863281</v>
      </c>
      <c r="V127" s="40">
        <v>81.259002685546875</v>
      </c>
      <c r="W127" s="40">
        <v>81.431411743164062</v>
      </c>
      <c r="X127" s="40">
        <v>81.603179931640625</v>
      </c>
      <c r="Y127" s="40">
        <v>81.758552551269531</v>
      </c>
      <c r="Z127" s="40">
        <v>81.914260864257813</v>
      </c>
      <c r="AA127" s="41">
        <v>82.050674438476563</v>
      </c>
    </row>
    <row r="128" spans="1:27" x14ac:dyDescent="0.25">
      <c r="A128" s="19">
        <v>12</v>
      </c>
      <c r="B128" s="16" t="s">
        <v>284</v>
      </c>
      <c r="C128" s="42">
        <v>76.225379943847656</v>
      </c>
      <c r="D128" s="40">
        <v>77.148735046386719</v>
      </c>
      <c r="E128" s="40">
        <v>77.420402526855469</v>
      </c>
      <c r="F128" s="40">
        <v>77.70245361328125</v>
      </c>
      <c r="G128" s="40">
        <v>77.986183166503906</v>
      </c>
      <c r="H128" s="40">
        <v>78.257736206054688</v>
      </c>
      <c r="I128" s="40">
        <v>78.513992309570313</v>
      </c>
      <c r="J128" s="40">
        <v>78.778877258300781</v>
      </c>
      <c r="K128" s="40">
        <v>79.040481567382813</v>
      </c>
      <c r="L128" s="40">
        <v>79.292648315429688</v>
      </c>
      <c r="M128" s="40">
        <v>79.535438537597656</v>
      </c>
      <c r="N128" s="40">
        <v>79.762260437011719</v>
      </c>
      <c r="O128" s="40">
        <v>79.98260498046875</v>
      </c>
      <c r="P128" s="40">
        <v>80.199546813964844</v>
      </c>
      <c r="Q128" s="40">
        <v>80.411949157714844</v>
      </c>
      <c r="R128" s="40">
        <v>80.618621826171875</v>
      </c>
      <c r="S128" s="40">
        <v>80.80914306640625</v>
      </c>
      <c r="T128" s="40">
        <v>80.995094299316406</v>
      </c>
      <c r="U128" s="40">
        <v>81.171775817871094</v>
      </c>
      <c r="V128" s="40">
        <v>81.3411865234375</v>
      </c>
      <c r="W128" s="40">
        <v>81.517478942871094</v>
      </c>
      <c r="X128" s="40">
        <v>81.685737609863281</v>
      </c>
      <c r="Y128" s="40">
        <v>81.846405029296875</v>
      </c>
      <c r="Z128" s="40">
        <v>81.998863220214844</v>
      </c>
      <c r="AA128" s="41">
        <v>82.139633178710938</v>
      </c>
    </row>
    <row r="129" spans="1:27" x14ac:dyDescent="0.25">
      <c r="A129" s="19">
        <v>13</v>
      </c>
      <c r="B129" s="16" t="s">
        <v>285</v>
      </c>
      <c r="C129" s="42">
        <v>76.663619995117187</v>
      </c>
      <c r="D129" s="40">
        <v>77.600250244140625</v>
      </c>
      <c r="E129" s="40">
        <v>77.874061584472656</v>
      </c>
      <c r="F129" s="40">
        <v>78.166244506835938</v>
      </c>
      <c r="G129" s="40">
        <v>78.45098876953125</v>
      </c>
      <c r="H129" s="40">
        <v>78.720298767089844</v>
      </c>
      <c r="I129" s="40">
        <v>78.973335266113281</v>
      </c>
      <c r="J129" s="40">
        <v>79.231307983398438</v>
      </c>
      <c r="K129" s="40">
        <v>79.488044738769531</v>
      </c>
      <c r="L129" s="40">
        <v>79.749618530273437</v>
      </c>
      <c r="M129" s="40">
        <v>79.988059997558594</v>
      </c>
      <c r="N129" s="40">
        <v>80.216873168945313</v>
      </c>
      <c r="O129" s="40">
        <v>80.436820983886719</v>
      </c>
      <c r="P129" s="40">
        <v>80.650474548339844</v>
      </c>
      <c r="Q129" s="40">
        <v>80.869590759277344</v>
      </c>
      <c r="R129" s="40">
        <v>81.069747924804688</v>
      </c>
      <c r="S129" s="40">
        <v>81.263626098632813</v>
      </c>
      <c r="T129" s="40">
        <v>81.452369689941406</v>
      </c>
      <c r="U129" s="40">
        <v>81.632431030273437</v>
      </c>
      <c r="V129" s="40">
        <v>81.809669494628906</v>
      </c>
      <c r="W129" s="40">
        <v>81.98114013671875</v>
      </c>
      <c r="X129" s="40">
        <v>82.153343200683594</v>
      </c>
      <c r="Y129" s="40">
        <v>82.3157958984375</v>
      </c>
      <c r="Z129" s="40">
        <v>82.461418151855469</v>
      </c>
      <c r="AA129" s="41">
        <v>82.603164672851563</v>
      </c>
    </row>
    <row r="130" spans="1:27" x14ac:dyDescent="0.25">
      <c r="A130" s="19">
        <v>14</v>
      </c>
      <c r="B130" s="16" t="s">
        <v>286</v>
      </c>
      <c r="C130" s="42">
        <v>76.419647216796875</v>
      </c>
      <c r="D130" s="40">
        <v>77.328514099121094</v>
      </c>
      <c r="E130" s="40">
        <v>77.609710693359375</v>
      </c>
      <c r="F130" s="40">
        <v>77.894386291503906</v>
      </c>
      <c r="G130" s="40">
        <v>78.173095703125</v>
      </c>
      <c r="H130" s="40">
        <v>78.446250915527344</v>
      </c>
      <c r="I130" s="40">
        <v>78.704864501953125</v>
      </c>
      <c r="J130" s="40">
        <v>78.963699340820313</v>
      </c>
      <c r="K130" s="40">
        <v>79.224250793457031</v>
      </c>
      <c r="L130" s="40">
        <v>79.476524353027344</v>
      </c>
      <c r="M130" s="40">
        <v>79.7158203125</v>
      </c>
      <c r="N130" s="40">
        <v>79.94500732421875</v>
      </c>
      <c r="O130" s="40">
        <v>80.1717529296875</v>
      </c>
      <c r="P130" s="40">
        <v>80.393180847167969</v>
      </c>
      <c r="Q130" s="40">
        <v>80.607261657714844</v>
      </c>
      <c r="R130" s="40">
        <v>80.814140319824219</v>
      </c>
      <c r="S130" s="40">
        <v>81.005096435546875</v>
      </c>
      <c r="T130" s="40">
        <v>81.188934326171875</v>
      </c>
      <c r="U130" s="40">
        <v>81.369125366210937</v>
      </c>
      <c r="V130" s="40">
        <v>81.541046142578125</v>
      </c>
      <c r="W130" s="40">
        <v>81.714698791503906</v>
      </c>
      <c r="X130" s="40">
        <v>81.890480041503906</v>
      </c>
      <c r="Y130" s="40">
        <v>82.049591064453125</v>
      </c>
      <c r="Z130" s="40">
        <v>82.2041015625</v>
      </c>
      <c r="AA130" s="41">
        <v>82.347587585449219</v>
      </c>
    </row>
    <row r="131" spans="1:27" x14ac:dyDescent="0.25">
      <c r="A131" s="19">
        <v>15</v>
      </c>
      <c r="B131" s="16" t="s">
        <v>287</v>
      </c>
      <c r="C131" s="42">
        <v>76.748313903808594</v>
      </c>
      <c r="D131" s="40">
        <v>77.661453247070312</v>
      </c>
      <c r="E131" s="40">
        <v>77.934577941894531</v>
      </c>
      <c r="F131" s="40">
        <v>78.218658447265625</v>
      </c>
      <c r="G131" s="40">
        <v>78.497032165527344</v>
      </c>
      <c r="H131" s="40">
        <v>78.76123046875</v>
      </c>
      <c r="I131" s="40">
        <v>79.016716003417969</v>
      </c>
      <c r="J131" s="40">
        <v>79.274482727050781</v>
      </c>
      <c r="K131" s="40">
        <v>79.531394958496094</v>
      </c>
      <c r="L131" s="40">
        <v>79.779441833496094</v>
      </c>
      <c r="M131" s="40">
        <v>80.0159912109375</v>
      </c>
      <c r="N131" s="40">
        <v>80.240180969238281</v>
      </c>
      <c r="O131" s="40">
        <v>80.4609375</v>
      </c>
      <c r="P131" s="40">
        <v>80.675582885742188</v>
      </c>
      <c r="Q131" s="40">
        <v>80.884170532226563</v>
      </c>
      <c r="R131" s="40">
        <v>81.089942932128906</v>
      </c>
      <c r="S131" s="40">
        <v>81.279052734375</v>
      </c>
      <c r="T131" s="40">
        <v>81.457962036132813</v>
      </c>
      <c r="U131" s="40">
        <v>81.636199951171875</v>
      </c>
      <c r="V131" s="40">
        <v>81.801071166992188</v>
      </c>
      <c r="W131" s="40">
        <v>81.972618103027344</v>
      </c>
      <c r="X131" s="40">
        <v>82.145942687988281</v>
      </c>
      <c r="Y131" s="40">
        <v>82.304237365722656</v>
      </c>
      <c r="Z131" s="40">
        <v>82.452713012695312</v>
      </c>
      <c r="AA131" s="41">
        <v>82.592147827148438</v>
      </c>
    </row>
    <row r="132" spans="1:27" x14ac:dyDescent="0.25">
      <c r="A132" s="19">
        <v>16</v>
      </c>
      <c r="B132" s="16" t="s">
        <v>288</v>
      </c>
      <c r="C132" s="42">
        <v>75.910385131835937</v>
      </c>
      <c r="D132" s="40">
        <v>76.852127075195313</v>
      </c>
      <c r="E132" s="40">
        <v>77.141014099121094</v>
      </c>
      <c r="F132" s="40">
        <v>77.438179016113281</v>
      </c>
      <c r="G132" s="40">
        <v>77.725006103515625</v>
      </c>
      <c r="H132" s="40">
        <v>78.002799987792969</v>
      </c>
      <c r="I132" s="40">
        <v>78.268142700195313</v>
      </c>
      <c r="J132" s="40">
        <v>78.532196044921875</v>
      </c>
      <c r="K132" s="40">
        <v>78.796577453613281</v>
      </c>
      <c r="L132" s="40">
        <v>79.054344177246094</v>
      </c>
      <c r="M132" s="40">
        <v>79.300254821777344</v>
      </c>
      <c r="N132" s="40">
        <v>79.531402587890625</v>
      </c>
      <c r="O132" s="40">
        <v>79.760246276855469</v>
      </c>
      <c r="P132" s="40">
        <v>79.982704162597656</v>
      </c>
      <c r="Q132" s="40">
        <v>80.196830749511719</v>
      </c>
      <c r="R132" s="40">
        <v>80.406608581542969</v>
      </c>
      <c r="S132" s="40">
        <v>80.598381042480469</v>
      </c>
      <c r="T132" s="40">
        <v>80.786369323730469</v>
      </c>
      <c r="U132" s="40">
        <v>80.967933654785156</v>
      </c>
      <c r="V132" s="40">
        <v>81.142127990722656</v>
      </c>
      <c r="W132" s="40">
        <v>81.319869995117188</v>
      </c>
      <c r="X132" s="40">
        <v>81.489532470703125</v>
      </c>
      <c r="Y132" s="40">
        <v>81.651176452636719</v>
      </c>
      <c r="Z132" s="40">
        <v>81.804397583007812</v>
      </c>
      <c r="AA132" s="41">
        <v>81.947212219238281</v>
      </c>
    </row>
    <row r="133" spans="1:27" x14ac:dyDescent="0.25">
      <c r="A133" s="19">
        <v>17</v>
      </c>
      <c r="B133" s="16" t="s">
        <v>289</v>
      </c>
      <c r="C133" s="42">
        <v>76.538429260253906</v>
      </c>
      <c r="D133" s="40">
        <v>77.450309753417969</v>
      </c>
      <c r="E133" s="40">
        <v>77.724891662597656</v>
      </c>
      <c r="F133" s="40">
        <v>78.024871826171875</v>
      </c>
      <c r="G133" s="40">
        <v>78.307693481445313</v>
      </c>
      <c r="H133" s="40">
        <v>78.58233642578125</v>
      </c>
      <c r="I133" s="40">
        <v>78.841957092285156</v>
      </c>
      <c r="J133" s="40">
        <v>79.100334167480469</v>
      </c>
      <c r="K133" s="40">
        <v>79.361679077148438</v>
      </c>
      <c r="L133" s="40">
        <v>79.622642517089844</v>
      </c>
      <c r="M133" s="40">
        <v>79.867340087890625</v>
      </c>
      <c r="N133" s="40">
        <v>80.101097106933594</v>
      </c>
      <c r="O133" s="40">
        <v>80.325347900390625</v>
      </c>
      <c r="P133" s="40">
        <v>80.548919677734375</v>
      </c>
      <c r="Q133" s="40">
        <v>80.767173767089844</v>
      </c>
      <c r="R133" s="40">
        <v>80.979537963867188</v>
      </c>
      <c r="S133" s="40">
        <v>81.176589965820312</v>
      </c>
      <c r="T133" s="40">
        <v>81.367988586425781</v>
      </c>
      <c r="U133" s="40">
        <v>81.549041748046875</v>
      </c>
      <c r="V133" s="40">
        <v>81.723434448242188</v>
      </c>
      <c r="W133" s="40">
        <v>81.897613525390625</v>
      </c>
      <c r="X133" s="40">
        <v>82.072479248046875</v>
      </c>
      <c r="Y133" s="40">
        <v>82.236236572265625</v>
      </c>
      <c r="Z133" s="40">
        <v>82.391838073730469</v>
      </c>
      <c r="AA133" s="41">
        <v>82.536582946777344</v>
      </c>
    </row>
    <row r="134" spans="1:27" x14ac:dyDescent="0.25">
      <c r="A134" s="19">
        <v>18</v>
      </c>
      <c r="B134" s="16" t="s">
        <v>290</v>
      </c>
      <c r="C134" s="42">
        <v>78.45068359375</v>
      </c>
      <c r="D134" s="40">
        <v>79.369911193847656</v>
      </c>
      <c r="E134" s="40">
        <v>79.6541748046875</v>
      </c>
      <c r="F134" s="40">
        <v>79.959732055664063</v>
      </c>
      <c r="G134" s="40">
        <v>80.248695373535156</v>
      </c>
      <c r="H134" s="40">
        <v>80.526290893554688</v>
      </c>
      <c r="I134" s="40">
        <v>80.788887023925781</v>
      </c>
      <c r="J134" s="40">
        <v>81.057365417480469</v>
      </c>
      <c r="K134" s="40">
        <v>81.324851989746094</v>
      </c>
      <c r="L134" s="40">
        <v>81.584152221679688</v>
      </c>
      <c r="M134" s="40">
        <v>81.832931518554688</v>
      </c>
      <c r="N134" s="40">
        <v>82.066802978515625</v>
      </c>
      <c r="O134" s="40">
        <v>82.298835754394531</v>
      </c>
      <c r="P134" s="40">
        <v>82.520698547363281</v>
      </c>
      <c r="Q134" s="40">
        <v>82.735527038574219</v>
      </c>
      <c r="R134" s="40">
        <v>82.949180603027344</v>
      </c>
      <c r="S134" s="40">
        <v>83.141525268554687</v>
      </c>
      <c r="T134" s="40">
        <v>83.336036682128906</v>
      </c>
      <c r="U134" s="40">
        <v>83.51995849609375</v>
      </c>
      <c r="V134" s="40">
        <v>83.696136474609375</v>
      </c>
      <c r="W134" s="40">
        <v>83.870338439941406</v>
      </c>
      <c r="X134" s="40">
        <v>84.042213439941406</v>
      </c>
      <c r="Y134" s="40">
        <v>84.20697021484375</v>
      </c>
      <c r="Z134" s="40">
        <v>84.360771179199219</v>
      </c>
      <c r="AA134" s="41">
        <v>84.501998901367188</v>
      </c>
    </row>
    <row r="135" spans="1:27" x14ac:dyDescent="0.25">
      <c r="A135" s="19">
        <v>19</v>
      </c>
      <c r="B135" s="16" t="s">
        <v>291</v>
      </c>
      <c r="C135" s="42">
        <v>74.509109497070313</v>
      </c>
      <c r="D135" s="40">
        <v>75.444778442382813</v>
      </c>
      <c r="E135" s="40">
        <v>75.727203369140625</v>
      </c>
      <c r="F135" s="40">
        <v>76.030654907226562</v>
      </c>
      <c r="G135" s="40">
        <v>76.312179565429687</v>
      </c>
      <c r="H135" s="40">
        <v>76.5931396484375</v>
      </c>
      <c r="I135" s="40">
        <v>76.858024597167969</v>
      </c>
      <c r="J135" s="40">
        <v>77.120651245117188</v>
      </c>
      <c r="K135" s="40">
        <v>77.385566711425781</v>
      </c>
      <c r="L135" s="40">
        <v>77.641685485839844</v>
      </c>
      <c r="M135" s="40">
        <v>77.883590698242188</v>
      </c>
      <c r="N135" s="40">
        <v>78.120185852050781</v>
      </c>
      <c r="O135" s="40">
        <v>78.347587585449219</v>
      </c>
      <c r="P135" s="40">
        <v>78.568618774414063</v>
      </c>
      <c r="Q135" s="40">
        <v>78.784286499023437</v>
      </c>
      <c r="R135" s="40">
        <v>78.991355895996094</v>
      </c>
      <c r="S135" s="40">
        <v>79.186271667480469</v>
      </c>
      <c r="T135" s="40">
        <v>79.375205993652344</v>
      </c>
      <c r="U135" s="40">
        <v>79.560356140136719</v>
      </c>
      <c r="V135" s="40">
        <v>79.735885620117187</v>
      </c>
      <c r="W135" s="40">
        <v>79.914421081542969</v>
      </c>
      <c r="X135" s="40">
        <v>80.087081909179688</v>
      </c>
      <c r="Y135" s="40">
        <v>80.250518798828125</v>
      </c>
      <c r="Z135" s="40">
        <v>80.408409118652344</v>
      </c>
      <c r="AA135" s="41">
        <v>80.55755615234375</v>
      </c>
    </row>
    <row r="136" spans="1:27" x14ac:dyDescent="0.25">
      <c r="A136" s="20">
        <v>20</v>
      </c>
      <c r="B136" s="17" t="s">
        <v>292</v>
      </c>
      <c r="C136" s="43">
        <v>75.7978515625</v>
      </c>
      <c r="D136" s="44">
        <v>76.725090026855469</v>
      </c>
      <c r="E136" s="44">
        <v>76.990936279296875</v>
      </c>
      <c r="F136" s="44">
        <v>77.283958435058594</v>
      </c>
      <c r="G136" s="44">
        <v>77.567741394042969</v>
      </c>
      <c r="H136" s="44">
        <v>77.837127685546875</v>
      </c>
      <c r="I136" s="44">
        <v>78.098625183105469</v>
      </c>
      <c r="J136" s="44">
        <v>78.360031127929688</v>
      </c>
      <c r="K136" s="44">
        <v>78.619842529296875</v>
      </c>
      <c r="L136" s="44">
        <v>78.87493896484375</v>
      </c>
      <c r="M136" s="44">
        <v>79.117584228515625</v>
      </c>
      <c r="N136" s="44">
        <v>79.346076965332031</v>
      </c>
      <c r="O136" s="44">
        <v>79.572578430175781</v>
      </c>
      <c r="P136" s="44">
        <v>79.793281555175781</v>
      </c>
      <c r="Q136" s="44">
        <v>80.008979797363281</v>
      </c>
      <c r="R136" s="44">
        <v>80.213493347167969</v>
      </c>
      <c r="S136" s="44">
        <v>80.408332824707031</v>
      </c>
      <c r="T136" s="44">
        <v>80.594772338867188</v>
      </c>
      <c r="U136" s="44">
        <v>80.775314331054688</v>
      </c>
      <c r="V136" s="44">
        <v>80.94952392578125</v>
      </c>
      <c r="W136" s="44">
        <v>81.12457275390625</v>
      </c>
      <c r="X136" s="44">
        <v>81.299049377441406</v>
      </c>
      <c r="Y136" s="44">
        <v>81.459785461425781</v>
      </c>
      <c r="Z136" s="44">
        <v>81.61334228515625</v>
      </c>
      <c r="AA136" s="45">
        <v>81.75640869140625</v>
      </c>
    </row>
    <row r="137" spans="1:27" x14ac:dyDescent="0.2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row>
    <row r="138" spans="1:27" x14ac:dyDescent="0.25">
      <c r="A138" s="69"/>
      <c r="B138" s="10" t="s">
        <v>85</v>
      </c>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row>
    <row r="139" spans="1:27" x14ac:dyDescent="0.25">
      <c r="A139" s="22" t="s">
        <v>84</v>
      </c>
      <c r="B139" s="15" t="s">
        <v>83</v>
      </c>
      <c r="C139" s="60" t="s">
        <v>45</v>
      </c>
      <c r="D139" s="46" t="s">
        <v>46</v>
      </c>
      <c r="E139" s="46" t="s">
        <v>47</v>
      </c>
      <c r="F139" s="46" t="s">
        <v>48</v>
      </c>
      <c r="G139" s="46" t="s">
        <v>49</v>
      </c>
      <c r="H139" s="46" t="s">
        <v>50</v>
      </c>
      <c r="I139" s="46" t="s">
        <v>51</v>
      </c>
      <c r="J139" s="46" t="s">
        <v>52</v>
      </c>
      <c r="K139" s="46" t="s">
        <v>53</v>
      </c>
      <c r="L139" s="46" t="s">
        <v>54</v>
      </c>
      <c r="M139" s="46" t="s">
        <v>55</v>
      </c>
      <c r="N139" s="46" t="s">
        <v>56</v>
      </c>
      <c r="O139" s="46" t="s">
        <v>57</v>
      </c>
      <c r="P139" s="46" t="s">
        <v>58</v>
      </c>
      <c r="Q139" s="46" t="s">
        <v>59</v>
      </c>
      <c r="R139" s="46" t="s">
        <v>60</v>
      </c>
      <c r="S139" s="46" t="s">
        <v>61</v>
      </c>
      <c r="T139" s="46" t="s">
        <v>62</v>
      </c>
      <c r="U139" s="46" t="s">
        <v>63</v>
      </c>
      <c r="V139" s="46" t="s">
        <v>64</v>
      </c>
      <c r="W139" s="46" t="s">
        <v>65</v>
      </c>
      <c r="X139" s="46" t="s">
        <v>66</v>
      </c>
      <c r="Y139" s="46" t="s">
        <v>67</v>
      </c>
      <c r="Z139" s="46" t="s">
        <v>68</v>
      </c>
      <c r="AA139" s="47" t="s">
        <v>69</v>
      </c>
    </row>
    <row r="140" spans="1:27" x14ac:dyDescent="0.25">
      <c r="A140" s="110">
        <v>1</v>
      </c>
      <c r="B140" s="101" t="str">
        <f>VLOOKUP($A$140,$A$117:$AA$136,2)</f>
        <v>Abronhill, Kildrum and the Village</v>
      </c>
      <c r="C140" s="61">
        <f>VLOOKUP($A$140,$A$117:$AA$136,3)</f>
        <v>78.077537536621094</v>
      </c>
      <c r="D140" s="62">
        <f>VLOOKUP($A$140,$A$117:$AA$136,4)</f>
        <v>78.9957275390625</v>
      </c>
      <c r="E140" s="62">
        <f>VLOOKUP($A$140,$A$117:$AA$136,5)</f>
        <v>79.284561157226563</v>
      </c>
      <c r="F140" s="62">
        <f>VLOOKUP($A$140,$A$117:$AA$136,6)</f>
        <v>79.57293701171875</v>
      </c>
      <c r="G140" s="62">
        <f>VLOOKUP($A$140,$A$117:$AA$136,7)</f>
        <v>79.842872619628906</v>
      </c>
      <c r="H140" s="62">
        <f>VLOOKUP($A$140,$A$117:$AA$136,8)</f>
        <v>80.119926452636719</v>
      </c>
      <c r="I140" s="62">
        <f>VLOOKUP($A$140,$A$117:$AA$136,9)</f>
        <v>80.379386901855469</v>
      </c>
      <c r="J140" s="62">
        <f>VLOOKUP($A$140,$A$117:$AA$136,10)</f>
        <v>80.644889831542969</v>
      </c>
      <c r="K140" s="62">
        <f>VLOOKUP($A$140,$A$117:$AA$136,11)</f>
        <v>80.911003112792969</v>
      </c>
      <c r="L140" s="62">
        <f>VLOOKUP($A$140,$A$117:$AA$136,12)</f>
        <v>81.168777465820313</v>
      </c>
      <c r="M140" s="62">
        <f>VLOOKUP($A$140,$A$117:$AA$136,13)</f>
        <v>81.416946411132813</v>
      </c>
      <c r="N140" s="62">
        <f>VLOOKUP($A$140,$A$117:$AA$136,14)</f>
        <v>81.646965026855469</v>
      </c>
      <c r="O140" s="62">
        <f>VLOOKUP($A$140,$A$117:$AA$136,15)</f>
        <v>81.873603820800781</v>
      </c>
      <c r="P140" s="62">
        <f>VLOOKUP($A$140,$A$117:$AA$136,16)</f>
        <v>82.100479125976563</v>
      </c>
      <c r="Q140" s="62">
        <f>VLOOKUP($A$140,$A$117:$AA$136,17)</f>
        <v>82.312225341796875</v>
      </c>
      <c r="R140" s="62">
        <f>VLOOKUP($A$140,$A$117:$AA$136,18)</f>
        <v>82.527984619140625</v>
      </c>
      <c r="S140" s="62">
        <f>VLOOKUP($A$140,$A$117:$AA$136,19)</f>
        <v>82.730300903320312</v>
      </c>
      <c r="T140" s="62">
        <f>VLOOKUP($A$140,$A$117:$AA$136,20)</f>
        <v>82.919548034667969</v>
      </c>
      <c r="U140" s="62">
        <f>VLOOKUP($A$140,$A$117:$AA$136,21)</f>
        <v>83.108795166015625</v>
      </c>
      <c r="V140" s="62">
        <f>VLOOKUP($A$140,$A$117:$AA$136,22)</f>
        <v>83.282630920410156</v>
      </c>
      <c r="W140" s="62">
        <f>VLOOKUP($A$140,$A$117:$AA$136,23)</f>
        <v>83.461174011230469</v>
      </c>
      <c r="X140" s="62">
        <f>VLOOKUP($A$140,$A$117:$AA$136,24)</f>
        <v>83.640518188476562</v>
      </c>
      <c r="Y140" s="62">
        <f>VLOOKUP($A$140,$A$117:$AA$136,25)</f>
        <v>83.801750183105469</v>
      </c>
      <c r="Z140" s="62">
        <f>VLOOKUP($A$140,$A$117:$AA$136,26)</f>
        <v>83.955978393554687</v>
      </c>
      <c r="AA140" s="63">
        <f>VLOOKUP($A$140,$A$117:$AA$136,27)</f>
        <v>84.098403930664063</v>
      </c>
    </row>
    <row r="141" spans="1:27" x14ac:dyDescent="0.25">
      <c r="A141" s="25"/>
      <c r="B141" s="25"/>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x14ac:dyDescent="0.25">
      <c r="A142" s="161" t="s">
        <v>87</v>
      </c>
      <c r="B142" s="161"/>
      <c r="C142" s="161"/>
      <c r="D142" s="161"/>
    </row>
    <row r="165" spans="1:38" ht="15.75" x14ac:dyDescent="0.25">
      <c r="A165" s="163" t="s">
        <v>379</v>
      </c>
      <c r="B165" s="163"/>
      <c r="C165" s="163"/>
      <c r="D165" s="163"/>
      <c r="E165" s="163"/>
      <c r="F165" s="163"/>
      <c r="G165" s="111"/>
      <c r="H165" s="111"/>
      <c r="I165" s="111"/>
      <c r="J165" s="111"/>
      <c r="K165" s="112"/>
      <c r="L165" s="111"/>
      <c r="M165" s="111"/>
      <c r="N165" s="111"/>
      <c r="O165" s="111"/>
      <c r="P165" s="169"/>
      <c r="Q165" s="169"/>
      <c r="R165" s="169"/>
      <c r="S165" s="169"/>
      <c r="T165" s="169"/>
      <c r="U165" s="169"/>
      <c r="V165" s="169"/>
      <c r="W165" s="113"/>
      <c r="X165" s="113"/>
      <c r="Y165" s="113"/>
      <c r="Z165" s="113"/>
      <c r="AA165" s="113"/>
    </row>
    <row r="166" spans="1:38" ht="15.75" x14ac:dyDescent="0.25">
      <c r="A166" s="156" t="s">
        <v>26</v>
      </c>
      <c r="B166" s="156"/>
      <c r="C166" s="156"/>
      <c r="D166" s="156"/>
      <c r="E166" s="156"/>
      <c r="F166" s="156"/>
      <c r="G166" s="31"/>
      <c r="H166" s="31"/>
      <c r="I166" s="31"/>
      <c r="J166" s="31"/>
      <c r="K166" s="157" t="s">
        <v>86</v>
      </c>
      <c r="L166" s="157"/>
      <c r="M166" s="31"/>
      <c r="N166" s="31"/>
      <c r="O166" s="31"/>
      <c r="P166" s="156"/>
      <c r="Q166" s="156"/>
      <c r="R166" s="156"/>
      <c r="S166" s="156"/>
      <c r="T166" s="156"/>
      <c r="U166" s="156"/>
      <c r="V166" s="156"/>
      <c r="W166" s="11"/>
      <c r="X166" s="11"/>
      <c r="Y166" s="11"/>
      <c r="Z166" s="11"/>
      <c r="AA166" s="11"/>
    </row>
    <row r="168" spans="1:38" ht="18.75" x14ac:dyDescent="0.25">
      <c r="A168" s="167" t="s">
        <v>399</v>
      </c>
      <c r="B168" s="167"/>
      <c r="C168" s="167"/>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38"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38" x14ac:dyDescent="0.25">
      <c r="A170" s="14" t="s">
        <v>84</v>
      </c>
      <c r="B170" s="15" t="s">
        <v>83</v>
      </c>
      <c r="C170" s="87" t="s">
        <v>394</v>
      </c>
      <c r="D170" s="87" t="s">
        <v>393</v>
      </c>
      <c r="E170" s="87" t="s">
        <v>392</v>
      </c>
      <c r="F170" s="87" t="s">
        <v>391</v>
      </c>
      <c r="G170" s="87" t="s">
        <v>390</v>
      </c>
      <c r="H170" s="87" t="s">
        <v>389</v>
      </c>
      <c r="I170" s="87" t="s">
        <v>388</v>
      </c>
      <c r="J170" s="87" t="s">
        <v>387</v>
      </c>
      <c r="K170" s="87" t="s">
        <v>386</v>
      </c>
      <c r="L170" s="87" t="s">
        <v>385</v>
      </c>
      <c r="M170" s="87" t="s">
        <v>384</v>
      </c>
      <c r="N170" s="32" t="s">
        <v>45</v>
      </c>
      <c r="O170" s="32" t="s">
        <v>46</v>
      </c>
      <c r="P170" s="32" t="s">
        <v>47</v>
      </c>
      <c r="Q170" s="32" t="s">
        <v>48</v>
      </c>
      <c r="R170" s="32" t="s">
        <v>49</v>
      </c>
      <c r="S170" s="32" t="s">
        <v>50</v>
      </c>
      <c r="T170" s="32" t="s">
        <v>51</v>
      </c>
      <c r="U170" s="32" t="s">
        <v>52</v>
      </c>
      <c r="V170" s="32" t="s">
        <v>53</v>
      </c>
      <c r="W170" s="32" t="s">
        <v>54</v>
      </c>
      <c r="X170" s="32" t="s">
        <v>55</v>
      </c>
      <c r="Y170" s="32" t="s">
        <v>56</v>
      </c>
      <c r="Z170" s="32" t="s">
        <v>57</v>
      </c>
      <c r="AA170" s="32" t="s">
        <v>58</v>
      </c>
      <c r="AB170" s="32" t="s">
        <v>59</v>
      </c>
      <c r="AC170" s="32" t="s">
        <v>60</v>
      </c>
      <c r="AD170" s="32" t="s">
        <v>61</v>
      </c>
      <c r="AE170" s="32" t="s">
        <v>62</v>
      </c>
      <c r="AF170" s="32" t="s">
        <v>63</v>
      </c>
      <c r="AG170" s="32" t="s">
        <v>64</v>
      </c>
      <c r="AH170" s="32" t="s">
        <v>65</v>
      </c>
      <c r="AI170" s="32" t="s">
        <v>66</v>
      </c>
      <c r="AJ170" s="32" t="s">
        <v>67</v>
      </c>
      <c r="AK170" s="32" t="s">
        <v>68</v>
      </c>
      <c r="AL170" s="33" t="s">
        <v>69</v>
      </c>
    </row>
    <row r="171" spans="1:38" x14ac:dyDescent="0.25">
      <c r="A171" s="18">
        <v>1</v>
      </c>
      <c r="B171" s="26" t="s">
        <v>273</v>
      </c>
      <c r="C171" s="84">
        <v>437.85897827148437</v>
      </c>
      <c r="D171" s="89">
        <v>543.33990478515625</v>
      </c>
      <c r="E171" s="89">
        <v>392.57797241210937</v>
      </c>
      <c r="F171" s="89">
        <v>648.07989501953125</v>
      </c>
      <c r="G171" s="89">
        <v>346.76840209960937</v>
      </c>
      <c r="H171" s="89">
        <v>481.52883911132812</v>
      </c>
      <c r="I171" s="89">
        <v>-73.922340393066406</v>
      </c>
      <c r="J171" s="89">
        <v>324.5885009765625</v>
      </c>
      <c r="K171" s="89">
        <v>380.40081787109375</v>
      </c>
      <c r="L171" s="89">
        <v>346.97164916992187</v>
      </c>
      <c r="M171" s="89">
        <v>296.0335693359375</v>
      </c>
      <c r="N171" s="88">
        <v>271.78564453125</v>
      </c>
      <c r="O171" s="88">
        <v>86.827827453613281</v>
      </c>
      <c r="P171" s="88">
        <v>91.603782653808594</v>
      </c>
      <c r="Q171" s="88">
        <v>93.680091857910156</v>
      </c>
      <c r="R171" s="88">
        <v>97.114540100097656</v>
      </c>
      <c r="S171" s="88">
        <v>100.66056823730469</v>
      </c>
      <c r="T171" s="88">
        <v>105.01432800292969</v>
      </c>
      <c r="U171" s="89">
        <v>103.90717315673828</v>
      </c>
      <c r="V171" s="89">
        <v>101.49882507324219</v>
      </c>
      <c r="W171" s="89">
        <v>100.70590209960937</v>
      </c>
      <c r="X171" s="89">
        <v>98.005645751953125</v>
      </c>
      <c r="Y171" s="89">
        <v>99.316444396972656</v>
      </c>
      <c r="Z171" s="89">
        <v>99.7069091796875</v>
      </c>
      <c r="AA171" s="89">
        <v>98.557701110839844</v>
      </c>
      <c r="AB171" s="89">
        <v>97.500244140625</v>
      </c>
      <c r="AC171" s="89">
        <v>98.184501647949219</v>
      </c>
      <c r="AD171" s="89">
        <v>99.312728881835938</v>
      </c>
      <c r="AE171" s="89">
        <v>99.725318908691406</v>
      </c>
      <c r="AF171" s="89">
        <v>98.996467590332031</v>
      </c>
      <c r="AG171" s="89">
        <v>97.0091552734375</v>
      </c>
      <c r="AH171" s="89">
        <v>95.559547424316406</v>
      </c>
      <c r="AI171" s="89">
        <v>93.248214721679688</v>
      </c>
      <c r="AJ171" s="89">
        <v>93.461288452148438</v>
      </c>
      <c r="AK171" s="89">
        <v>92.93658447265625</v>
      </c>
      <c r="AL171" s="90">
        <v>91.615180969238281</v>
      </c>
    </row>
    <row r="172" spans="1:38" x14ac:dyDescent="0.25">
      <c r="A172" s="19">
        <v>2</v>
      </c>
      <c r="B172" s="16" t="s">
        <v>274</v>
      </c>
      <c r="C172" s="85">
        <v>254</v>
      </c>
      <c r="D172" s="92">
        <v>-83</v>
      </c>
      <c r="E172" s="92">
        <v>-71</v>
      </c>
      <c r="F172" s="92">
        <v>20</v>
      </c>
      <c r="G172" s="92">
        <v>-89</v>
      </c>
      <c r="H172" s="92">
        <v>-175</v>
      </c>
      <c r="I172" s="92">
        <v>-43</v>
      </c>
      <c r="J172" s="92">
        <v>16</v>
      </c>
      <c r="K172" s="92">
        <v>-230</v>
      </c>
      <c r="L172" s="92">
        <v>-44</v>
      </c>
      <c r="M172" s="92">
        <v>34</v>
      </c>
      <c r="N172" s="91">
        <v>63.355453491210937</v>
      </c>
      <c r="O172" s="91">
        <v>-100.67076873779297</v>
      </c>
      <c r="P172" s="91">
        <v>-102.989501953125</v>
      </c>
      <c r="Q172" s="91">
        <v>-99.351486206054688</v>
      </c>
      <c r="R172" s="91">
        <v>-96.186714172363281</v>
      </c>
      <c r="S172" s="91">
        <v>-99.404296875</v>
      </c>
      <c r="T172" s="91">
        <v>-95.151939392089844</v>
      </c>
      <c r="U172" s="92">
        <v>-97.586402893066406</v>
      </c>
      <c r="V172" s="92">
        <v>-94.826637268066406</v>
      </c>
      <c r="W172" s="92">
        <v>-100.82681274414062</v>
      </c>
      <c r="X172" s="92">
        <v>-97.223274230957031</v>
      </c>
      <c r="Y172" s="92">
        <v>-100.21701049804687</v>
      </c>
      <c r="Z172" s="92">
        <v>-99.717323303222656</v>
      </c>
      <c r="AA172" s="92">
        <v>-97.889617919921875</v>
      </c>
      <c r="AB172" s="92">
        <v>-99.898124694824219</v>
      </c>
      <c r="AC172" s="92">
        <v>-99.551101684570313</v>
      </c>
      <c r="AD172" s="92">
        <v>-98.5262451171875</v>
      </c>
      <c r="AE172" s="92">
        <v>-95.982688903808594</v>
      </c>
      <c r="AF172" s="92">
        <v>-98.620086669921875</v>
      </c>
      <c r="AG172" s="92">
        <v>-96.777450561523438</v>
      </c>
      <c r="AH172" s="92">
        <v>-96.899299621582031</v>
      </c>
      <c r="AI172" s="92">
        <v>-96.051155090332031</v>
      </c>
      <c r="AJ172" s="92">
        <v>-95.656265258789063</v>
      </c>
      <c r="AK172" s="92">
        <v>-96.337165832519531</v>
      </c>
      <c r="AL172" s="93">
        <v>-95.213691711425781</v>
      </c>
    </row>
    <row r="173" spans="1:38" x14ac:dyDescent="0.25">
      <c r="A173" s="19">
        <v>3</v>
      </c>
      <c r="B173" s="16" t="s">
        <v>275</v>
      </c>
      <c r="C173" s="85">
        <v>-119.70562744140625</v>
      </c>
      <c r="D173" s="92">
        <v>28.888946533203125</v>
      </c>
      <c r="E173" s="92">
        <v>-47.147975921630859</v>
      </c>
      <c r="F173" s="92">
        <v>15.785696983337402</v>
      </c>
      <c r="G173" s="92">
        <v>437.96542358398437</v>
      </c>
      <c r="H173" s="92">
        <v>321.67910766601562</v>
      </c>
      <c r="I173" s="92">
        <v>565.6435546875</v>
      </c>
      <c r="J173" s="92">
        <v>515.7451171875</v>
      </c>
      <c r="K173" s="92">
        <v>283.97445678710937</v>
      </c>
      <c r="L173" s="92">
        <v>407.89028930664062</v>
      </c>
      <c r="M173" s="92">
        <v>351.90457153320312</v>
      </c>
      <c r="N173" s="91">
        <v>453.025390625</v>
      </c>
      <c r="O173" s="91">
        <v>354.82412719726562</v>
      </c>
      <c r="P173" s="91">
        <v>356.8599853515625</v>
      </c>
      <c r="Q173" s="91">
        <v>358.31695556640625</v>
      </c>
      <c r="R173" s="91">
        <v>359.65655517578125</v>
      </c>
      <c r="S173" s="91">
        <v>362.266357421875</v>
      </c>
      <c r="T173" s="91">
        <v>364.71173095703125</v>
      </c>
      <c r="U173" s="92">
        <v>364.55548095703125</v>
      </c>
      <c r="V173" s="92">
        <v>364.30075073242187</v>
      </c>
      <c r="W173" s="92">
        <v>363.40191650390625</v>
      </c>
      <c r="X173" s="92">
        <v>361.37078857421875</v>
      </c>
      <c r="Y173" s="92">
        <v>361.068115234375</v>
      </c>
      <c r="Z173" s="92">
        <v>360.34487915039062</v>
      </c>
      <c r="AA173" s="92">
        <v>360.407958984375</v>
      </c>
      <c r="AB173" s="92">
        <v>360.66525268554687</v>
      </c>
      <c r="AC173" s="92">
        <v>360.14559936523437</v>
      </c>
      <c r="AD173" s="92">
        <v>360.25234985351562</v>
      </c>
      <c r="AE173" s="92">
        <v>361.50820922851562</v>
      </c>
      <c r="AF173" s="92">
        <v>361.91244506835937</v>
      </c>
      <c r="AG173" s="92">
        <v>362.06057739257812</v>
      </c>
      <c r="AH173" s="92">
        <v>361.60348510742187</v>
      </c>
      <c r="AI173" s="92">
        <v>361.37713623046875</v>
      </c>
      <c r="AJ173" s="92">
        <v>362.50418090820312</v>
      </c>
      <c r="AK173" s="92">
        <v>362.81524658203125</v>
      </c>
      <c r="AL173" s="93">
        <v>363.058349609375</v>
      </c>
    </row>
    <row r="174" spans="1:38" x14ac:dyDescent="0.25">
      <c r="A174" s="19">
        <v>4</v>
      </c>
      <c r="B174" s="16" t="s">
        <v>276</v>
      </c>
      <c r="C174" s="85">
        <v>-392.37896728515625</v>
      </c>
      <c r="D174" s="92">
        <v>423.07156372070313</v>
      </c>
      <c r="E174" s="92">
        <v>-428.69522094726562</v>
      </c>
      <c r="F174" s="92">
        <v>-109.29541015625</v>
      </c>
      <c r="G174" s="92">
        <v>293.48068237304687</v>
      </c>
      <c r="H174" s="92">
        <v>519.9390869140625</v>
      </c>
      <c r="I174" s="92">
        <v>390.64224243164062</v>
      </c>
      <c r="J174" s="92">
        <v>459.45755004882812</v>
      </c>
      <c r="K174" s="92">
        <v>329.23751831054687</v>
      </c>
      <c r="L174" s="92">
        <v>275.56161499023437</v>
      </c>
      <c r="M174" s="92">
        <v>-151.60260009765625</v>
      </c>
      <c r="N174" s="92">
        <v>265.30740356445312</v>
      </c>
      <c r="O174" s="92">
        <v>174.60517883300781</v>
      </c>
      <c r="P174" s="92">
        <v>178.42268371582031</v>
      </c>
      <c r="Q174" s="92">
        <v>179.43601989746094</v>
      </c>
      <c r="R174" s="92">
        <v>179.048095703125</v>
      </c>
      <c r="S174" s="92">
        <v>181.63575744628906</v>
      </c>
      <c r="T174" s="92">
        <v>182.71131896972656</v>
      </c>
      <c r="U174" s="92">
        <v>180.45614624023437</v>
      </c>
      <c r="V174" s="92">
        <v>180.92237854003906</v>
      </c>
      <c r="W174" s="92">
        <v>180.94602966308594</v>
      </c>
      <c r="X174" s="92">
        <v>179.5267333984375</v>
      </c>
      <c r="Y174" s="92">
        <v>179.85072326660156</v>
      </c>
      <c r="Z174" s="92">
        <v>179.67739868164062</v>
      </c>
      <c r="AA174" s="92">
        <v>179.40058898925781</v>
      </c>
      <c r="AB174" s="92">
        <v>179.61067199707031</v>
      </c>
      <c r="AC174" s="92">
        <v>178.60337829589844</v>
      </c>
      <c r="AD174" s="92">
        <v>178.36929321289062</v>
      </c>
      <c r="AE174" s="92">
        <v>178.97572326660156</v>
      </c>
      <c r="AF174" s="92">
        <v>178.21926879882813</v>
      </c>
      <c r="AG174" s="92">
        <v>177.43675231933594</v>
      </c>
      <c r="AH174" s="92">
        <v>178.8668212890625</v>
      </c>
      <c r="AI174" s="92">
        <v>178.45132446289062</v>
      </c>
      <c r="AJ174" s="92">
        <v>178.69985961914062</v>
      </c>
      <c r="AK174" s="92">
        <v>178.96675109863281</v>
      </c>
      <c r="AL174" s="93">
        <v>178.78981018066406</v>
      </c>
    </row>
    <row r="175" spans="1:38" x14ac:dyDescent="0.25">
      <c r="A175" s="19">
        <v>5</v>
      </c>
      <c r="B175" s="16" t="s">
        <v>277</v>
      </c>
      <c r="C175" s="85">
        <v>-291</v>
      </c>
      <c r="D175" s="92">
        <v>-235</v>
      </c>
      <c r="E175" s="92">
        <v>-214</v>
      </c>
      <c r="F175" s="92">
        <v>21</v>
      </c>
      <c r="G175" s="92">
        <v>277</v>
      </c>
      <c r="H175" s="92">
        <v>189</v>
      </c>
      <c r="I175" s="92">
        <v>-71</v>
      </c>
      <c r="J175" s="92">
        <v>-46</v>
      </c>
      <c r="K175" s="92">
        <v>21</v>
      </c>
      <c r="L175" s="92">
        <v>-153</v>
      </c>
      <c r="M175" s="92">
        <v>-141</v>
      </c>
      <c r="N175" s="92">
        <v>76.250030517578125</v>
      </c>
      <c r="O175" s="92">
        <v>-100.76657867431641</v>
      </c>
      <c r="P175" s="92">
        <v>-99.384727478027344</v>
      </c>
      <c r="Q175" s="92">
        <v>-96.591033935546875</v>
      </c>
      <c r="R175" s="92">
        <v>-96.871009826660156</v>
      </c>
      <c r="S175" s="92">
        <v>-93.356674194335938</v>
      </c>
      <c r="T175" s="92">
        <v>-92.616096496582031</v>
      </c>
      <c r="U175" s="92">
        <v>-97.400581359863281</v>
      </c>
      <c r="V175" s="92">
        <v>-94.078544616699219</v>
      </c>
      <c r="W175" s="92">
        <v>-94.277511596679688</v>
      </c>
      <c r="X175" s="92">
        <v>-95.786628723144531</v>
      </c>
      <c r="Y175" s="92">
        <v>-95.040374755859375</v>
      </c>
      <c r="Z175" s="92">
        <v>-94.012435913085938</v>
      </c>
      <c r="AA175" s="92">
        <v>-94.214813232421875</v>
      </c>
      <c r="AB175" s="92">
        <v>-95.87933349609375</v>
      </c>
      <c r="AC175" s="92">
        <v>-93.25982666015625</v>
      </c>
      <c r="AD175" s="92">
        <v>-95.146034240722656</v>
      </c>
      <c r="AE175" s="92">
        <v>-95.489715576171875</v>
      </c>
      <c r="AF175" s="92">
        <v>-94.053321838378906</v>
      </c>
      <c r="AG175" s="92">
        <v>-91.448692321777344</v>
      </c>
      <c r="AH175" s="92">
        <v>-92.902816772460938</v>
      </c>
      <c r="AI175" s="92">
        <v>-95.229103088378906</v>
      </c>
      <c r="AJ175" s="92">
        <v>-95.323440551757813</v>
      </c>
      <c r="AK175" s="92">
        <v>-93.734275817871094</v>
      </c>
      <c r="AL175" s="93">
        <v>-93.311126708984375</v>
      </c>
    </row>
    <row r="176" spans="1:38" x14ac:dyDescent="0.25">
      <c r="A176" s="19">
        <v>6</v>
      </c>
      <c r="B176" s="16" t="s">
        <v>278</v>
      </c>
      <c r="C176" s="85">
        <v>-410</v>
      </c>
      <c r="D176" s="92">
        <v>-140</v>
      </c>
      <c r="E176" s="92">
        <v>127</v>
      </c>
      <c r="F176" s="92">
        <v>117</v>
      </c>
      <c r="G176" s="92">
        <v>54</v>
      </c>
      <c r="H176" s="92">
        <v>164</v>
      </c>
      <c r="I176" s="92">
        <v>135</v>
      </c>
      <c r="J176" s="92">
        <v>58</v>
      </c>
      <c r="K176" s="92">
        <v>242</v>
      </c>
      <c r="L176" s="92">
        <v>390</v>
      </c>
      <c r="M176" s="92">
        <v>144</v>
      </c>
      <c r="N176" s="92">
        <v>242.24122619628906</v>
      </c>
      <c r="O176" s="92">
        <v>146.05747985839844</v>
      </c>
      <c r="P176" s="92">
        <v>147.85092163085937</v>
      </c>
      <c r="Q176" s="92">
        <v>145.71601867675781</v>
      </c>
      <c r="R176" s="92">
        <v>148.65830993652344</v>
      </c>
      <c r="S176" s="92">
        <v>150.12908935546875</v>
      </c>
      <c r="T176" s="92">
        <v>149.0888671875</v>
      </c>
      <c r="U176" s="92">
        <v>149.03254699707031</v>
      </c>
      <c r="V176" s="92">
        <v>149.87425231933594</v>
      </c>
      <c r="W176" s="92">
        <v>147.13124084472656</v>
      </c>
      <c r="X176" s="92">
        <v>148.07157897949219</v>
      </c>
      <c r="Y176" s="92">
        <v>146.41726684570312</v>
      </c>
      <c r="Z176" s="92">
        <v>147.43482971191406</v>
      </c>
      <c r="AA176" s="92">
        <v>146.86964416503906</v>
      </c>
      <c r="AB176" s="92">
        <v>148.19578552246094</v>
      </c>
      <c r="AC176" s="92">
        <v>147.52000427246094</v>
      </c>
      <c r="AD176" s="92">
        <v>149.03105163574219</v>
      </c>
      <c r="AE176" s="92">
        <v>148.67408752441406</v>
      </c>
      <c r="AF176" s="92">
        <v>148.11973571777344</v>
      </c>
      <c r="AG176" s="92">
        <v>149.86631774902344</v>
      </c>
      <c r="AH176" s="92">
        <v>148.45127868652344</v>
      </c>
      <c r="AI176" s="92">
        <v>148.03486633300781</v>
      </c>
      <c r="AJ176" s="92">
        <v>147.90365600585937</v>
      </c>
      <c r="AK176" s="92">
        <v>148.74136352539062</v>
      </c>
      <c r="AL176" s="93">
        <v>150.02328491210937</v>
      </c>
    </row>
    <row r="177" spans="1:38" x14ac:dyDescent="0.25">
      <c r="A177" s="19">
        <v>7</v>
      </c>
      <c r="B177" s="16" t="s">
        <v>279</v>
      </c>
      <c r="C177" s="85">
        <v>50.674022674560547</v>
      </c>
      <c r="D177" s="92">
        <v>-261.0718994140625</v>
      </c>
      <c r="E177" s="92">
        <v>-92.8515625</v>
      </c>
      <c r="F177" s="92">
        <v>86.755638122558594</v>
      </c>
      <c r="G177" s="92">
        <v>273.82135009765625</v>
      </c>
      <c r="H177" s="92">
        <v>268.43167114257812</v>
      </c>
      <c r="I177" s="92">
        <v>404.92129516601562</v>
      </c>
      <c r="J177" s="92">
        <v>542.192626953125</v>
      </c>
      <c r="K177" s="92">
        <v>173.57858276367188</v>
      </c>
      <c r="L177" s="92">
        <v>303.39044189453125</v>
      </c>
      <c r="M177" s="92">
        <v>380.06924438476562</v>
      </c>
      <c r="N177" s="92">
        <v>417.45587158203125</v>
      </c>
      <c r="O177" s="92">
        <v>312.0728759765625</v>
      </c>
      <c r="P177" s="92">
        <v>313.53863525390625</v>
      </c>
      <c r="Q177" s="92">
        <v>316.11056518554687</v>
      </c>
      <c r="R177" s="92">
        <v>318.08255004882812</v>
      </c>
      <c r="S177" s="92">
        <v>316.5865478515625</v>
      </c>
      <c r="T177" s="92">
        <v>319.58258056640625</v>
      </c>
      <c r="U177" s="92">
        <v>317.92633056640625</v>
      </c>
      <c r="V177" s="92">
        <v>317.85415649414062</v>
      </c>
      <c r="W177" s="92">
        <v>314.97445678710937</v>
      </c>
      <c r="X177" s="92">
        <v>314.50814819335937</v>
      </c>
      <c r="Y177" s="92">
        <v>315.21273803710937</v>
      </c>
      <c r="Z177" s="92">
        <v>313.3079833984375</v>
      </c>
      <c r="AA177" s="92">
        <v>313.67324829101562</v>
      </c>
      <c r="AB177" s="92">
        <v>312.37667846679688</v>
      </c>
      <c r="AC177" s="92">
        <v>312.12371826171875</v>
      </c>
      <c r="AD177" s="92">
        <v>313.20635986328125</v>
      </c>
      <c r="AE177" s="92">
        <v>313.74331665039063</v>
      </c>
      <c r="AF177" s="92">
        <v>315.99240112304688</v>
      </c>
      <c r="AG177" s="92">
        <v>315.57528686523437</v>
      </c>
      <c r="AH177" s="92">
        <v>315.31881713867187</v>
      </c>
      <c r="AI177" s="92">
        <v>315.63177490234375</v>
      </c>
      <c r="AJ177" s="92">
        <v>316.4801025390625</v>
      </c>
      <c r="AK177" s="92">
        <v>316.27545166015625</v>
      </c>
      <c r="AL177" s="93">
        <v>316.79037475585937</v>
      </c>
    </row>
    <row r="178" spans="1:38" x14ac:dyDescent="0.25">
      <c r="A178" s="19">
        <v>8</v>
      </c>
      <c r="B178" s="16" t="s">
        <v>280</v>
      </c>
      <c r="C178" s="85">
        <v>-124</v>
      </c>
      <c r="D178" s="92">
        <v>82</v>
      </c>
      <c r="E178" s="92">
        <v>243</v>
      </c>
      <c r="F178" s="92">
        <v>60</v>
      </c>
      <c r="G178" s="92">
        <v>129</v>
      </c>
      <c r="H178" s="92">
        <v>94</v>
      </c>
      <c r="I178" s="92">
        <v>163</v>
      </c>
      <c r="J178" s="92">
        <v>452</v>
      </c>
      <c r="K178" s="92">
        <v>264</v>
      </c>
      <c r="L178" s="92">
        <v>326</v>
      </c>
      <c r="M178" s="92">
        <v>-94</v>
      </c>
      <c r="N178" s="92">
        <v>222.38801574707031</v>
      </c>
      <c r="O178" s="92">
        <v>155.12432861328125</v>
      </c>
      <c r="P178" s="92">
        <v>155.77206420898437</v>
      </c>
      <c r="Q178" s="92">
        <v>157.16329956054687</v>
      </c>
      <c r="R178" s="92">
        <v>155.03173828125</v>
      </c>
      <c r="S178" s="92">
        <v>157.21305847167969</v>
      </c>
      <c r="T178" s="92">
        <v>159.38204956054687</v>
      </c>
      <c r="U178" s="92">
        <v>160.5435791015625</v>
      </c>
      <c r="V178" s="92">
        <v>158.27162170410156</v>
      </c>
      <c r="W178" s="92">
        <v>157.58206176757812</v>
      </c>
      <c r="X178" s="92">
        <v>157.90603637695312</v>
      </c>
      <c r="Y178" s="92">
        <v>158.04666137695312</v>
      </c>
      <c r="Z178" s="92">
        <v>157.77583312988281</v>
      </c>
      <c r="AA178" s="92">
        <v>158.68203735351562</v>
      </c>
      <c r="AB178" s="92">
        <v>156.51351928710937</v>
      </c>
      <c r="AC178" s="92">
        <v>156.03521728515625</v>
      </c>
      <c r="AD178" s="92">
        <v>158.60098266601562</v>
      </c>
      <c r="AE178" s="92">
        <v>155.87031555175781</v>
      </c>
      <c r="AF178" s="92">
        <v>155.81100463867187</v>
      </c>
      <c r="AG178" s="92">
        <v>155.98281860351562</v>
      </c>
      <c r="AH178" s="92">
        <v>155.83926391601562</v>
      </c>
      <c r="AI178" s="92">
        <v>154.44039916992187</v>
      </c>
      <c r="AJ178" s="92">
        <v>155.0975341796875</v>
      </c>
      <c r="AK178" s="92">
        <v>155.21974182128906</v>
      </c>
      <c r="AL178" s="93">
        <v>154.70091247558594</v>
      </c>
    </row>
    <row r="179" spans="1:38" x14ac:dyDescent="0.25">
      <c r="A179" s="19">
        <v>9</v>
      </c>
      <c r="B179" s="16" t="s">
        <v>281</v>
      </c>
      <c r="C179" s="85">
        <v>-508</v>
      </c>
      <c r="D179" s="92">
        <v>-556</v>
      </c>
      <c r="E179" s="92">
        <v>-473</v>
      </c>
      <c r="F179" s="92">
        <v>-361</v>
      </c>
      <c r="G179" s="92">
        <v>11</v>
      </c>
      <c r="H179" s="92">
        <v>-77</v>
      </c>
      <c r="I179" s="92">
        <v>238</v>
      </c>
      <c r="J179" s="92">
        <v>270</v>
      </c>
      <c r="K179" s="92">
        <v>-68</v>
      </c>
      <c r="L179" s="92">
        <v>-103</v>
      </c>
      <c r="M179" s="92">
        <v>-52</v>
      </c>
      <c r="N179" s="92">
        <v>180.01896667480469</v>
      </c>
      <c r="O179" s="92">
        <v>34.211448669433594</v>
      </c>
      <c r="P179" s="92">
        <v>32.666217803955078</v>
      </c>
      <c r="Q179" s="92">
        <v>31.833442687988281</v>
      </c>
      <c r="R179" s="92">
        <v>37.073093414306641</v>
      </c>
      <c r="S179" s="92">
        <v>35.638576507568359</v>
      </c>
      <c r="T179" s="92">
        <v>40.566951751708984</v>
      </c>
      <c r="U179" s="92">
        <v>39.332637786865234</v>
      </c>
      <c r="V179" s="92">
        <v>37.388660430908203</v>
      </c>
      <c r="W179" s="92">
        <v>38.778278350830078</v>
      </c>
      <c r="X179" s="92">
        <v>35.355899810791016</v>
      </c>
      <c r="Y179" s="92">
        <v>35.342109680175781</v>
      </c>
      <c r="Z179" s="92">
        <v>35.379318237304687</v>
      </c>
      <c r="AA179" s="92">
        <v>36.474063873291016</v>
      </c>
      <c r="AB179" s="92">
        <v>34.562740325927734</v>
      </c>
      <c r="AC179" s="92">
        <v>34.521343231201172</v>
      </c>
      <c r="AD179" s="92">
        <v>36.082759857177734</v>
      </c>
      <c r="AE179" s="92">
        <v>34.013530731201172</v>
      </c>
      <c r="AF179" s="92">
        <v>37.382472991943359</v>
      </c>
      <c r="AG179" s="92">
        <v>38.250190734863281</v>
      </c>
      <c r="AH179" s="92">
        <v>38.674293518066406</v>
      </c>
      <c r="AI179" s="92">
        <v>37.412933349609375</v>
      </c>
      <c r="AJ179" s="92">
        <v>37.626670837402344</v>
      </c>
      <c r="AK179" s="92">
        <v>38.464431762695313</v>
      </c>
      <c r="AL179" s="93">
        <v>38.4775390625</v>
      </c>
    </row>
    <row r="180" spans="1:38" x14ac:dyDescent="0.25">
      <c r="A180" s="19">
        <v>10</v>
      </c>
      <c r="B180" s="16" t="s">
        <v>282</v>
      </c>
      <c r="C180" s="85">
        <v>13.133092880249023</v>
      </c>
      <c r="D180" s="92">
        <v>-410.081298828125</v>
      </c>
      <c r="E180" s="92">
        <v>-133.63504028320312</v>
      </c>
      <c r="F180" s="92">
        <v>5.6987028121948242</v>
      </c>
      <c r="G180" s="92">
        <v>-206.99095153808594</v>
      </c>
      <c r="H180" s="92">
        <v>169.39764404296875</v>
      </c>
      <c r="I180" s="92">
        <v>31.075008392333984</v>
      </c>
      <c r="J180" s="92">
        <v>140.34959411621094</v>
      </c>
      <c r="K180" s="92">
        <v>234.35110473632812</v>
      </c>
      <c r="L180" s="92">
        <v>173.67671203613281</v>
      </c>
      <c r="M180" s="92">
        <v>775.75897216796875</v>
      </c>
      <c r="N180" s="92">
        <v>308.38809204101562</v>
      </c>
      <c r="O180" s="92">
        <v>216.41773986816406</v>
      </c>
      <c r="P180" s="92">
        <v>218.18551635742187</v>
      </c>
      <c r="Q180" s="92">
        <v>219.25466918945312</v>
      </c>
      <c r="R180" s="92">
        <v>221.07601928710937</v>
      </c>
      <c r="S180" s="92">
        <v>221.89830017089844</v>
      </c>
      <c r="T180" s="92">
        <v>224.18106079101562</v>
      </c>
      <c r="U180" s="92">
        <v>224.7342529296875</v>
      </c>
      <c r="V180" s="92">
        <v>224.16972351074219</v>
      </c>
      <c r="W180" s="92">
        <v>222.41328430175781</v>
      </c>
      <c r="X180" s="92">
        <v>222.04751586914062</v>
      </c>
      <c r="Y180" s="92">
        <v>221.69929504394531</v>
      </c>
      <c r="Z180" s="92">
        <v>220.37016296386719</v>
      </c>
      <c r="AA180" s="92">
        <v>220.642578125</v>
      </c>
      <c r="AB180" s="92">
        <v>220.44711303710937</v>
      </c>
      <c r="AC180" s="92">
        <v>220.09063720703125</v>
      </c>
      <c r="AD180" s="92">
        <v>219.73707580566406</v>
      </c>
      <c r="AE180" s="92">
        <v>220.39535522460937</v>
      </c>
      <c r="AF180" s="92">
        <v>221.85523986816406</v>
      </c>
      <c r="AG180" s="92">
        <v>221.59014892578125</v>
      </c>
      <c r="AH180" s="92">
        <v>221.38560485839844</v>
      </c>
      <c r="AI180" s="92">
        <v>221.96315002441406</v>
      </c>
      <c r="AJ180" s="92">
        <v>223.69563293457031</v>
      </c>
      <c r="AK180" s="92">
        <v>224.49172973632812</v>
      </c>
      <c r="AL180" s="93">
        <v>223.72573852539062</v>
      </c>
    </row>
    <row r="181" spans="1:38" x14ac:dyDescent="0.25">
      <c r="A181" s="19">
        <v>11</v>
      </c>
      <c r="B181" s="16" t="s">
        <v>283</v>
      </c>
      <c r="C181" s="85">
        <v>134</v>
      </c>
      <c r="D181" s="92">
        <v>169</v>
      </c>
      <c r="E181" s="92">
        <v>41</v>
      </c>
      <c r="F181" s="92">
        <v>326</v>
      </c>
      <c r="G181" s="92">
        <v>239</v>
      </c>
      <c r="H181" s="92">
        <v>854</v>
      </c>
      <c r="I181" s="92">
        <v>489</v>
      </c>
      <c r="J181" s="92">
        <v>127</v>
      </c>
      <c r="K181" s="92">
        <v>-35</v>
      </c>
      <c r="L181" s="92">
        <v>-3</v>
      </c>
      <c r="M181" s="92">
        <v>56</v>
      </c>
      <c r="N181" s="92">
        <v>184.98564147949219</v>
      </c>
      <c r="O181" s="92">
        <v>79.125358581542969</v>
      </c>
      <c r="P181" s="92">
        <v>79.648811340332031</v>
      </c>
      <c r="Q181" s="92">
        <v>82.978584289550781</v>
      </c>
      <c r="R181" s="92">
        <v>84.174507141113281</v>
      </c>
      <c r="S181" s="92">
        <v>84.777824401855469</v>
      </c>
      <c r="T181" s="92">
        <v>87.147956848144531</v>
      </c>
      <c r="U181" s="92">
        <v>85.994354248046875</v>
      </c>
      <c r="V181" s="92">
        <v>85.342842102050781</v>
      </c>
      <c r="W181" s="92">
        <v>82.344802856445313</v>
      </c>
      <c r="X181" s="92">
        <v>82.56378173828125</v>
      </c>
      <c r="Y181" s="92">
        <v>82.858940124511719</v>
      </c>
      <c r="Z181" s="92">
        <v>81.225257873535156</v>
      </c>
      <c r="AA181" s="92">
        <v>83.192276000976562</v>
      </c>
      <c r="AB181" s="92">
        <v>83.141555786132813</v>
      </c>
      <c r="AC181" s="92">
        <v>83.502433776855469</v>
      </c>
      <c r="AD181" s="92">
        <v>83.576896667480469</v>
      </c>
      <c r="AE181" s="92">
        <v>84.928703308105469</v>
      </c>
      <c r="AF181" s="92">
        <v>83.62322998046875</v>
      </c>
      <c r="AG181" s="92">
        <v>83.213836669921875</v>
      </c>
      <c r="AH181" s="92">
        <v>83.2269287109375</v>
      </c>
      <c r="AI181" s="92">
        <v>82.776458740234375</v>
      </c>
      <c r="AJ181" s="92">
        <v>82.983505249023437</v>
      </c>
      <c r="AK181" s="92">
        <v>83.666252136230469</v>
      </c>
      <c r="AL181" s="93">
        <v>84.295303344726563</v>
      </c>
    </row>
    <row r="182" spans="1:38" x14ac:dyDescent="0.25">
      <c r="A182" s="19">
        <v>12</v>
      </c>
      <c r="B182" s="16" t="s">
        <v>284</v>
      </c>
      <c r="C182" s="85">
        <v>97.243034362792969</v>
      </c>
      <c r="D182" s="92">
        <v>-567.68634033203125</v>
      </c>
      <c r="E182" s="92">
        <v>247.21380615234375</v>
      </c>
      <c r="F182" s="92">
        <v>36.875156402587891</v>
      </c>
      <c r="G182" s="92">
        <v>36.630344390869141</v>
      </c>
      <c r="H182" s="92">
        <v>-84.125152587890625</v>
      </c>
      <c r="I182" s="92">
        <v>-67.457435607910156</v>
      </c>
      <c r="J182" s="92">
        <v>-132.90928649902344</v>
      </c>
      <c r="K182" s="92">
        <v>-185.47731018066406</v>
      </c>
      <c r="L182" s="92">
        <v>146.50224304199219</v>
      </c>
      <c r="M182" s="92">
        <v>280.06201171875</v>
      </c>
      <c r="N182" s="92">
        <v>85.087181091308594</v>
      </c>
      <c r="O182" s="92">
        <v>-60.626880645751953</v>
      </c>
      <c r="P182" s="92">
        <v>-57.825691223144531</v>
      </c>
      <c r="Q182" s="92">
        <v>-54.777885437011719</v>
      </c>
      <c r="R182" s="92">
        <v>-53.816951751708984</v>
      </c>
      <c r="S182" s="92">
        <v>-51.264518737792969</v>
      </c>
      <c r="T182" s="92">
        <v>-49.246646881103516</v>
      </c>
      <c r="U182" s="92">
        <v>-47.98406982421875</v>
      </c>
      <c r="V182" s="92">
        <v>-49.4984130859375</v>
      </c>
      <c r="W182" s="92">
        <v>-50.337932586669922</v>
      </c>
      <c r="X182" s="92">
        <v>-51.776210784912109</v>
      </c>
      <c r="Y182" s="92">
        <v>-52.123523712158203</v>
      </c>
      <c r="Z182" s="92">
        <v>-53.688426971435547</v>
      </c>
      <c r="AA182" s="92">
        <v>-53.514373779296875</v>
      </c>
      <c r="AB182" s="92">
        <v>-53.604362487792969</v>
      </c>
      <c r="AC182" s="92">
        <v>-53.523056030273438</v>
      </c>
      <c r="AD182" s="92">
        <v>-52.264549255371094</v>
      </c>
      <c r="AE182" s="92">
        <v>-50.696792602539063</v>
      </c>
      <c r="AF182" s="92">
        <v>-51.642322540283203</v>
      </c>
      <c r="AG182" s="92">
        <v>-52.789882659912109</v>
      </c>
      <c r="AH182" s="92">
        <v>-52.117076873779297</v>
      </c>
      <c r="AI182" s="92">
        <v>-51.85540771484375</v>
      </c>
      <c r="AJ182" s="92">
        <v>-51.859668731689453</v>
      </c>
      <c r="AK182" s="92">
        <v>-51.411533355712891</v>
      </c>
      <c r="AL182" s="93">
        <v>-51.379245758056641</v>
      </c>
    </row>
    <row r="183" spans="1:38" x14ac:dyDescent="0.25">
      <c r="A183" s="19">
        <v>13</v>
      </c>
      <c r="B183" s="16" t="s">
        <v>285</v>
      </c>
      <c r="C183" s="85">
        <v>20</v>
      </c>
      <c r="D183" s="92">
        <v>-184</v>
      </c>
      <c r="E183" s="92">
        <v>-135</v>
      </c>
      <c r="F183" s="92">
        <v>-258</v>
      </c>
      <c r="G183" s="92">
        <v>62</v>
      </c>
      <c r="H183" s="92">
        <v>-81</v>
      </c>
      <c r="I183" s="92">
        <v>-108</v>
      </c>
      <c r="J183" s="92">
        <v>264</v>
      </c>
      <c r="K183" s="92">
        <v>-61</v>
      </c>
      <c r="L183" s="92">
        <v>171</v>
      </c>
      <c r="M183" s="92">
        <v>75</v>
      </c>
      <c r="N183" s="92">
        <v>70.986892700195313</v>
      </c>
      <c r="O183" s="92">
        <v>7.7214212417602539</v>
      </c>
      <c r="P183" s="92">
        <v>8.5101537704467773</v>
      </c>
      <c r="Q183" s="92">
        <v>9.8684301376342773</v>
      </c>
      <c r="R183" s="92">
        <v>12.409382820129395</v>
      </c>
      <c r="S183" s="92">
        <v>13.947901725769043</v>
      </c>
      <c r="T183" s="92">
        <v>15.435022354125977</v>
      </c>
      <c r="U183" s="92">
        <v>15.025058746337891</v>
      </c>
      <c r="V183" s="92">
        <v>14.249372482299805</v>
      </c>
      <c r="W183" s="92">
        <v>13.602751731872559</v>
      </c>
      <c r="X183" s="92">
        <v>13.453278541564941</v>
      </c>
      <c r="Y183" s="92">
        <v>12.656591415405273</v>
      </c>
      <c r="Z183" s="92">
        <v>10.580401420593262</v>
      </c>
      <c r="AA183" s="92">
        <v>10.324772834777832</v>
      </c>
      <c r="AB183" s="92">
        <v>9.976719856262207</v>
      </c>
      <c r="AC183" s="92">
        <v>10.362606048583984</v>
      </c>
      <c r="AD183" s="92">
        <v>10.652920722961426</v>
      </c>
      <c r="AE183" s="92">
        <v>11.125470161437988</v>
      </c>
      <c r="AF183" s="92">
        <v>11.082230567932129</v>
      </c>
      <c r="AG183" s="92">
        <v>11.077439308166504</v>
      </c>
      <c r="AH183" s="92">
        <v>11.232684135437012</v>
      </c>
      <c r="AI183" s="92">
        <v>11.583503723144531</v>
      </c>
      <c r="AJ183" s="92">
        <v>11.626837730407715</v>
      </c>
      <c r="AK183" s="92">
        <v>11.890210151672363</v>
      </c>
      <c r="AL183" s="93">
        <v>12.077404022216797</v>
      </c>
    </row>
    <row r="184" spans="1:38" x14ac:dyDescent="0.25">
      <c r="A184" s="19">
        <v>14</v>
      </c>
      <c r="B184" s="16" t="s">
        <v>286</v>
      </c>
      <c r="C184" s="85">
        <v>-332</v>
      </c>
      <c r="D184" s="92">
        <v>48</v>
      </c>
      <c r="E184" s="92">
        <v>-212</v>
      </c>
      <c r="F184" s="92">
        <v>-261</v>
      </c>
      <c r="G184" s="92">
        <v>34</v>
      </c>
      <c r="H184" s="92">
        <v>-60</v>
      </c>
      <c r="I184" s="92">
        <v>187</v>
      </c>
      <c r="J184" s="92">
        <v>-64</v>
      </c>
      <c r="K184" s="92">
        <v>-77</v>
      </c>
      <c r="L184" s="92">
        <v>181</v>
      </c>
      <c r="M184" s="92">
        <v>-120</v>
      </c>
      <c r="N184" s="92">
        <v>86.130447387695312</v>
      </c>
      <c r="O184" s="92">
        <v>-17.685642242431641</v>
      </c>
      <c r="P184" s="92">
        <v>-13.805512428283691</v>
      </c>
      <c r="Q184" s="92">
        <v>-14.777834892272949</v>
      </c>
      <c r="R184" s="92">
        <v>-12.710979461669922</v>
      </c>
      <c r="S184" s="92">
        <v>-10.871724128723145</v>
      </c>
      <c r="T184" s="92">
        <v>-10.919094085693359</v>
      </c>
      <c r="U184" s="92">
        <v>-8.7919855117797852</v>
      </c>
      <c r="V184" s="92">
        <v>-11.619446754455566</v>
      </c>
      <c r="W184" s="92">
        <v>-10.973089218139648</v>
      </c>
      <c r="X184" s="92">
        <v>-9.8892688751220703</v>
      </c>
      <c r="Y184" s="92">
        <v>-11.559704780578613</v>
      </c>
      <c r="Z184" s="92">
        <v>-13.63481330871582</v>
      </c>
      <c r="AA184" s="92">
        <v>-11.666001319885254</v>
      </c>
      <c r="AB184" s="92">
        <v>-11.66444206237793</v>
      </c>
      <c r="AC184" s="92">
        <v>-10.785195350646973</v>
      </c>
      <c r="AD184" s="92">
        <v>-13.443141937255859</v>
      </c>
      <c r="AE184" s="92">
        <v>-12.519445419311523</v>
      </c>
      <c r="AF184" s="92">
        <v>-11.64189338684082</v>
      </c>
      <c r="AG184" s="92">
        <v>-10.075453758239746</v>
      </c>
      <c r="AH184" s="92">
        <v>-9.788334846496582</v>
      </c>
      <c r="AI184" s="92">
        <v>-9.8103675842285156</v>
      </c>
      <c r="AJ184" s="92">
        <v>-8.6615400314331055</v>
      </c>
      <c r="AK184" s="92">
        <v>-7.8729796409606934</v>
      </c>
      <c r="AL184" s="93">
        <v>-7.9013195037841797</v>
      </c>
    </row>
    <row r="185" spans="1:38" x14ac:dyDescent="0.25">
      <c r="A185" s="19">
        <v>15</v>
      </c>
      <c r="B185" s="16" t="s">
        <v>287</v>
      </c>
      <c r="C185" s="85">
        <v>50.000789642333984</v>
      </c>
      <c r="D185" s="92">
        <v>39.823535919189453</v>
      </c>
      <c r="E185" s="92">
        <v>-202.96028137207031</v>
      </c>
      <c r="F185" s="92">
        <v>-96.239082336425781</v>
      </c>
      <c r="G185" s="92">
        <v>-488.17047119140625</v>
      </c>
      <c r="H185" s="92">
        <v>-163.927978515625</v>
      </c>
      <c r="I185" s="92">
        <v>-176.19805908203125</v>
      </c>
      <c r="J185" s="92">
        <v>-21.769584655761719</v>
      </c>
      <c r="K185" s="92">
        <v>106.61832427978516</v>
      </c>
      <c r="L185" s="92">
        <v>246.58212280273438</v>
      </c>
      <c r="M185" s="92">
        <v>170.19415283203125</v>
      </c>
      <c r="N185" s="92">
        <v>96.571403503417969</v>
      </c>
      <c r="O185" s="92">
        <v>12.562854766845703</v>
      </c>
      <c r="P185" s="92">
        <v>17.515727996826172</v>
      </c>
      <c r="Q185" s="92">
        <v>17.285438537597656</v>
      </c>
      <c r="R185" s="92">
        <v>17.283985137939453</v>
      </c>
      <c r="S185" s="92">
        <v>18.673482894897461</v>
      </c>
      <c r="T185" s="92">
        <v>21.980707168579102</v>
      </c>
      <c r="U185" s="92">
        <v>21.335519790649414</v>
      </c>
      <c r="V185" s="92">
        <v>20.431058883666992</v>
      </c>
      <c r="W185" s="92">
        <v>19.683376312255859</v>
      </c>
      <c r="X185" s="92">
        <v>17.435195922851562</v>
      </c>
      <c r="Y185" s="92">
        <v>18.015680313110352</v>
      </c>
      <c r="Z185" s="92">
        <v>17.654827117919922</v>
      </c>
      <c r="AA185" s="92">
        <v>15.46996021270752</v>
      </c>
      <c r="AB185" s="92">
        <v>14.742059707641602</v>
      </c>
      <c r="AC185" s="92">
        <v>16.806951522827148</v>
      </c>
      <c r="AD185" s="92">
        <v>15.79454231262207</v>
      </c>
      <c r="AE185" s="92">
        <v>16.12983512878418</v>
      </c>
      <c r="AF185" s="92">
        <v>15.764530181884766</v>
      </c>
      <c r="AG185" s="92">
        <v>17.575666427612305</v>
      </c>
      <c r="AH185" s="92">
        <v>15.853695869445801</v>
      </c>
      <c r="AI185" s="92">
        <v>15.028532028198242</v>
      </c>
      <c r="AJ185" s="92">
        <v>16.856830596923828</v>
      </c>
      <c r="AK185" s="92">
        <v>16.901004791259766</v>
      </c>
      <c r="AL185" s="93">
        <v>16.818431854248047</v>
      </c>
    </row>
    <row r="186" spans="1:38" x14ac:dyDescent="0.25">
      <c r="A186" s="19">
        <v>16</v>
      </c>
      <c r="B186" s="16" t="s">
        <v>288</v>
      </c>
      <c r="C186" s="85">
        <v>-164</v>
      </c>
      <c r="D186" s="92">
        <v>-221</v>
      </c>
      <c r="E186" s="92">
        <v>-56</v>
      </c>
      <c r="F186" s="92">
        <v>-138</v>
      </c>
      <c r="G186" s="92">
        <v>-222</v>
      </c>
      <c r="H186" s="92">
        <v>14</v>
      </c>
      <c r="I186" s="92">
        <v>-108</v>
      </c>
      <c r="J186" s="92">
        <v>-31</v>
      </c>
      <c r="K186" s="92">
        <v>-216</v>
      </c>
      <c r="L186" s="92">
        <v>-151</v>
      </c>
      <c r="M186" s="92">
        <v>-165</v>
      </c>
      <c r="N186" s="92">
        <v>-79.030967712402344</v>
      </c>
      <c r="O186" s="92">
        <v>-189.6905517578125</v>
      </c>
      <c r="P186" s="92">
        <v>-188.91300964355469</v>
      </c>
      <c r="Q186" s="92">
        <v>-188.96865844726562</v>
      </c>
      <c r="R186" s="92">
        <v>-189.52934265136719</v>
      </c>
      <c r="S186" s="92">
        <v>-182.47285461425781</v>
      </c>
      <c r="T186" s="92">
        <v>-187.45938110351562</v>
      </c>
      <c r="U186" s="92">
        <v>-187.63626098632812</v>
      </c>
      <c r="V186" s="92">
        <v>-189.47254943847656</v>
      </c>
      <c r="W186" s="92">
        <v>-186.66531372070312</v>
      </c>
      <c r="X186" s="92">
        <v>-187.50750732421875</v>
      </c>
      <c r="Y186" s="92">
        <v>-190.25968933105469</v>
      </c>
      <c r="Z186" s="92">
        <v>-190.12104797363281</v>
      </c>
      <c r="AA186" s="92">
        <v>-187.50897216796875</v>
      </c>
      <c r="AB186" s="92">
        <v>-187.03126525878906</v>
      </c>
      <c r="AC186" s="92">
        <v>-190.30302429199219</v>
      </c>
      <c r="AD186" s="92">
        <v>-186.56661987304687</v>
      </c>
      <c r="AE186" s="92">
        <v>-187.87593078613281</v>
      </c>
      <c r="AF186" s="92">
        <v>-187.40299987792969</v>
      </c>
      <c r="AG186" s="92">
        <v>-189.33827209472656</v>
      </c>
      <c r="AH186" s="92">
        <v>-186.03434753417969</v>
      </c>
      <c r="AI186" s="92">
        <v>-184.61988830566406</v>
      </c>
      <c r="AJ186" s="92">
        <v>-186.08340454101562</v>
      </c>
      <c r="AK186" s="92">
        <v>-185.1558837890625</v>
      </c>
      <c r="AL186" s="93">
        <v>-185.04582214355469</v>
      </c>
    </row>
    <row r="187" spans="1:38" x14ac:dyDescent="0.25">
      <c r="A187" s="19">
        <v>17</v>
      </c>
      <c r="B187" s="16" t="s">
        <v>289</v>
      </c>
      <c r="C187" s="85">
        <v>332.56912231445312</v>
      </c>
      <c r="D187" s="92">
        <v>-45.048332214355469</v>
      </c>
      <c r="E187" s="92">
        <v>-48.250503540039063</v>
      </c>
      <c r="F187" s="92">
        <v>108.84429931640625</v>
      </c>
      <c r="G187" s="92">
        <v>120.99320220947266</v>
      </c>
      <c r="H187" s="92">
        <v>531.07440185546875</v>
      </c>
      <c r="I187" s="92">
        <v>469.76077270507812</v>
      </c>
      <c r="J187" s="92">
        <v>612.34942626953125</v>
      </c>
      <c r="K187" s="92">
        <v>426.94296264648437</v>
      </c>
      <c r="L187" s="92">
        <v>481.72125244140625</v>
      </c>
      <c r="M187" s="92">
        <v>343.00668334960937</v>
      </c>
      <c r="N187" s="92">
        <v>599.207275390625</v>
      </c>
      <c r="O187" s="92">
        <v>450.80508422851562</v>
      </c>
      <c r="P187" s="92">
        <v>452.68521118164062</v>
      </c>
      <c r="Q187" s="92">
        <v>453.6343994140625</v>
      </c>
      <c r="R187" s="92">
        <v>453.75970458984375</v>
      </c>
      <c r="S187" s="92">
        <v>457.13778686523437</v>
      </c>
      <c r="T187" s="92">
        <v>456.82635498046875</v>
      </c>
      <c r="U187" s="92">
        <v>457.3653564453125</v>
      </c>
      <c r="V187" s="92">
        <v>455.85385131835937</v>
      </c>
      <c r="W187" s="92">
        <v>456.5499267578125</v>
      </c>
      <c r="X187" s="92">
        <v>454.46221923828125</v>
      </c>
      <c r="Y187" s="92">
        <v>453.81011962890625</v>
      </c>
      <c r="Z187" s="92">
        <v>453.71279907226562</v>
      </c>
      <c r="AA187" s="92">
        <v>453.02352905273437</v>
      </c>
      <c r="AB187" s="92">
        <v>453.09481811523437</v>
      </c>
      <c r="AC187" s="92">
        <v>453.23147583007812</v>
      </c>
      <c r="AD187" s="92">
        <v>455.77828979492187</v>
      </c>
      <c r="AE187" s="92">
        <v>455.5833740234375</v>
      </c>
      <c r="AF187" s="92">
        <v>455.08248901367187</v>
      </c>
      <c r="AG187" s="92">
        <v>453.4332275390625</v>
      </c>
      <c r="AH187" s="92">
        <v>453.2357177734375</v>
      </c>
      <c r="AI187" s="92">
        <v>452.30722045898437</v>
      </c>
      <c r="AJ187" s="92">
        <v>451.51898193359375</v>
      </c>
      <c r="AK187" s="92">
        <v>450.98504638671875</v>
      </c>
      <c r="AL187" s="93">
        <v>452.23379516601562</v>
      </c>
    </row>
    <row r="188" spans="1:38" x14ac:dyDescent="0.25">
      <c r="A188" s="19">
        <v>18</v>
      </c>
      <c r="B188" s="16" t="s">
        <v>290</v>
      </c>
      <c r="C188" s="85">
        <v>-198</v>
      </c>
      <c r="D188" s="92">
        <v>-445</v>
      </c>
      <c r="E188" s="92">
        <v>-107</v>
      </c>
      <c r="F188" s="92">
        <v>19</v>
      </c>
      <c r="G188" s="92">
        <v>-223</v>
      </c>
      <c r="H188" s="92">
        <v>14</v>
      </c>
      <c r="I188" s="92">
        <v>127</v>
      </c>
      <c r="J188" s="92">
        <v>213</v>
      </c>
      <c r="K188" s="92">
        <v>206</v>
      </c>
      <c r="L188" s="92">
        <v>271</v>
      </c>
      <c r="M188" s="92">
        <v>85</v>
      </c>
      <c r="N188" s="92">
        <v>162.53001403808594</v>
      </c>
      <c r="O188" s="92">
        <v>104.82744598388672</v>
      </c>
      <c r="P188" s="92">
        <v>107.3333740234375</v>
      </c>
      <c r="Q188" s="92">
        <v>108.16477966308594</v>
      </c>
      <c r="R188" s="92">
        <v>108.98129272460937</v>
      </c>
      <c r="S188" s="92">
        <v>111.77159881591797</v>
      </c>
      <c r="T188" s="92">
        <v>111.44204711914062</v>
      </c>
      <c r="U188" s="92">
        <v>113.33240509033203</v>
      </c>
      <c r="V188" s="92">
        <v>112.56467437744141</v>
      </c>
      <c r="W188" s="92">
        <v>111.25204467773438</v>
      </c>
      <c r="X188" s="92">
        <v>110.10372924804687</v>
      </c>
      <c r="Y188" s="92">
        <v>107.71572875976562</v>
      </c>
      <c r="Z188" s="92">
        <v>107.97743988037109</v>
      </c>
      <c r="AA188" s="92">
        <v>107.96965026855469</v>
      </c>
      <c r="AB188" s="92">
        <v>108.64942169189453</v>
      </c>
      <c r="AC188" s="92">
        <v>108.588623046875</v>
      </c>
      <c r="AD188" s="92">
        <v>109.67920684814453</v>
      </c>
      <c r="AE188" s="92">
        <v>107.63999938964844</v>
      </c>
      <c r="AF188" s="92">
        <v>109.06837463378906</v>
      </c>
      <c r="AG188" s="92">
        <v>109.25068664550781</v>
      </c>
      <c r="AH188" s="92">
        <v>110.32976531982422</v>
      </c>
      <c r="AI188" s="92">
        <v>110.38996887207031</v>
      </c>
      <c r="AJ188" s="92">
        <v>110.71067047119141</v>
      </c>
      <c r="AK188" s="92">
        <v>110.77437591552734</v>
      </c>
      <c r="AL188" s="93">
        <v>111.68521881103516</v>
      </c>
    </row>
    <row r="189" spans="1:38" x14ac:dyDescent="0.25">
      <c r="A189" s="19">
        <v>19</v>
      </c>
      <c r="B189" s="16" t="s">
        <v>291</v>
      </c>
      <c r="C189" s="85">
        <v>159</v>
      </c>
      <c r="D189" s="92">
        <v>297</v>
      </c>
      <c r="E189" s="92">
        <v>-28</v>
      </c>
      <c r="F189" s="92">
        <v>-122</v>
      </c>
      <c r="G189" s="92">
        <v>-438</v>
      </c>
      <c r="H189" s="92">
        <v>-30</v>
      </c>
      <c r="I189" s="92">
        <v>3</v>
      </c>
      <c r="J189" s="92">
        <v>68</v>
      </c>
      <c r="K189" s="92">
        <v>-74</v>
      </c>
      <c r="L189" s="92">
        <v>127</v>
      </c>
      <c r="M189" s="92">
        <v>36</v>
      </c>
      <c r="N189" s="92">
        <v>73.242759704589844</v>
      </c>
      <c r="O189" s="92">
        <v>-14.186284065246582</v>
      </c>
      <c r="P189" s="92">
        <v>-12.246913909912109</v>
      </c>
      <c r="Q189" s="92">
        <v>-10.327467918395996</v>
      </c>
      <c r="R189" s="92">
        <v>-12.908539772033691</v>
      </c>
      <c r="S189" s="92">
        <v>-6.6815619468688965</v>
      </c>
      <c r="T189" s="92">
        <v>-6.2336306571960449</v>
      </c>
      <c r="U189" s="92">
        <v>-9.8288078308105469</v>
      </c>
      <c r="V189" s="92">
        <v>-8.0602931976318359</v>
      </c>
      <c r="W189" s="92">
        <v>-8.0172538757324219</v>
      </c>
      <c r="X189" s="92">
        <v>-11.735397338867188</v>
      </c>
      <c r="Y189" s="92">
        <v>-10.899726867675781</v>
      </c>
      <c r="Z189" s="92">
        <v>-10.808931350708008</v>
      </c>
      <c r="AA189" s="92">
        <v>-11.859182357788086</v>
      </c>
      <c r="AB189" s="92">
        <v>-10.049932479858398</v>
      </c>
      <c r="AC189" s="92">
        <v>-12.04942798614502</v>
      </c>
      <c r="AD189" s="92">
        <v>-11.142849922180176</v>
      </c>
      <c r="AE189" s="92">
        <v>-11.054091453552246</v>
      </c>
      <c r="AF189" s="92">
        <v>-11.086899757385254</v>
      </c>
      <c r="AG189" s="92">
        <v>-10.115896224975586</v>
      </c>
      <c r="AH189" s="92">
        <v>-11.087663650512695</v>
      </c>
      <c r="AI189" s="92">
        <v>-11.528611183166504</v>
      </c>
      <c r="AJ189" s="92">
        <v>-11.153858184814453</v>
      </c>
      <c r="AK189" s="92">
        <v>-10.520638465881348</v>
      </c>
      <c r="AL189" s="93">
        <v>-10.49101734161377</v>
      </c>
    </row>
    <row r="190" spans="1:38" x14ac:dyDescent="0.25">
      <c r="A190" s="20">
        <v>20</v>
      </c>
      <c r="B190" s="17" t="s">
        <v>292</v>
      </c>
      <c r="C190" s="86">
        <v>-323</v>
      </c>
      <c r="D190" s="94">
        <v>-500</v>
      </c>
      <c r="E190" s="94">
        <v>-379</v>
      </c>
      <c r="F190" s="94">
        <v>-11</v>
      </c>
      <c r="G190" s="94">
        <v>70</v>
      </c>
      <c r="H190" s="94">
        <v>30</v>
      </c>
      <c r="I190" s="94">
        <v>482</v>
      </c>
      <c r="J190" s="94">
        <v>303</v>
      </c>
      <c r="K190" s="94">
        <v>-14</v>
      </c>
      <c r="L190" s="94">
        <v>-40</v>
      </c>
      <c r="M190" s="94">
        <v>-294</v>
      </c>
      <c r="N190" s="94">
        <v>67.786102294921875</v>
      </c>
      <c r="O190" s="94">
        <v>-15.510173797607422</v>
      </c>
      <c r="P190" s="94">
        <v>-13.063652992248535</v>
      </c>
      <c r="Q190" s="94">
        <v>-13.023685455322266</v>
      </c>
      <c r="R190" s="94">
        <v>-13.409332275390625</v>
      </c>
      <c r="S190" s="94">
        <v>-11.089936256408691</v>
      </c>
      <c r="T190" s="94">
        <v>-9.9724435806274414</v>
      </c>
      <c r="U190" s="94">
        <v>-12.348346710205078</v>
      </c>
      <c r="V190" s="94">
        <v>-12.549983978271484</v>
      </c>
      <c r="W190" s="94">
        <v>-13.772000312805176</v>
      </c>
      <c r="X190" s="94">
        <v>-15.059077262878418</v>
      </c>
      <c r="Y190" s="94">
        <v>-16.118612289428711</v>
      </c>
      <c r="Z190" s="94">
        <v>-15.742560386657715</v>
      </c>
      <c r="AA190" s="94">
        <v>-17.199592590332031</v>
      </c>
      <c r="AB190" s="94">
        <v>-16.594989776611328</v>
      </c>
      <c r="AC190" s="94">
        <v>-15.792926788330078</v>
      </c>
      <c r="AD190" s="94">
        <v>-16.002449035644531</v>
      </c>
      <c r="AE190" s="94">
        <v>-15.319165229797363</v>
      </c>
      <c r="AF190" s="94">
        <v>-13.770118713378906</v>
      </c>
      <c r="AG190" s="94">
        <v>-12.923601150512695</v>
      </c>
      <c r="AH190" s="94">
        <v>-11.998767852783203</v>
      </c>
      <c r="AI190" s="94">
        <v>-12.092589378356934</v>
      </c>
      <c r="AJ190" s="94">
        <v>-12.025997161865234</v>
      </c>
      <c r="AK190" s="94">
        <v>-11.08665943145752</v>
      </c>
      <c r="AL190" s="95">
        <v>-9.8173646926879883</v>
      </c>
    </row>
    <row r="191" spans="1:38" x14ac:dyDescent="0.25">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row>
    <row r="192" spans="1:38" x14ac:dyDescent="0.25">
      <c r="A192" s="83"/>
      <c r="B192" s="10" t="s">
        <v>85</v>
      </c>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row>
    <row r="193" spans="1:38" x14ac:dyDescent="0.25">
      <c r="A193" s="22" t="s">
        <v>84</v>
      </c>
      <c r="B193" s="15" t="s">
        <v>83</v>
      </c>
      <c r="C193" s="102" t="s">
        <v>394</v>
      </c>
      <c r="D193" s="87" t="s">
        <v>393</v>
      </c>
      <c r="E193" s="87" t="s">
        <v>392</v>
      </c>
      <c r="F193" s="87" t="s">
        <v>391</v>
      </c>
      <c r="G193" s="87" t="s">
        <v>390</v>
      </c>
      <c r="H193" s="87" t="s">
        <v>389</v>
      </c>
      <c r="I193" s="87" t="s">
        <v>388</v>
      </c>
      <c r="J193" s="87" t="s">
        <v>387</v>
      </c>
      <c r="K193" s="87" t="s">
        <v>386</v>
      </c>
      <c r="L193" s="87" t="s">
        <v>385</v>
      </c>
      <c r="M193" s="87" t="s">
        <v>384</v>
      </c>
      <c r="N193" s="46" t="s">
        <v>45</v>
      </c>
      <c r="O193" s="46" t="s">
        <v>46</v>
      </c>
      <c r="P193" s="46" t="s">
        <v>47</v>
      </c>
      <c r="Q193" s="46" t="s">
        <v>48</v>
      </c>
      <c r="R193" s="46" t="s">
        <v>49</v>
      </c>
      <c r="S193" s="46" t="s">
        <v>50</v>
      </c>
      <c r="T193" s="46" t="s">
        <v>51</v>
      </c>
      <c r="U193" s="46" t="s">
        <v>52</v>
      </c>
      <c r="V193" s="46" t="s">
        <v>53</v>
      </c>
      <c r="W193" s="46" t="s">
        <v>54</v>
      </c>
      <c r="X193" s="46" t="s">
        <v>55</v>
      </c>
      <c r="Y193" s="46" t="s">
        <v>56</v>
      </c>
      <c r="Z193" s="46" t="s">
        <v>57</v>
      </c>
      <c r="AA193" s="46" t="s">
        <v>58</v>
      </c>
      <c r="AB193" s="46" t="s">
        <v>59</v>
      </c>
      <c r="AC193" s="46" t="s">
        <v>60</v>
      </c>
      <c r="AD193" s="46" t="s">
        <v>61</v>
      </c>
      <c r="AE193" s="46" t="s">
        <v>62</v>
      </c>
      <c r="AF193" s="46" t="s">
        <v>63</v>
      </c>
      <c r="AG193" s="46" t="s">
        <v>64</v>
      </c>
      <c r="AH193" s="46" t="s">
        <v>65</v>
      </c>
      <c r="AI193" s="46" t="s">
        <v>66</v>
      </c>
      <c r="AJ193" s="46" t="s">
        <v>67</v>
      </c>
      <c r="AK193" s="46" t="s">
        <v>68</v>
      </c>
      <c r="AL193" s="47" t="s">
        <v>69</v>
      </c>
    </row>
    <row r="194" spans="1:38" x14ac:dyDescent="0.25">
      <c r="A194" s="29">
        <v>1</v>
      </c>
      <c r="B194" s="101" t="str">
        <f>VLOOKUP($A$194,$A$171:$AL$190,2)</f>
        <v>Abronhill, Kildrum and the Village</v>
      </c>
      <c r="C194" s="99">
        <f>VLOOKUP($A$194,$A$171:$AL$190,3)</f>
        <v>437.85897827148437</v>
      </c>
      <c r="D194" s="100">
        <f>VLOOKUP($A$194,$A$171:$AL$190,4)</f>
        <v>543.33990478515625</v>
      </c>
      <c r="E194" s="100">
        <f>VLOOKUP($A$194,$A$171:$AL$190,5)</f>
        <v>392.57797241210937</v>
      </c>
      <c r="F194" s="100">
        <f>VLOOKUP($A$194,$A$171:$AL$190,6)</f>
        <v>648.07989501953125</v>
      </c>
      <c r="G194" s="100">
        <f>VLOOKUP($A$194,$A$171:$AL$190,7)</f>
        <v>346.76840209960937</v>
      </c>
      <c r="H194" s="100">
        <f>VLOOKUP($A$194,$A$171:$AL$190,8)</f>
        <v>481.52883911132812</v>
      </c>
      <c r="I194" s="100">
        <f>VLOOKUP($A$194,$A$171:$AL$190,9)</f>
        <v>-73.922340393066406</v>
      </c>
      <c r="J194" s="100">
        <f>VLOOKUP($A$194,$A$171:$AL$190,10)</f>
        <v>324.5885009765625</v>
      </c>
      <c r="K194" s="100">
        <f>VLOOKUP($A$194,$A$171:$AL$190,11)</f>
        <v>380.40081787109375</v>
      </c>
      <c r="L194" s="100">
        <f>VLOOKUP($A$194,$A$171:$AL$190,12)</f>
        <v>346.97164916992187</v>
      </c>
      <c r="M194" s="100">
        <f>VLOOKUP($A$194,$A$171:$AL$190,13)</f>
        <v>296.0335693359375</v>
      </c>
      <c r="N194" s="100">
        <f>VLOOKUP($A$194,$A$171:$AL$190,14)</f>
        <v>271.78564453125</v>
      </c>
      <c r="O194" s="100">
        <f>VLOOKUP($A$194,$A$171:$AL$190,15)</f>
        <v>86.827827453613281</v>
      </c>
      <c r="P194" s="100">
        <f>VLOOKUP($A$194,$A$171:$AL$190,16)</f>
        <v>91.603782653808594</v>
      </c>
      <c r="Q194" s="100">
        <f>VLOOKUP($A$194,$A$171:$AL$190,17)</f>
        <v>93.680091857910156</v>
      </c>
      <c r="R194" s="100">
        <f>VLOOKUP($A$194,$A$171:$AL$190,18)</f>
        <v>97.114540100097656</v>
      </c>
      <c r="S194" s="100">
        <f>VLOOKUP($A$194,$A$171:$AL$190,19)</f>
        <v>100.66056823730469</v>
      </c>
      <c r="T194" s="100">
        <f>VLOOKUP($A$194,$A$171:$AL$190,20)</f>
        <v>105.01432800292969</v>
      </c>
      <c r="U194" s="100">
        <f>VLOOKUP($A$194,$A$171:$AL$190,21)</f>
        <v>103.90717315673828</v>
      </c>
      <c r="V194" s="100">
        <f>VLOOKUP($A$194,$A$171:$AL$190,22)</f>
        <v>101.49882507324219</v>
      </c>
      <c r="W194" s="100">
        <f>VLOOKUP($A$194,$A$171:$AL$190,23)</f>
        <v>100.70590209960937</v>
      </c>
      <c r="X194" s="100">
        <f>VLOOKUP($A$194,$A$171:$AL$190,24)</f>
        <v>98.005645751953125</v>
      </c>
      <c r="Y194" s="100">
        <f>VLOOKUP($A$194,$A$171:$AL$190,25)</f>
        <v>99.316444396972656</v>
      </c>
      <c r="Z194" s="100">
        <f>VLOOKUP($A$194,$A$171:$AL$190,26)</f>
        <v>99.7069091796875</v>
      </c>
      <c r="AA194" s="100">
        <f>VLOOKUP($A$194,$A$171:$AL$190,27)</f>
        <v>98.557701110839844</v>
      </c>
      <c r="AB194" s="100">
        <f>VLOOKUP($A$194,$A$171:$AL$190,28)</f>
        <v>97.500244140625</v>
      </c>
      <c r="AC194" s="100">
        <f>VLOOKUP($A$194,$A$171:$AL$190,29)</f>
        <v>98.184501647949219</v>
      </c>
      <c r="AD194" s="100">
        <f>VLOOKUP($A$194,$A$171:$AL$190,30)</f>
        <v>99.312728881835938</v>
      </c>
      <c r="AE194" s="100">
        <f>VLOOKUP($A$194,$A$171:$AL$190,31)</f>
        <v>99.725318908691406</v>
      </c>
      <c r="AF194" s="100">
        <f>VLOOKUP($A$194,$A$171:$AL$190,32)</f>
        <v>98.996467590332031</v>
      </c>
      <c r="AG194" s="100">
        <f>VLOOKUP($A$194,$A$171:$AL$190,33)</f>
        <v>97.0091552734375</v>
      </c>
      <c r="AH194" s="100">
        <f>VLOOKUP($A$194,$A$171:$AL$190,34)</f>
        <v>95.559547424316406</v>
      </c>
      <c r="AI194" s="100">
        <f>VLOOKUP($A$194,$A$171:$AL$190,35)</f>
        <v>93.248214721679688</v>
      </c>
      <c r="AJ194" s="100">
        <f>VLOOKUP($A$194,$A$171:$AL$190,36)</f>
        <v>93.461288452148438</v>
      </c>
      <c r="AK194" s="100">
        <f>VLOOKUP($A$194,$A$171:$AL$190,37)</f>
        <v>92.93658447265625</v>
      </c>
      <c r="AL194" s="110">
        <f>VLOOKUP($A$194,$A$171:$AL$190,38)</f>
        <v>91.615180969238281</v>
      </c>
    </row>
    <row r="195" spans="1:38" x14ac:dyDescent="0.25">
      <c r="A195" s="25"/>
      <c r="B195" s="25"/>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38" x14ac:dyDescent="0.25">
      <c r="A196" s="161" t="s">
        <v>87</v>
      </c>
      <c r="B196" s="161"/>
      <c r="C196" s="161"/>
      <c r="D196" s="161"/>
    </row>
    <row r="218" spans="1:16358" s="25" customFormat="1" ht="15.75" x14ac:dyDescent="0.25">
      <c r="A218" s="156"/>
      <c r="B218" s="156"/>
      <c r="C218" s="156"/>
      <c r="D218" s="156"/>
      <c r="E218" s="156"/>
      <c r="F218" s="156"/>
      <c r="G218" s="31"/>
      <c r="H218" s="31"/>
      <c r="I218" s="31"/>
      <c r="J218" s="31"/>
      <c r="K218" s="157" t="s">
        <v>86</v>
      </c>
      <c r="L218" s="157"/>
      <c r="M218" s="31"/>
      <c r="N218" s="31"/>
      <c r="O218" s="31"/>
      <c r="P218" s="156"/>
      <c r="Q218" s="156"/>
      <c r="R218" s="156"/>
      <c r="S218" s="156"/>
      <c r="T218" s="156"/>
      <c r="U218" s="156"/>
      <c r="V218" s="156"/>
      <c r="W218" s="11"/>
      <c r="X218" s="11"/>
      <c r="Y218" s="11"/>
      <c r="Z218" s="11"/>
      <c r="AA218" s="11"/>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c r="AMK218"/>
      <c r="AML218"/>
      <c r="AMM218"/>
      <c r="AMN218"/>
      <c r="AMO218"/>
      <c r="AMP218"/>
      <c r="AMQ218"/>
      <c r="AMR218"/>
      <c r="AMS218"/>
      <c r="AMT218"/>
      <c r="AMU218"/>
      <c r="AMV218"/>
      <c r="AMW218"/>
      <c r="AMX218"/>
      <c r="AMY218"/>
      <c r="AMZ218"/>
      <c r="ANA218"/>
      <c r="ANB218"/>
      <c r="ANC218"/>
      <c r="AND218"/>
      <c r="ANE218"/>
      <c r="ANF218"/>
      <c r="ANG218"/>
      <c r="ANH218"/>
      <c r="ANI218"/>
      <c r="ANJ218"/>
      <c r="ANK218"/>
      <c r="ANL218"/>
      <c r="ANM218"/>
      <c r="ANN218"/>
      <c r="ANO218"/>
      <c r="ANP218"/>
      <c r="ANQ218"/>
      <c r="ANR218"/>
      <c r="ANS218"/>
      <c r="ANT218"/>
      <c r="ANU218"/>
      <c r="ANV218"/>
      <c r="ANW218"/>
      <c r="ANX218"/>
      <c r="ANY218"/>
      <c r="ANZ218"/>
      <c r="AOA218"/>
      <c r="AOB218"/>
      <c r="AOC218"/>
      <c r="AOD218"/>
      <c r="AOE218"/>
      <c r="AOF218"/>
      <c r="AOG218"/>
      <c r="AOH218"/>
      <c r="AOI218"/>
      <c r="AOJ218"/>
      <c r="AOK218"/>
      <c r="AOL218"/>
      <c r="AOM218"/>
      <c r="AON218"/>
      <c r="AOO218"/>
      <c r="AOP218"/>
      <c r="AOQ218"/>
      <c r="AOR218"/>
      <c r="AOS218"/>
      <c r="AOT218"/>
      <c r="AOU218"/>
      <c r="AOV218"/>
      <c r="AOW218"/>
      <c r="AOX218"/>
      <c r="AOY218"/>
      <c r="AOZ218"/>
      <c r="APA218"/>
      <c r="APB218"/>
      <c r="APC218"/>
      <c r="APD218"/>
      <c r="APE218"/>
      <c r="APF218"/>
      <c r="APG218"/>
      <c r="APH218"/>
      <c r="API218"/>
      <c r="APJ218"/>
      <c r="APK218"/>
      <c r="APL218"/>
      <c r="APM218"/>
      <c r="APN218"/>
      <c r="APO218"/>
      <c r="APP218"/>
      <c r="APQ218"/>
      <c r="APR218"/>
      <c r="APS218"/>
      <c r="APT218"/>
      <c r="APU218"/>
      <c r="APV218"/>
      <c r="APW218"/>
      <c r="APX218"/>
      <c r="APY218"/>
      <c r="APZ218"/>
      <c r="AQA218"/>
      <c r="AQB218"/>
      <c r="AQC218"/>
      <c r="AQD218"/>
      <c r="AQE218"/>
      <c r="AQF218"/>
      <c r="AQG218"/>
      <c r="AQH218"/>
      <c r="AQI218"/>
      <c r="AQJ218"/>
      <c r="AQK218"/>
      <c r="AQL218"/>
      <c r="AQM218"/>
      <c r="AQN218"/>
      <c r="AQO218"/>
      <c r="AQP218"/>
      <c r="AQQ218"/>
      <c r="AQR218"/>
      <c r="AQS218"/>
      <c r="AQT218"/>
      <c r="AQU218"/>
      <c r="AQV218"/>
      <c r="AQW218"/>
      <c r="AQX218"/>
      <c r="AQY218"/>
      <c r="AQZ218"/>
      <c r="ARA218"/>
      <c r="ARB218"/>
      <c r="ARC218"/>
      <c r="ARD218"/>
      <c r="ARE218"/>
      <c r="ARF218"/>
      <c r="ARG218"/>
      <c r="ARH218"/>
      <c r="ARI218"/>
      <c r="ARJ218"/>
      <c r="ARK218"/>
      <c r="ARL218"/>
      <c r="ARM218"/>
      <c r="ARN218"/>
      <c r="ARO218"/>
      <c r="ARP218"/>
      <c r="ARQ218"/>
      <c r="ARR218"/>
      <c r="ARS218"/>
      <c r="ART218"/>
      <c r="ARU218"/>
      <c r="ARV218"/>
      <c r="ARW218"/>
      <c r="ARX218"/>
      <c r="ARY218"/>
      <c r="ARZ218"/>
      <c r="ASA218"/>
      <c r="ASB218"/>
      <c r="ASC218"/>
      <c r="ASD218"/>
      <c r="ASE218"/>
      <c r="ASF218"/>
      <c r="ASG218"/>
      <c r="ASH218"/>
      <c r="ASI218"/>
      <c r="ASJ218"/>
      <c r="ASK218"/>
      <c r="ASL218"/>
      <c r="ASM218"/>
      <c r="ASN218"/>
      <c r="ASO218"/>
      <c r="ASP218"/>
      <c r="ASQ218"/>
      <c r="ASR218"/>
      <c r="ASS218"/>
      <c r="AST218"/>
      <c r="ASU218"/>
      <c r="ASV218"/>
      <c r="ASW218"/>
      <c r="ASX218"/>
      <c r="ASY218"/>
      <c r="ASZ218"/>
      <c r="ATA218"/>
      <c r="ATB218"/>
      <c r="ATC218"/>
      <c r="ATD218"/>
      <c r="ATE218"/>
      <c r="ATF218"/>
      <c r="ATG218"/>
      <c r="ATH218"/>
      <c r="ATI218"/>
      <c r="ATJ218"/>
      <c r="ATK218"/>
      <c r="ATL218"/>
      <c r="ATM218"/>
      <c r="ATN218"/>
      <c r="ATO218"/>
      <c r="ATP218"/>
      <c r="ATQ218"/>
      <c r="ATR218"/>
      <c r="ATS218"/>
      <c r="ATT218"/>
      <c r="ATU218"/>
      <c r="ATV218"/>
      <c r="ATW218"/>
      <c r="ATX218"/>
      <c r="ATY218"/>
      <c r="ATZ218"/>
      <c r="AUA218"/>
      <c r="AUB218"/>
      <c r="AUC218"/>
      <c r="AUD218"/>
      <c r="AUE218"/>
      <c r="AUF218"/>
      <c r="AUG218"/>
      <c r="AUH218"/>
      <c r="AUI218"/>
      <c r="AUJ218"/>
      <c r="AUK218"/>
      <c r="AUL218"/>
      <c r="AUM218"/>
      <c r="AUN218"/>
      <c r="AUO218"/>
      <c r="AUP218"/>
      <c r="AUQ218"/>
      <c r="AUR218"/>
      <c r="AUS218"/>
      <c r="AUT218"/>
      <c r="AUU218"/>
      <c r="AUV218"/>
      <c r="AUW218"/>
      <c r="AUX218"/>
      <c r="AUY218"/>
      <c r="AUZ218"/>
      <c r="AVA218"/>
      <c r="AVB218"/>
      <c r="AVC218"/>
      <c r="AVD218"/>
      <c r="AVE218"/>
      <c r="AVF218"/>
      <c r="AVG218"/>
      <c r="AVH218"/>
      <c r="AVI218"/>
      <c r="AVJ218"/>
      <c r="AVK218"/>
      <c r="AVL218"/>
      <c r="AVM218"/>
      <c r="AVN218"/>
      <c r="AVO218"/>
      <c r="AVP218"/>
      <c r="AVQ218"/>
      <c r="AVR218"/>
      <c r="AVS218"/>
      <c r="AVT218"/>
      <c r="AVU218"/>
      <c r="AVV218"/>
      <c r="AVW218"/>
      <c r="AVX218"/>
      <c r="AVY218"/>
      <c r="AVZ218"/>
      <c r="AWA218"/>
      <c r="AWB218"/>
      <c r="AWC218"/>
      <c r="AWD218"/>
      <c r="AWE218"/>
      <c r="AWF218"/>
      <c r="AWG218"/>
      <c r="AWH218"/>
      <c r="AWI218"/>
      <c r="AWJ218"/>
      <c r="AWK218"/>
      <c r="AWL218"/>
      <c r="AWM218"/>
      <c r="AWN218"/>
      <c r="AWO218"/>
      <c r="AWP218"/>
      <c r="AWQ218"/>
      <c r="AWR218"/>
      <c r="AWS218"/>
      <c r="AWT218"/>
      <c r="AWU218"/>
      <c r="AWV218"/>
      <c r="AWW218"/>
      <c r="AWX218"/>
      <c r="AWY218"/>
      <c r="AWZ218"/>
      <c r="AXA218"/>
      <c r="AXB218"/>
      <c r="AXC218"/>
      <c r="AXD218"/>
      <c r="AXE218"/>
      <c r="AXF218"/>
      <c r="AXG218"/>
      <c r="AXH218"/>
      <c r="AXI218"/>
      <c r="AXJ218"/>
      <c r="AXK218"/>
      <c r="AXL218"/>
      <c r="AXM218"/>
      <c r="AXN218"/>
      <c r="AXO218"/>
      <c r="AXP218"/>
      <c r="AXQ218"/>
      <c r="AXR218"/>
      <c r="AXS218"/>
      <c r="AXT218"/>
      <c r="AXU218"/>
      <c r="AXV218"/>
      <c r="AXW218"/>
      <c r="AXX218"/>
      <c r="AXY218"/>
      <c r="AXZ218"/>
      <c r="AYA218"/>
      <c r="AYB218"/>
      <c r="AYC218"/>
      <c r="AYD218"/>
      <c r="AYE218"/>
      <c r="AYF218"/>
      <c r="AYG218"/>
      <c r="AYH218"/>
      <c r="AYI218"/>
      <c r="AYJ218"/>
      <c r="AYK218"/>
      <c r="AYL218"/>
      <c r="AYM218"/>
      <c r="AYN218"/>
      <c r="AYO218"/>
      <c r="AYP218"/>
      <c r="AYQ218"/>
      <c r="AYR218"/>
      <c r="AYS218"/>
      <c r="AYT218"/>
      <c r="AYU218"/>
      <c r="AYV218"/>
      <c r="AYW218"/>
      <c r="AYX218"/>
      <c r="AYY218"/>
      <c r="AYZ218"/>
      <c r="AZA218"/>
      <c r="AZB218"/>
      <c r="AZC218"/>
      <c r="AZD218"/>
      <c r="AZE218"/>
      <c r="AZF218"/>
      <c r="AZG218"/>
      <c r="AZH218"/>
      <c r="AZI218"/>
      <c r="AZJ218"/>
      <c r="AZK218"/>
      <c r="AZL218"/>
      <c r="AZM218"/>
      <c r="AZN218"/>
      <c r="AZO218"/>
      <c r="AZP218"/>
      <c r="AZQ218"/>
      <c r="AZR218"/>
      <c r="AZS218"/>
      <c r="AZT218"/>
      <c r="AZU218"/>
      <c r="AZV218"/>
      <c r="AZW218"/>
      <c r="AZX218"/>
      <c r="AZY218"/>
      <c r="AZZ218"/>
      <c r="BAA218"/>
      <c r="BAB218"/>
      <c r="BAC218"/>
      <c r="BAD218"/>
      <c r="BAE218"/>
      <c r="BAF218"/>
      <c r="BAG218"/>
      <c r="BAH218"/>
      <c r="BAI218"/>
      <c r="BAJ218"/>
      <c r="BAK218"/>
      <c r="BAL218"/>
      <c r="BAM218"/>
      <c r="BAN218"/>
      <c r="BAO218"/>
      <c r="BAP218"/>
      <c r="BAQ218"/>
      <c r="BAR218"/>
      <c r="BAS218"/>
      <c r="BAT218"/>
      <c r="BAU218"/>
      <c r="BAV218"/>
      <c r="BAW218"/>
      <c r="BAX218"/>
      <c r="BAY218"/>
      <c r="BAZ218"/>
      <c r="BBA218"/>
      <c r="BBB218"/>
      <c r="BBC218"/>
      <c r="BBD218"/>
      <c r="BBE218"/>
      <c r="BBF218"/>
      <c r="BBG218"/>
      <c r="BBH218"/>
      <c r="BBI218"/>
      <c r="BBJ218"/>
      <c r="BBK218"/>
      <c r="BBL218"/>
      <c r="BBM218"/>
      <c r="BBN218"/>
      <c r="BBO218"/>
      <c r="BBP218"/>
      <c r="BBQ218"/>
      <c r="BBR218"/>
      <c r="BBS218"/>
      <c r="BBT218"/>
      <c r="BBU218"/>
      <c r="BBV218"/>
      <c r="BBW218"/>
      <c r="BBX218"/>
      <c r="BBY218"/>
      <c r="BBZ218"/>
      <c r="BCA218"/>
      <c r="BCB218"/>
      <c r="BCC218"/>
      <c r="BCD218"/>
      <c r="BCE218"/>
      <c r="BCF218"/>
      <c r="BCG218"/>
      <c r="BCH218"/>
      <c r="BCI218"/>
      <c r="BCJ218"/>
      <c r="BCK218"/>
      <c r="BCL218"/>
      <c r="BCM218"/>
      <c r="BCN218"/>
      <c r="BCO218"/>
      <c r="BCP218"/>
      <c r="BCQ218"/>
      <c r="BCR218"/>
      <c r="BCS218"/>
      <c r="BCT218"/>
      <c r="BCU218"/>
      <c r="BCV218"/>
      <c r="BCW218"/>
      <c r="BCX218"/>
      <c r="BCY218"/>
      <c r="BCZ218"/>
      <c r="BDA218"/>
      <c r="BDB218"/>
      <c r="BDC218"/>
      <c r="BDD218"/>
      <c r="BDE218"/>
      <c r="BDF218"/>
      <c r="BDG218"/>
      <c r="BDH218"/>
      <c r="BDI218"/>
      <c r="BDJ218"/>
      <c r="BDK218"/>
      <c r="BDL218"/>
      <c r="BDM218"/>
      <c r="BDN218"/>
      <c r="BDO218"/>
      <c r="BDP218"/>
      <c r="BDQ218"/>
      <c r="BDR218"/>
      <c r="BDS218"/>
      <c r="BDT218"/>
      <c r="BDU218"/>
      <c r="BDV218"/>
      <c r="BDW218"/>
      <c r="BDX218"/>
      <c r="BDY218"/>
      <c r="BDZ218"/>
      <c r="BEA218"/>
      <c r="BEB218"/>
      <c r="BEC218"/>
      <c r="BED218"/>
      <c r="BEE218"/>
      <c r="BEF218"/>
      <c r="BEG218"/>
      <c r="BEH218"/>
      <c r="BEI218"/>
      <c r="BEJ218"/>
      <c r="BEK218"/>
      <c r="BEL218"/>
      <c r="BEM218"/>
      <c r="BEN218"/>
      <c r="BEO218"/>
      <c r="BEP218"/>
      <c r="BEQ218"/>
      <c r="BER218"/>
      <c r="BES218"/>
      <c r="BET218"/>
      <c r="BEU218"/>
      <c r="BEV218"/>
      <c r="BEW218"/>
      <c r="BEX218"/>
      <c r="BEY218"/>
      <c r="BEZ218"/>
      <c r="BFA218"/>
      <c r="BFB218"/>
      <c r="BFC218"/>
      <c r="BFD218"/>
      <c r="BFE218"/>
      <c r="BFF218"/>
      <c r="BFG218"/>
      <c r="BFH218"/>
      <c r="BFI218"/>
      <c r="BFJ218"/>
      <c r="BFK218"/>
      <c r="BFL218"/>
      <c r="BFM218"/>
      <c r="BFN218"/>
      <c r="BFO218"/>
      <c r="BFP218"/>
      <c r="BFQ218"/>
      <c r="BFR218"/>
      <c r="BFS218"/>
      <c r="BFT218"/>
      <c r="BFU218"/>
      <c r="BFV218"/>
      <c r="BFW218"/>
      <c r="BFX218"/>
      <c r="BFY218"/>
      <c r="BFZ218"/>
      <c r="BGA218"/>
      <c r="BGB218"/>
      <c r="BGC218"/>
      <c r="BGD218"/>
      <c r="BGE218"/>
      <c r="BGF218"/>
      <c r="BGG218"/>
      <c r="BGH218"/>
      <c r="BGI218"/>
      <c r="BGJ218"/>
      <c r="BGK218"/>
      <c r="BGL218"/>
      <c r="BGM218"/>
      <c r="BGN218"/>
      <c r="BGO218"/>
      <c r="BGP218"/>
      <c r="BGQ218"/>
      <c r="BGR218"/>
      <c r="BGS218"/>
      <c r="BGT218"/>
      <c r="BGU218"/>
      <c r="BGV218"/>
      <c r="BGW218"/>
      <c r="BGX218"/>
      <c r="BGY218"/>
      <c r="BGZ218"/>
      <c r="BHA218"/>
      <c r="BHB218"/>
      <c r="BHC218"/>
      <c r="BHD218"/>
      <c r="BHE218"/>
      <c r="BHF218"/>
      <c r="BHG218"/>
      <c r="BHH218"/>
      <c r="BHI218"/>
      <c r="BHJ218"/>
      <c r="BHK218"/>
      <c r="BHL218"/>
      <c r="BHM218"/>
      <c r="BHN218"/>
      <c r="BHO218"/>
      <c r="BHP218"/>
      <c r="BHQ218"/>
      <c r="BHR218"/>
      <c r="BHS218"/>
      <c r="BHT218"/>
      <c r="BHU218"/>
      <c r="BHV218"/>
      <c r="BHW218"/>
      <c r="BHX218"/>
      <c r="BHY218"/>
      <c r="BHZ218"/>
      <c r="BIA218"/>
      <c r="BIB218"/>
      <c r="BIC218"/>
      <c r="BID218"/>
      <c r="BIE218"/>
      <c r="BIF218"/>
      <c r="BIG218"/>
      <c r="BIH218"/>
      <c r="BII218"/>
      <c r="BIJ218"/>
      <c r="BIK218"/>
      <c r="BIL218"/>
      <c r="BIM218"/>
      <c r="BIN218"/>
      <c r="BIO218"/>
      <c r="BIP218"/>
      <c r="BIQ218"/>
      <c r="BIR218"/>
      <c r="BIS218"/>
      <c r="BIT218"/>
      <c r="BIU218"/>
      <c r="BIV218"/>
      <c r="BIW218"/>
      <c r="BIX218"/>
      <c r="BIY218"/>
      <c r="BIZ218"/>
      <c r="BJA218"/>
      <c r="BJB218"/>
      <c r="BJC218"/>
      <c r="BJD218"/>
      <c r="BJE218"/>
      <c r="BJF218"/>
      <c r="BJG218"/>
      <c r="BJH218"/>
      <c r="BJI218"/>
      <c r="BJJ218"/>
      <c r="BJK218"/>
      <c r="BJL218"/>
      <c r="BJM218"/>
      <c r="BJN218"/>
      <c r="BJO218"/>
      <c r="BJP218"/>
      <c r="BJQ218"/>
      <c r="BJR218"/>
      <c r="BJS218"/>
      <c r="BJT218"/>
      <c r="BJU218"/>
      <c r="BJV218"/>
      <c r="BJW218"/>
      <c r="BJX218"/>
      <c r="BJY218"/>
      <c r="BJZ218"/>
      <c r="BKA218"/>
      <c r="BKB218"/>
      <c r="BKC218"/>
      <c r="BKD218"/>
      <c r="BKE218"/>
      <c r="BKF218"/>
      <c r="BKG218"/>
      <c r="BKH218"/>
      <c r="BKI218"/>
      <c r="BKJ218"/>
      <c r="BKK218"/>
      <c r="BKL218"/>
      <c r="BKM218"/>
      <c r="BKN218"/>
      <c r="BKO218"/>
      <c r="BKP218"/>
      <c r="BKQ218"/>
      <c r="BKR218"/>
      <c r="BKS218"/>
      <c r="BKT218"/>
      <c r="BKU218"/>
      <c r="BKV218"/>
      <c r="BKW218"/>
      <c r="BKX218"/>
      <c r="BKY218"/>
      <c r="BKZ218"/>
      <c r="BLA218"/>
      <c r="BLB218"/>
      <c r="BLC218"/>
      <c r="BLD218"/>
      <c r="BLE218"/>
      <c r="BLF218"/>
      <c r="BLG218"/>
      <c r="BLH218"/>
      <c r="BLI218"/>
      <c r="BLJ218"/>
      <c r="BLK218"/>
      <c r="BLL218"/>
      <c r="BLM218"/>
      <c r="BLN218"/>
      <c r="BLO218"/>
      <c r="BLP218"/>
      <c r="BLQ218"/>
      <c r="BLR218"/>
      <c r="BLS218"/>
      <c r="BLT218"/>
      <c r="BLU218"/>
      <c r="BLV218"/>
      <c r="BLW218"/>
      <c r="BLX218"/>
      <c r="BLY218"/>
      <c r="BLZ218"/>
      <c r="BMA218"/>
      <c r="BMB218"/>
      <c r="BMC218"/>
      <c r="BMD218"/>
      <c r="BME218"/>
      <c r="BMF218"/>
      <c r="BMG218"/>
      <c r="BMH218"/>
      <c r="BMI218"/>
      <c r="BMJ218"/>
      <c r="BMK218"/>
      <c r="BML218"/>
      <c r="BMM218"/>
      <c r="BMN218"/>
      <c r="BMO218"/>
      <c r="BMP218"/>
      <c r="BMQ218"/>
      <c r="BMR218"/>
      <c r="BMS218"/>
      <c r="BMT218"/>
      <c r="BMU218"/>
      <c r="BMV218"/>
      <c r="BMW218"/>
      <c r="BMX218"/>
      <c r="BMY218"/>
      <c r="BMZ218"/>
      <c r="BNA218"/>
      <c r="BNB218"/>
      <c r="BNC218"/>
      <c r="BND218"/>
      <c r="BNE218"/>
      <c r="BNF218"/>
      <c r="BNG218"/>
      <c r="BNH218"/>
      <c r="BNI218"/>
      <c r="BNJ218"/>
      <c r="BNK218"/>
      <c r="BNL218"/>
      <c r="BNM218"/>
      <c r="BNN218"/>
      <c r="BNO218"/>
      <c r="BNP218"/>
      <c r="BNQ218"/>
      <c r="BNR218"/>
      <c r="BNS218"/>
      <c r="BNT218"/>
      <c r="BNU218"/>
      <c r="BNV218"/>
      <c r="BNW218"/>
      <c r="BNX218"/>
      <c r="BNY218"/>
      <c r="BNZ218"/>
      <c r="BOA218"/>
      <c r="BOB218"/>
      <c r="BOC218"/>
      <c r="BOD218"/>
      <c r="BOE218"/>
      <c r="BOF218"/>
      <c r="BOG218"/>
      <c r="BOH218"/>
      <c r="BOI218"/>
      <c r="BOJ218"/>
      <c r="BOK218"/>
      <c r="BOL218"/>
      <c r="BOM218"/>
      <c r="BON218"/>
      <c r="BOO218"/>
      <c r="BOP218"/>
      <c r="BOQ218"/>
      <c r="BOR218"/>
      <c r="BOS218"/>
      <c r="BOT218"/>
      <c r="BOU218"/>
      <c r="BOV218"/>
      <c r="BOW218"/>
      <c r="BOX218"/>
      <c r="BOY218"/>
      <c r="BOZ218"/>
      <c r="BPA218"/>
      <c r="BPB218"/>
      <c r="BPC218"/>
      <c r="BPD218"/>
      <c r="BPE218"/>
      <c r="BPF218"/>
      <c r="BPG218"/>
      <c r="BPH218"/>
      <c r="BPI218"/>
      <c r="BPJ218"/>
      <c r="BPK218"/>
      <c r="BPL218"/>
      <c r="BPM218"/>
      <c r="BPN218"/>
      <c r="BPO218"/>
      <c r="BPP218"/>
      <c r="BPQ218"/>
      <c r="BPR218"/>
      <c r="BPS218"/>
      <c r="BPT218"/>
      <c r="BPU218"/>
      <c r="BPV218"/>
      <c r="BPW218"/>
      <c r="BPX218"/>
      <c r="BPY218"/>
      <c r="BPZ218"/>
      <c r="BQA218"/>
      <c r="BQB218"/>
      <c r="BQC218"/>
      <c r="BQD218"/>
      <c r="BQE218"/>
      <c r="BQF218"/>
      <c r="BQG218"/>
      <c r="BQH218"/>
      <c r="BQI218"/>
      <c r="BQJ218"/>
      <c r="BQK218"/>
      <c r="BQL218"/>
      <c r="BQM218"/>
      <c r="BQN218"/>
      <c r="BQO218"/>
      <c r="BQP218"/>
      <c r="BQQ218"/>
      <c r="BQR218"/>
      <c r="BQS218"/>
      <c r="BQT218"/>
      <c r="BQU218"/>
      <c r="BQV218"/>
      <c r="BQW218"/>
      <c r="BQX218"/>
      <c r="BQY218"/>
      <c r="BQZ218"/>
      <c r="BRA218"/>
      <c r="BRB218"/>
      <c r="BRC218"/>
      <c r="BRD218"/>
      <c r="BRE218"/>
      <c r="BRF218"/>
      <c r="BRG218"/>
      <c r="BRH218"/>
      <c r="BRI218"/>
      <c r="BRJ218"/>
      <c r="BRK218"/>
      <c r="BRL218"/>
      <c r="BRM218"/>
      <c r="BRN218"/>
      <c r="BRO218"/>
      <c r="BRP218"/>
      <c r="BRQ218"/>
      <c r="BRR218"/>
      <c r="BRS218"/>
      <c r="BRT218"/>
      <c r="BRU218"/>
      <c r="BRV218"/>
      <c r="BRW218"/>
      <c r="BRX218"/>
      <c r="BRY218"/>
      <c r="BRZ218"/>
      <c r="BSA218"/>
      <c r="BSB218"/>
      <c r="BSC218"/>
      <c r="BSD218"/>
      <c r="BSE218"/>
      <c r="BSF218"/>
      <c r="BSG218"/>
      <c r="BSH218"/>
      <c r="BSI218"/>
      <c r="BSJ218"/>
      <c r="BSK218"/>
      <c r="BSL218"/>
      <c r="BSM218"/>
      <c r="BSN218"/>
      <c r="BSO218"/>
      <c r="BSP218"/>
      <c r="BSQ218"/>
      <c r="BSR218"/>
      <c r="BSS218"/>
      <c r="BST218"/>
      <c r="BSU218"/>
      <c r="BSV218"/>
      <c r="BSW218"/>
      <c r="BSX218"/>
      <c r="BSY218"/>
      <c r="BSZ218"/>
      <c r="BTA218"/>
      <c r="BTB218"/>
      <c r="BTC218"/>
      <c r="BTD218"/>
      <c r="BTE218"/>
      <c r="BTF218"/>
      <c r="BTG218"/>
      <c r="BTH218"/>
      <c r="BTI218"/>
      <c r="BTJ218"/>
      <c r="BTK218"/>
      <c r="BTL218"/>
      <c r="BTM218"/>
      <c r="BTN218"/>
      <c r="BTO218"/>
      <c r="BTP218"/>
      <c r="BTQ218"/>
      <c r="BTR218"/>
      <c r="BTS218"/>
      <c r="BTT218"/>
      <c r="BTU218"/>
      <c r="BTV218"/>
      <c r="BTW218"/>
      <c r="BTX218"/>
      <c r="BTY218"/>
      <c r="BTZ218"/>
      <c r="BUA218"/>
      <c r="BUB218"/>
      <c r="BUC218"/>
      <c r="BUD218"/>
      <c r="BUE218"/>
      <c r="BUF218"/>
      <c r="BUG218"/>
      <c r="BUH218"/>
      <c r="BUI218"/>
      <c r="BUJ218"/>
      <c r="BUK218"/>
      <c r="BUL218"/>
      <c r="BUM218"/>
      <c r="BUN218"/>
      <c r="BUO218"/>
      <c r="BUP218"/>
      <c r="BUQ218"/>
      <c r="BUR218"/>
      <c r="BUS218"/>
      <c r="BUT218"/>
      <c r="BUU218"/>
      <c r="BUV218"/>
      <c r="BUW218"/>
      <c r="BUX218"/>
      <c r="BUY218"/>
      <c r="BUZ218"/>
      <c r="BVA218"/>
      <c r="BVB218"/>
      <c r="BVC218"/>
      <c r="BVD218"/>
      <c r="BVE218"/>
      <c r="BVF218"/>
      <c r="BVG218"/>
      <c r="BVH218"/>
      <c r="BVI218"/>
      <c r="BVJ218"/>
      <c r="BVK218"/>
      <c r="BVL218"/>
      <c r="BVM218"/>
      <c r="BVN218"/>
      <c r="BVO218"/>
      <c r="BVP218"/>
      <c r="BVQ218"/>
      <c r="BVR218"/>
      <c r="BVS218"/>
      <c r="BVT218"/>
      <c r="BVU218"/>
      <c r="BVV218"/>
      <c r="BVW218"/>
      <c r="BVX218"/>
      <c r="BVY218"/>
      <c r="BVZ218"/>
      <c r="BWA218"/>
      <c r="BWB218"/>
      <c r="BWC218"/>
      <c r="BWD218"/>
      <c r="BWE218"/>
      <c r="BWF218"/>
      <c r="BWG218"/>
      <c r="BWH218"/>
      <c r="BWI218"/>
      <c r="BWJ218"/>
      <c r="BWK218"/>
      <c r="BWL218"/>
      <c r="BWM218"/>
      <c r="BWN218"/>
      <c r="BWO218"/>
      <c r="BWP218"/>
      <c r="BWQ218"/>
      <c r="BWR218"/>
      <c r="BWS218"/>
      <c r="BWT218"/>
      <c r="BWU218"/>
      <c r="BWV218"/>
      <c r="BWW218"/>
      <c r="BWX218"/>
      <c r="BWY218"/>
      <c r="BWZ218"/>
      <c r="BXA218"/>
      <c r="BXB218"/>
      <c r="BXC218"/>
      <c r="BXD218"/>
      <c r="BXE218"/>
      <c r="BXF218"/>
      <c r="BXG218"/>
      <c r="BXH218"/>
      <c r="BXI218"/>
      <c r="BXJ218"/>
      <c r="BXK218"/>
      <c r="BXL218"/>
      <c r="BXM218"/>
      <c r="BXN218"/>
      <c r="BXO218"/>
      <c r="BXP218"/>
      <c r="BXQ218"/>
      <c r="BXR218"/>
      <c r="BXS218"/>
      <c r="BXT218"/>
      <c r="BXU218"/>
      <c r="BXV218"/>
      <c r="BXW218"/>
      <c r="BXX218"/>
      <c r="BXY218"/>
      <c r="BXZ218"/>
      <c r="BYA218"/>
      <c r="BYB218"/>
      <c r="BYC218"/>
      <c r="BYD218"/>
      <c r="BYE218"/>
      <c r="BYF218"/>
      <c r="BYG218"/>
      <c r="BYH218"/>
      <c r="BYI218"/>
      <c r="BYJ218"/>
      <c r="BYK218"/>
      <c r="BYL218"/>
      <c r="BYM218"/>
      <c r="BYN218"/>
      <c r="BYO218"/>
      <c r="BYP218"/>
      <c r="BYQ218"/>
      <c r="BYR218"/>
      <c r="BYS218"/>
      <c r="BYT218"/>
      <c r="BYU218"/>
      <c r="BYV218"/>
      <c r="BYW218"/>
      <c r="BYX218"/>
      <c r="BYY218"/>
      <c r="BYZ218"/>
      <c r="BZA218"/>
      <c r="BZB218"/>
      <c r="BZC218"/>
      <c r="BZD218"/>
      <c r="BZE218"/>
      <c r="BZF218"/>
      <c r="BZG218"/>
      <c r="BZH218"/>
      <c r="BZI218"/>
      <c r="BZJ218"/>
      <c r="BZK218"/>
      <c r="BZL218"/>
      <c r="BZM218"/>
      <c r="BZN218"/>
      <c r="BZO218"/>
      <c r="BZP218"/>
      <c r="BZQ218"/>
      <c r="BZR218"/>
      <c r="BZS218"/>
      <c r="BZT218"/>
      <c r="BZU218"/>
      <c r="BZV218"/>
      <c r="BZW218"/>
      <c r="BZX218"/>
      <c r="BZY218"/>
      <c r="BZZ218"/>
      <c r="CAA218"/>
      <c r="CAB218"/>
      <c r="CAC218"/>
      <c r="CAD218"/>
      <c r="CAE218"/>
      <c r="CAF218"/>
      <c r="CAG218"/>
      <c r="CAH218"/>
      <c r="CAI218"/>
      <c r="CAJ218"/>
      <c r="CAK218"/>
      <c r="CAL218"/>
      <c r="CAM218"/>
      <c r="CAN218"/>
      <c r="CAO218"/>
      <c r="CAP218"/>
      <c r="CAQ218"/>
      <c r="CAR218"/>
      <c r="CAS218"/>
      <c r="CAT218"/>
      <c r="CAU218"/>
      <c r="CAV218"/>
      <c r="CAW218"/>
      <c r="CAX218"/>
      <c r="CAY218"/>
      <c r="CAZ218"/>
      <c r="CBA218"/>
      <c r="CBB218"/>
      <c r="CBC218"/>
      <c r="CBD218"/>
      <c r="CBE218"/>
      <c r="CBF218"/>
      <c r="CBG218"/>
      <c r="CBH218"/>
      <c r="CBI218"/>
      <c r="CBJ218"/>
      <c r="CBK218"/>
      <c r="CBL218"/>
      <c r="CBM218"/>
      <c r="CBN218"/>
      <c r="CBO218"/>
      <c r="CBP218"/>
      <c r="CBQ218"/>
      <c r="CBR218"/>
      <c r="CBS218"/>
      <c r="CBT218"/>
      <c r="CBU218"/>
      <c r="CBV218"/>
      <c r="CBW218"/>
      <c r="CBX218"/>
      <c r="CBY218"/>
      <c r="CBZ218"/>
      <c r="CCA218"/>
      <c r="CCB218"/>
      <c r="CCC218"/>
      <c r="CCD218"/>
      <c r="CCE218"/>
      <c r="CCF218"/>
      <c r="CCG218"/>
      <c r="CCH218"/>
      <c r="CCI218"/>
      <c r="CCJ218"/>
      <c r="CCK218"/>
      <c r="CCL218"/>
      <c r="CCM218"/>
      <c r="CCN218"/>
      <c r="CCO218"/>
      <c r="CCP218"/>
      <c r="CCQ218"/>
      <c r="CCR218"/>
      <c r="CCS218"/>
      <c r="CCT218"/>
      <c r="CCU218"/>
      <c r="CCV218"/>
      <c r="CCW218"/>
      <c r="CCX218"/>
      <c r="CCY218"/>
      <c r="CCZ218"/>
      <c r="CDA218"/>
      <c r="CDB218"/>
      <c r="CDC218"/>
      <c r="CDD218"/>
      <c r="CDE218"/>
      <c r="CDF218"/>
      <c r="CDG218"/>
      <c r="CDH218"/>
      <c r="CDI218"/>
      <c r="CDJ218"/>
      <c r="CDK218"/>
      <c r="CDL218"/>
      <c r="CDM218"/>
      <c r="CDN218"/>
      <c r="CDO218"/>
      <c r="CDP218"/>
      <c r="CDQ218"/>
      <c r="CDR218"/>
      <c r="CDS218"/>
      <c r="CDT218"/>
      <c r="CDU218"/>
      <c r="CDV218"/>
      <c r="CDW218"/>
      <c r="CDX218"/>
      <c r="CDY218"/>
      <c r="CDZ218"/>
      <c r="CEA218"/>
      <c r="CEB218"/>
      <c r="CEC218"/>
      <c r="CED218"/>
      <c r="CEE218"/>
      <c r="CEF218"/>
      <c r="CEG218"/>
      <c r="CEH218"/>
      <c r="CEI218"/>
      <c r="CEJ218"/>
      <c r="CEK218"/>
      <c r="CEL218"/>
      <c r="CEM218"/>
      <c r="CEN218"/>
      <c r="CEO218"/>
      <c r="CEP218"/>
      <c r="CEQ218"/>
      <c r="CER218"/>
      <c r="CES218"/>
      <c r="CET218"/>
      <c r="CEU218"/>
      <c r="CEV218"/>
      <c r="CEW218"/>
      <c r="CEX218"/>
      <c r="CEY218"/>
      <c r="CEZ218"/>
      <c r="CFA218"/>
      <c r="CFB218"/>
      <c r="CFC218"/>
      <c r="CFD218"/>
      <c r="CFE218"/>
      <c r="CFF218"/>
      <c r="CFG218"/>
      <c r="CFH218"/>
      <c r="CFI218"/>
      <c r="CFJ218"/>
      <c r="CFK218"/>
      <c r="CFL218"/>
      <c r="CFM218"/>
      <c r="CFN218"/>
      <c r="CFO218"/>
      <c r="CFP218"/>
      <c r="CFQ218"/>
      <c r="CFR218"/>
      <c r="CFS218"/>
      <c r="CFT218"/>
      <c r="CFU218"/>
      <c r="CFV218"/>
      <c r="CFW218"/>
      <c r="CFX218"/>
      <c r="CFY218"/>
      <c r="CFZ218"/>
      <c r="CGA218"/>
      <c r="CGB218"/>
      <c r="CGC218"/>
      <c r="CGD218"/>
      <c r="CGE218"/>
      <c r="CGF218"/>
      <c r="CGG218"/>
      <c r="CGH218"/>
      <c r="CGI218"/>
      <c r="CGJ218"/>
      <c r="CGK218"/>
      <c r="CGL218"/>
      <c r="CGM218"/>
      <c r="CGN218"/>
      <c r="CGO218"/>
      <c r="CGP218"/>
      <c r="CGQ218"/>
      <c r="CGR218"/>
      <c r="CGS218"/>
      <c r="CGT218"/>
      <c r="CGU218"/>
      <c r="CGV218"/>
      <c r="CGW218"/>
      <c r="CGX218"/>
      <c r="CGY218"/>
      <c r="CGZ218"/>
      <c r="CHA218"/>
      <c r="CHB218"/>
      <c r="CHC218"/>
      <c r="CHD218"/>
      <c r="CHE218"/>
      <c r="CHF218"/>
      <c r="CHG218"/>
      <c r="CHH218"/>
      <c r="CHI218"/>
      <c r="CHJ218"/>
      <c r="CHK218"/>
      <c r="CHL218"/>
      <c r="CHM218"/>
      <c r="CHN218"/>
      <c r="CHO218"/>
      <c r="CHP218"/>
      <c r="CHQ218"/>
      <c r="CHR218"/>
      <c r="CHS218"/>
      <c r="CHT218"/>
      <c r="CHU218"/>
      <c r="CHV218"/>
      <c r="CHW218"/>
      <c r="CHX218"/>
      <c r="CHY218"/>
      <c r="CHZ218"/>
      <c r="CIA218"/>
      <c r="CIB218"/>
      <c r="CIC218"/>
      <c r="CID218"/>
      <c r="CIE218"/>
      <c r="CIF218"/>
      <c r="CIG218"/>
      <c r="CIH218"/>
      <c r="CII218"/>
      <c r="CIJ218"/>
      <c r="CIK218"/>
      <c r="CIL218"/>
      <c r="CIM218"/>
      <c r="CIN218"/>
      <c r="CIO218"/>
      <c r="CIP218"/>
      <c r="CIQ218"/>
      <c r="CIR218"/>
      <c r="CIS218"/>
      <c r="CIT218"/>
      <c r="CIU218"/>
      <c r="CIV218"/>
      <c r="CIW218"/>
      <c r="CIX218"/>
      <c r="CIY218"/>
      <c r="CIZ218"/>
      <c r="CJA218"/>
      <c r="CJB218"/>
      <c r="CJC218"/>
      <c r="CJD218"/>
      <c r="CJE218"/>
      <c r="CJF218"/>
      <c r="CJG218"/>
      <c r="CJH218"/>
      <c r="CJI218"/>
      <c r="CJJ218"/>
      <c r="CJK218"/>
      <c r="CJL218"/>
      <c r="CJM218"/>
      <c r="CJN218"/>
      <c r="CJO218"/>
      <c r="CJP218"/>
      <c r="CJQ218"/>
      <c r="CJR218"/>
      <c r="CJS218"/>
      <c r="CJT218"/>
      <c r="CJU218"/>
      <c r="CJV218"/>
      <c r="CJW218"/>
      <c r="CJX218"/>
      <c r="CJY218"/>
      <c r="CJZ218"/>
      <c r="CKA218"/>
      <c r="CKB218"/>
      <c r="CKC218"/>
      <c r="CKD218"/>
      <c r="CKE218"/>
      <c r="CKF218"/>
      <c r="CKG218"/>
      <c r="CKH218"/>
      <c r="CKI218"/>
      <c r="CKJ218"/>
      <c r="CKK218"/>
      <c r="CKL218"/>
      <c r="CKM218"/>
      <c r="CKN218"/>
      <c r="CKO218"/>
      <c r="CKP218"/>
      <c r="CKQ218"/>
      <c r="CKR218"/>
      <c r="CKS218"/>
      <c r="CKT218"/>
      <c r="CKU218"/>
      <c r="CKV218"/>
      <c r="CKW218"/>
      <c r="CKX218"/>
      <c r="CKY218"/>
      <c r="CKZ218"/>
      <c r="CLA218"/>
      <c r="CLB218"/>
      <c r="CLC218"/>
      <c r="CLD218"/>
      <c r="CLE218"/>
      <c r="CLF218"/>
      <c r="CLG218"/>
      <c r="CLH218"/>
      <c r="CLI218"/>
      <c r="CLJ218"/>
      <c r="CLK218"/>
      <c r="CLL218"/>
      <c r="CLM218"/>
      <c r="CLN218"/>
      <c r="CLO218"/>
      <c r="CLP218"/>
      <c r="CLQ218"/>
      <c r="CLR218"/>
      <c r="CLS218"/>
      <c r="CLT218"/>
      <c r="CLU218"/>
      <c r="CLV218"/>
      <c r="CLW218"/>
      <c r="CLX218"/>
      <c r="CLY218"/>
      <c r="CLZ218"/>
      <c r="CMA218"/>
      <c r="CMB218"/>
      <c r="CMC218"/>
      <c r="CMD218"/>
      <c r="CME218"/>
      <c r="CMF218"/>
      <c r="CMG218"/>
      <c r="CMH218"/>
      <c r="CMI218"/>
      <c r="CMJ218"/>
      <c r="CMK218"/>
      <c r="CML218"/>
      <c r="CMM218"/>
      <c r="CMN218"/>
      <c r="CMO218"/>
      <c r="CMP218"/>
      <c r="CMQ218"/>
      <c r="CMR218"/>
      <c r="CMS218"/>
      <c r="CMT218"/>
      <c r="CMU218"/>
      <c r="CMV218"/>
      <c r="CMW218"/>
      <c r="CMX218"/>
      <c r="CMY218"/>
      <c r="CMZ218"/>
      <c r="CNA218"/>
      <c r="CNB218"/>
      <c r="CNC218"/>
      <c r="CND218"/>
      <c r="CNE218"/>
      <c r="CNF218"/>
      <c r="CNG218"/>
      <c r="CNH218"/>
      <c r="CNI218"/>
      <c r="CNJ218"/>
      <c r="CNK218"/>
      <c r="CNL218"/>
      <c r="CNM218"/>
      <c r="CNN218"/>
      <c r="CNO218"/>
      <c r="CNP218"/>
      <c r="CNQ218"/>
      <c r="CNR218"/>
      <c r="CNS218"/>
      <c r="CNT218"/>
      <c r="CNU218"/>
      <c r="CNV218"/>
      <c r="CNW218"/>
      <c r="CNX218"/>
      <c r="CNY218"/>
      <c r="CNZ218"/>
      <c r="COA218"/>
      <c r="COB218"/>
      <c r="COC218"/>
      <c r="COD218"/>
      <c r="COE218"/>
      <c r="COF218"/>
      <c r="COG218"/>
      <c r="COH218"/>
      <c r="COI218"/>
      <c r="COJ218"/>
      <c r="COK218"/>
      <c r="COL218"/>
      <c r="COM218"/>
      <c r="CON218"/>
      <c r="COO218"/>
      <c r="COP218"/>
      <c r="COQ218"/>
      <c r="COR218"/>
      <c r="COS218"/>
      <c r="COT218"/>
      <c r="COU218"/>
      <c r="COV218"/>
      <c r="COW218"/>
      <c r="COX218"/>
      <c r="COY218"/>
      <c r="COZ218"/>
      <c r="CPA218"/>
      <c r="CPB218"/>
      <c r="CPC218"/>
      <c r="CPD218"/>
      <c r="CPE218"/>
      <c r="CPF218"/>
      <c r="CPG218"/>
      <c r="CPH218"/>
      <c r="CPI218"/>
      <c r="CPJ218"/>
      <c r="CPK218"/>
      <c r="CPL218"/>
      <c r="CPM218"/>
      <c r="CPN218"/>
      <c r="CPO218"/>
      <c r="CPP218"/>
      <c r="CPQ218"/>
      <c r="CPR218"/>
      <c r="CPS218"/>
      <c r="CPT218"/>
      <c r="CPU218"/>
      <c r="CPV218"/>
      <c r="CPW218"/>
      <c r="CPX218"/>
      <c r="CPY218"/>
      <c r="CPZ218"/>
      <c r="CQA218"/>
      <c r="CQB218"/>
      <c r="CQC218"/>
      <c r="CQD218"/>
      <c r="CQE218"/>
      <c r="CQF218"/>
      <c r="CQG218"/>
      <c r="CQH218"/>
      <c r="CQI218"/>
      <c r="CQJ218"/>
      <c r="CQK218"/>
      <c r="CQL218"/>
      <c r="CQM218"/>
      <c r="CQN218"/>
      <c r="CQO218"/>
      <c r="CQP218"/>
      <c r="CQQ218"/>
      <c r="CQR218"/>
      <c r="CQS218"/>
      <c r="CQT218"/>
      <c r="CQU218"/>
      <c r="CQV218"/>
      <c r="CQW218"/>
      <c r="CQX218"/>
      <c r="CQY218"/>
      <c r="CQZ218"/>
      <c r="CRA218"/>
      <c r="CRB218"/>
      <c r="CRC218"/>
      <c r="CRD218"/>
      <c r="CRE218"/>
      <c r="CRF218"/>
      <c r="CRG218"/>
      <c r="CRH218"/>
      <c r="CRI218"/>
      <c r="CRJ218"/>
      <c r="CRK218"/>
      <c r="CRL218"/>
      <c r="CRM218"/>
      <c r="CRN218"/>
      <c r="CRO218"/>
      <c r="CRP218"/>
      <c r="CRQ218"/>
      <c r="CRR218"/>
      <c r="CRS218"/>
      <c r="CRT218"/>
      <c r="CRU218"/>
      <c r="CRV218"/>
      <c r="CRW218"/>
      <c r="CRX218"/>
      <c r="CRY218"/>
      <c r="CRZ218"/>
      <c r="CSA218"/>
      <c r="CSB218"/>
      <c r="CSC218"/>
      <c r="CSD218"/>
      <c r="CSE218"/>
      <c r="CSF218"/>
      <c r="CSG218"/>
      <c r="CSH218"/>
      <c r="CSI218"/>
      <c r="CSJ218"/>
      <c r="CSK218"/>
      <c r="CSL218"/>
      <c r="CSM218"/>
      <c r="CSN218"/>
      <c r="CSO218"/>
      <c r="CSP218"/>
      <c r="CSQ218"/>
      <c r="CSR218"/>
      <c r="CSS218"/>
      <c r="CST218"/>
      <c r="CSU218"/>
      <c r="CSV218"/>
      <c r="CSW218"/>
      <c r="CSX218"/>
      <c r="CSY218"/>
      <c r="CSZ218"/>
      <c r="CTA218"/>
      <c r="CTB218"/>
      <c r="CTC218"/>
      <c r="CTD218"/>
      <c r="CTE218"/>
      <c r="CTF218"/>
      <c r="CTG218"/>
      <c r="CTH218"/>
      <c r="CTI218"/>
      <c r="CTJ218"/>
      <c r="CTK218"/>
      <c r="CTL218"/>
      <c r="CTM218"/>
      <c r="CTN218"/>
      <c r="CTO218"/>
      <c r="CTP218"/>
      <c r="CTQ218"/>
      <c r="CTR218"/>
      <c r="CTS218"/>
      <c r="CTT218"/>
      <c r="CTU218"/>
      <c r="CTV218"/>
      <c r="CTW218"/>
      <c r="CTX218"/>
      <c r="CTY218"/>
      <c r="CTZ218"/>
      <c r="CUA218"/>
      <c r="CUB218"/>
      <c r="CUC218"/>
      <c r="CUD218"/>
      <c r="CUE218"/>
      <c r="CUF218"/>
      <c r="CUG218"/>
      <c r="CUH218"/>
      <c r="CUI218"/>
      <c r="CUJ218"/>
      <c r="CUK218"/>
      <c r="CUL218"/>
      <c r="CUM218"/>
      <c r="CUN218"/>
      <c r="CUO218"/>
      <c r="CUP218"/>
      <c r="CUQ218"/>
      <c r="CUR218"/>
      <c r="CUS218"/>
      <c r="CUT218"/>
      <c r="CUU218"/>
      <c r="CUV218"/>
      <c r="CUW218"/>
      <c r="CUX218"/>
      <c r="CUY218"/>
      <c r="CUZ218"/>
      <c r="CVA218"/>
      <c r="CVB218"/>
      <c r="CVC218"/>
      <c r="CVD218"/>
      <c r="CVE218"/>
      <c r="CVF218"/>
      <c r="CVG218"/>
      <c r="CVH218"/>
      <c r="CVI218"/>
      <c r="CVJ218"/>
      <c r="CVK218"/>
      <c r="CVL218"/>
      <c r="CVM218"/>
      <c r="CVN218"/>
      <c r="CVO218"/>
      <c r="CVP218"/>
      <c r="CVQ218"/>
      <c r="CVR218"/>
      <c r="CVS218"/>
      <c r="CVT218"/>
      <c r="CVU218"/>
      <c r="CVV218"/>
      <c r="CVW218"/>
      <c r="CVX218"/>
      <c r="CVY218"/>
      <c r="CVZ218"/>
      <c r="CWA218"/>
      <c r="CWB218"/>
      <c r="CWC218"/>
      <c r="CWD218"/>
      <c r="CWE218"/>
      <c r="CWF218"/>
      <c r="CWG218"/>
      <c r="CWH218"/>
      <c r="CWI218"/>
      <c r="CWJ218"/>
      <c r="CWK218"/>
      <c r="CWL218"/>
      <c r="CWM218"/>
      <c r="CWN218"/>
      <c r="CWO218"/>
      <c r="CWP218"/>
      <c r="CWQ218"/>
      <c r="CWR218"/>
      <c r="CWS218"/>
      <c r="CWT218"/>
      <c r="CWU218"/>
      <c r="CWV218"/>
      <c r="CWW218"/>
      <c r="CWX218"/>
      <c r="CWY218"/>
      <c r="CWZ218"/>
      <c r="CXA218"/>
      <c r="CXB218"/>
      <c r="CXC218"/>
      <c r="CXD218"/>
      <c r="CXE218"/>
      <c r="CXF218"/>
      <c r="CXG218"/>
      <c r="CXH218"/>
      <c r="CXI218"/>
      <c r="CXJ218"/>
      <c r="CXK218"/>
      <c r="CXL218"/>
      <c r="CXM218"/>
      <c r="CXN218"/>
      <c r="CXO218"/>
      <c r="CXP218"/>
      <c r="CXQ218"/>
      <c r="CXR218"/>
      <c r="CXS218"/>
      <c r="CXT218"/>
      <c r="CXU218"/>
      <c r="CXV218"/>
      <c r="CXW218"/>
      <c r="CXX218"/>
      <c r="CXY218"/>
      <c r="CXZ218"/>
      <c r="CYA218"/>
      <c r="CYB218"/>
      <c r="CYC218"/>
      <c r="CYD218"/>
      <c r="CYE218"/>
      <c r="CYF218"/>
      <c r="CYG218"/>
      <c r="CYH218"/>
      <c r="CYI218"/>
      <c r="CYJ218"/>
      <c r="CYK218"/>
      <c r="CYL218"/>
      <c r="CYM218"/>
      <c r="CYN218"/>
      <c r="CYO218"/>
      <c r="CYP218"/>
      <c r="CYQ218"/>
      <c r="CYR218"/>
      <c r="CYS218"/>
      <c r="CYT218"/>
      <c r="CYU218"/>
      <c r="CYV218"/>
      <c r="CYW218"/>
      <c r="CYX218"/>
      <c r="CYY218"/>
      <c r="CYZ218"/>
      <c r="CZA218"/>
      <c r="CZB218"/>
      <c r="CZC218"/>
      <c r="CZD218"/>
      <c r="CZE218"/>
      <c r="CZF218"/>
      <c r="CZG218"/>
      <c r="CZH218"/>
      <c r="CZI218"/>
      <c r="CZJ218"/>
      <c r="CZK218"/>
      <c r="CZL218"/>
      <c r="CZM218"/>
      <c r="CZN218"/>
      <c r="CZO218"/>
      <c r="CZP218"/>
      <c r="CZQ218"/>
      <c r="CZR218"/>
      <c r="CZS218"/>
      <c r="CZT218"/>
      <c r="CZU218"/>
      <c r="CZV218"/>
      <c r="CZW218"/>
      <c r="CZX218"/>
      <c r="CZY218"/>
      <c r="CZZ218"/>
      <c r="DAA218"/>
      <c r="DAB218"/>
      <c r="DAC218"/>
      <c r="DAD218"/>
      <c r="DAE218"/>
      <c r="DAF218"/>
      <c r="DAG218"/>
      <c r="DAH218"/>
      <c r="DAI218"/>
      <c r="DAJ218"/>
      <c r="DAK218"/>
      <c r="DAL218"/>
      <c r="DAM218"/>
      <c r="DAN218"/>
      <c r="DAO218"/>
      <c r="DAP218"/>
      <c r="DAQ218"/>
      <c r="DAR218"/>
      <c r="DAS218"/>
      <c r="DAT218"/>
      <c r="DAU218"/>
      <c r="DAV218"/>
      <c r="DAW218"/>
      <c r="DAX218"/>
      <c r="DAY218"/>
      <c r="DAZ218"/>
      <c r="DBA218"/>
      <c r="DBB218"/>
      <c r="DBC218"/>
      <c r="DBD218"/>
      <c r="DBE218"/>
      <c r="DBF218"/>
      <c r="DBG218"/>
      <c r="DBH218"/>
      <c r="DBI218"/>
      <c r="DBJ218"/>
      <c r="DBK218"/>
      <c r="DBL218"/>
      <c r="DBM218"/>
      <c r="DBN218"/>
      <c r="DBO218"/>
      <c r="DBP218"/>
      <c r="DBQ218"/>
      <c r="DBR218"/>
      <c r="DBS218"/>
      <c r="DBT218"/>
      <c r="DBU218"/>
      <c r="DBV218"/>
      <c r="DBW218"/>
      <c r="DBX218"/>
      <c r="DBY218"/>
      <c r="DBZ218"/>
      <c r="DCA218"/>
      <c r="DCB218"/>
      <c r="DCC218"/>
      <c r="DCD218"/>
      <c r="DCE218"/>
      <c r="DCF218"/>
      <c r="DCG218"/>
      <c r="DCH218"/>
      <c r="DCI218"/>
      <c r="DCJ218"/>
      <c r="DCK218"/>
      <c r="DCL218"/>
      <c r="DCM218"/>
      <c r="DCN218"/>
      <c r="DCO218"/>
      <c r="DCP218"/>
      <c r="DCQ218"/>
      <c r="DCR218"/>
      <c r="DCS218"/>
      <c r="DCT218"/>
      <c r="DCU218"/>
      <c r="DCV218"/>
      <c r="DCW218"/>
      <c r="DCX218"/>
      <c r="DCY218"/>
      <c r="DCZ218"/>
      <c r="DDA218"/>
      <c r="DDB218"/>
      <c r="DDC218"/>
      <c r="DDD218"/>
      <c r="DDE218"/>
      <c r="DDF218"/>
      <c r="DDG218"/>
      <c r="DDH218"/>
      <c r="DDI218"/>
      <c r="DDJ218"/>
      <c r="DDK218"/>
      <c r="DDL218"/>
      <c r="DDM218"/>
      <c r="DDN218"/>
      <c r="DDO218"/>
      <c r="DDP218"/>
      <c r="DDQ218"/>
      <c r="DDR218"/>
      <c r="DDS218"/>
      <c r="DDT218"/>
      <c r="DDU218"/>
      <c r="DDV218"/>
      <c r="DDW218"/>
      <c r="DDX218"/>
      <c r="DDY218"/>
      <c r="DDZ218"/>
      <c r="DEA218"/>
      <c r="DEB218"/>
      <c r="DEC218"/>
      <c r="DED218"/>
      <c r="DEE218"/>
      <c r="DEF218"/>
      <c r="DEG218"/>
      <c r="DEH218"/>
      <c r="DEI218"/>
      <c r="DEJ218"/>
      <c r="DEK218"/>
      <c r="DEL218"/>
      <c r="DEM218"/>
      <c r="DEN218"/>
      <c r="DEO218"/>
      <c r="DEP218"/>
      <c r="DEQ218"/>
      <c r="DER218"/>
      <c r="DES218"/>
      <c r="DET218"/>
      <c r="DEU218"/>
      <c r="DEV218"/>
      <c r="DEW218"/>
      <c r="DEX218"/>
      <c r="DEY218"/>
      <c r="DEZ218"/>
      <c r="DFA218"/>
      <c r="DFB218"/>
      <c r="DFC218"/>
      <c r="DFD218"/>
      <c r="DFE218"/>
      <c r="DFF218"/>
      <c r="DFG218"/>
      <c r="DFH218"/>
      <c r="DFI218"/>
      <c r="DFJ218"/>
      <c r="DFK218"/>
      <c r="DFL218"/>
      <c r="DFM218"/>
      <c r="DFN218"/>
      <c r="DFO218"/>
      <c r="DFP218"/>
      <c r="DFQ218"/>
      <c r="DFR218"/>
      <c r="DFS218"/>
      <c r="DFT218"/>
      <c r="DFU218"/>
      <c r="DFV218"/>
      <c r="DFW218"/>
      <c r="DFX218"/>
      <c r="DFY218"/>
      <c r="DFZ218"/>
      <c r="DGA218"/>
      <c r="DGB218"/>
      <c r="DGC218"/>
      <c r="DGD218"/>
      <c r="DGE218"/>
      <c r="DGF218"/>
      <c r="DGG218"/>
      <c r="DGH218"/>
      <c r="DGI218"/>
      <c r="DGJ218"/>
      <c r="DGK218"/>
      <c r="DGL218"/>
      <c r="DGM218"/>
      <c r="DGN218"/>
      <c r="DGO218"/>
      <c r="DGP218"/>
      <c r="DGQ218"/>
      <c r="DGR218"/>
      <c r="DGS218"/>
      <c r="DGT218"/>
      <c r="DGU218"/>
      <c r="DGV218"/>
      <c r="DGW218"/>
      <c r="DGX218"/>
      <c r="DGY218"/>
      <c r="DGZ218"/>
      <c r="DHA218"/>
      <c r="DHB218"/>
      <c r="DHC218"/>
      <c r="DHD218"/>
      <c r="DHE218"/>
      <c r="DHF218"/>
      <c r="DHG218"/>
      <c r="DHH218"/>
      <c r="DHI218"/>
      <c r="DHJ218"/>
      <c r="DHK218"/>
      <c r="DHL218"/>
      <c r="DHM218"/>
      <c r="DHN218"/>
      <c r="DHO218"/>
      <c r="DHP218"/>
      <c r="DHQ218"/>
      <c r="DHR218"/>
      <c r="DHS218"/>
      <c r="DHT218"/>
      <c r="DHU218"/>
      <c r="DHV218"/>
      <c r="DHW218"/>
      <c r="DHX218"/>
      <c r="DHY218"/>
      <c r="DHZ218"/>
      <c r="DIA218"/>
      <c r="DIB218"/>
      <c r="DIC218"/>
      <c r="DID218"/>
      <c r="DIE218"/>
      <c r="DIF218"/>
      <c r="DIG218"/>
      <c r="DIH218"/>
      <c r="DII218"/>
      <c r="DIJ218"/>
      <c r="DIK218"/>
      <c r="DIL218"/>
      <c r="DIM218"/>
      <c r="DIN218"/>
      <c r="DIO218"/>
      <c r="DIP218"/>
      <c r="DIQ218"/>
      <c r="DIR218"/>
      <c r="DIS218"/>
      <c r="DIT218"/>
      <c r="DIU218"/>
      <c r="DIV218"/>
      <c r="DIW218"/>
      <c r="DIX218"/>
      <c r="DIY218"/>
      <c r="DIZ218"/>
      <c r="DJA218"/>
      <c r="DJB218"/>
      <c r="DJC218"/>
      <c r="DJD218"/>
      <c r="DJE218"/>
      <c r="DJF218"/>
      <c r="DJG218"/>
      <c r="DJH218"/>
      <c r="DJI218"/>
      <c r="DJJ218"/>
      <c r="DJK218"/>
      <c r="DJL218"/>
      <c r="DJM218"/>
      <c r="DJN218"/>
      <c r="DJO218"/>
      <c r="DJP218"/>
      <c r="DJQ218"/>
      <c r="DJR218"/>
      <c r="DJS218"/>
      <c r="DJT218"/>
      <c r="DJU218"/>
      <c r="DJV218"/>
      <c r="DJW218"/>
      <c r="DJX218"/>
      <c r="DJY218"/>
      <c r="DJZ218"/>
      <c r="DKA218"/>
      <c r="DKB218"/>
      <c r="DKC218"/>
      <c r="DKD218"/>
      <c r="DKE218"/>
      <c r="DKF218"/>
      <c r="DKG218"/>
      <c r="DKH218"/>
      <c r="DKI218"/>
      <c r="DKJ218"/>
      <c r="DKK218"/>
      <c r="DKL218"/>
      <c r="DKM218"/>
      <c r="DKN218"/>
      <c r="DKO218"/>
      <c r="DKP218"/>
      <c r="DKQ218"/>
      <c r="DKR218"/>
      <c r="DKS218"/>
      <c r="DKT218"/>
      <c r="DKU218"/>
      <c r="DKV218"/>
      <c r="DKW218"/>
      <c r="DKX218"/>
      <c r="DKY218"/>
      <c r="DKZ218"/>
      <c r="DLA218"/>
      <c r="DLB218"/>
      <c r="DLC218"/>
      <c r="DLD218"/>
      <c r="DLE218"/>
      <c r="DLF218"/>
      <c r="DLG218"/>
      <c r="DLH218"/>
      <c r="DLI218"/>
      <c r="DLJ218"/>
      <c r="DLK218"/>
      <c r="DLL218"/>
      <c r="DLM218"/>
      <c r="DLN218"/>
      <c r="DLO218"/>
      <c r="DLP218"/>
      <c r="DLQ218"/>
      <c r="DLR218"/>
      <c r="DLS218"/>
      <c r="DLT218"/>
      <c r="DLU218"/>
      <c r="DLV218"/>
      <c r="DLW218"/>
      <c r="DLX218"/>
      <c r="DLY218"/>
      <c r="DLZ218"/>
      <c r="DMA218"/>
      <c r="DMB218"/>
      <c r="DMC218"/>
      <c r="DMD218"/>
      <c r="DME218"/>
      <c r="DMF218"/>
      <c r="DMG218"/>
      <c r="DMH218"/>
      <c r="DMI218"/>
      <c r="DMJ218"/>
      <c r="DMK218"/>
      <c r="DML218"/>
      <c r="DMM218"/>
      <c r="DMN218"/>
      <c r="DMO218"/>
      <c r="DMP218"/>
      <c r="DMQ218"/>
      <c r="DMR218"/>
      <c r="DMS218"/>
      <c r="DMT218"/>
      <c r="DMU218"/>
      <c r="DMV218"/>
      <c r="DMW218"/>
      <c r="DMX218"/>
      <c r="DMY218"/>
      <c r="DMZ218"/>
      <c r="DNA218"/>
      <c r="DNB218"/>
      <c r="DNC218"/>
      <c r="DND218"/>
      <c r="DNE218"/>
      <c r="DNF218"/>
      <c r="DNG218"/>
      <c r="DNH218"/>
      <c r="DNI218"/>
      <c r="DNJ218"/>
      <c r="DNK218"/>
      <c r="DNL218"/>
      <c r="DNM218"/>
      <c r="DNN218"/>
      <c r="DNO218"/>
      <c r="DNP218"/>
      <c r="DNQ218"/>
      <c r="DNR218"/>
      <c r="DNS218"/>
      <c r="DNT218"/>
      <c r="DNU218"/>
      <c r="DNV218"/>
      <c r="DNW218"/>
      <c r="DNX218"/>
      <c r="DNY218"/>
      <c r="DNZ218"/>
      <c r="DOA218"/>
      <c r="DOB218"/>
      <c r="DOC218"/>
      <c r="DOD218"/>
      <c r="DOE218"/>
      <c r="DOF218"/>
      <c r="DOG218"/>
      <c r="DOH218"/>
      <c r="DOI218"/>
      <c r="DOJ218"/>
      <c r="DOK218"/>
      <c r="DOL218"/>
      <c r="DOM218"/>
      <c r="DON218"/>
      <c r="DOO218"/>
      <c r="DOP218"/>
      <c r="DOQ218"/>
      <c r="DOR218"/>
      <c r="DOS218"/>
      <c r="DOT218"/>
      <c r="DOU218"/>
      <c r="DOV218"/>
      <c r="DOW218"/>
      <c r="DOX218"/>
      <c r="DOY218"/>
      <c r="DOZ218"/>
      <c r="DPA218"/>
      <c r="DPB218"/>
      <c r="DPC218"/>
      <c r="DPD218"/>
      <c r="DPE218"/>
      <c r="DPF218"/>
      <c r="DPG218"/>
      <c r="DPH218"/>
      <c r="DPI218"/>
      <c r="DPJ218"/>
      <c r="DPK218"/>
      <c r="DPL218"/>
      <c r="DPM218"/>
      <c r="DPN218"/>
      <c r="DPO218"/>
      <c r="DPP218"/>
      <c r="DPQ218"/>
      <c r="DPR218"/>
      <c r="DPS218"/>
      <c r="DPT218"/>
      <c r="DPU218"/>
      <c r="DPV218"/>
      <c r="DPW218"/>
      <c r="DPX218"/>
      <c r="DPY218"/>
      <c r="DPZ218"/>
      <c r="DQA218"/>
      <c r="DQB218"/>
      <c r="DQC218"/>
      <c r="DQD218"/>
      <c r="DQE218"/>
      <c r="DQF218"/>
      <c r="DQG218"/>
      <c r="DQH218"/>
      <c r="DQI218"/>
      <c r="DQJ218"/>
      <c r="DQK218"/>
      <c r="DQL218"/>
      <c r="DQM218"/>
      <c r="DQN218"/>
      <c r="DQO218"/>
      <c r="DQP218"/>
      <c r="DQQ218"/>
      <c r="DQR218"/>
      <c r="DQS218"/>
      <c r="DQT218"/>
      <c r="DQU218"/>
      <c r="DQV218"/>
      <c r="DQW218"/>
      <c r="DQX218"/>
      <c r="DQY218"/>
      <c r="DQZ218"/>
      <c r="DRA218"/>
      <c r="DRB218"/>
      <c r="DRC218"/>
      <c r="DRD218"/>
      <c r="DRE218"/>
      <c r="DRF218"/>
      <c r="DRG218"/>
      <c r="DRH218"/>
      <c r="DRI218"/>
      <c r="DRJ218"/>
      <c r="DRK218"/>
      <c r="DRL218"/>
      <c r="DRM218"/>
      <c r="DRN218"/>
      <c r="DRO218"/>
      <c r="DRP218"/>
      <c r="DRQ218"/>
      <c r="DRR218"/>
      <c r="DRS218"/>
      <c r="DRT218"/>
      <c r="DRU218"/>
      <c r="DRV218"/>
      <c r="DRW218"/>
      <c r="DRX218"/>
      <c r="DRY218"/>
      <c r="DRZ218"/>
      <c r="DSA218"/>
      <c r="DSB218"/>
      <c r="DSC218"/>
      <c r="DSD218"/>
      <c r="DSE218"/>
      <c r="DSF218"/>
      <c r="DSG218"/>
      <c r="DSH218"/>
      <c r="DSI218"/>
      <c r="DSJ218"/>
      <c r="DSK218"/>
      <c r="DSL218"/>
      <c r="DSM218"/>
      <c r="DSN218"/>
      <c r="DSO218"/>
      <c r="DSP218"/>
      <c r="DSQ218"/>
      <c r="DSR218"/>
      <c r="DSS218"/>
      <c r="DST218"/>
      <c r="DSU218"/>
      <c r="DSV218"/>
      <c r="DSW218"/>
      <c r="DSX218"/>
      <c r="DSY218"/>
      <c r="DSZ218"/>
      <c r="DTA218"/>
      <c r="DTB218"/>
      <c r="DTC218"/>
      <c r="DTD218"/>
      <c r="DTE218"/>
      <c r="DTF218"/>
      <c r="DTG218"/>
      <c r="DTH218"/>
      <c r="DTI218"/>
      <c r="DTJ218"/>
      <c r="DTK218"/>
      <c r="DTL218"/>
      <c r="DTM218"/>
      <c r="DTN218"/>
      <c r="DTO218"/>
      <c r="DTP218"/>
      <c r="DTQ218"/>
      <c r="DTR218"/>
      <c r="DTS218"/>
      <c r="DTT218"/>
      <c r="DTU218"/>
      <c r="DTV218"/>
      <c r="DTW218"/>
      <c r="DTX218"/>
      <c r="DTY218"/>
      <c r="DTZ218"/>
      <c r="DUA218"/>
      <c r="DUB218"/>
      <c r="DUC218"/>
      <c r="DUD218"/>
      <c r="DUE218"/>
      <c r="DUF218"/>
      <c r="DUG218"/>
      <c r="DUH218"/>
      <c r="DUI218"/>
      <c r="DUJ218"/>
      <c r="DUK218"/>
      <c r="DUL218"/>
      <c r="DUM218"/>
      <c r="DUN218"/>
      <c r="DUO218"/>
      <c r="DUP218"/>
      <c r="DUQ218"/>
      <c r="DUR218"/>
      <c r="DUS218"/>
      <c r="DUT218"/>
      <c r="DUU218"/>
      <c r="DUV218"/>
      <c r="DUW218"/>
      <c r="DUX218"/>
      <c r="DUY218"/>
      <c r="DUZ218"/>
      <c r="DVA218"/>
      <c r="DVB218"/>
      <c r="DVC218"/>
      <c r="DVD218"/>
      <c r="DVE218"/>
      <c r="DVF218"/>
      <c r="DVG218"/>
      <c r="DVH218"/>
      <c r="DVI218"/>
      <c r="DVJ218"/>
      <c r="DVK218"/>
      <c r="DVL218"/>
      <c r="DVM218"/>
      <c r="DVN218"/>
      <c r="DVO218"/>
      <c r="DVP218"/>
      <c r="DVQ218"/>
      <c r="DVR218"/>
      <c r="DVS218"/>
      <c r="DVT218"/>
      <c r="DVU218"/>
      <c r="DVV218"/>
      <c r="DVW218"/>
      <c r="DVX218"/>
      <c r="DVY218"/>
      <c r="DVZ218"/>
      <c r="DWA218"/>
      <c r="DWB218"/>
      <c r="DWC218"/>
      <c r="DWD218"/>
      <c r="DWE218"/>
      <c r="DWF218"/>
      <c r="DWG218"/>
      <c r="DWH218"/>
      <c r="DWI218"/>
      <c r="DWJ218"/>
      <c r="DWK218"/>
      <c r="DWL218"/>
      <c r="DWM218"/>
      <c r="DWN218"/>
      <c r="DWO218"/>
      <c r="DWP218"/>
      <c r="DWQ218"/>
      <c r="DWR218"/>
      <c r="DWS218"/>
      <c r="DWT218"/>
      <c r="DWU218"/>
      <c r="DWV218"/>
      <c r="DWW218"/>
      <c r="DWX218"/>
      <c r="DWY218"/>
      <c r="DWZ218"/>
      <c r="DXA218"/>
      <c r="DXB218"/>
      <c r="DXC218"/>
      <c r="DXD218"/>
      <c r="DXE218"/>
      <c r="DXF218"/>
      <c r="DXG218"/>
      <c r="DXH218"/>
      <c r="DXI218"/>
      <c r="DXJ218"/>
      <c r="DXK218"/>
      <c r="DXL218"/>
      <c r="DXM218"/>
      <c r="DXN218"/>
      <c r="DXO218"/>
      <c r="DXP218"/>
      <c r="DXQ218"/>
      <c r="DXR218"/>
      <c r="DXS218"/>
      <c r="DXT218"/>
      <c r="DXU218"/>
      <c r="DXV218"/>
      <c r="DXW218"/>
      <c r="DXX218"/>
      <c r="DXY218"/>
      <c r="DXZ218"/>
      <c r="DYA218"/>
      <c r="DYB218"/>
      <c r="DYC218"/>
      <c r="DYD218"/>
      <c r="DYE218"/>
      <c r="DYF218"/>
      <c r="DYG218"/>
      <c r="DYH218"/>
      <c r="DYI218"/>
      <c r="DYJ218"/>
      <c r="DYK218"/>
      <c r="DYL218"/>
      <c r="DYM218"/>
      <c r="DYN218"/>
      <c r="DYO218"/>
      <c r="DYP218"/>
      <c r="DYQ218"/>
      <c r="DYR218"/>
      <c r="DYS218"/>
      <c r="DYT218"/>
      <c r="DYU218"/>
      <c r="DYV218"/>
      <c r="DYW218"/>
      <c r="DYX218"/>
      <c r="DYY218"/>
      <c r="DYZ218"/>
      <c r="DZA218"/>
      <c r="DZB218"/>
      <c r="DZC218"/>
      <c r="DZD218"/>
      <c r="DZE218"/>
      <c r="DZF218"/>
      <c r="DZG218"/>
      <c r="DZH218"/>
      <c r="DZI218"/>
      <c r="DZJ218"/>
      <c r="DZK218"/>
      <c r="DZL218"/>
      <c r="DZM218"/>
      <c r="DZN218"/>
      <c r="DZO218"/>
      <c r="DZP218"/>
      <c r="DZQ218"/>
      <c r="DZR218"/>
      <c r="DZS218"/>
      <c r="DZT218"/>
      <c r="DZU218"/>
      <c r="DZV218"/>
      <c r="DZW218"/>
      <c r="DZX218"/>
      <c r="DZY218"/>
      <c r="DZZ218"/>
      <c r="EAA218"/>
      <c r="EAB218"/>
      <c r="EAC218"/>
      <c r="EAD218"/>
      <c r="EAE218"/>
      <c r="EAF218"/>
      <c r="EAG218"/>
      <c r="EAH218"/>
      <c r="EAI218"/>
      <c r="EAJ218"/>
      <c r="EAK218"/>
      <c r="EAL218"/>
      <c r="EAM218"/>
      <c r="EAN218"/>
      <c r="EAO218"/>
      <c r="EAP218"/>
      <c r="EAQ218"/>
      <c r="EAR218"/>
      <c r="EAS218"/>
      <c r="EAT218"/>
      <c r="EAU218"/>
      <c r="EAV218"/>
      <c r="EAW218"/>
      <c r="EAX218"/>
      <c r="EAY218"/>
      <c r="EAZ218"/>
      <c r="EBA218"/>
      <c r="EBB218"/>
      <c r="EBC218"/>
      <c r="EBD218"/>
      <c r="EBE218"/>
      <c r="EBF218"/>
      <c r="EBG218"/>
      <c r="EBH218"/>
      <c r="EBI218"/>
      <c r="EBJ218"/>
      <c r="EBK218"/>
      <c r="EBL218"/>
      <c r="EBM218"/>
      <c r="EBN218"/>
      <c r="EBO218"/>
      <c r="EBP218"/>
      <c r="EBQ218"/>
      <c r="EBR218"/>
      <c r="EBS218"/>
      <c r="EBT218"/>
      <c r="EBU218"/>
      <c r="EBV218"/>
      <c r="EBW218"/>
      <c r="EBX218"/>
      <c r="EBY218"/>
      <c r="EBZ218"/>
      <c r="ECA218"/>
      <c r="ECB218"/>
      <c r="ECC218"/>
      <c r="ECD218"/>
      <c r="ECE218"/>
      <c r="ECF218"/>
      <c r="ECG218"/>
      <c r="ECH218"/>
      <c r="ECI218"/>
      <c r="ECJ218"/>
      <c r="ECK218"/>
      <c r="ECL218"/>
      <c r="ECM218"/>
      <c r="ECN218"/>
      <c r="ECO218"/>
      <c r="ECP218"/>
      <c r="ECQ218"/>
      <c r="ECR218"/>
      <c r="ECS218"/>
      <c r="ECT218"/>
      <c r="ECU218"/>
      <c r="ECV218"/>
      <c r="ECW218"/>
      <c r="ECX218"/>
      <c r="ECY218"/>
      <c r="ECZ218"/>
      <c r="EDA218"/>
      <c r="EDB218"/>
      <c r="EDC218"/>
      <c r="EDD218"/>
      <c r="EDE218"/>
      <c r="EDF218"/>
      <c r="EDG218"/>
      <c r="EDH218"/>
      <c r="EDI218"/>
      <c r="EDJ218"/>
      <c r="EDK218"/>
      <c r="EDL218"/>
      <c r="EDM218"/>
      <c r="EDN218"/>
      <c r="EDO218"/>
      <c r="EDP218"/>
      <c r="EDQ218"/>
      <c r="EDR218"/>
      <c r="EDS218"/>
      <c r="EDT218"/>
      <c r="EDU218"/>
      <c r="EDV218"/>
      <c r="EDW218"/>
      <c r="EDX218"/>
      <c r="EDY218"/>
      <c r="EDZ218"/>
      <c r="EEA218"/>
      <c r="EEB218"/>
      <c r="EEC218"/>
      <c r="EED218"/>
      <c r="EEE218"/>
      <c r="EEF218"/>
      <c r="EEG218"/>
      <c r="EEH218"/>
      <c r="EEI218"/>
      <c r="EEJ218"/>
      <c r="EEK218"/>
      <c r="EEL218"/>
      <c r="EEM218"/>
      <c r="EEN218"/>
      <c r="EEO218"/>
      <c r="EEP218"/>
      <c r="EEQ218"/>
      <c r="EER218"/>
      <c r="EES218"/>
      <c r="EET218"/>
      <c r="EEU218"/>
      <c r="EEV218"/>
      <c r="EEW218"/>
      <c r="EEX218"/>
      <c r="EEY218"/>
      <c r="EEZ218"/>
      <c r="EFA218"/>
      <c r="EFB218"/>
      <c r="EFC218"/>
      <c r="EFD218"/>
      <c r="EFE218"/>
      <c r="EFF218"/>
      <c r="EFG218"/>
      <c r="EFH218"/>
      <c r="EFI218"/>
      <c r="EFJ218"/>
      <c r="EFK218"/>
      <c r="EFL218"/>
      <c r="EFM218"/>
      <c r="EFN218"/>
      <c r="EFO218"/>
      <c r="EFP218"/>
      <c r="EFQ218"/>
      <c r="EFR218"/>
      <c r="EFS218"/>
      <c r="EFT218"/>
      <c r="EFU218"/>
      <c r="EFV218"/>
      <c r="EFW218"/>
      <c r="EFX218"/>
      <c r="EFY218"/>
      <c r="EFZ218"/>
      <c r="EGA218"/>
      <c r="EGB218"/>
      <c r="EGC218"/>
      <c r="EGD218"/>
      <c r="EGE218"/>
      <c r="EGF218"/>
      <c r="EGG218"/>
      <c r="EGH218"/>
      <c r="EGI218"/>
      <c r="EGJ218"/>
      <c r="EGK218"/>
      <c r="EGL218"/>
      <c r="EGM218"/>
      <c r="EGN218"/>
      <c r="EGO218"/>
      <c r="EGP218"/>
      <c r="EGQ218"/>
      <c r="EGR218"/>
      <c r="EGS218"/>
      <c r="EGT218"/>
      <c r="EGU218"/>
      <c r="EGV218"/>
      <c r="EGW218"/>
      <c r="EGX218"/>
      <c r="EGY218"/>
      <c r="EGZ218"/>
      <c r="EHA218"/>
      <c r="EHB218"/>
      <c r="EHC218"/>
      <c r="EHD218"/>
      <c r="EHE218"/>
      <c r="EHF218"/>
      <c r="EHG218"/>
      <c r="EHH218"/>
      <c r="EHI218"/>
      <c r="EHJ218"/>
      <c r="EHK218"/>
      <c r="EHL218"/>
      <c r="EHM218"/>
      <c r="EHN218"/>
      <c r="EHO218"/>
      <c r="EHP218"/>
      <c r="EHQ218"/>
      <c r="EHR218"/>
      <c r="EHS218"/>
      <c r="EHT218"/>
      <c r="EHU218"/>
      <c r="EHV218"/>
      <c r="EHW218"/>
      <c r="EHX218"/>
      <c r="EHY218"/>
      <c r="EHZ218"/>
      <c r="EIA218"/>
      <c r="EIB218"/>
      <c r="EIC218"/>
      <c r="EID218"/>
      <c r="EIE218"/>
      <c r="EIF218"/>
      <c r="EIG218"/>
      <c r="EIH218"/>
      <c r="EII218"/>
      <c r="EIJ218"/>
      <c r="EIK218"/>
      <c r="EIL218"/>
      <c r="EIM218"/>
      <c r="EIN218"/>
      <c r="EIO218"/>
      <c r="EIP218"/>
      <c r="EIQ218"/>
      <c r="EIR218"/>
      <c r="EIS218"/>
      <c r="EIT218"/>
      <c r="EIU218"/>
      <c r="EIV218"/>
      <c r="EIW218"/>
      <c r="EIX218"/>
      <c r="EIY218"/>
      <c r="EIZ218"/>
      <c r="EJA218"/>
      <c r="EJB218"/>
      <c r="EJC218"/>
      <c r="EJD218"/>
      <c r="EJE218"/>
      <c r="EJF218"/>
      <c r="EJG218"/>
      <c r="EJH218"/>
      <c r="EJI218"/>
      <c r="EJJ218"/>
      <c r="EJK218"/>
      <c r="EJL218"/>
      <c r="EJM218"/>
      <c r="EJN218"/>
      <c r="EJO218"/>
      <c r="EJP218"/>
      <c r="EJQ218"/>
      <c r="EJR218"/>
      <c r="EJS218"/>
      <c r="EJT218"/>
      <c r="EJU218"/>
      <c r="EJV218"/>
      <c r="EJW218"/>
      <c r="EJX218"/>
      <c r="EJY218"/>
      <c r="EJZ218"/>
      <c r="EKA218"/>
      <c r="EKB218"/>
      <c r="EKC218"/>
      <c r="EKD218"/>
      <c r="EKE218"/>
      <c r="EKF218"/>
      <c r="EKG218"/>
      <c r="EKH218"/>
      <c r="EKI218"/>
      <c r="EKJ218"/>
      <c r="EKK218"/>
      <c r="EKL218"/>
      <c r="EKM218"/>
      <c r="EKN218"/>
      <c r="EKO218"/>
      <c r="EKP218"/>
      <c r="EKQ218"/>
      <c r="EKR218"/>
      <c r="EKS218"/>
      <c r="EKT218"/>
      <c r="EKU218"/>
      <c r="EKV218"/>
      <c r="EKW218"/>
      <c r="EKX218"/>
      <c r="EKY218"/>
      <c r="EKZ218"/>
      <c r="ELA218"/>
      <c r="ELB218"/>
      <c r="ELC218"/>
      <c r="ELD218"/>
      <c r="ELE218"/>
      <c r="ELF218"/>
      <c r="ELG218"/>
      <c r="ELH218"/>
      <c r="ELI218"/>
      <c r="ELJ218"/>
      <c r="ELK218"/>
      <c r="ELL218"/>
      <c r="ELM218"/>
      <c r="ELN218"/>
      <c r="ELO218"/>
      <c r="ELP218"/>
      <c r="ELQ218"/>
      <c r="ELR218"/>
      <c r="ELS218"/>
      <c r="ELT218"/>
      <c r="ELU218"/>
      <c r="ELV218"/>
      <c r="ELW218"/>
      <c r="ELX218"/>
      <c r="ELY218"/>
      <c r="ELZ218"/>
      <c r="EMA218"/>
      <c r="EMB218"/>
      <c r="EMC218"/>
      <c r="EMD218"/>
      <c r="EME218"/>
      <c r="EMF218"/>
      <c r="EMG218"/>
      <c r="EMH218"/>
      <c r="EMI218"/>
      <c r="EMJ218"/>
      <c r="EMK218"/>
      <c r="EML218"/>
      <c r="EMM218"/>
      <c r="EMN218"/>
      <c r="EMO218"/>
      <c r="EMP218"/>
      <c r="EMQ218"/>
      <c r="EMR218"/>
      <c r="EMS218"/>
      <c r="EMT218"/>
      <c r="EMU218"/>
      <c r="EMV218"/>
      <c r="EMW218"/>
      <c r="EMX218"/>
      <c r="EMY218"/>
      <c r="EMZ218"/>
      <c r="ENA218"/>
      <c r="ENB218"/>
      <c r="ENC218"/>
      <c r="END218"/>
      <c r="ENE218"/>
      <c r="ENF218"/>
      <c r="ENG218"/>
      <c r="ENH218"/>
      <c r="ENI218"/>
      <c r="ENJ218"/>
      <c r="ENK218"/>
      <c r="ENL218"/>
      <c r="ENM218"/>
      <c r="ENN218"/>
      <c r="ENO218"/>
      <c r="ENP218"/>
      <c r="ENQ218"/>
      <c r="ENR218"/>
      <c r="ENS218"/>
      <c r="ENT218"/>
      <c r="ENU218"/>
      <c r="ENV218"/>
      <c r="ENW218"/>
      <c r="ENX218"/>
      <c r="ENY218"/>
      <c r="ENZ218"/>
      <c r="EOA218"/>
      <c r="EOB218"/>
      <c r="EOC218"/>
      <c r="EOD218"/>
      <c r="EOE218"/>
      <c r="EOF218"/>
      <c r="EOG218"/>
      <c r="EOH218"/>
      <c r="EOI218"/>
      <c r="EOJ218"/>
      <c r="EOK218"/>
      <c r="EOL218"/>
      <c r="EOM218"/>
      <c r="EON218"/>
      <c r="EOO218"/>
      <c r="EOP218"/>
      <c r="EOQ218"/>
      <c r="EOR218"/>
      <c r="EOS218"/>
      <c r="EOT218"/>
      <c r="EOU218"/>
      <c r="EOV218"/>
      <c r="EOW218"/>
      <c r="EOX218"/>
      <c r="EOY218"/>
      <c r="EOZ218"/>
      <c r="EPA218"/>
      <c r="EPB218"/>
      <c r="EPC218"/>
      <c r="EPD218"/>
      <c r="EPE218"/>
      <c r="EPF218"/>
      <c r="EPG218"/>
      <c r="EPH218"/>
      <c r="EPI218"/>
      <c r="EPJ218"/>
      <c r="EPK218"/>
      <c r="EPL218"/>
      <c r="EPM218"/>
      <c r="EPN218"/>
      <c r="EPO218"/>
      <c r="EPP218"/>
      <c r="EPQ218"/>
      <c r="EPR218"/>
      <c r="EPS218"/>
      <c r="EPT218"/>
      <c r="EPU218"/>
      <c r="EPV218"/>
      <c r="EPW218"/>
      <c r="EPX218"/>
      <c r="EPY218"/>
      <c r="EPZ218"/>
      <c r="EQA218"/>
      <c r="EQB218"/>
      <c r="EQC218"/>
      <c r="EQD218"/>
      <c r="EQE218"/>
      <c r="EQF218"/>
      <c r="EQG218"/>
      <c r="EQH218"/>
      <c r="EQI218"/>
      <c r="EQJ218"/>
      <c r="EQK218"/>
      <c r="EQL218"/>
      <c r="EQM218"/>
      <c r="EQN218"/>
      <c r="EQO218"/>
      <c r="EQP218"/>
      <c r="EQQ218"/>
      <c r="EQR218"/>
      <c r="EQS218"/>
      <c r="EQT218"/>
      <c r="EQU218"/>
      <c r="EQV218"/>
      <c r="EQW218"/>
      <c r="EQX218"/>
      <c r="EQY218"/>
      <c r="EQZ218"/>
      <c r="ERA218"/>
      <c r="ERB218"/>
      <c r="ERC218"/>
      <c r="ERD218"/>
      <c r="ERE218"/>
      <c r="ERF218"/>
      <c r="ERG218"/>
      <c r="ERH218"/>
      <c r="ERI218"/>
      <c r="ERJ218"/>
      <c r="ERK218"/>
      <c r="ERL218"/>
      <c r="ERM218"/>
      <c r="ERN218"/>
      <c r="ERO218"/>
      <c r="ERP218"/>
      <c r="ERQ218"/>
      <c r="ERR218"/>
      <c r="ERS218"/>
      <c r="ERT218"/>
      <c r="ERU218"/>
      <c r="ERV218"/>
      <c r="ERW218"/>
      <c r="ERX218"/>
      <c r="ERY218"/>
      <c r="ERZ218"/>
      <c r="ESA218"/>
      <c r="ESB218"/>
      <c r="ESC218"/>
      <c r="ESD218"/>
      <c r="ESE218"/>
      <c r="ESF218"/>
      <c r="ESG218"/>
      <c r="ESH218"/>
      <c r="ESI218"/>
      <c r="ESJ218"/>
      <c r="ESK218"/>
      <c r="ESL218"/>
      <c r="ESM218"/>
      <c r="ESN218"/>
      <c r="ESO218"/>
      <c r="ESP218"/>
      <c r="ESQ218"/>
      <c r="ESR218"/>
      <c r="ESS218"/>
      <c r="EST218"/>
      <c r="ESU218"/>
      <c r="ESV218"/>
      <c r="ESW218"/>
      <c r="ESX218"/>
      <c r="ESY218"/>
      <c r="ESZ218"/>
      <c r="ETA218"/>
      <c r="ETB218"/>
      <c r="ETC218"/>
      <c r="ETD218"/>
      <c r="ETE218"/>
      <c r="ETF218"/>
      <c r="ETG218"/>
      <c r="ETH218"/>
      <c r="ETI218"/>
      <c r="ETJ218"/>
      <c r="ETK218"/>
      <c r="ETL218"/>
      <c r="ETM218"/>
      <c r="ETN218"/>
      <c r="ETO218"/>
      <c r="ETP218"/>
      <c r="ETQ218"/>
      <c r="ETR218"/>
      <c r="ETS218"/>
      <c r="ETT218"/>
      <c r="ETU218"/>
      <c r="ETV218"/>
      <c r="ETW218"/>
      <c r="ETX218"/>
      <c r="ETY218"/>
      <c r="ETZ218"/>
      <c r="EUA218"/>
      <c r="EUB218"/>
      <c r="EUC218"/>
      <c r="EUD218"/>
      <c r="EUE218"/>
      <c r="EUF218"/>
      <c r="EUG218"/>
      <c r="EUH218"/>
      <c r="EUI218"/>
      <c r="EUJ218"/>
      <c r="EUK218"/>
      <c r="EUL218"/>
      <c r="EUM218"/>
      <c r="EUN218"/>
      <c r="EUO218"/>
      <c r="EUP218"/>
      <c r="EUQ218"/>
      <c r="EUR218"/>
      <c r="EUS218"/>
      <c r="EUT218"/>
      <c r="EUU218"/>
      <c r="EUV218"/>
      <c r="EUW218"/>
      <c r="EUX218"/>
      <c r="EUY218"/>
      <c r="EUZ218"/>
      <c r="EVA218"/>
      <c r="EVB218"/>
      <c r="EVC218"/>
      <c r="EVD218"/>
      <c r="EVE218"/>
      <c r="EVF218"/>
      <c r="EVG218"/>
      <c r="EVH218"/>
      <c r="EVI218"/>
      <c r="EVJ218"/>
      <c r="EVK218"/>
      <c r="EVL218"/>
      <c r="EVM218"/>
      <c r="EVN218"/>
      <c r="EVO218"/>
      <c r="EVP218"/>
      <c r="EVQ218"/>
      <c r="EVR218"/>
      <c r="EVS218"/>
      <c r="EVT218"/>
      <c r="EVU218"/>
      <c r="EVV218"/>
      <c r="EVW218"/>
      <c r="EVX218"/>
      <c r="EVY218"/>
      <c r="EVZ218"/>
      <c r="EWA218"/>
      <c r="EWB218"/>
      <c r="EWC218"/>
      <c r="EWD218"/>
      <c r="EWE218"/>
      <c r="EWF218"/>
      <c r="EWG218"/>
      <c r="EWH218"/>
      <c r="EWI218"/>
      <c r="EWJ218"/>
      <c r="EWK218"/>
      <c r="EWL218"/>
      <c r="EWM218"/>
      <c r="EWN218"/>
      <c r="EWO218"/>
      <c r="EWP218"/>
      <c r="EWQ218"/>
      <c r="EWR218"/>
      <c r="EWS218"/>
      <c r="EWT218"/>
      <c r="EWU218"/>
      <c r="EWV218"/>
      <c r="EWW218"/>
      <c r="EWX218"/>
      <c r="EWY218"/>
      <c r="EWZ218"/>
      <c r="EXA218"/>
      <c r="EXB218"/>
      <c r="EXC218"/>
      <c r="EXD218"/>
      <c r="EXE218"/>
      <c r="EXF218"/>
      <c r="EXG218"/>
      <c r="EXH218"/>
      <c r="EXI218"/>
      <c r="EXJ218"/>
      <c r="EXK218"/>
      <c r="EXL218"/>
      <c r="EXM218"/>
      <c r="EXN218"/>
      <c r="EXO218"/>
      <c r="EXP218"/>
      <c r="EXQ218"/>
      <c r="EXR218"/>
      <c r="EXS218"/>
      <c r="EXT218"/>
      <c r="EXU218"/>
      <c r="EXV218"/>
      <c r="EXW218"/>
      <c r="EXX218"/>
      <c r="EXY218"/>
      <c r="EXZ218"/>
      <c r="EYA218"/>
      <c r="EYB218"/>
      <c r="EYC218"/>
      <c r="EYD218"/>
      <c r="EYE218"/>
      <c r="EYF218"/>
      <c r="EYG218"/>
      <c r="EYH218"/>
      <c r="EYI218"/>
      <c r="EYJ218"/>
      <c r="EYK218"/>
      <c r="EYL218"/>
      <c r="EYM218"/>
      <c r="EYN218"/>
      <c r="EYO218"/>
      <c r="EYP218"/>
      <c r="EYQ218"/>
      <c r="EYR218"/>
      <c r="EYS218"/>
      <c r="EYT218"/>
      <c r="EYU218"/>
      <c r="EYV218"/>
      <c r="EYW218"/>
      <c r="EYX218"/>
      <c r="EYY218"/>
      <c r="EYZ218"/>
      <c r="EZA218"/>
      <c r="EZB218"/>
      <c r="EZC218"/>
      <c r="EZD218"/>
      <c r="EZE218"/>
      <c r="EZF218"/>
      <c r="EZG218"/>
      <c r="EZH218"/>
      <c r="EZI218"/>
      <c r="EZJ218"/>
      <c r="EZK218"/>
      <c r="EZL218"/>
      <c r="EZM218"/>
      <c r="EZN218"/>
      <c r="EZO218"/>
      <c r="EZP218"/>
      <c r="EZQ218"/>
      <c r="EZR218"/>
      <c r="EZS218"/>
      <c r="EZT218"/>
      <c r="EZU218"/>
      <c r="EZV218"/>
      <c r="EZW218"/>
      <c r="EZX218"/>
      <c r="EZY218"/>
      <c r="EZZ218"/>
      <c r="FAA218"/>
      <c r="FAB218"/>
      <c r="FAC218"/>
      <c r="FAD218"/>
      <c r="FAE218"/>
      <c r="FAF218"/>
      <c r="FAG218"/>
      <c r="FAH218"/>
      <c r="FAI218"/>
      <c r="FAJ218"/>
      <c r="FAK218"/>
      <c r="FAL218"/>
      <c r="FAM218"/>
      <c r="FAN218"/>
      <c r="FAO218"/>
      <c r="FAP218"/>
      <c r="FAQ218"/>
      <c r="FAR218"/>
      <c r="FAS218"/>
      <c r="FAT218"/>
      <c r="FAU218"/>
      <c r="FAV218"/>
      <c r="FAW218"/>
      <c r="FAX218"/>
      <c r="FAY218"/>
      <c r="FAZ218"/>
      <c r="FBA218"/>
      <c r="FBB218"/>
      <c r="FBC218"/>
      <c r="FBD218"/>
      <c r="FBE218"/>
      <c r="FBF218"/>
      <c r="FBG218"/>
      <c r="FBH218"/>
      <c r="FBI218"/>
      <c r="FBJ218"/>
      <c r="FBK218"/>
      <c r="FBL218"/>
      <c r="FBM218"/>
      <c r="FBN218"/>
      <c r="FBO218"/>
      <c r="FBP218"/>
      <c r="FBQ218"/>
      <c r="FBR218"/>
      <c r="FBS218"/>
      <c r="FBT218"/>
      <c r="FBU218"/>
      <c r="FBV218"/>
      <c r="FBW218"/>
      <c r="FBX218"/>
      <c r="FBY218"/>
      <c r="FBZ218"/>
      <c r="FCA218"/>
      <c r="FCB218"/>
      <c r="FCC218"/>
      <c r="FCD218"/>
      <c r="FCE218"/>
      <c r="FCF218"/>
      <c r="FCG218"/>
      <c r="FCH218"/>
      <c r="FCI218"/>
      <c r="FCJ218"/>
      <c r="FCK218"/>
      <c r="FCL218"/>
      <c r="FCM218"/>
      <c r="FCN218"/>
      <c r="FCO218"/>
      <c r="FCP218"/>
      <c r="FCQ218"/>
      <c r="FCR218"/>
      <c r="FCS218"/>
      <c r="FCT218"/>
      <c r="FCU218"/>
      <c r="FCV218"/>
      <c r="FCW218"/>
      <c r="FCX218"/>
      <c r="FCY218"/>
      <c r="FCZ218"/>
      <c r="FDA218"/>
      <c r="FDB218"/>
      <c r="FDC218"/>
      <c r="FDD218"/>
      <c r="FDE218"/>
      <c r="FDF218"/>
      <c r="FDG218"/>
      <c r="FDH218"/>
      <c r="FDI218"/>
      <c r="FDJ218"/>
      <c r="FDK218"/>
      <c r="FDL218"/>
      <c r="FDM218"/>
      <c r="FDN218"/>
      <c r="FDO218"/>
      <c r="FDP218"/>
      <c r="FDQ218"/>
      <c r="FDR218"/>
      <c r="FDS218"/>
      <c r="FDT218"/>
      <c r="FDU218"/>
      <c r="FDV218"/>
      <c r="FDW218"/>
      <c r="FDX218"/>
      <c r="FDY218"/>
      <c r="FDZ218"/>
      <c r="FEA218"/>
      <c r="FEB218"/>
      <c r="FEC218"/>
      <c r="FED218"/>
      <c r="FEE218"/>
      <c r="FEF218"/>
      <c r="FEG218"/>
      <c r="FEH218"/>
      <c r="FEI218"/>
      <c r="FEJ218"/>
      <c r="FEK218"/>
      <c r="FEL218"/>
      <c r="FEM218"/>
      <c r="FEN218"/>
      <c r="FEO218"/>
      <c r="FEP218"/>
      <c r="FEQ218"/>
      <c r="FER218"/>
      <c r="FES218"/>
      <c r="FET218"/>
      <c r="FEU218"/>
      <c r="FEV218"/>
      <c r="FEW218"/>
      <c r="FEX218"/>
      <c r="FEY218"/>
      <c r="FEZ218"/>
      <c r="FFA218"/>
      <c r="FFB218"/>
      <c r="FFC218"/>
      <c r="FFD218"/>
      <c r="FFE218"/>
      <c r="FFF218"/>
      <c r="FFG218"/>
      <c r="FFH218"/>
      <c r="FFI218"/>
      <c r="FFJ218"/>
      <c r="FFK218"/>
      <c r="FFL218"/>
      <c r="FFM218"/>
      <c r="FFN218"/>
      <c r="FFO218"/>
      <c r="FFP218"/>
      <c r="FFQ218"/>
      <c r="FFR218"/>
      <c r="FFS218"/>
      <c r="FFT218"/>
      <c r="FFU218"/>
      <c r="FFV218"/>
      <c r="FFW218"/>
      <c r="FFX218"/>
      <c r="FFY218"/>
      <c r="FFZ218"/>
      <c r="FGA218"/>
      <c r="FGB218"/>
      <c r="FGC218"/>
      <c r="FGD218"/>
      <c r="FGE218"/>
      <c r="FGF218"/>
      <c r="FGG218"/>
      <c r="FGH218"/>
      <c r="FGI218"/>
      <c r="FGJ218"/>
      <c r="FGK218"/>
      <c r="FGL218"/>
      <c r="FGM218"/>
      <c r="FGN218"/>
      <c r="FGO218"/>
      <c r="FGP218"/>
      <c r="FGQ218"/>
      <c r="FGR218"/>
      <c r="FGS218"/>
      <c r="FGT218"/>
      <c r="FGU218"/>
      <c r="FGV218"/>
      <c r="FGW218"/>
      <c r="FGX218"/>
      <c r="FGY218"/>
      <c r="FGZ218"/>
      <c r="FHA218"/>
      <c r="FHB218"/>
      <c r="FHC218"/>
      <c r="FHD218"/>
      <c r="FHE218"/>
      <c r="FHF218"/>
      <c r="FHG218"/>
      <c r="FHH218"/>
      <c r="FHI218"/>
      <c r="FHJ218"/>
      <c r="FHK218"/>
      <c r="FHL218"/>
      <c r="FHM218"/>
      <c r="FHN218"/>
      <c r="FHO218"/>
      <c r="FHP218"/>
      <c r="FHQ218"/>
      <c r="FHR218"/>
      <c r="FHS218"/>
      <c r="FHT218"/>
      <c r="FHU218"/>
      <c r="FHV218"/>
      <c r="FHW218"/>
      <c r="FHX218"/>
      <c r="FHY218"/>
      <c r="FHZ218"/>
      <c r="FIA218"/>
      <c r="FIB218"/>
      <c r="FIC218"/>
      <c r="FID218"/>
      <c r="FIE218"/>
      <c r="FIF218"/>
      <c r="FIG218"/>
      <c r="FIH218"/>
      <c r="FII218"/>
      <c r="FIJ218"/>
      <c r="FIK218"/>
      <c r="FIL218"/>
      <c r="FIM218"/>
      <c r="FIN218"/>
      <c r="FIO218"/>
      <c r="FIP218"/>
      <c r="FIQ218"/>
      <c r="FIR218"/>
      <c r="FIS218"/>
      <c r="FIT218"/>
      <c r="FIU218"/>
      <c r="FIV218"/>
      <c r="FIW218"/>
      <c r="FIX218"/>
      <c r="FIY218"/>
      <c r="FIZ218"/>
      <c r="FJA218"/>
      <c r="FJB218"/>
      <c r="FJC218"/>
      <c r="FJD218"/>
      <c r="FJE218"/>
      <c r="FJF218"/>
      <c r="FJG218"/>
      <c r="FJH218"/>
      <c r="FJI218"/>
      <c r="FJJ218"/>
      <c r="FJK218"/>
      <c r="FJL218"/>
      <c r="FJM218"/>
      <c r="FJN218"/>
      <c r="FJO218"/>
      <c r="FJP218"/>
      <c r="FJQ218"/>
      <c r="FJR218"/>
      <c r="FJS218"/>
      <c r="FJT218"/>
      <c r="FJU218"/>
      <c r="FJV218"/>
      <c r="FJW218"/>
      <c r="FJX218"/>
      <c r="FJY218"/>
      <c r="FJZ218"/>
      <c r="FKA218"/>
      <c r="FKB218"/>
      <c r="FKC218"/>
      <c r="FKD218"/>
      <c r="FKE218"/>
      <c r="FKF218"/>
      <c r="FKG218"/>
      <c r="FKH218"/>
      <c r="FKI218"/>
      <c r="FKJ218"/>
      <c r="FKK218"/>
      <c r="FKL218"/>
      <c r="FKM218"/>
      <c r="FKN218"/>
      <c r="FKO218"/>
      <c r="FKP218"/>
      <c r="FKQ218"/>
      <c r="FKR218"/>
      <c r="FKS218"/>
      <c r="FKT218"/>
      <c r="FKU218"/>
      <c r="FKV218"/>
      <c r="FKW218"/>
      <c r="FKX218"/>
      <c r="FKY218"/>
      <c r="FKZ218"/>
      <c r="FLA218"/>
      <c r="FLB218"/>
      <c r="FLC218"/>
      <c r="FLD218"/>
      <c r="FLE218"/>
      <c r="FLF218"/>
      <c r="FLG218"/>
      <c r="FLH218"/>
      <c r="FLI218"/>
      <c r="FLJ218"/>
      <c r="FLK218"/>
      <c r="FLL218"/>
      <c r="FLM218"/>
      <c r="FLN218"/>
      <c r="FLO218"/>
      <c r="FLP218"/>
      <c r="FLQ218"/>
      <c r="FLR218"/>
      <c r="FLS218"/>
      <c r="FLT218"/>
      <c r="FLU218"/>
      <c r="FLV218"/>
      <c r="FLW218"/>
      <c r="FLX218"/>
      <c r="FLY218"/>
      <c r="FLZ218"/>
      <c r="FMA218"/>
      <c r="FMB218"/>
      <c r="FMC218"/>
      <c r="FMD218"/>
      <c r="FME218"/>
      <c r="FMF218"/>
      <c r="FMG218"/>
      <c r="FMH218"/>
      <c r="FMI218"/>
      <c r="FMJ218"/>
      <c r="FMK218"/>
      <c r="FML218"/>
      <c r="FMM218"/>
      <c r="FMN218"/>
      <c r="FMO218"/>
      <c r="FMP218"/>
      <c r="FMQ218"/>
      <c r="FMR218"/>
      <c r="FMS218"/>
      <c r="FMT218"/>
      <c r="FMU218"/>
      <c r="FMV218"/>
      <c r="FMW218"/>
      <c r="FMX218"/>
      <c r="FMY218"/>
      <c r="FMZ218"/>
      <c r="FNA218"/>
      <c r="FNB218"/>
      <c r="FNC218"/>
      <c r="FND218"/>
      <c r="FNE218"/>
      <c r="FNF218"/>
      <c r="FNG218"/>
      <c r="FNH218"/>
      <c r="FNI218"/>
      <c r="FNJ218"/>
      <c r="FNK218"/>
      <c r="FNL218"/>
      <c r="FNM218"/>
      <c r="FNN218"/>
      <c r="FNO218"/>
      <c r="FNP218"/>
      <c r="FNQ218"/>
      <c r="FNR218"/>
      <c r="FNS218"/>
      <c r="FNT218"/>
      <c r="FNU218"/>
      <c r="FNV218"/>
      <c r="FNW218"/>
      <c r="FNX218"/>
      <c r="FNY218"/>
      <c r="FNZ218"/>
      <c r="FOA218"/>
      <c r="FOB218"/>
      <c r="FOC218"/>
      <c r="FOD218"/>
      <c r="FOE218"/>
      <c r="FOF218"/>
      <c r="FOG218"/>
      <c r="FOH218"/>
      <c r="FOI218"/>
      <c r="FOJ218"/>
      <c r="FOK218"/>
      <c r="FOL218"/>
      <c r="FOM218"/>
      <c r="FON218"/>
      <c r="FOO218"/>
      <c r="FOP218"/>
      <c r="FOQ218"/>
      <c r="FOR218"/>
      <c r="FOS218"/>
      <c r="FOT218"/>
      <c r="FOU218"/>
      <c r="FOV218"/>
      <c r="FOW218"/>
      <c r="FOX218"/>
      <c r="FOY218"/>
      <c r="FOZ218"/>
      <c r="FPA218"/>
      <c r="FPB218"/>
      <c r="FPC218"/>
      <c r="FPD218"/>
      <c r="FPE218"/>
      <c r="FPF218"/>
      <c r="FPG218"/>
      <c r="FPH218"/>
      <c r="FPI218"/>
      <c r="FPJ218"/>
      <c r="FPK218"/>
      <c r="FPL218"/>
      <c r="FPM218"/>
      <c r="FPN218"/>
      <c r="FPO218"/>
      <c r="FPP218"/>
      <c r="FPQ218"/>
      <c r="FPR218"/>
      <c r="FPS218"/>
      <c r="FPT218"/>
      <c r="FPU218"/>
      <c r="FPV218"/>
      <c r="FPW218"/>
      <c r="FPX218"/>
      <c r="FPY218"/>
      <c r="FPZ218"/>
      <c r="FQA218"/>
      <c r="FQB218"/>
      <c r="FQC218"/>
      <c r="FQD218"/>
      <c r="FQE218"/>
      <c r="FQF218"/>
      <c r="FQG218"/>
      <c r="FQH218"/>
      <c r="FQI218"/>
      <c r="FQJ218"/>
      <c r="FQK218"/>
      <c r="FQL218"/>
      <c r="FQM218"/>
      <c r="FQN218"/>
      <c r="FQO218"/>
      <c r="FQP218"/>
      <c r="FQQ218"/>
      <c r="FQR218"/>
      <c r="FQS218"/>
      <c r="FQT218"/>
      <c r="FQU218"/>
      <c r="FQV218"/>
      <c r="FQW218"/>
      <c r="FQX218"/>
      <c r="FQY218"/>
      <c r="FQZ218"/>
      <c r="FRA218"/>
      <c r="FRB218"/>
      <c r="FRC218"/>
      <c r="FRD218"/>
      <c r="FRE218"/>
      <c r="FRF218"/>
      <c r="FRG218"/>
      <c r="FRH218"/>
      <c r="FRI218"/>
      <c r="FRJ218"/>
      <c r="FRK218"/>
      <c r="FRL218"/>
      <c r="FRM218"/>
      <c r="FRN218"/>
      <c r="FRO218"/>
      <c r="FRP218"/>
      <c r="FRQ218"/>
      <c r="FRR218"/>
      <c r="FRS218"/>
      <c r="FRT218"/>
      <c r="FRU218"/>
      <c r="FRV218"/>
      <c r="FRW218"/>
      <c r="FRX218"/>
      <c r="FRY218"/>
      <c r="FRZ218"/>
      <c r="FSA218"/>
      <c r="FSB218"/>
      <c r="FSC218"/>
      <c r="FSD218"/>
      <c r="FSE218"/>
      <c r="FSF218"/>
      <c r="FSG218"/>
      <c r="FSH218"/>
      <c r="FSI218"/>
      <c r="FSJ218"/>
      <c r="FSK218"/>
      <c r="FSL218"/>
      <c r="FSM218"/>
      <c r="FSN218"/>
      <c r="FSO218"/>
      <c r="FSP218"/>
      <c r="FSQ218"/>
      <c r="FSR218"/>
      <c r="FSS218"/>
      <c r="FST218"/>
      <c r="FSU218"/>
      <c r="FSV218"/>
      <c r="FSW218"/>
      <c r="FSX218"/>
      <c r="FSY218"/>
      <c r="FSZ218"/>
      <c r="FTA218"/>
      <c r="FTB218"/>
      <c r="FTC218"/>
      <c r="FTD218"/>
      <c r="FTE218"/>
      <c r="FTF218"/>
      <c r="FTG218"/>
      <c r="FTH218"/>
      <c r="FTI218"/>
      <c r="FTJ218"/>
      <c r="FTK218"/>
      <c r="FTL218"/>
      <c r="FTM218"/>
      <c r="FTN218"/>
      <c r="FTO218"/>
      <c r="FTP218"/>
      <c r="FTQ218"/>
      <c r="FTR218"/>
      <c r="FTS218"/>
      <c r="FTT218"/>
      <c r="FTU218"/>
      <c r="FTV218"/>
      <c r="FTW218"/>
      <c r="FTX218"/>
      <c r="FTY218"/>
      <c r="FTZ218"/>
      <c r="FUA218"/>
      <c r="FUB218"/>
      <c r="FUC218"/>
      <c r="FUD218"/>
      <c r="FUE218"/>
      <c r="FUF218"/>
      <c r="FUG218"/>
      <c r="FUH218"/>
      <c r="FUI218"/>
      <c r="FUJ218"/>
      <c r="FUK218"/>
      <c r="FUL218"/>
      <c r="FUM218"/>
      <c r="FUN218"/>
      <c r="FUO218"/>
      <c r="FUP218"/>
      <c r="FUQ218"/>
      <c r="FUR218"/>
      <c r="FUS218"/>
      <c r="FUT218"/>
      <c r="FUU218"/>
      <c r="FUV218"/>
      <c r="FUW218"/>
      <c r="FUX218"/>
      <c r="FUY218"/>
      <c r="FUZ218"/>
      <c r="FVA218"/>
      <c r="FVB218"/>
      <c r="FVC218"/>
      <c r="FVD218"/>
      <c r="FVE218"/>
      <c r="FVF218"/>
      <c r="FVG218"/>
      <c r="FVH218"/>
      <c r="FVI218"/>
      <c r="FVJ218"/>
      <c r="FVK218"/>
      <c r="FVL218"/>
      <c r="FVM218"/>
      <c r="FVN218"/>
      <c r="FVO218"/>
      <c r="FVP218"/>
      <c r="FVQ218"/>
      <c r="FVR218"/>
      <c r="FVS218"/>
      <c r="FVT218"/>
      <c r="FVU218"/>
      <c r="FVV218"/>
      <c r="FVW218"/>
      <c r="FVX218"/>
      <c r="FVY218"/>
      <c r="FVZ218"/>
      <c r="FWA218"/>
      <c r="FWB218"/>
      <c r="FWC218"/>
      <c r="FWD218"/>
      <c r="FWE218"/>
      <c r="FWF218"/>
      <c r="FWG218"/>
      <c r="FWH218"/>
      <c r="FWI218"/>
      <c r="FWJ218"/>
      <c r="FWK218"/>
      <c r="FWL218"/>
      <c r="FWM218"/>
      <c r="FWN218"/>
      <c r="FWO218"/>
      <c r="FWP218"/>
      <c r="FWQ218"/>
      <c r="FWR218"/>
      <c r="FWS218"/>
      <c r="FWT218"/>
      <c r="FWU218"/>
      <c r="FWV218"/>
      <c r="FWW218"/>
      <c r="FWX218"/>
      <c r="FWY218"/>
      <c r="FWZ218"/>
      <c r="FXA218"/>
      <c r="FXB218"/>
      <c r="FXC218"/>
      <c r="FXD218"/>
      <c r="FXE218"/>
      <c r="FXF218"/>
      <c r="FXG218"/>
      <c r="FXH218"/>
      <c r="FXI218"/>
      <c r="FXJ218"/>
      <c r="FXK218"/>
      <c r="FXL218"/>
      <c r="FXM218"/>
      <c r="FXN218"/>
      <c r="FXO218"/>
      <c r="FXP218"/>
      <c r="FXQ218"/>
      <c r="FXR218"/>
      <c r="FXS218"/>
      <c r="FXT218"/>
      <c r="FXU218"/>
      <c r="FXV218"/>
      <c r="FXW218"/>
      <c r="FXX218"/>
      <c r="FXY218"/>
      <c r="FXZ218"/>
      <c r="FYA218"/>
      <c r="FYB218"/>
      <c r="FYC218"/>
      <c r="FYD218"/>
      <c r="FYE218"/>
      <c r="FYF218"/>
      <c r="FYG218"/>
      <c r="FYH218"/>
      <c r="FYI218"/>
      <c r="FYJ218"/>
      <c r="FYK218"/>
      <c r="FYL218"/>
      <c r="FYM218"/>
      <c r="FYN218"/>
      <c r="FYO218"/>
      <c r="FYP218"/>
      <c r="FYQ218"/>
      <c r="FYR218"/>
      <c r="FYS218"/>
      <c r="FYT218"/>
      <c r="FYU218"/>
      <c r="FYV218"/>
      <c r="FYW218"/>
      <c r="FYX218"/>
      <c r="FYY218"/>
      <c r="FYZ218"/>
      <c r="FZA218"/>
      <c r="FZB218"/>
      <c r="FZC218"/>
      <c r="FZD218"/>
      <c r="FZE218"/>
      <c r="FZF218"/>
      <c r="FZG218"/>
      <c r="FZH218"/>
      <c r="FZI218"/>
      <c r="FZJ218"/>
      <c r="FZK218"/>
      <c r="FZL218"/>
      <c r="FZM218"/>
      <c r="FZN218"/>
      <c r="FZO218"/>
      <c r="FZP218"/>
      <c r="FZQ218"/>
      <c r="FZR218"/>
      <c r="FZS218"/>
      <c r="FZT218"/>
      <c r="FZU218"/>
      <c r="FZV218"/>
      <c r="FZW218"/>
      <c r="FZX218"/>
      <c r="FZY218"/>
      <c r="FZZ218"/>
      <c r="GAA218"/>
      <c r="GAB218"/>
      <c r="GAC218"/>
      <c r="GAD218"/>
      <c r="GAE218"/>
      <c r="GAF218"/>
      <c r="GAG218"/>
      <c r="GAH218"/>
      <c r="GAI218"/>
      <c r="GAJ218"/>
      <c r="GAK218"/>
      <c r="GAL218"/>
      <c r="GAM218"/>
      <c r="GAN218"/>
      <c r="GAO218"/>
      <c r="GAP218"/>
      <c r="GAQ218"/>
      <c r="GAR218"/>
      <c r="GAS218"/>
      <c r="GAT218"/>
      <c r="GAU218"/>
      <c r="GAV218"/>
      <c r="GAW218"/>
      <c r="GAX218"/>
      <c r="GAY218"/>
      <c r="GAZ218"/>
      <c r="GBA218"/>
      <c r="GBB218"/>
      <c r="GBC218"/>
      <c r="GBD218"/>
      <c r="GBE218"/>
      <c r="GBF218"/>
      <c r="GBG218"/>
      <c r="GBH218"/>
      <c r="GBI218"/>
      <c r="GBJ218"/>
      <c r="GBK218"/>
      <c r="GBL218"/>
      <c r="GBM218"/>
      <c r="GBN218"/>
      <c r="GBO218"/>
      <c r="GBP218"/>
      <c r="GBQ218"/>
      <c r="GBR218"/>
      <c r="GBS218"/>
      <c r="GBT218"/>
      <c r="GBU218"/>
      <c r="GBV218"/>
      <c r="GBW218"/>
      <c r="GBX218"/>
      <c r="GBY218"/>
      <c r="GBZ218"/>
      <c r="GCA218"/>
      <c r="GCB218"/>
      <c r="GCC218"/>
      <c r="GCD218"/>
      <c r="GCE218"/>
      <c r="GCF218"/>
      <c r="GCG218"/>
      <c r="GCH218"/>
      <c r="GCI218"/>
      <c r="GCJ218"/>
      <c r="GCK218"/>
      <c r="GCL218"/>
      <c r="GCM218"/>
      <c r="GCN218"/>
      <c r="GCO218"/>
      <c r="GCP218"/>
      <c r="GCQ218"/>
      <c r="GCR218"/>
      <c r="GCS218"/>
      <c r="GCT218"/>
      <c r="GCU218"/>
      <c r="GCV218"/>
      <c r="GCW218"/>
      <c r="GCX218"/>
      <c r="GCY218"/>
      <c r="GCZ218"/>
      <c r="GDA218"/>
      <c r="GDB218"/>
      <c r="GDC218"/>
      <c r="GDD218"/>
      <c r="GDE218"/>
      <c r="GDF218"/>
      <c r="GDG218"/>
      <c r="GDH218"/>
      <c r="GDI218"/>
      <c r="GDJ218"/>
      <c r="GDK218"/>
      <c r="GDL218"/>
      <c r="GDM218"/>
      <c r="GDN218"/>
      <c r="GDO218"/>
      <c r="GDP218"/>
      <c r="GDQ218"/>
      <c r="GDR218"/>
      <c r="GDS218"/>
      <c r="GDT218"/>
      <c r="GDU218"/>
      <c r="GDV218"/>
      <c r="GDW218"/>
      <c r="GDX218"/>
      <c r="GDY218"/>
      <c r="GDZ218"/>
      <c r="GEA218"/>
      <c r="GEB218"/>
      <c r="GEC218"/>
      <c r="GED218"/>
      <c r="GEE218"/>
      <c r="GEF218"/>
      <c r="GEG218"/>
      <c r="GEH218"/>
      <c r="GEI218"/>
      <c r="GEJ218"/>
      <c r="GEK218"/>
      <c r="GEL218"/>
      <c r="GEM218"/>
      <c r="GEN218"/>
      <c r="GEO218"/>
      <c r="GEP218"/>
      <c r="GEQ218"/>
      <c r="GER218"/>
      <c r="GES218"/>
      <c r="GET218"/>
      <c r="GEU218"/>
      <c r="GEV218"/>
      <c r="GEW218"/>
      <c r="GEX218"/>
      <c r="GEY218"/>
      <c r="GEZ218"/>
      <c r="GFA218"/>
      <c r="GFB218"/>
      <c r="GFC218"/>
      <c r="GFD218"/>
      <c r="GFE218"/>
      <c r="GFF218"/>
      <c r="GFG218"/>
      <c r="GFH218"/>
      <c r="GFI218"/>
      <c r="GFJ218"/>
      <c r="GFK218"/>
      <c r="GFL218"/>
      <c r="GFM218"/>
      <c r="GFN218"/>
      <c r="GFO218"/>
      <c r="GFP218"/>
      <c r="GFQ218"/>
      <c r="GFR218"/>
      <c r="GFS218"/>
      <c r="GFT218"/>
      <c r="GFU218"/>
      <c r="GFV218"/>
      <c r="GFW218"/>
      <c r="GFX218"/>
      <c r="GFY218"/>
      <c r="GFZ218"/>
      <c r="GGA218"/>
      <c r="GGB218"/>
      <c r="GGC218"/>
      <c r="GGD218"/>
      <c r="GGE218"/>
      <c r="GGF218"/>
      <c r="GGG218"/>
      <c r="GGH218"/>
      <c r="GGI218"/>
      <c r="GGJ218"/>
      <c r="GGK218"/>
      <c r="GGL218"/>
      <c r="GGM218"/>
      <c r="GGN218"/>
      <c r="GGO218"/>
      <c r="GGP218"/>
      <c r="GGQ218"/>
      <c r="GGR218"/>
      <c r="GGS218"/>
      <c r="GGT218"/>
      <c r="GGU218"/>
      <c r="GGV218"/>
      <c r="GGW218"/>
      <c r="GGX218"/>
      <c r="GGY218"/>
      <c r="GGZ218"/>
      <c r="GHA218"/>
      <c r="GHB218"/>
      <c r="GHC218"/>
      <c r="GHD218"/>
      <c r="GHE218"/>
      <c r="GHF218"/>
      <c r="GHG218"/>
      <c r="GHH218"/>
      <c r="GHI218"/>
      <c r="GHJ218"/>
      <c r="GHK218"/>
      <c r="GHL218"/>
      <c r="GHM218"/>
      <c r="GHN218"/>
      <c r="GHO218"/>
      <c r="GHP218"/>
      <c r="GHQ218"/>
      <c r="GHR218"/>
      <c r="GHS218"/>
      <c r="GHT218"/>
      <c r="GHU218"/>
      <c r="GHV218"/>
      <c r="GHW218"/>
      <c r="GHX218"/>
      <c r="GHY218"/>
      <c r="GHZ218"/>
      <c r="GIA218"/>
      <c r="GIB218"/>
      <c r="GIC218"/>
      <c r="GID218"/>
      <c r="GIE218"/>
      <c r="GIF218"/>
      <c r="GIG218"/>
      <c r="GIH218"/>
      <c r="GII218"/>
      <c r="GIJ218"/>
      <c r="GIK218"/>
      <c r="GIL218"/>
      <c r="GIM218"/>
      <c r="GIN218"/>
      <c r="GIO218"/>
      <c r="GIP218"/>
      <c r="GIQ218"/>
      <c r="GIR218"/>
      <c r="GIS218"/>
      <c r="GIT218"/>
      <c r="GIU218"/>
      <c r="GIV218"/>
      <c r="GIW218"/>
      <c r="GIX218"/>
      <c r="GIY218"/>
      <c r="GIZ218"/>
      <c r="GJA218"/>
      <c r="GJB218"/>
      <c r="GJC218"/>
      <c r="GJD218"/>
      <c r="GJE218"/>
      <c r="GJF218"/>
      <c r="GJG218"/>
      <c r="GJH218"/>
      <c r="GJI218"/>
      <c r="GJJ218"/>
      <c r="GJK218"/>
      <c r="GJL218"/>
      <c r="GJM218"/>
      <c r="GJN218"/>
      <c r="GJO218"/>
      <c r="GJP218"/>
      <c r="GJQ218"/>
      <c r="GJR218"/>
      <c r="GJS218"/>
      <c r="GJT218"/>
      <c r="GJU218"/>
      <c r="GJV218"/>
      <c r="GJW218"/>
      <c r="GJX218"/>
      <c r="GJY218"/>
      <c r="GJZ218"/>
      <c r="GKA218"/>
      <c r="GKB218"/>
      <c r="GKC218"/>
      <c r="GKD218"/>
      <c r="GKE218"/>
      <c r="GKF218"/>
      <c r="GKG218"/>
      <c r="GKH218"/>
      <c r="GKI218"/>
      <c r="GKJ218"/>
      <c r="GKK218"/>
      <c r="GKL218"/>
      <c r="GKM218"/>
      <c r="GKN218"/>
      <c r="GKO218"/>
      <c r="GKP218"/>
      <c r="GKQ218"/>
      <c r="GKR218"/>
      <c r="GKS218"/>
      <c r="GKT218"/>
      <c r="GKU218"/>
      <c r="GKV218"/>
      <c r="GKW218"/>
      <c r="GKX218"/>
      <c r="GKY218"/>
      <c r="GKZ218"/>
      <c r="GLA218"/>
      <c r="GLB218"/>
      <c r="GLC218"/>
      <c r="GLD218"/>
      <c r="GLE218"/>
      <c r="GLF218"/>
      <c r="GLG218"/>
      <c r="GLH218"/>
      <c r="GLI218"/>
      <c r="GLJ218"/>
      <c r="GLK218"/>
      <c r="GLL218"/>
      <c r="GLM218"/>
      <c r="GLN218"/>
      <c r="GLO218"/>
      <c r="GLP218"/>
      <c r="GLQ218"/>
      <c r="GLR218"/>
      <c r="GLS218"/>
      <c r="GLT218"/>
      <c r="GLU218"/>
      <c r="GLV218"/>
      <c r="GLW218"/>
      <c r="GLX218"/>
      <c r="GLY218"/>
      <c r="GLZ218"/>
      <c r="GMA218"/>
      <c r="GMB218"/>
      <c r="GMC218"/>
      <c r="GMD218"/>
      <c r="GME218"/>
      <c r="GMF218"/>
      <c r="GMG218"/>
      <c r="GMH218"/>
      <c r="GMI218"/>
      <c r="GMJ218"/>
      <c r="GMK218"/>
      <c r="GML218"/>
      <c r="GMM218"/>
      <c r="GMN218"/>
      <c r="GMO218"/>
      <c r="GMP218"/>
      <c r="GMQ218"/>
      <c r="GMR218"/>
      <c r="GMS218"/>
      <c r="GMT218"/>
      <c r="GMU218"/>
      <c r="GMV218"/>
      <c r="GMW218"/>
      <c r="GMX218"/>
      <c r="GMY218"/>
      <c r="GMZ218"/>
      <c r="GNA218"/>
      <c r="GNB218"/>
      <c r="GNC218"/>
      <c r="GND218"/>
      <c r="GNE218"/>
      <c r="GNF218"/>
      <c r="GNG218"/>
      <c r="GNH218"/>
      <c r="GNI218"/>
      <c r="GNJ218"/>
      <c r="GNK218"/>
      <c r="GNL218"/>
      <c r="GNM218"/>
      <c r="GNN218"/>
      <c r="GNO218"/>
      <c r="GNP218"/>
      <c r="GNQ218"/>
      <c r="GNR218"/>
      <c r="GNS218"/>
      <c r="GNT218"/>
      <c r="GNU218"/>
      <c r="GNV218"/>
      <c r="GNW218"/>
      <c r="GNX218"/>
      <c r="GNY218"/>
      <c r="GNZ218"/>
      <c r="GOA218"/>
      <c r="GOB218"/>
      <c r="GOC218"/>
      <c r="GOD218"/>
      <c r="GOE218"/>
      <c r="GOF218"/>
      <c r="GOG218"/>
      <c r="GOH218"/>
      <c r="GOI218"/>
      <c r="GOJ218"/>
      <c r="GOK218"/>
      <c r="GOL218"/>
      <c r="GOM218"/>
      <c r="GON218"/>
      <c r="GOO218"/>
      <c r="GOP218"/>
      <c r="GOQ218"/>
      <c r="GOR218"/>
      <c r="GOS218"/>
      <c r="GOT218"/>
      <c r="GOU218"/>
      <c r="GOV218"/>
      <c r="GOW218"/>
      <c r="GOX218"/>
      <c r="GOY218"/>
      <c r="GOZ218"/>
      <c r="GPA218"/>
      <c r="GPB218"/>
      <c r="GPC218"/>
      <c r="GPD218"/>
      <c r="GPE218"/>
      <c r="GPF218"/>
      <c r="GPG218"/>
      <c r="GPH218"/>
      <c r="GPI218"/>
      <c r="GPJ218"/>
      <c r="GPK218"/>
      <c r="GPL218"/>
      <c r="GPM218"/>
      <c r="GPN218"/>
      <c r="GPO218"/>
      <c r="GPP218"/>
      <c r="GPQ218"/>
      <c r="GPR218"/>
      <c r="GPS218"/>
      <c r="GPT218"/>
      <c r="GPU218"/>
      <c r="GPV218"/>
      <c r="GPW218"/>
      <c r="GPX218"/>
      <c r="GPY218"/>
      <c r="GPZ218"/>
      <c r="GQA218"/>
      <c r="GQB218"/>
      <c r="GQC218"/>
      <c r="GQD218"/>
      <c r="GQE218"/>
      <c r="GQF218"/>
      <c r="GQG218"/>
      <c r="GQH218"/>
      <c r="GQI218"/>
      <c r="GQJ218"/>
      <c r="GQK218"/>
      <c r="GQL218"/>
      <c r="GQM218"/>
      <c r="GQN218"/>
      <c r="GQO218"/>
      <c r="GQP218"/>
      <c r="GQQ218"/>
      <c r="GQR218"/>
      <c r="GQS218"/>
      <c r="GQT218"/>
      <c r="GQU218"/>
      <c r="GQV218"/>
      <c r="GQW218"/>
      <c r="GQX218"/>
      <c r="GQY218"/>
      <c r="GQZ218"/>
      <c r="GRA218"/>
      <c r="GRB218"/>
      <c r="GRC218"/>
      <c r="GRD218"/>
      <c r="GRE218"/>
      <c r="GRF218"/>
      <c r="GRG218"/>
      <c r="GRH218"/>
      <c r="GRI218"/>
      <c r="GRJ218"/>
      <c r="GRK218"/>
      <c r="GRL218"/>
      <c r="GRM218"/>
      <c r="GRN218"/>
      <c r="GRO218"/>
      <c r="GRP218"/>
      <c r="GRQ218"/>
      <c r="GRR218"/>
      <c r="GRS218"/>
      <c r="GRT218"/>
      <c r="GRU218"/>
      <c r="GRV218"/>
      <c r="GRW218"/>
      <c r="GRX218"/>
      <c r="GRY218"/>
      <c r="GRZ218"/>
      <c r="GSA218"/>
      <c r="GSB218"/>
      <c r="GSC218"/>
      <c r="GSD218"/>
      <c r="GSE218"/>
      <c r="GSF218"/>
      <c r="GSG218"/>
      <c r="GSH218"/>
      <c r="GSI218"/>
      <c r="GSJ218"/>
      <c r="GSK218"/>
      <c r="GSL218"/>
      <c r="GSM218"/>
      <c r="GSN218"/>
      <c r="GSO218"/>
      <c r="GSP218"/>
      <c r="GSQ218"/>
      <c r="GSR218"/>
      <c r="GSS218"/>
      <c r="GST218"/>
      <c r="GSU218"/>
      <c r="GSV218"/>
      <c r="GSW218"/>
      <c r="GSX218"/>
      <c r="GSY218"/>
      <c r="GSZ218"/>
      <c r="GTA218"/>
      <c r="GTB218"/>
      <c r="GTC218"/>
      <c r="GTD218"/>
      <c r="GTE218"/>
      <c r="GTF218"/>
      <c r="GTG218"/>
      <c r="GTH218"/>
      <c r="GTI218"/>
      <c r="GTJ218"/>
      <c r="GTK218"/>
      <c r="GTL218"/>
      <c r="GTM218"/>
      <c r="GTN218"/>
      <c r="GTO218"/>
      <c r="GTP218"/>
      <c r="GTQ218"/>
      <c r="GTR218"/>
      <c r="GTS218"/>
      <c r="GTT218"/>
      <c r="GTU218"/>
      <c r="GTV218"/>
      <c r="GTW218"/>
      <c r="GTX218"/>
      <c r="GTY218"/>
      <c r="GTZ218"/>
      <c r="GUA218"/>
      <c r="GUB218"/>
      <c r="GUC218"/>
      <c r="GUD218"/>
      <c r="GUE218"/>
      <c r="GUF218"/>
      <c r="GUG218"/>
      <c r="GUH218"/>
      <c r="GUI218"/>
      <c r="GUJ218"/>
      <c r="GUK218"/>
      <c r="GUL218"/>
      <c r="GUM218"/>
      <c r="GUN218"/>
      <c r="GUO218"/>
      <c r="GUP218"/>
      <c r="GUQ218"/>
      <c r="GUR218"/>
      <c r="GUS218"/>
      <c r="GUT218"/>
      <c r="GUU218"/>
      <c r="GUV218"/>
      <c r="GUW218"/>
      <c r="GUX218"/>
      <c r="GUY218"/>
      <c r="GUZ218"/>
      <c r="GVA218"/>
      <c r="GVB218"/>
      <c r="GVC218"/>
      <c r="GVD218"/>
      <c r="GVE218"/>
      <c r="GVF218"/>
      <c r="GVG218"/>
      <c r="GVH218"/>
      <c r="GVI218"/>
      <c r="GVJ218"/>
      <c r="GVK218"/>
      <c r="GVL218"/>
      <c r="GVM218"/>
      <c r="GVN218"/>
      <c r="GVO218"/>
      <c r="GVP218"/>
      <c r="GVQ218"/>
      <c r="GVR218"/>
      <c r="GVS218"/>
      <c r="GVT218"/>
      <c r="GVU218"/>
      <c r="GVV218"/>
      <c r="GVW218"/>
      <c r="GVX218"/>
      <c r="GVY218"/>
      <c r="GVZ218"/>
      <c r="GWA218"/>
      <c r="GWB218"/>
      <c r="GWC218"/>
      <c r="GWD218"/>
      <c r="GWE218"/>
      <c r="GWF218"/>
      <c r="GWG218"/>
      <c r="GWH218"/>
      <c r="GWI218"/>
      <c r="GWJ218"/>
      <c r="GWK218"/>
      <c r="GWL218"/>
      <c r="GWM218"/>
      <c r="GWN218"/>
      <c r="GWO218"/>
      <c r="GWP218"/>
      <c r="GWQ218"/>
      <c r="GWR218"/>
      <c r="GWS218"/>
      <c r="GWT218"/>
      <c r="GWU218"/>
      <c r="GWV218"/>
      <c r="GWW218"/>
      <c r="GWX218"/>
      <c r="GWY218"/>
      <c r="GWZ218"/>
      <c r="GXA218"/>
      <c r="GXB218"/>
      <c r="GXC218"/>
      <c r="GXD218"/>
      <c r="GXE218"/>
      <c r="GXF218"/>
      <c r="GXG218"/>
      <c r="GXH218"/>
      <c r="GXI218"/>
      <c r="GXJ218"/>
      <c r="GXK218"/>
      <c r="GXL218"/>
      <c r="GXM218"/>
      <c r="GXN218"/>
      <c r="GXO218"/>
      <c r="GXP218"/>
      <c r="GXQ218"/>
      <c r="GXR218"/>
      <c r="GXS218"/>
      <c r="GXT218"/>
      <c r="GXU218"/>
      <c r="GXV218"/>
      <c r="GXW218"/>
      <c r="GXX218"/>
      <c r="GXY218"/>
      <c r="GXZ218"/>
      <c r="GYA218"/>
      <c r="GYB218"/>
      <c r="GYC218"/>
      <c r="GYD218"/>
      <c r="GYE218"/>
      <c r="GYF218"/>
      <c r="GYG218"/>
      <c r="GYH218"/>
      <c r="GYI218"/>
      <c r="GYJ218"/>
      <c r="GYK218"/>
      <c r="GYL218"/>
      <c r="GYM218"/>
      <c r="GYN218"/>
      <c r="GYO218"/>
      <c r="GYP218"/>
      <c r="GYQ218"/>
      <c r="GYR218"/>
      <c r="GYS218"/>
      <c r="GYT218"/>
      <c r="GYU218"/>
      <c r="GYV218"/>
      <c r="GYW218"/>
      <c r="GYX218"/>
      <c r="GYY218"/>
      <c r="GYZ218"/>
      <c r="GZA218"/>
      <c r="GZB218"/>
      <c r="GZC218"/>
      <c r="GZD218"/>
      <c r="GZE218"/>
      <c r="GZF218"/>
      <c r="GZG218"/>
      <c r="GZH218"/>
      <c r="GZI218"/>
      <c r="GZJ218"/>
      <c r="GZK218"/>
      <c r="GZL218"/>
      <c r="GZM218"/>
      <c r="GZN218"/>
      <c r="GZO218"/>
      <c r="GZP218"/>
      <c r="GZQ218"/>
      <c r="GZR218"/>
      <c r="GZS218"/>
      <c r="GZT218"/>
      <c r="GZU218"/>
      <c r="GZV218"/>
      <c r="GZW218"/>
      <c r="GZX218"/>
      <c r="GZY218"/>
      <c r="GZZ218"/>
      <c r="HAA218"/>
      <c r="HAB218"/>
      <c r="HAC218"/>
      <c r="HAD218"/>
      <c r="HAE218"/>
      <c r="HAF218"/>
      <c r="HAG218"/>
      <c r="HAH218"/>
      <c r="HAI218"/>
      <c r="HAJ218"/>
      <c r="HAK218"/>
      <c r="HAL218"/>
      <c r="HAM218"/>
      <c r="HAN218"/>
      <c r="HAO218"/>
      <c r="HAP218"/>
      <c r="HAQ218"/>
      <c r="HAR218"/>
      <c r="HAS218"/>
      <c r="HAT218"/>
      <c r="HAU218"/>
      <c r="HAV218"/>
      <c r="HAW218"/>
      <c r="HAX218"/>
      <c r="HAY218"/>
      <c r="HAZ218"/>
      <c r="HBA218"/>
      <c r="HBB218"/>
      <c r="HBC218"/>
      <c r="HBD218"/>
      <c r="HBE218"/>
      <c r="HBF218"/>
      <c r="HBG218"/>
      <c r="HBH218"/>
      <c r="HBI218"/>
      <c r="HBJ218"/>
      <c r="HBK218"/>
      <c r="HBL218"/>
      <c r="HBM218"/>
      <c r="HBN218"/>
      <c r="HBO218"/>
      <c r="HBP218"/>
      <c r="HBQ218"/>
      <c r="HBR218"/>
      <c r="HBS218"/>
      <c r="HBT218"/>
      <c r="HBU218"/>
      <c r="HBV218"/>
      <c r="HBW218"/>
      <c r="HBX218"/>
      <c r="HBY218"/>
      <c r="HBZ218"/>
      <c r="HCA218"/>
      <c r="HCB218"/>
      <c r="HCC218"/>
      <c r="HCD218"/>
      <c r="HCE218"/>
      <c r="HCF218"/>
      <c r="HCG218"/>
      <c r="HCH218"/>
      <c r="HCI218"/>
      <c r="HCJ218"/>
      <c r="HCK218"/>
      <c r="HCL218"/>
      <c r="HCM218"/>
      <c r="HCN218"/>
      <c r="HCO218"/>
      <c r="HCP218"/>
      <c r="HCQ218"/>
      <c r="HCR218"/>
      <c r="HCS218"/>
      <c r="HCT218"/>
      <c r="HCU218"/>
      <c r="HCV218"/>
      <c r="HCW218"/>
      <c r="HCX218"/>
      <c r="HCY218"/>
      <c r="HCZ218"/>
      <c r="HDA218"/>
      <c r="HDB218"/>
      <c r="HDC218"/>
      <c r="HDD218"/>
      <c r="HDE218"/>
      <c r="HDF218"/>
      <c r="HDG218"/>
      <c r="HDH218"/>
      <c r="HDI218"/>
      <c r="HDJ218"/>
      <c r="HDK218"/>
      <c r="HDL218"/>
      <c r="HDM218"/>
      <c r="HDN218"/>
      <c r="HDO218"/>
      <c r="HDP218"/>
      <c r="HDQ218"/>
      <c r="HDR218"/>
      <c r="HDS218"/>
      <c r="HDT218"/>
      <c r="HDU218"/>
      <c r="HDV218"/>
      <c r="HDW218"/>
      <c r="HDX218"/>
      <c r="HDY218"/>
      <c r="HDZ218"/>
      <c r="HEA218"/>
      <c r="HEB218"/>
      <c r="HEC218"/>
      <c r="HED218"/>
      <c r="HEE218"/>
      <c r="HEF218"/>
      <c r="HEG218"/>
      <c r="HEH218"/>
      <c r="HEI218"/>
      <c r="HEJ218"/>
      <c r="HEK218"/>
      <c r="HEL218"/>
      <c r="HEM218"/>
      <c r="HEN218"/>
      <c r="HEO218"/>
      <c r="HEP218"/>
      <c r="HEQ218"/>
      <c r="HER218"/>
      <c r="HES218"/>
      <c r="HET218"/>
      <c r="HEU218"/>
      <c r="HEV218"/>
      <c r="HEW218"/>
      <c r="HEX218"/>
      <c r="HEY218"/>
      <c r="HEZ218"/>
      <c r="HFA218"/>
      <c r="HFB218"/>
      <c r="HFC218"/>
      <c r="HFD218"/>
      <c r="HFE218"/>
      <c r="HFF218"/>
      <c r="HFG218"/>
      <c r="HFH218"/>
      <c r="HFI218"/>
      <c r="HFJ218"/>
      <c r="HFK218"/>
      <c r="HFL218"/>
      <c r="HFM218"/>
      <c r="HFN218"/>
      <c r="HFO218"/>
      <c r="HFP218"/>
      <c r="HFQ218"/>
      <c r="HFR218"/>
      <c r="HFS218"/>
      <c r="HFT218"/>
      <c r="HFU218"/>
      <c r="HFV218"/>
      <c r="HFW218"/>
      <c r="HFX218"/>
      <c r="HFY218"/>
      <c r="HFZ218"/>
      <c r="HGA218"/>
      <c r="HGB218"/>
      <c r="HGC218"/>
      <c r="HGD218"/>
      <c r="HGE218"/>
      <c r="HGF218"/>
      <c r="HGG218"/>
      <c r="HGH218"/>
      <c r="HGI218"/>
      <c r="HGJ218"/>
      <c r="HGK218"/>
      <c r="HGL218"/>
      <c r="HGM218"/>
      <c r="HGN218"/>
      <c r="HGO218"/>
      <c r="HGP218"/>
      <c r="HGQ218"/>
      <c r="HGR218"/>
      <c r="HGS218"/>
      <c r="HGT218"/>
      <c r="HGU218"/>
      <c r="HGV218"/>
      <c r="HGW218"/>
      <c r="HGX218"/>
      <c r="HGY218"/>
      <c r="HGZ218"/>
      <c r="HHA218"/>
      <c r="HHB218"/>
      <c r="HHC218"/>
      <c r="HHD218"/>
      <c r="HHE218"/>
      <c r="HHF218"/>
      <c r="HHG218"/>
      <c r="HHH218"/>
      <c r="HHI218"/>
      <c r="HHJ218"/>
      <c r="HHK218"/>
      <c r="HHL218"/>
      <c r="HHM218"/>
      <c r="HHN218"/>
      <c r="HHO218"/>
      <c r="HHP218"/>
      <c r="HHQ218"/>
      <c r="HHR218"/>
      <c r="HHS218"/>
      <c r="HHT218"/>
      <c r="HHU218"/>
      <c r="HHV218"/>
      <c r="HHW218"/>
      <c r="HHX218"/>
      <c r="HHY218"/>
      <c r="HHZ218"/>
      <c r="HIA218"/>
      <c r="HIB218"/>
      <c r="HIC218"/>
      <c r="HID218"/>
      <c r="HIE218"/>
      <c r="HIF218"/>
      <c r="HIG218"/>
      <c r="HIH218"/>
      <c r="HII218"/>
      <c r="HIJ218"/>
      <c r="HIK218"/>
      <c r="HIL218"/>
      <c r="HIM218"/>
      <c r="HIN218"/>
      <c r="HIO218"/>
      <c r="HIP218"/>
      <c r="HIQ218"/>
      <c r="HIR218"/>
      <c r="HIS218"/>
      <c r="HIT218"/>
      <c r="HIU218"/>
      <c r="HIV218"/>
      <c r="HIW218"/>
      <c r="HIX218"/>
      <c r="HIY218"/>
      <c r="HIZ218"/>
      <c r="HJA218"/>
      <c r="HJB218"/>
      <c r="HJC218"/>
      <c r="HJD218"/>
      <c r="HJE218"/>
      <c r="HJF218"/>
      <c r="HJG218"/>
      <c r="HJH218"/>
      <c r="HJI218"/>
      <c r="HJJ218"/>
      <c r="HJK218"/>
      <c r="HJL218"/>
      <c r="HJM218"/>
      <c r="HJN218"/>
      <c r="HJO218"/>
      <c r="HJP218"/>
      <c r="HJQ218"/>
      <c r="HJR218"/>
      <c r="HJS218"/>
      <c r="HJT218"/>
      <c r="HJU218"/>
      <c r="HJV218"/>
      <c r="HJW218"/>
      <c r="HJX218"/>
      <c r="HJY218"/>
      <c r="HJZ218"/>
      <c r="HKA218"/>
      <c r="HKB218"/>
      <c r="HKC218"/>
      <c r="HKD218"/>
      <c r="HKE218"/>
      <c r="HKF218"/>
      <c r="HKG218"/>
      <c r="HKH218"/>
      <c r="HKI218"/>
      <c r="HKJ218"/>
      <c r="HKK218"/>
      <c r="HKL218"/>
      <c r="HKM218"/>
      <c r="HKN218"/>
      <c r="HKO218"/>
      <c r="HKP218"/>
      <c r="HKQ218"/>
      <c r="HKR218"/>
      <c r="HKS218"/>
      <c r="HKT218"/>
      <c r="HKU218"/>
      <c r="HKV218"/>
      <c r="HKW218"/>
      <c r="HKX218"/>
      <c r="HKY218"/>
      <c r="HKZ218"/>
      <c r="HLA218"/>
      <c r="HLB218"/>
      <c r="HLC218"/>
      <c r="HLD218"/>
      <c r="HLE218"/>
      <c r="HLF218"/>
      <c r="HLG218"/>
      <c r="HLH218"/>
      <c r="HLI218"/>
      <c r="HLJ218"/>
      <c r="HLK218"/>
      <c r="HLL218"/>
      <c r="HLM218"/>
      <c r="HLN218"/>
      <c r="HLO218"/>
      <c r="HLP218"/>
      <c r="HLQ218"/>
      <c r="HLR218"/>
      <c r="HLS218"/>
      <c r="HLT218"/>
      <c r="HLU218"/>
      <c r="HLV218"/>
      <c r="HLW218"/>
      <c r="HLX218"/>
      <c r="HLY218"/>
      <c r="HLZ218"/>
      <c r="HMA218"/>
      <c r="HMB218"/>
      <c r="HMC218"/>
      <c r="HMD218"/>
      <c r="HME218"/>
      <c r="HMF218"/>
      <c r="HMG218"/>
      <c r="HMH218"/>
      <c r="HMI218"/>
      <c r="HMJ218"/>
      <c r="HMK218"/>
      <c r="HML218"/>
      <c r="HMM218"/>
      <c r="HMN218"/>
      <c r="HMO218"/>
      <c r="HMP218"/>
      <c r="HMQ218"/>
      <c r="HMR218"/>
      <c r="HMS218"/>
      <c r="HMT218"/>
      <c r="HMU218"/>
      <c r="HMV218"/>
      <c r="HMW218"/>
      <c r="HMX218"/>
      <c r="HMY218"/>
      <c r="HMZ218"/>
      <c r="HNA218"/>
      <c r="HNB218"/>
      <c r="HNC218"/>
      <c r="HND218"/>
      <c r="HNE218"/>
      <c r="HNF218"/>
      <c r="HNG218"/>
      <c r="HNH218"/>
      <c r="HNI218"/>
      <c r="HNJ218"/>
      <c r="HNK218"/>
      <c r="HNL218"/>
      <c r="HNM218"/>
      <c r="HNN218"/>
      <c r="HNO218"/>
      <c r="HNP218"/>
      <c r="HNQ218"/>
      <c r="HNR218"/>
      <c r="HNS218"/>
      <c r="HNT218"/>
      <c r="HNU218"/>
      <c r="HNV218"/>
      <c r="HNW218"/>
      <c r="HNX218"/>
      <c r="HNY218"/>
      <c r="HNZ218"/>
      <c r="HOA218"/>
      <c r="HOB218"/>
      <c r="HOC218"/>
      <c r="HOD218"/>
      <c r="HOE218"/>
      <c r="HOF218"/>
      <c r="HOG218"/>
      <c r="HOH218"/>
      <c r="HOI218"/>
      <c r="HOJ218"/>
      <c r="HOK218"/>
      <c r="HOL218"/>
      <c r="HOM218"/>
      <c r="HON218"/>
      <c r="HOO218"/>
      <c r="HOP218"/>
      <c r="HOQ218"/>
      <c r="HOR218"/>
      <c r="HOS218"/>
      <c r="HOT218"/>
      <c r="HOU218"/>
      <c r="HOV218"/>
      <c r="HOW218"/>
      <c r="HOX218"/>
      <c r="HOY218"/>
      <c r="HOZ218"/>
      <c r="HPA218"/>
      <c r="HPB218"/>
      <c r="HPC218"/>
      <c r="HPD218"/>
      <c r="HPE218"/>
      <c r="HPF218"/>
      <c r="HPG218"/>
      <c r="HPH218"/>
      <c r="HPI218"/>
      <c r="HPJ218"/>
      <c r="HPK218"/>
      <c r="HPL218"/>
      <c r="HPM218"/>
      <c r="HPN218"/>
      <c r="HPO218"/>
      <c r="HPP218"/>
      <c r="HPQ218"/>
      <c r="HPR218"/>
      <c r="HPS218"/>
      <c r="HPT218"/>
      <c r="HPU218"/>
      <c r="HPV218"/>
      <c r="HPW218"/>
      <c r="HPX218"/>
      <c r="HPY218"/>
      <c r="HPZ218"/>
      <c r="HQA218"/>
      <c r="HQB218"/>
      <c r="HQC218"/>
      <c r="HQD218"/>
      <c r="HQE218"/>
      <c r="HQF218"/>
      <c r="HQG218"/>
      <c r="HQH218"/>
      <c r="HQI218"/>
      <c r="HQJ218"/>
      <c r="HQK218"/>
      <c r="HQL218"/>
      <c r="HQM218"/>
      <c r="HQN218"/>
      <c r="HQO218"/>
      <c r="HQP218"/>
      <c r="HQQ218"/>
      <c r="HQR218"/>
      <c r="HQS218"/>
      <c r="HQT218"/>
      <c r="HQU218"/>
      <c r="HQV218"/>
      <c r="HQW218"/>
      <c r="HQX218"/>
      <c r="HQY218"/>
      <c r="HQZ218"/>
      <c r="HRA218"/>
      <c r="HRB218"/>
      <c r="HRC218"/>
      <c r="HRD218"/>
      <c r="HRE218"/>
      <c r="HRF218"/>
      <c r="HRG218"/>
      <c r="HRH218"/>
      <c r="HRI218"/>
      <c r="HRJ218"/>
      <c r="HRK218"/>
      <c r="HRL218"/>
      <c r="HRM218"/>
      <c r="HRN218"/>
      <c r="HRO218"/>
      <c r="HRP218"/>
      <c r="HRQ218"/>
      <c r="HRR218"/>
      <c r="HRS218"/>
      <c r="HRT218"/>
      <c r="HRU218"/>
      <c r="HRV218"/>
      <c r="HRW218"/>
      <c r="HRX218"/>
      <c r="HRY218"/>
      <c r="HRZ218"/>
      <c r="HSA218"/>
      <c r="HSB218"/>
      <c r="HSC218"/>
      <c r="HSD218"/>
      <c r="HSE218"/>
      <c r="HSF218"/>
      <c r="HSG218"/>
      <c r="HSH218"/>
      <c r="HSI218"/>
      <c r="HSJ218"/>
      <c r="HSK218"/>
      <c r="HSL218"/>
      <c r="HSM218"/>
      <c r="HSN218"/>
      <c r="HSO218"/>
      <c r="HSP218"/>
      <c r="HSQ218"/>
      <c r="HSR218"/>
      <c r="HSS218"/>
      <c r="HST218"/>
      <c r="HSU218"/>
      <c r="HSV218"/>
      <c r="HSW218"/>
      <c r="HSX218"/>
      <c r="HSY218"/>
      <c r="HSZ218"/>
      <c r="HTA218"/>
      <c r="HTB218"/>
      <c r="HTC218"/>
      <c r="HTD218"/>
      <c r="HTE218"/>
      <c r="HTF218"/>
      <c r="HTG218"/>
      <c r="HTH218"/>
      <c r="HTI218"/>
      <c r="HTJ218"/>
      <c r="HTK218"/>
      <c r="HTL218"/>
      <c r="HTM218"/>
      <c r="HTN218"/>
      <c r="HTO218"/>
      <c r="HTP218"/>
      <c r="HTQ218"/>
      <c r="HTR218"/>
      <c r="HTS218"/>
      <c r="HTT218"/>
      <c r="HTU218"/>
      <c r="HTV218"/>
      <c r="HTW218"/>
      <c r="HTX218"/>
      <c r="HTY218"/>
      <c r="HTZ218"/>
      <c r="HUA218"/>
      <c r="HUB218"/>
      <c r="HUC218"/>
      <c r="HUD218"/>
      <c r="HUE218"/>
      <c r="HUF218"/>
      <c r="HUG218"/>
      <c r="HUH218"/>
      <c r="HUI218"/>
      <c r="HUJ218"/>
      <c r="HUK218"/>
      <c r="HUL218"/>
      <c r="HUM218"/>
      <c r="HUN218"/>
      <c r="HUO218"/>
      <c r="HUP218"/>
      <c r="HUQ218"/>
      <c r="HUR218"/>
      <c r="HUS218"/>
      <c r="HUT218"/>
      <c r="HUU218"/>
      <c r="HUV218"/>
      <c r="HUW218"/>
      <c r="HUX218"/>
      <c r="HUY218"/>
      <c r="HUZ218"/>
      <c r="HVA218"/>
      <c r="HVB218"/>
      <c r="HVC218"/>
      <c r="HVD218"/>
      <c r="HVE218"/>
      <c r="HVF218"/>
      <c r="HVG218"/>
      <c r="HVH218"/>
      <c r="HVI218"/>
      <c r="HVJ218"/>
      <c r="HVK218"/>
      <c r="HVL218"/>
      <c r="HVM218"/>
      <c r="HVN218"/>
      <c r="HVO218"/>
      <c r="HVP218"/>
      <c r="HVQ218"/>
      <c r="HVR218"/>
      <c r="HVS218"/>
      <c r="HVT218"/>
      <c r="HVU218"/>
      <c r="HVV218"/>
      <c r="HVW218"/>
      <c r="HVX218"/>
      <c r="HVY218"/>
      <c r="HVZ218"/>
      <c r="HWA218"/>
      <c r="HWB218"/>
      <c r="HWC218"/>
      <c r="HWD218"/>
      <c r="HWE218"/>
      <c r="HWF218"/>
      <c r="HWG218"/>
      <c r="HWH218"/>
      <c r="HWI218"/>
      <c r="HWJ218"/>
      <c r="HWK218"/>
      <c r="HWL218"/>
      <c r="HWM218"/>
      <c r="HWN218"/>
      <c r="HWO218"/>
      <c r="HWP218"/>
      <c r="HWQ218"/>
      <c r="HWR218"/>
      <c r="HWS218"/>
      <c r="HWT218"/>
      <c r="HWU218"/>
      <c r="HWV218"/>
      <c r="HWW218"/>
      <c r="HWX218"/>
      <c r="HWY218"/>
      <c r="HWZ218"/>
      <c r="HXA218"/>
      <c r="HXB218"/>
      <c r="HXC218"/>
      <c r="HXD218"/>
      <c r="HXE218"/>
      <c r="HXF218"/>
      <c r="HXG218"/>
      <c r="HXH218"/>
      <c r="HXI218"/>
      <c r="HXJ218"/>
      <c r="HXK218"/>
      <c r="HXL218"/>
      <c r="HXM218"/>
      <c r="HXN218"/>
      <c r="HXO218"/>
      <c r="HXP218"/>
      <c r="HXQ218"/>
      <c r="HXR218"/>
      <c r="HXS218"/>
      <c r="HXT218"/>
      <c r="HXU218"/>
      <c r="HXV218"/>
      <c r="HXW218"/>
      <c r="HXX218"/>
      <c r="HXY218"/>
      <c r="HXZ218"/>
      <c r="HYA218"/>
      <c r="HYB218"/>
      <c r="HYC218"/>
      <c r="HYD218"/>
      <c r="HYE218"/>
      <c r="HYF218"/>
      <c r="HYG218"/>
      <c r="HYH218"/>
      <c r="HYI218"/>
      <c r="HYJ218"/>
      <c r="HYK218"/>
      <c r="HYL218"/>
      <c r="HYM218"/>
      <c r="HYN218"/>
      <c r="HYO218"/>
      <c r="HYP218"/>
      <c r="HYQ218"/>
      <c r="HYR218"/>
      <c r="HYS218"/>
      <c r="HYT218"/>
      <c r="HYU218"/>
      <c r="HYV218"/>
      <c r="HYW218"/>
      <c r="HYX218"/>
      <c r="HYY218"/>
      <c r="HYZ218"/>
      <c r="HZA218"/>
      <c r="HZB218"/>
      <c r="HZC218"/>
      <c r="HZD218"/>
      <c r="HZE218"/>
      <c r="HZF218"/>
      <c r="HZG218"/>
      <c r="HZH218"/>
      <c r="HZI218"/>
      <c r="HZJ218"/>
      <c r="HZK218"/>
      <c r="HZL218"/>
      <c r="HZM218"/>
      <c r="HZN218"/>
      <c r="HZO218"/>
      <c r="HZP218"/>
      <c r="HZQ218"/>
      <c r="HZR218"/>
      <c r="HZS218"/>
      <c r="HZT218"/>
      <c r="HZU218"/>
      <c r="HZV218"/>
      <c r="HZW218"/>
      <c r="HZX218"/>
      <c r="HZY218"/>
      <c r="HZZ218"/>
      <c r="IAA218"/>
      <c r="IAB218"/>
      <c r="IAC218"/>
      <c r="IAD218"/>
      <c r="IAE218"/>
      <c r="IAF218"/>
      <c r="IAG218"/>
      <c r="IAH218"/>
      <c r="IAI218"/>
      <c r="IAJ218"/>
      <c r="IAK218"/>
      <c r="IAL218"/>
      <c r="IAM218"/>
      <c r="IAN218"/>
      <c r="IAO218"/>
      <c r="IAP218"/>
      <c r="IAQ218"/>
      <c r="IAR218"/>
      <c r="IAS218"/>
      <c r="IAT218"/>
      <c r="IAU218"/>
      <c r="IAV218"/>
      <c r="IAW218"/>
      <c r="IAX218"/>
      <c r="IAY218"/>
      <c r="IAZ218"/>
      <c r="IBA218"/>
      <c r="IBB218"/>
      <c r="IBC218"/>
      <c r="IBD218"/>
      <c r="IBE218"/>
      <c r="IBF218"/>
      <c r="IBG218"/>
      <c r="IBH218"/>
      <c r="IBI218"/>
      <c r="IBJ218"/>
      <c r="IBK218"/>
      <c r="IBL218"/>
      <c r="IBM218"/>
      <c r="IBN218"/>
      <c r="IBO218"/>
      <c r="IBP218"/>
      <c r="IBQ218"/>
      <c r="IBR218"/>
      <c r="IBS218"/>
      <c r="IBT218"/>
      <c r="IBU218"/>
      <c r="IBV218"/>
      <c r="IBW218"/>
      <c r="IBX218"/>
      <c r="IBY218"/>
      <c r="IBZ218"/>
      <c r="ICA218"/>
      <c r="ICB218"/>
      <c r="ICC218"/>
      <c r="ICD218"/>
      <c r="ICE218"/>
      <c r="ICF218"/>
      <c r="ICG218"/>
      <c r="ICH218"/>
      <c r="ICI218"/>
      <c r="ICJ218"/>
      <c r="ICK218"/>
      <c r="ICL218"/>
      <c r="ICM218"/>
      <c r="ICN218"/>
      <c r="ICO218"/>
      <c r="ICP218"/>
      <c r="ICQ218"/>
      <c r="ICR218"/>
      <c r="ICS218"/>
      <c r="ICT218"/>
      <c r="ICU218"/>
      <c r="ICV218"/>
      <c r="ICW218"/>
      <c r="ICX218"/>
      <c r="ICY218"/>
      <c r="ICZ218"/>
      <c r="IDA218"/>
      <c r="IDB218"/>
      <c r="IDC218"/>
      <c r="IDD218"/>
      <c r="IDE218"/>
      <c r="IDF218"/>
      <c r="IDG218"/>
      <c r="IDH218"/>
      <c r="IDI218"/>
      <c r="IDJ218"/>
      <c r="IDK218"/>
      <c r="IDL218"/>
      <c r="IDM218"/>
      <c r="IDN218"/>
      <c r="IDO218"/>
      <c r="IDP218"/>
      <c r="IDQ218"/>
      <c r="IDR218"/>
      <c r="IDS218"/>
      <c r="IDT218"/>
      <c r="IDU218"/>
      <c r="IDV218"/>
      <c r="IDW218"/>
      <c r="IDX218"/>
      <c r="IDY218"/>
      <c r="IDZ218"/>
      <c r="IEA218"/>
      <c r="IEB218"/>
      <c r="IEC218"/>
      <c r="IED218"/>
      <c r="IEE218"/>
      <c r="IEF218"/>
      <c r="IEG218"/>
      <c r="IEH218"/>
      <c r="IEI218"/>
      <c r="IEJ218"/>
      <c r="IEK218"/>
      <c r="IEL218"/>
      <c r="IEM218"/>
      <c r="IEN218"/>
      <c r="IEO218"/>
      <c r="IEP218"/>
      <c r="IEQ218"/>
      <c r="IER218"/>
      <c r="IES218"/>
      <c r="IET218"/>
      <c r="IEU218"/>
      <c r="IEV218"/>
      <c r="IEW218"/>
      <c r="IEX218"/>
      <c r="IEY218"/>
      <c r="IEZ218"/>
      <c r="IFA218"/>
      <c r="IFB218"/>
      <c r="IFC218"/>
      <c r="IFD218"/>
      <c r="IFE218"/>
      <c r="IFF218"/>
      <c r="IFG218"/>
      <c r="IFH218"/>
      <c r="IFI218"/>
      <c r="IFJ218"/>
      <c r="IFK218"/>
      <c r="IFL218"/>
      <c r="IFM218"/>
      <c r="IFN218"/>
      <c r="IFO218"/>
      <c r="IFP218"/>
      <c r="IFQ218"/>
      <c r="IFR218"/>
      <c r="IFS218"/>
      <c r="IFT218"/>
      <c r="IFU218"/>
      <c r="IFV218"/>
      <c r="IFW218"/>
      <c r="IFX218"/>
      <c r="IFY218"/>
      <c r="IFZ218"/>
      <c r="IGA218"/>
      <c r="IGB218"/>
      <c r="IGC218"/>
      <c r="IGD218"/>
      <c r="IGE218"/>
      <c r="IGF218"/>
      <c r="IGG218"/>
      <c r="IGH218"/>
      <c r="IGI218"/>
      <c r="IGJ218"/>
      <c r="IGK218"/>
      <c r="IGL218"/>
      <c r="IGM218"/>
      <c r="IGN218"/>
      <c r="IGO218"/>
      <c r="IGP218"/>
      <c r="IGQ218"/>
      <c r="IGR218"/>
      <c r="IGS218"/>
      <c r="IGT218"/>
      <c r="IGU218"/>
      <c r="IGV218"/>
      <c r="IGW218"/>
      <c r="IGX218"/>
      <c r="IGY218"/>
      <c r="IGZ218"/>
      <c r="IHA218"/>
      <c r="IHB218"/>
      <c r="IHC218"/>
      <c r="IHD218"/>
      <c r="IHE218"/>
      <c r="IHF218"/>
      <c r="IHG218"/>
      <c r="IHH218"/>
      <c r="IHI218"/>
      <c r="IHJ218"/>
      <c r="IHK218"/>
      <c r="IHL218"/>
      <c r="IHM218"/>
      <c r="IHN218"/>
      <c r="IHO218"/>
      <c r="IHP218"/>
      <c r="IHQ218"/>
      <c r="IHR218"/>
      <c r="IHS218"/>
      <c r="IHT218"/>
      <c r="IHU218"/>
      <c r="IHV218"/>
      <c r="IHW218"/>
      <c r="IHX218"/>
      <c r="IHY218"/>
      <c r="IHZ218"/>
      <c r="IIA218"/>
      <c r="IIB218"/>
      <c r="IIC218"/>
      <c r="IID218"/>
      <c r="IIE218"/>
      <c r="IIF218"/>
      <c r="IIG218"/>
      <c r="IIH218"/>
      <c r="III218"/>
      <c r="IIJ218"/>
      <c r="IIK218"/>
      <c r="IIL218"/>
      <c r="IIM218"/>
      <c r="IIN218"/>
      <c r="IIO218"/>
      <c r="IIP218"/>
      <c r="IIQ218"/>
      <c r="IIR218"/>
      <c r="IIS218"/>
      <c r="IIT218"/>
      <c r="IIU218"/>
      <c r="IIV218"/>
      <c r="IIW218"/>
      <c r="IIX218"/>
      <c r="IIY218"/>
      <c r="IIZ218"/>
      <c r="IJA218"/>
      <c r="IJB218"/>
      <c r="IJC218"/>
      <c r="IJD218"/>
      <c r="IJE218"/>
      <c r="IJF218"/>
      <c r="IJG218"/>
      <c r="IJH218"/>
      <c r="IJI218"/>
      <c r="IJJ218"/>
      <c r="IJK218"/>
      <c r="IJL218"/>
      <c r="IJM218"/>
      <c r="IJN218"/>
      <c r="IJO218"/>
      <c r="IJP218"/>
      <c r="IJQ218"/>
      <c r="IJR218"/>
      <c r="IJS218"/>
      <c r="IJT218"/>
      <c r="IJU218"/>
      <c r="IJV218"/>
      <c r="IJW218"/>
      <c r="IJX218"/>
      <c r="IJY218"/>
      <c r="IJZ218"/>
      <c r="IKA218"/>
      <c r="IKB218"/>
      <c r="IKC218"/>
      <c r="IKD218"/>
      <c r="IKE218"/>
      <c r="IKF218"/>
      <c r="IKG218"/>
      <c r="IKH218"/>
      <c r="IKI218"/>
      <c r="IKJ218"/>
      <c r="IKK218"/>
      <c r="IKL218"/>
      <c r="IKM218"/>
      <c r="IKN218"/>
      <c r="IKO218"/>
      <c r="IKP218"/>
      <c r="IKQ218"/>
      <c r="IKR218"/>
      <c r="IKS218"/>
      <c r="IKT218"/>
      <c r="IKU218"/>
      <c r="IKV218"/>
      <c r="IKW218"/>
      <c r="IKX218"/>
      <c r="IKY218"/>
      <c r="IKZ218"/>
      <c r="ILA218"/>
      <c r="ILB218"/>
      <c r="ILC218"/>
      <c r="ILD218"/>
      <c r="ILE218"/>
      <c r="ILF218"/>
      <c r="ILG218"/>
      <c r="ILH218"/>
      <c r="ILI218"/>
      <c r="ILJ218"/>
      <c r="ILK218"/>
      <c r="ILL218"/>
      <c r="ILM218"/>
      <c r="ILN218"/>
      <c r="ILO218"/>
      <c r="ILP218"/>
      <c r="ILQ218"/>
      <c r="ILR218"/>
      <c r="ILS218"/>
      <c r="ILT218"/>
      <c r="ILU218"/>
      <c r="ILV218"/>
      <c r="ILW218"/>
      <c r="ILX218"/>
      <c r="ILY218"/>
      <c r="ILZ218"/>
      <c r="IMA218"/>
      <c r="IMB218"/>
      <c r="IMC218"/>
      <c r="IMD218"/>
      <c r="IME218"/>
      <c r="IMF218"/>
      <c r="IMG218"/>
      <c r="IMH218"/>
      <c r="IMI218"/>
      <c r="IMJ218"/>
      <c r="IMK218"/>
      <c r="IML218"/>
      <c r="IMM218"/>
      <c r="IMN218"/>
      <c r="IMO218"/>
      <c r="IMP218"/>
      <c r="IMQ218"/>
      <c r="IMR218"/>
      <c r="IMS218"/>
      <c r="IMT218"/>
      <c r="IMU218"/>
      <c r="IMV218"/>
      <c r="IMW218"/>
      <c r="IMX218"/>
      <c r="IMY218"/>
      <c r="IMZ218"/>
      <c r="INA218"/>
      <c r="INB218"/>
      <c r="INC218"/>
      <c r="IND218"/>
      <c r="INE218"/>
      <c r="INF218"/>
      <c r="ING218"/>
      <c r="INH218"/>
      <c r="INI218"/>
      <c r="INJ218"/>
      <c r="INK218"/>
      <c r="INL218"/>
      <c r="INM218"/>
      <c r="INN218"/>
      <c r="INO218"/>
      <c r="INP218"/>
      <c r="INQ218"/>
      <c r="INR218"/>
      <c r="INS218"/>
      <c r="INT218"/>
      <c r="INU218"/>
      <c r="INV218"/>
      <c r="INW218"/>
      <c r="INX218"/>
      <c r="INY218"/>
      <c r="INZ218"/>
      <c r="IOA218"/>
      <c r="IOB218"/>
      <c r="IOC218"/>
      <c r="IOD218"/>
      <c r="IOE218"/>
      <c r="IOF218"/>
      <c r="IOG218"/>
      <c r="IOH218"/>
      <c r="IOI218"/>
      <c r="IOJ218"/>
      <c r="IOK218"/>
      <c r="IOL218"/>
      <c r="IOM218"/>
      <c r="ION218"/>
      <c r="IOO218"/>
      <c r="IOP218"/>
      <c r="IOQ218"/>
      <c r="IOR218"/>
      <c r="IOS218"/>
      <c r="IOT218"/>
      <c r="IOU218"/>
      <c r="IOV218"/>
      <c r="IOW218"/>
      <c r="IOX218"/>
      <c r="IOY218"/>
      <c r="IOZ218"/>
      <c r="IPA218"/>
      <c r="IPB218"/>
      <c r="IPC218"/>
      <c r="IPD218"/>
      <c r="IPE218"/>
      <c r="IPF218"/>
      <c r="IPG218"/>
      <c r="IPH218"/>
      <c r="IPI218"/>
      <c r="IPJ218"/>
      <c r="IPK218"/>
      <c r="IPL218"/>
      <c r="IPM218"/>
      <c r="IPN218"/>
      <c r="IPO218"/>
      <c r="IPP218"/>
      <c r="IPQ218"/>
      <c r="IPR218"/>
      <c r="IPS218"/>
      <c r="IPT218"/>
      <c r="IPU218"/>
      <c r="IPV218"/>
      <c r="IPW218"/>
      <c r="IPX218"/>
      <c r="IPY218"/>
      <c r="IPZ218"/>
      <c r="IQA218"/>
      <c r="IQB218"/>
      <c r="IQC218"/>
      <c r="IQD218"/>
      <c r="IQE218"/>
      <c r="IQF218"/>
      <c r="IQG218"/>
      <c r="IQH218"/>
      <c r="IQI218"/>
      <c r="IQJ218"/>
      <c r="IQK218"/>
      <c r="IQL218"/>
      <c r="IQM218"/>
      <c r="IQN218"/>
      <c r="IQO218"/>
      <c r="IQP218"/>
      <c r="IQQ218"/>
      <c r="IQR218"/>
      <c r="IQS218"/>
      <c r="IQT218"/>
      <c r="IQU218"/>
      <c r="IQV218"/>
      <c r="IQW218"/>
      <c r="IQX218"/>
      <c r="IQY218"/>
      <c r="IQZ218"/>
      <c r="IRA218"/>
      <c r="IRB218"/>
      <c r="IRC218"/>
      <c r="IRD218"/>
      <c r="IRE218"/>
      <c r="IRF218"/>
      <c r="IRG218"/>
      <c r="IRH218"/>
      <c r="IRI218"/>
      <c r="IRJ218"/>
      <c r="IRK218"/>
      <c r="IRL218"/>
      <c r="IRM218"/>
      <c r="IRN218"/>
      <c r="IRO218"/>
      <c r="IRP218"/>
      <c r="IRQ218"/>
      <c r="IRR218"/>
      <c r="IRS218"/>
      <c r="IRT218"/>
      <c r="IRU218"/>
      <c r="IRV218"/>
      <c r="IRW218"/>
      <c r="IRX218"/>
      <c r="IRY218"/>
      <c r="IRZ218"/>
      <c r="ISA218"/>
      <c r="ISB218"/>
      <c r="ISC218"/>
      <c r="ISD218"/>
      <c r="ISE218"/>
      <c r="ISF218"/>
      <c r="ISG218"/>
      <c r="ISH218"/>
      <c r="ISI218"/>
      <c r="ISJ218"/>
      <c r="ISK218"/>
      <c r="ISL218"/>
      <c r="ISM218"/>
      <c r="ISN218"/>
      <c r="ISO218"/>
      <c r="ISP218"/>
      <c r="ISQ218"/>
      <c r="ISR218"/>
      <c r="ISS218"/>
      <c r="IST218"/>
      <c r="ISU218"/>
      <c r="ISV218"/>
      <c r="ISW218"/>
      <c r="ISX218"/>
      <c r="ISY218"/>
      <c r="ISZ218"/>
      <c r="ITA218"/>
      <c r="ITB218"/>
      <c r="ITC218"/>
      <c r="ITD218"/>
      <c r="ITE218"/>
      <c r="ITF218"/>
      <c r="ITG218"/>
      <c r="ITH218"/>
      <c r="ITI218"/>
      <c r="ITJ218"/>
      <c r="ITK218"/>
      <c r="ITL218"/>
      <c r="ITM218"/>
      <c r="ITN218"/>
      <c r="ITO218"/>
      <c r="ITP218"/>
      <c r="ITQ218"/>
      <c r="ITR218"/>
      <c r="ITS218"/>
      <c r="ITT218"/>
      <c r="ITU218"/>
      <c r="ITV218"/>
      <c r="ITW218"/>
      <c r="ITX218"/>
      <c r="ITY218"/>
      <c r="ITZ218"/>
      <c r="IUA218"/>
      <c r="IUB218"/>
      <c r="IUC218"/>
      <c r="IUD218"/>
      <c r="IUE218"/>
      <c r="IUF218"/>
      <c r="IUG218"/>
      <c r="IUH218"/>
      <c r="IUI218"/>
      <c r="IUJ218"/>
      <c r="IUK218"/>
      <c r="IUL218"/>
      <c r="IUM218"/>
      <c r="IUN218"/>
      <c r="IUO218"/>
      <c r="IUP218"/>
      <c r="IUQ218"/>
      <c r="IUR218"/>
      <c r="IUS218"/>
      <c r="IUT218"/>
      <c r="IUU218"/>
      <c r="IUV218"/>
      <c r="IUW218"/>
      <c r="IUX218"/>
      <c r="IUY218"/>
      <c r="IUZ218"/>
      <c r="IVA218"/>
      <c r="IVB218"/>
      <c r="IVC218"/>
      <c r="IVD218"/>
      <c r="IVE218"/>
      <c r="IVF218"/>
      <c r="IVG218"/>
      <c r="IVH218"/>
      <c r="IVI218"/>
      <c r="IVJ218"/>
      <c r="IVK218"/>
      <c r="IVL218"/>
      <c r="IVM218"/>
      <c r="IVN218"/>
      <c r="IVO218"/>
      <c r="IVP218"/>
      <c r="IVQ218"/>
      <c r="IVR218"/>
      <c r="IVS218"/>
      <c r="IVT218"/>
      <c r="IVU218"/>
      <c r="IVV218"/>
      <c r="IVW218"/>
      <c r="IVX218"/>
      <c r="IVY218"/>
      <c r="IVZ218"/>
      <c r="IWA218"/>
      <c r="IWB218"/>
      <c r="IWC218"/>
      <c r="IWD218"/>
      <c r="IWE218"/>
      <c r="IWF218"/>
      <c r="IWG218"/>
      <c r="IWH218"/>
      <c r="IWI218"/>
      <c r="IWJ218"/>
      <c r="IWK218"/>
      <c r="IWL218"/>
      <c r="IWM218"/>
      <c r="IWN218"/>
      <c r="IWO218"/>
      <c r="IWP218"/>
      <c r="IWQ218"/>
      <c r="IWR218"/>
      <c r="IWS218"/>
      <c r="IWT218"/>
      <c r="IWU218"/>
      <c r="IWV218"/>
      <c r="IWW218"/>
      <c r="IWX218"/>
      <c r="IWY218"/>
      <c r="IWZ218"/>
      <c r="IXA218"/>
      <c r="IXB218"/>
      <c r="IXC218"/>
      <c r="IXD218"/>
      <c r="IXE218"/>
      <c r="IXF218"/>
      <c r="IXG218"/>
      <c r="IXH218"/>
      <c r="IXI218"/>
      <c r="IXJ218"/>
      <c r="IXK218"/>
      <c r="IXL218"/>
      <c r="IXM218"/>
      <c r="IXN218"/>
      <c r="IXO218"/>
      <c r="IXP218"/>
      <c r="IXQ218"/>
      <c r="IXR218"/>
      <c r="IXS218"/>
      <c r="IXT218"/>
      <c r="IXU218"/>
      <c r="IXV218"/>
      <c r="IXW218"/>
      <c r="IXX218"/>
      <c r="IXY218"/>
      <c r="IXZ218"/>
      <c r="IYA218"/>
      <c r="IYB218"/>
      <c r="IYC218"/>
      <c r="IYD218"/>
      <c r="IYE218"/>
      <c r="IYF218"/>
      <c r="IYG218"/>
      <c r="IYH218"/>
      <c r="IYI218"/>
      <c r="IYJ218"/>
      <c r="IYK218"/>
      <c r="IYL218"/>
      <c r="IYM218"/>
      <c r="IYN218"/>
      <c r="IYO218"/>
      <c r="IYP218"/>
      <c r="IYQ218"/>
      <c r="IYR218"/>
      <c r="IYS218"/>
      <c r="IYT218"/>
      <c r="IYU218"/>
      <c r="IYV218"/>
      <c r="IYW218"/>
      <c r="IYX218"/>
      <c r="IYY218"/>
      <c r="IYZ218"/>
      <c r="IZA218"/>
      <c r="IZB218"/>
      <c r="IZC218"/>
      <c r="IZD218"/>
      <c r="IZE218"/>
      <c r="IZF218"/>
      <c r="IZG218"/>
      <c r="IZH218"/>
      <c r="IZI218"/>
      <c r="IZJ218"/>
      <c r="IZK218"/>
      <c r="IZL218"/>
      <c r="IZM218"/>
      <c r="IZN218"/>
      <c r="IZO218"/>
      <c r="IZP218"/>
      <c r="IZQ218"/>
      <c r="IZR218"/>
      <c r="IZS218"/>
      <c r="IZT218"/>
      <c r="IZU218"/>
      <c r="IZV218"/>
      <c r="IZW218"/>
      <c r="IZX218"/>
      <c r="IZY218"/>
      <c r="IZZ218"/>
      <c r="JAA218"/>
      <c r="JAB218"/>
      <c r="JAC218"/>
      <c r="JAD218"/>
      <c r="JAE218"/>
      <c r="JAF218"/>
      <c r="JAG218"/>
      <c r="JAH218"/>
      <c r="JAI218"/>
      <c r="JAJ218"/>
      <c r="JAK218"/>
      <c r="JAL218"/>
      <c r="JAM218"/>
      <c r="JAN218"/>
      <c r="JAO218"/>
      <c r="JAP218"/>
      <c r="JAQ218"/>
      <c r="JAR218"/>
      <c r="JAS218"/>
      <c r="JAT218"/>
      <c r="JAU218"/>
      <c r="JAV218"/>
      <c r="JAW218"/>
      <c r="JAX218"/>
      <c r="JAY218"/>
      <c r="JAZ218"/>
      <c r="JBA218"/>
      <c r="JBB218"/>
      <c r="JBC218"/>
      <c r="JBD218"/>
      <c r="JBE218"/>
      <c r="JBF218"/>
      <c r="JBG218"/>
      <c r="JBH218"/>
      <c r="JBI218"/>
      <c r="JBJ218"/>
      <c r="JBK218"/>
      <c r="JBL218"/>
      <c r="JBM218"/>
      <c r="JBN218"/>
      <c r="JBO218"/>
      <c r="JBP218"/>
      <c r="JBQ218"/>
      <c r="JBR218"/>
      <c r="JBS218"/>
      <c r="JBT218"/>
      <c r="JBU218"/>
      <c r="JBV218"/>
      <c r="JBW218"/>
      <c r="JBX218"/>
      <c r="JBY218"/>
      <c r="JBZ218"/>
      <c r="JCA218"/>
      <c r="JCB218"/>
      <c r="JCC218"/>
      <c r="JCD218"/>
      <c r="JCE218"/>
      <c r="JCF218"/>
      <c r="JCG218"/>
      <c r="JCH218"/>
      <c r="JCI218"/>
      <c r="JCJ218"/>
      <c r="JCK218"/>
      <c r="JCL218"/>
      <c r="JCM218"/>
      <c r="JCN218"/>
      <c r="JCO218"/>
      <c r="JCP218"/>
      <c r="JCQ218"/>
      <c r="JCR218"/>
      <c r="JCS218"/>
      <c r="JCT218"/>
      <c r="JCU218"/>
      <c r="JCV218"/>
      <c r="JCW218"/>
      <c r="JCX218"/>
      <c r="JCY218"/>
      <c r="JCZ218"/>
      <c r="JDA218"/>
      <c r="JDB218"/>
      <c r="JDC218"/>
      <c r="JDD218"/>
      <c r="JDE218"/>
      <c r="JDF218"/>
      <c r="JDG218"/>
      <c r="JDH218"/>
      <c r="JDI218"/>
      <c r="JDJ218"/>
      <c r="JDK218"/>
      <c r="JDL218"/>
      <c r="JDM218"/>
      <c r="JDN218"/>
      <c r="JDO218"/>
      <c r="JDP218"/>
      <c r="JDQ218"/>
      <c r="JDR218"/>
      <c r="JDS218"/>
      <c r="JDT218"/>
      <c r="JDU218"/>
      <c r="JDV218"/>
      <c r="JDW218"/>
      <c r="JDX218"/>
      <c r="JDY218"/>
      <c r="JDZ218"/>
      <c r="JEA218"/>
      <c r="JEB218"/>
      <c r="JEC218"/>
      <c r="JED218"/>
      <c r="JEE218"/>
      <c r="JEF218"/>
      <c r="JEG218"/>
      <c r="JEH218"/>
      <c r="JEI218"/>
      <c r="JEJ218"/>
      <c r="JEK218"/>
      <c r="JEL218"/>
      <c r="JEM218"/>
      <c r="JEN218"/>
      <c r="JEO218"/>
      <c r="JEP218"/>
      <c r="JEQ218"/>
      <c r="JER218"/>
      <c r="JES218"/>
      <c r="JET218"/>
      <c r="JEU218"/>
      <c r="JEV218"/>
      <c r="JEW218"/>
      <c r="JEX218"/>
      <c r="JEY218"/>
      <c r="JEZ218"/>
      <c r="JFA218"/>
      <c r="JFB218"/>
      <c r="JFC218"/>
      <c r="JFD218"/>
      <c r="JFE218"/>
      <c r="JFF218"/>
      <c r="JFG218"/>
      <c r="JFH218"/>
      <c r="JFI218"/>
      <c r="JFJ218"/>
      <c r="JFK218"/>
      <c r="JFL218"/>
      <c r="JFM218"/>
      <c r="JFN218"/>
      <c r="JFO218"/>
      <c r="JFP218"/>
      <c r="JFQ218"/>
      <c r="JFR218"/>
      <c r="JFS218"/>
      <c r="JFT218"/>
      <c r="JFU218"/>
      <c r="JFV218"/>
      <c r="JFW218"/>
      <c r="JFX218"/>
      <c r="JFY218"/>
      <c r="JFZ218"/>
      <c r="JGA218"/>
      <c r="JGB218"/>
      <c r="JGC218"/>
      <c r="JGD218"/>
      <c r="JGE218"/>
      <c r="JGF218"/>
      <c r="JGG218"/>
      <c r="JGH218"/>
      <c r="JGI218"/>
      <c r="JGJ218"/>
      <c r="JGK218"/>
      <c r="JGL218"/>
      <c r="JGM218"/>
      <c r="JGN218"/>
      <c r="JGO218"/>
      <c r="JGP218"/>
      <c r="JGQ218"/>
      <c r="JGR218"/>
      <c r="JGS218"/>
      <c r="JGT218"/>
      <c r="JGU218"/>
      <c r="JGV218"/>
      <c r="JGW218"/>
      <c r="JGX218"/>
      <c r="JGY218"/>
      <c r="JGZ218"/>
      <c r="JHA218"/>
      <c r="JHB218"/>
      <c r="JHC218"/>
      <c r="JHD218"/>
      <c r="JHE218"/>
      <c r="JHF218"/>
      <c r="JHG218"/>
      <c r="JHH218"/>
      <c r="JHI218"/>
      <c r="JHJ218"/>
      <c r="JHK218"/>
      <c r="JHL218"/>
      <c r="JHM218"/>
      <c r="JHN218"/>
      <c r="JHO218"/>
      <c r="JHP218"/>
      <c r="JHQ218"/>
      <c r="JHR218"/>
      <c r="JHS218"/>
      <c r="JHT218"/>
      <c r="JHU218"/>
      <c r="JHV218"/>
      <c r="JHW218"/>
      <c r="JHX218"/>
      <c r="JHY218"/>
      <c r="JHZ218"/>
      <c r="JIA218"/>
      <c r="JIB218"/>
      <c r="JIC218"/>
      <c r="JID218"/>
      <c r="JIE218"/>
      <c r="JIF218"/>
      <c r="JIG218"/>
      <c r="JIH218"/>
      <c r="JII218"/>
      <c r="JIJ218"/>
      <c r="JIK218"/>
      <c r="JIL218"/>
      <c r="JIM218"/>
      <c r="JIN218"/>
      <c r="JIO218"/>
      <c r="JIP218"/>
      <c r="JIQ218"/>
      <c r="JIR218"/>
      <c r="JIS218"/>
      <c r="JIT218"/>
      <c r="JIU218"/>
      <c r="JIV218"/>
      <c r="JIW218"/>
      <c r="JIX218"/>
      <c r="JIY218"/>
      <c r="JIZ218"/>
      <c r="JJA218"/>
      <c r="JJB218"/>
      <c r="JJC218"/>
      <c r="JJD218"/>
      <c r="JJE218"/>
      <c r="JJF218"/>
      <c r="JJG218"/>
      <c r="JJH218"/>
      <c r="JJI218"/>
      <c r="JJJ218"/>
      <c r="JJK218"/>
      <c r="JJL218"/>
      <c r="JJM218"/>
      <c r="JJN218"/>
      <c r="JJO218"/>
      <c r="JJP218"/>
      <c r="JJQ218"/>
      <c r="JJR218"/>
      <c r="JJS218"/>
      <c r="JJT218"/>
      <c r="JJU218"/>
      <c r="JJV218"/>
      <c r="JJW218"/>
      <c r="JJX218"/>
      <c r="JJY218"/>
      <c r="JJZ218"/>
      <c r="JKA218"/>
      <c r="JKB218"/>
      <c r="JKC218"/>
      <c r="JKD218"/>
      <c r="JKE218"/>
      <c r="JKF218"/>
      <c r="JKG218"/>
      <c r="JKH218"/>
      <c r="JKI218"/>
      <c r="JKJ218"/>
      <c r="JKK218"/>
      <c r="JKL218"/>
      <c r="JKM218"/>
      <c r="JKN218"/>
      <c r="JKO218"/>
      <c r="JKP218"/>
      <c r="JKQ218"/>
      <c r="JKR218"/>
      <c r="JKS218"/>
      <c r="JKT218"/>
      <c r="JKU218"/>
      <c r="JKV218"/>
      <c r="JKW218"/>
      <c r="JKX218"/>
      <c r="JKY218"/>
      <c r="JKZ218"/>
      <c r="JLA218"/>
      <c r="JLB218"/>
      <c r="JLC218"/>
      <c r="JLD218"/>
      <c r="JLE218"/>
      <c r="JLF218"/>
      <c r="JLG218"/>
      <c r="JLH218"/>
      <c r="JLI218"/>
      <c r="JLJ218"/>
      <c r="JLK218"/>
      <c r="JLL218"/>
      <c r="JLM218"/>
      <c r="JLN218"/>
      <c r="JLO218"/>
      <c r="JLP218"/>
      <c r="JLQ218"/>
      <c r="JLR218"/>
      <c r="JLS218"/>
      <c r="JLT218"/>
      <c r="JLU218"/>
      <c r="JLV218"/>
      <c r="JLW218"/>
      <c r="JLX218"/>
      <c r="JLY218"/>
      <c r="JLZ218"/>
      <c r="JMA218"/>
      <c r="JMB218"/>
      <c r="JMC218"/>
      <c r="JMD218"/>
      <c r="JME218"/>
      <c r="JMF218"/>
      <c r="JMG218"/>
      <c r="JMH218"/>
      <c r="JMI218"/>
      <c r="JMJ218"/>
      <c r="JMK218"/>
      <c r="JML218"/>
      <c r="JMM218"/>
      <c r="JMN218"/>
      <c r="JMO218"/>
      <c r="JMP218"/>
      <c r="JMQ218"/>
      <c r="JMR218"/>
      <c r="JMS218"/>
      <c r="JMT218"/>
      <c r="JMU218"/>
      <c r="JMV218"/>
      <c r="JMW218"/>
      <c r="JMX218"/>
      <c r="JMY218"/>
      <c r="JMZ218"/>
      <c r="JNA218"/>
      <c r="JNB218"/>
      <c r="JNC218"/>
      <c r="JND218"/>
      <c r="JNE218"/>
      <c r="JNF218"/>
      <c r="JNG218"/>
      <c r="JNH218"/>
      <c r="JNI218"/>
      <c r="JNJ218"/>
      <c r="JNK218"/>
      <c r="JNL218"/>
      <c r="JNM218"/>
      <c r="JNN218"/>
      <c r="JNO218"/>
      <c r="JNP218"/>
      <c r="JNQ218"/>
      <c r="JNR218"/>
      <c r="JNS218"/>
      <c r="JNT218"/>
      <c r="JNU218"/>
      <c r="JNV218"/>
      <c r="JNW218"/>
      <c r="JNX218"/>
      <c r="JNY218"/>
      <c r="JNZ218"/>
      <c r="JOA218"/>
      <c r="JOB218"/>
      <c r="JOC218"/>
      <c r="JOD218"/>
      <c r="JOE218"/>
      <c r="JOF218"/>
      <c r="JOG218"/>
      <c r="JOH218"/>
      <c r="JOI218"/>
      <c r="JOJ218"/>
      <c r="JOK218"/>
      <c r="JOL218"/>
      <c r="JOM218"/>
      <c r="JON218"/>
      <c r="JOO218"/>
      <c r="JOP218"/>
      <c r="JOQ218"/>
      <c r="JOR218"/>
      <c r="JOS218"/>
      <c r="JOT218"/>
      <c r="JOU218"/>
      <c r="JOV218"/>
      <c r="JOW218"/>
      <c r="JOX218"/>
      <c r="JOY218"/>
      <c r="JOZ218"/>
      <c r="JPA218"/>
      <c r="JPB218"/>
      <c r="JPC218"/>
      <c r="JPD218"/>
      <c r="JPE218"/>
      <c r="JPF218"/>
      <c r="JPG218"/>
      <c r="JPH218"/>
      <c r="JPI218"/>
      <c r="JPJ218"/>
      <c r="JPK218"/>
      <c r="JPL218"/>
      <c r="JPM218"/>
      <c r="JPN218"/>
      <c r="JPO218"/>
      <c r="JPP218"/>
      <c r="JPQ218"/>
      <c r="JPR218"/>
      <c r="JPS218"/>
      <c r="JPT218"/>
      <c r="JPU218"/>
      <c r="JPV218"/>
      <c r="JPW218"/>
      <c r="JPX218"/>
      <c r="JPY218"/>
      <c r="JPZ218"/>
      <c r="JQA218"/>
      <c r="JQB218"/>
      <c r="JQC218"/>
      <c r="JQD218"/>
      <c r="JQE218"/>
      <c r="JQF218"/>
      <c r="JQG218"/>
      <c r="JQH218"/>
      <c r="JQI218"/>
      <c r="JQJ218"/>
      <c r="JQK218"/>
      <c r="JQL218"/>
      <c r="JQM218"/>
      <c r="JQN218"/>
      <c r="JQO218"/>
      <c r="JQP218"/>
      <c r="JQQ218"/>
      <c r="JQR218"/>
      <c r="JQS218"/>
      <c r="JQT218"/>
      <c r="JQU218"/>
      <c r="JQV218"/>
      <c r="JQW218"/>
      <c r="JQX218"/>
      <c r="JQY218"/>
      <c r="JQZ218"/>
      <c r="JRA218"/>
      <c r="JRB218"/>
      <c r="JRC218"/>
      <c r="JRD218"/>
      <c r="JRE218"/>
      <c r="JRF218"/>
      <c r="JRG218"/>
      <c r="JRH218"/>
      <c r="JRI218"/>
      <c r="JRJ218"/>
      <c r="JRK218"/>
      <c r="JRL218"/>
      <c r="JRM218"/>
      <c r="JRN218"/>
      <c r="JRO218"/>
      <c r="JRP218"/>
      <c r="JRQ218"/>
      <c r="JRR218"/>
      <c r="JRS218"/>
      <c r="JRT218"/>
      <c r="JRU218"/>
      <c r="JRV218"/>
      <c r="JRW218"/>
      <c r="JRX218"/>
      <c r="JRY218"/>
      <c r="JRZ218"/>
      <c r="JSA218"/>
      <c r="JSB218"/>
      <c r="JSC218"/>
      <c r="JSD218"/>
      <c r="JSE218"/>
      <c r="JSF218"/>
      <c r="JSG218"/>
      <c r="JSH218"/>
      <c r="JSI218"/>
      <c r="JSJ218"/>
      <c r="JSK218"/>
      <c r="JSL218"/>
      <c r="JSM218"/>
      <c r="JSN218"/>
      <c r="JSO218"/>
      <c r="JSP218"/>
      <c r="JSQ218"/>
      <c r="JSR218"/>
      <c r="JSS218"/>
      <c r="JST218"/>
      <c r="JSU218"/>
      <c r="JSV218"/>
      <c r="JSW218"/>
      <c r="JSX218"/>
      <c r="JSY218"/>
      <c r="JSZ218"/>
      <c r="JTA218"/>
      <c r="JTB218"/>
      <c r="JTC218"/>
      <c r="JTD218"/>
      <c r="JTE218"/>
      <c r="JTF218"/>
      <c r="JTG218"/>
      <c r="JTH218"/>
      <c r="JTI218"/>
      <c r="JTJ218"/>
      <c r="JTK218"/>
      <c r="JTL218"/>
      <c r="JTM218"/>
      <c r="JTN218"/>
      <c r="JTO218"/>
      <c r="JTP218"/>
      <c r="JTQ218"/>
      <c r="JTR218"/>
      <c r="JTS218"/>
      <c r="JTT218"/>
      <c r="JTU218"/>
      <c r="JTV218"/>
      <c r="JTW218"/>
      <c r="JTX218"/>
      <c r="JTY218"/>
      <c r="JTZ218"/>
      <c r="JUA218"/>
      <c r="JUB218"/>
      <c r="JUC218"/>
      <c r="JUD218"/>
      <c r="JUE218"/>
      <c r="JUF218"/>
      <c r="JUG218"/>
      <c r="JUH218"/>
      <c r="JUI218"/>
      <c r="JUJ218"/>
      <c r="JUK218"/>
      <c r="JUL218"/>
      <c r="JUM218"/>
      <c r="JUN218"/>
      <c r="JUO218"/>
      <c r="JUP218"/>
      <c r="JUQ218"/>
      <c r="JUR218"/>
      <c r="JUS218"/>
      <c r="JUT218"/>
      <c r="JUU218"/>
      <c r="JUV218"/>
      <c r="JUW218"/>
      <c r="JUX218"/>
      <c r="JUY218"/>
      <c r="JUZ218"/>
      <c r="JVA218"/>
      <c r="JVB218"/>
      <c r="JVC218"/>
      <c r="JVD218"/>
      <c r="JVE218"/>
      <c r="JVF218"/>
      <c r="JVG218"/>
      <c r="JVH218"/>
      <c r="JVI218"/>
      <c r="JVJ218"/>
      <c r="JVK218"/>
      <c r="JVL218"/>
      <c r="JVM218"/>
      <c r="JVN218"/>
      <c r="JVO218"/>
      <c r="JVP218"/>
      <c r="JVQ218"/>
      <c r="JVR218"/>
      <c r="JVS218"/>
      <c r="JVT218"/>
      <c r="JVU218"/>
      <c r="JVV218"/>
      <c r="JVW218"/>
      <c r="JVX218"/>
      <c r="JVY218"/>
      <c r="JVZ218"/>
      <c r="JWA218"/>
      <c r="JWB218"/>
      <c r="JWC218"/>
      <c r="JWD218"/>
      <c r="JWE218"/>
      <c r="JWF218"/>
      <c r="JWG218"/>
      <c r="JWH218"/>
      <c r="JWI218"/>
      <c r="JWJ218"/>
      <c r="JWK218"/>
      <c r="JWL218"/>
      <c r="JWM218"/>
      <c r="JWN218"/>
      <c r="JWO218"/>
      <c r="JWP218"/>
      <c r="JWQ218"/>
      <c r="JWR218"/>
      <c r="JWS218"/>
      <c r="JWT218"/>
      <c r="JWU218"/>
      <c r="JWV218"/>
      <c r="JWW218"/>
      <c r="JWX218"/>
      <c r="JWY218"/>
      <c r="JWZ218"/>
      <c r="JXA218"/>
      <c r="JXB218"/>
      <c r="JXC218"/>
      <c r="JXD218"/>
      <c r="JXE218"/>
      <c r="JXF218"/>
      <c r="JXG218"/>
      <c r="JXH218"/>
      <c r="JXI218"/>
      <c r="JXJ218"/>
      <c r="JXK218"/>
      <c r="JXL218"/>
      <c r="JXM218"/>
      <c r="JXN218"/>
      <c r="JXO218"/>
      <c r="JXP218"/>
      <c r="JXQ218"/>
      <c r="JXR218"/>
      <c r="JXS218"/>
      <c r="JXT218"/>
      <c r="JXU218"/>
      <c r="JXV218"/>
      <c r="JXW218"/>
      <c r="JXX218"/>
      <c r="JXY218"/>
      <c r="JXZ218"/>
      <c r="JYA218"/>
      <c r="JYB218"/>
      <c r="JYC218"/>
      <c r="JYD218"/>
      <c r="JYE218"/>
      <c r="JYF218"/>
      <c r="JYG218"/>
      <c r="JYH218"/>
      <c r="JYI218"/>
      <c r="JYJ218"/>
      <c r="JYK218"/>
      <c r="JYL218"/>
      <c r="JYM218"/>
      <c r="JYN218"/>
      <c r="JYO218"/>
      <c r="JYP218"/>
      <c r="JYQ218"/>
      <c r="JYR218"/>
      <c r="JYS218"/>
      <c r="JYT218"/>
      <c r="JYU218"/>
      <c r="JYV218"/>
      <c r="JYW218"/>
      <c r="JYX218"/>
      <c r="JYY218"/>
      <c r="JYZ218"/>
      <c r="JZA218"/>
      <c r="JZB218"/>
      <c r="JZC218"/>
      <c r="JZD218"/>
      <c r="JZE218"/>
      <c r="JZF218"/>
      <c r="JZG218"/>
      <c r="JZH218"/>
      <c r="JZI218"/>
      <c r="JZJ218"/>
      <c r="JZK218"/>
      <c r="JZL218"/>
      <c r="JZM218"/>
      <c r="JZN218"/>
      <c r="JZO218"/>
      <c r="JZP218"/>
      <c r="JZQ218"/>
      <c r="JZR218"/>
      <c r="JZS218"/>
      <c r="JZT218"/>
      <c r="JZU218"/>
      <c r="JZV218"/>
      <c r="JZW218"/>
      <c r="JZX218"/>
      <c r="JZY218"/>
      <c r="JZZ218"/>
      <c r="KAA218"/>
      <c r="KAB218"/>
      <c r="KAC218"/>
      <c r="KAD218"/>
      <c r="KAE218"/>
      <c r="KAF218"/>
      <c r="KAG218"/>
      <c r="KAH218"/>
      <c r="KAI218"/>
      <c r="KAJ218"/>
      <c r="KAK218"/>
      <c r="KAL218"/>
      <c r="KAM218"/>
      <c r="KAN218"/>
      <c r="KAO218"/>
      <c r="KAP218"/>
      <c r="KAQ218"/>
      <c r="KAR218"/>
      <c r="KAS218"/>
      <c r="KAT218"/>
      <c r="KAU218"/>
      <c r="KAV218"/>
      <c r="KAW218"/>
      <c r="KAX218"/>
      <c r="KAY218"/>
      <c r="KAZ218"/>
      <c r="KBA218"/>
      <c r="KBB218"/>
      <c r="KBC218"/>
      <c r="KBD218"/>
      <c r="KBE218"/>
      <c r="KBF218"/>
      <c r="KBG218"/>
      <c r="KBH218"/>
      <c r="KBI218"/>
      <c r="KBJ218"/>
      <c r="KBK218"/>
      <c r="KBL218"/>
      <c r="KBM218"/>
      <c r="KBN218"/>
      <c r="KBO218"/>
      <c r="KBP218"/>
      <c r="KBQ218"/>
      <c r="KBR218"/>
      <c r="KBS218"/>
      <c r="KBT218"/>
      <c r="KBU218"/>
      <c r="KBV218"/>
      <c r="KBW218"/>
      <c r="KBX218"/>
      <c r="KBY218"/>
      <c r="KBZ218"/>
      <c r="KCA218"/>
      <c r="KCB218"/>
      <c r="KCC218"/>
      <c r="KCD218"/>
      <c r="KCE218"/>
      <c r="KCF218"/>
      <c r="KCG218"/>
      <c r="KCH218"/>
      <c r="KCI218"/>
      <c r="KCJ218"/>
      <c r="KCK218"/>
      <c r="KCL218"/>
      <c r="KCM218"/>
      <c r="KCN218"/>
      <c r="KCO218"/>
      <c r="KCP218"/>
      <c r="KCQ218"/>
      <c r="KCR218"/>
      <c r="KCS218"/>
      <c r="KCT218"/>
      <c r="KCU218"/>
      <c r="KCV218"/>
      <c r="KCW218"/>
      <c r="KCX218"/>
      <c r="KCY218"/>
      <c r="KCZ218"/>
      <c r="KDA218"/>
      <c r="KDB218"/>
      <c r="KDC218"/>
      <c r="KDD218"/>
      <c r="KDE218"/>
      <c r="KDF218"/>
      <c r="KDG218"/>
      <c r="KDH218"/>
      <c r="KDI218"/>
      <c r="KDJ218"/>
      <c r="KDK218"/>
      <c r="KDL218"/>
      <c r="KDM218"/>
      <c r="KDN218"/>
      <c r="KDO218"/>
      <c r="KDP218"/>
      <c r="KDQ218"/>
      <c r="KDR218"/>
      <c r="KDS218"/>
      <c r="KDT218"/>
      <c r="KDU218"/>
      <c r="KDV218"/>
      <c r="KDW218"/>
      <c r="KDX218"/>
      <c r="KDY218"/>
      <c r="KDZ218"/>
      <c r="KEA218"/>
      <c r="KEB218"/>
      <c r="KEC218"/>
      <c r="KED218"/>
      <c r="KEE218"/>
      <c r="KEF218"/>
      <c r="KEG218"/>
      <c r="KEH218"/>
      <c r="KEI218"/>
      <c r="KEJ218"/>
      <c r="KEK218"/>
      <c r="KEL218"/>
      <c r="KEM218"/>
      <c r="KEN218"/>
      <c r="KEO218"/>
      <c r="KEP218"/>
      <c r="KEQ218"/>
      <c r="KER218"/>
      <c r="KES218"/>
      <c r="KET218"/>
      <c r="KEU218"/>
      <c r="KEV218"/>
      <c r="KEW218"/>
      <c r="KEX218"/>
      <c r="KEY218"/>
      <c r="KEZ218"/>
      <c r="KFA218"/>
      <c r="KFB218"/>
      <c r="KFC218"/>
      <c r="KFD218"/>
      <c r="KFE218"/>
      <c r="KFF218"/>
      <c r="KFG218"/>
      <c r="KFH218"/>
      <c r="KFI218"/>
      <c r="KFJ218"/>
      <c r="KFK218"/>
      <c r="KFL218"/>
      <c r="KFM218"/>
      <c r="KFN218"/>
      <c r="KFO218"/>
      <c r="KFP218"/>
      <c r="KFQ218"/>
      <c r="KFR218"/>
      <c r="KFS218"/>
      <c r="KFT218"/>
      <c r="KFU218"/>
      <c r="KFV218"/>
      <c r="KFW218"/>
      <c r="KFX218"/>
      <c r="KFY218"/>
      <c r="KFZ218"/>
      <c r="KGA218"/>
      <c r="KGB218"/>
      <c r="KGC218"/>
      <c r="KGD218"/>
      <c r="KGE218"/>
      <c r="KGF218"/>
      <c r="KGG218"/>
      <c r="KGH218"/>
      <c r="KGI218"/>
      <c r="KGJ218"/>
      <c r="KGK218"/>
      <c r="KGL218"/>
      <c r="KGM218"/>
      <c r="KGN218"/>
      <c r="KGO218"/>
      <c r="KGP218"/>
      <c r="KGQ218"/>
      <c r="KGR218"/>
      <c r="KGS218"/>
      <c r="KGT218"/>
      <c r="KGU218"/>
      <c r="KGV218"/>
      <c r="KGW218"/>
      <c r="KGX218"/>
      <c r="KGY218"/>
      <c r="KGZ218"/>
      <c r="KHA218"/>
      <c r="KHB218"/>
      <c r="KHC218"/>
      <c r="KHD218"/>
      <c r="KHE218"/>
      <c r="KHF218"/>
      <c r="KHG218"/>
      <c r="KHH218"/>
      <c r="KHI218"/>
      <c r="KHJ218"/>
      <c r="KHK218"/>
      <c r="KHL218"/>
      <c r="KHM218"/>
      <c r="KHN218"/>
      <c r="KHO218"/>
      <c r="KHP218"/>
      <c r="KHQ218"/>
      <c r="KHR218"/>
      <c r="KHS218"/>
      <c r="KHT218"/>
      <c r="KHU218"/>
      <c r="KHV218"/>
      <c r="KHW218"/>
      <c r="KHX218"/>
      <c r="KHY218"/>
      <c r="KHZ218"/>
      <c r="KIA218"/>
      <c r="KIB218"/>
      <c r="KIC218"/>
      <c r="KID218"/>
      <c r="KIE218"/>
      <c r="KIF218"/>
      <c r="KIG218"/>
      <c r="KIH218"/>
      <c r="KII218"/>
      <c r="KIJ218"/>
      <c r="KIK218"/>
      <c r="KIL218"/>
      <c r="KIM218"/>
      <c r="KIN218"/>
      <c r="KIO218"/>
      <c r="KIP218"/>
      <c r="KIQ218"/>
      <c r="KIR218"/>
      <c r="KIS218"/>
      <c r="KIT218"/>
      <c r="KIU218"/>
      <c r="KIV218"/>
      <c r="KIW218"/>
      <c r="KIX218"/>
      <c r="KIY218"/>
      <c r="KIZ218"/>
      <c r="KJA218"/>
      <c r="KJB218"/>
      <c r="KJC218"/>
      <c r="KJD218"/>
      <c r="KJE218"/>
      <c r="KJF218"/>
      <c r="KJG218"/>
      <c r="KJH218"/>
      <c r="KJI218"/>
      <c r="KJJ218"/>
      <c r="KJK218"/>
      <c r="KJL218"/>
      <c r="KJM218"/>
      <c r="KJN218"/>
      <c r="KJO218"/>
      <c r="KJP218"/>
      <c r="KJQ218"/>
      <c r="KJR218"/>
      <c r="KJS218"/>
      <c r="KJT218"/>
      <c r="KJU218"/>
      <c r="KJV218"/>
      <c r="KJW218"/>
      <c r="KJX218"/>
      <c r="KJY218"/>
      <c r="KJZ218"/>
      <c r="KKA218"/>
      <c r="KKB218"/>
      <c r="KKC218"/>
      <c r="KKD218"/>
      <c r="KKE218"/>
      <c r="KKF218"/>
      <c r="KKG218"/>
      <c r="KKH218"/>
      <c r="KKI218"/>
      <c r="KKJ218"/>
      <c r="KKK218"/>
      <c r="KKL218"/>
      <c r="KKM218"/>
      <c r="KKN218"/>
      <c r="KKO218"/>
      <c r="KKP218"/>
      <c r="KKQ218"/>
      <c r="KKR218"/>
      <c r="KKS218"/>
      <c r="KKT218"/>
      <c r="KKU218"/>
      <c r="KKV218"/>
      <c r="KKW218"/>
      <c r="KKX218"/>
      <c r="KKY218"/>
      <c r="KKZ218"/>
      <c r="KLA218"/>
      <c r="KLB218"/>
      <c r="KLC218"/>
      <c r="KLD218"/>
      <c r="KLE218"/>
      <c r="KLF218"/>
      <c r="KLG218"/>
      <c r="KLH218"/>
      <c r="KLI218"/>
      <c r="KLJ218"/>
      <c r="KLK218"/>
      <c r="KLL218"/>
      <c r="KLM218"/>
      <c r="KLN218"/>
      <c r="KLO218"/>
      <c r="KLP218"/>
      <c r="KLQ218"/>
      <c r="KLR218"/>
      <c r="KLS218"/>
      <c r="KLT218"/>
      <c r="KLU218"/>
      <c r="KLV218"/>
      <c r="KLW218"/>
      <c r="KLX218"/>
      <c r="KLY218"/>
      <c r="KLZ218"/>
      <c r="KMA218"/>
      <c r="KMB218"/>
      <c r="KMC218"/>
      <c r="KMD218"/>
      <c r="KME218"/>
      <c r="KMF218"/>
      <c r="KMG218"/>
      <c r="KMH218"/>
      <c r="KMI218"/>
      <c r="KMJ218"/>
      <c r="KMK218"/>
      <c r="KML218"/>
      <c r="KMM218"/>
      <c r="KMN218"/>
      <c r="KMO218"/>
      <c r="KMP218"/>
      <c r="KMQ218"/>
      <c r="KMR218"/>
      <c r="KMS218"/>
      <c r="KMT218"/>
      <c r="KMU218"/>
      <c r="KMV218"/>
      <c r="KMW218"/>
      <c r="KMX218"/>
      <c r="KMY218"/>
      <c r="KMZ218"/>
      <c r="KNA218"/>
      <c r="KNB218"/>
      <c r="KNC218"/>
      <c r="KND218"/>
      <c r="KNE218"/>
      <c r="KNF218"/>
      <c r="KNG218"/>
      <c r="KNH218"/>
      <c r="KNI218"/>
      <c r="KNJ218"/>
      <c r="KNK218"/>
      <c r="KNL218"/>
      <c r="KNM218"/>
      <c r="KNN218"/>
      <c r="KNO218"/>
      <c r="KNP218"/>
      <c r="KNQ218"/>
      <c r="KNR218"/>
      <c r="KNS218"/>
      <c r="KNT218"/>
      <c r="KNU218"/>
      <c r="KNV218"/>
      <c r="KNW218"/>
      <c r="KNX218"/>
      <c r="KNY218"/>
      <c r="KNZ218"/>
      <c r="KOA218"/>
      <c r="KOB218"/>
      <c r="KOC218"/>
      <c r="KOD218"/>
      <c r="KOE218"/>
      <c r="KOF218"/>
      <c r="KOG218"/>
      <c r="KOH218"/>
      <c r="KOI218"/>
      <c r="KOJ218"/>
      <c r="KOK218"/>
      <c r="KOL218"/>
      <c r="KOM218"/>
      <c r="KON218"/>
      <c r="KOO218"/>
      <c r="KOP218"/>
      <c r="KOQ218"/>
      <c r="KOR218"/>
      <c r="KOS218"/>
      <c r="KOT218"/>
      <c r="KOU218"/>
      <c r="KOV218"/>
      <c r="KOW218"/>
      <c r="KOX218"/>
      <c r="KOY218"/>
      <c r="KOZ218"/>
      <c r="KPA218"/>
      <c r="KPB218"/>
      <c r="KPC218"/>
      <c r="KPD218"/>
      <c r="KPE218"/>
      <c r="KPF218"/>
      <c r="KPG218"/>
      <c r="KPH218"/>
      <c r="KPI218"/>
      <c r="KPJ218"/>
      <c r="KPK218"/>
      <c r="KPL218"/>
      <c r="KPM218"/>
      <c r="KPN218"/>
      <c r="KPO218"/>
      <c r="KPP218"/>
      <c r="KPQ218"/>
      <c r="KPR218"/>
      <c r="KPS218"/>
      <c r="KPT218"/>
      <c r="KPU218"/>
      <c r="KPV218"/>
      <c r="KPW218"/>
      <c r="KPX218"/>
      <c r="KPY218"/>
      <c r="KPZ218"/>
      <c r="KQA218"/>
      <c r="KQB218"/>
      <c r="KQC218"/>
      <c r="KQD218"/>
      <c r="KQE218"/>
      <c r="KQF218"/>
      <c r="KQG218"/>
      <c r="KQH218"/>
      <c r="KQI218"/>
      <c r="KQJ218"/>
      <c r="KQK218"/>
      <c r="KQL218"/>
      <c r="KQM218"/>
      <c r="KQN218"/>
      <c r="KQO218"/>
      <c r="KQP218"/>
      <c r="KQQ218"/>
      <c r="KQR218"/>
      <c r="KQS218"/>
      <c r="KQT218"/>
      <c r="KQU218"/>
      <c r="KQV218"/>
      <c r="KQW218"/>
      <c r="KQX218"/>
      <c r="KQY218"/>
      <c r="KQZ218"/>
      <c r="KRA218"/>
      <c r="KRB218"/>
      <c r="KRC218"/>
      <c r="KRD218"/>
      <c r="KRE218"/>
      <c r="KRF218"/>
      <c r="KRG218"/>
      <c r="KRH218"/>
      <c r="KRI218"/>
      <c r="KRJ218"/>
      <c r="KRK218"/>
      <c r="KRL218"/>
      <c r="KRM218"/>
      <c r="KRN218"/>
      <c r="KRO218"/>
      <c r="KRP218"/>
      <c r="KRQ218"/>
      <c r="KRR218"/>
      <c r="KRS218"/>
      <c r="KRT218"/>
      <c r="KRU218"/>
      <c r="KRV218"/>
      <c r="KRW218"/>
      <c r="KRX218"/>
      <c r="KRY218"/>
      <c r="KRZ218"/>
      <c r="KSA218"/>
      <c r="KSB218"/>
      <c r="KSC218"/>
      <c r="KSD218"/>
      <c r="KSE218"/>
      <c r="KSF218"/>
      <c r="KSG218"/>
      <c r="KSH218"/>
      <c r="KSI218"/>
      <c r="KSJ218"/>
      <c r="KSK218"/>
      <c r="KSL218"/>
      <c r="KSM218"/>
      <c r="KSN218"/>
      <c r="KSO218"/>
      <c r="KSP218"/>
      <c r="KSQ218"/>
      <c r="KSR218"/>
      <c r="KSS218"/>
      <c r="KST218"/>
      <c r="KSU218"/>
      <c r="KSV218"/>
      <c r="KSW218"/>
      <c r="KSX218"/>
      <c r="KSY218"/>
      <c r="KSZ218"/>
      <c r="KTA218"/>
      <c r="KTB218"/>
      <c r="KTC218"/>
      <c r="KTD218"/>
      <c r="KTE218"/>
      <c r="KTF218"/>
      <c r="KTG218"/>
      <c r="KTH218"/>
      <c r="KTI218"/>
      <c r="KTJ218"/>
      <c r="KTK218"/>
      <c r="KTL218"/>
      <c r="KTM218"/>
      <c r="KTN218"/>
      <c r="KTO218"/>
      <c r="KTP218"/>
      <c r="KTQ218"/>
      <c r="KTR218"/>
      <c r="KTS218"/>
      <c r="KTT218"/>
      <c r="KTU218"/>
      <c r="KTV218"/>
      <c r="KTW218"/>
      <c r="KTX218"/>
      <c r="KTY218"/>
      <c r="KTZ218"/>
      <c r="KUA218"/>
      <c r="KUB218"/>
      <c r="KUC218"/>
      <c r="KUD218"/>
      <c r="KUE218"/>
      <c r="KUF218"/>
      <c r="KUG218"/>
      <c r="KUH218"/>
      <c r="KUI218"/>
      <c r="KUJ218"/>
      <c r="KUK218"/>
      <c r="KUL218"/>
      <c r="KUM218"/>
      <c r="KUN218"/>
      <c r="KUO218"/>
      <c r="KUP218"/>
      <c r="KUQ218"/>
      <c r="KUR218"/>
      <c r="KUS218"/>
      <c r="KUT218"/>
      <c r="KUU218"/>
      <c r="KUV218"/>
      <c r="KUW218"/>
      <c r="KUX218"/>
      <c r="KUY218"/>
      <c r="KUZ218"/>
      <c r="KVA218"/>
      <c r="KVB218"/>
      <c r="KVC218"/>
      <c r="KVD218"/>
      <c r="KVE218"/>
      <c r="KVF218"/>
      <c r="KVG218"/>
      <c r="KVH218"/>
      <c r="KVI218"/>
      <c r="KVJ218"/>
      <c r="KVK218"/>
      <c r="KVL218"/>
      <c r="KVM218"/>
      <c r="KVN218"/>
      <c r="KVO218"/>
      <c r="KVP218"/>
      <c r="KVQ218"/>
      <c r="KVR218"/>
      <c r="KVS218"/>
      <c r="KVT218"/>
      <c r="KVU218"/>
      <c r="KVV218"/>
      <c r="KVW218"/>
      <c r="KVX218"/>
      <c r="KVY218"/>
      <c r="KVZ218"/>
      <c r="KWA218"/>
      <c r="KWB218"/>
      <c r="KWC218"/>
      <c r="KWD218"/>
      <c r="KWE218"/>
      <c r="KWF218"/>
      <c r="KWG218"/>
      <c r="KWH218"/>
      <c r="KWI218"/>
      <c r="KWJ218"/>
      <c r="KWK218"/>
      <c r="KWL218"/>
      <c r="KWM218"/>
      <c r="KWN218"/>
      <c r="KWO218"/>
      <c r="KWP218"/>
      <c r="KWQ218"/>
      <c r="KWR218"/>
      <c r="KWS218"/>
      <c r="KWT218"/>
      <c r="KWU218"/>
      <c r="KWV218"/>
      <c r="KWW218"/>
      <c r="KWX218"/>
      <c r="KWY218"/>
      <c r="KWZ218"/>
      <c r="KXA218"/>
      <c r="KXB218"/>
      <c r="KXC218"/>
      <c r="KXD218"/>
      <c r="KXE218"/>
      <c r="KXF218"/>
      <c r="KXG218"/>
      <c r="KXH218"/>
      <c r="KXI218"/>
      <c r="KXJ218"/>
      <c r="KXK218"/>
      <c r="KXL218"/>
      <c r="KXM218"/>
      <c r="KXN218"/>
      <c r="KXO218"/>
      <c r="KXP218"/>
      <c r="KXQ218"/>
      <c r="KXR218"/>
      <c r="KXS218"/>
      <c r="KXT218"/>
      <c r="KXU218"/>
      <c r="KXV218"/>
      <c r="KXW218"/>
      <c r="KXX218"/>
      <c r="KXY218"/>
      <c r="KXZ218"/>
      <c r="KYA218"/>
      <c r="KYB218"/>
      <c r="KYC218"/>
      <c r="KYD218"/>
      <c r="KYE218"/>
      <c r="KYF218"/>
      <c r="KYG218"/>
      <c r="KYH218"/>
      <c r="KYI218"/>
      <c r="KYJ218"/>
      <c r="KYK218"/>
      <c r="KYL218"/>
      <c r="KYM218"/>
      <c r="KYN218"/>
      <c r="KYO218"/>
      <c r="KYP218"/>
      <c r="KYQ218"/>
      <c r="KYR218"/>
      <c r="KYS218"/>
      <c r="KYT218"/>
      <c r="KYU218"/>
      <c r="KYV218"/>
      <c r="KYW218"/>
      <c r="KYX218"/>
      <c r="KYY218"/>
      <c r="KYZ218"/>
      <c r="KZA218"/>
      <c r="KZB218"/>
      <c r="KZC218"/>
      <c r="KZD218"/>
      <c r="KZE218"/>
      <c r="KZF218"/>
      <c r="KZG218"/>
      <c r="KZH218"/>
      <c r="KZI218"/>
      <c r="KZJ218"/>
      <c r="KZK218"/>
      <c r="KZL218"/>
      <c r="KZM218"/>
      <c r="KZN218"/>
      <c r="KZO218"/>
      <c r="KZP218"/>
      <c r="KZQ218"/>
      <c r="KZR218"/>
      <c r="KZS218"/>
      <c r="KZT218"/>
      <c r="KZU218"/>
      <c r="KZV218"/>
      <c r="KZW218"/>
      <c r="KZX218"/>
      <c r="KZY218"/>
      <c r="KZZ218"/>
      <c r="LAA218"/>
      <c r="LAB218"/>
      <c r="LAC218"/>
      <c r="LAD218"/>
      <c r="LAE218"/>
      <c r="LAF218"/>
      <c r="LAG218"/>
      <c r="LAH218"/>
      <c r="LAI218"/>
      <c r="LAJ218"/>
      <c r="LAK218"/>
      <c r="LAL218"/>
      <c r="LAM218"/>
      <c r="LAN218"/>
      <c r="LAO218"/>
      <c r="LAP218"/>
      <c r="LAQ218"/>
      <c r="LAR218"/>
      <c r="LAS218"/>
      <c r="LAT218"/>
      <c r="LAU218"/>
      <c r="LAV218"/>
      <c r="LAW218"/>
      <c r="LAX218"/>
      <c r="LAY218"/>
      <c r="LAZ218"/>
      <c r="LBA218"/>
      <c r="LBB218"/>
      <c r="LBC218"/>
      <c r="LBD218"/>
      <c r="LBE218"/>
      <c r="LBF218"/>
      <c r="LBG218"/>
      <c r="LBH218"/>
      <c r="LBI218"/>
      <c r="LBJ218"/>
      <c r="LBK218"/>
      <c r="LBL218"/>
      <c r="LBM218"/>
      <c r="LBN218"/>
      <c r="LBO218"/>
      <c r="LBP218"/>
      <c r="LBQ218"/>
      <c r="LBR218"/>
      <c r="LBS218"/>
      <c r="LBT218"/>
      <c r="LBU218"/>
      <c r="LBV218"/>
      <c r="LBW218"/>
      <c r="LBX218"/>
      <c r="LBY218"/>
      <c r="LBZ218"/>
      <c r="LCA218"/>
      <c r="LCB218"/>
      <c r="LCC218"/>
      <c r="LCD218"/>
      <c r="LCE218"/>
      <c r="LCF218"/>
      <c r="LCG218"/>
      <c r="LCH218"/>
      <c r="LCI218"/>
      <c r="LCJ218"/>
      <c r="LCK218"/>
      <c r="LCL218"/>
      <c r="LCM218"/>
      <c r="LCN218"/>
      <c r="LCO218"/>
      <c r="LCP218"/>
      <c r="LCQ218"/>
      <c r="LCR218"/>
      <c r="LCS218"/>
      <c r="LCT218"/>
      <c r="LCU218"/>
      <c r="LCV218"/>
      <c r="LCW218"/>
      <c r="LCX218"/>
      <c r="LCY218"/>
      <c r="LCZ218"/>
      <c r="LDA218"/>
      <c r="LDB218"/>
      <c r="LDC218"/>
      <c r="LDD218"/>
      <c r="LDE218"/>
      <c r="LDF218"/>
      <c r="LDG218"/>
      <c r="LDH218"/>
      <c r="LDI218"/>
      <c r="LDJ218"/>
      <c r="LDK218"/>
      <c r="LDL218"/>
      <c r="LDM218"/>
      <c r="LDN218"/>
      <c r="LDO218"/>
      <c r="LDP218"/>
      <c r="LDQ218"/>
      <c r="LDR218"/>
      <c r="LDS218"/>
      <c r="LDT218"/>
      <c r="LDU218"/>
      <c r="LDV218"/>
      <c r="LDW218"/>
      <c r="LDX218"/>
      <c r="LDY218"/>
      <c r="LDZ218"/>
      <c r="LEA218"/>
      <c r="LEB218"/>
      <c r="LEC218"/>
      <c r="LED218"/>
      <c r="LEE218"/>
      <c r="LEF218"/>
      <c r="LEG218"/>
      <c r="LEH218"/>
      <c r="LEI218"/>
      <c r="LEJ218"/>
      <c r="LEK218"/>
      <c r="LEL218"/>
      <c r="LEM218"/>
      <c r="LEN218"/>
      <c r="LEO218"/>
      <c r="LEP218"/>
      <c r="LEQ218"/>
      <c r="LER218"/>
      <c r="LES218"/>
      <c r="LET218"/>
      <c r="LEU218"/>
      <c r="LEV218"/>
      <c r="LEW218"/>
      <c r="LEX218"/>
      <c r="LEY218"/>
      <c r="LEZ218"/>
      <c r="LFA218"/>
      <c r="LFB218"/>
      <c r="LFC218"/>
      <c r="LFD218"/>
      <c r="LFE218"/>
      <c r="LFF218"/>
      <c r="LFG218"/>
      <c r="LFH218"/>
      <c r="LFI218"/>
      <c r="LFJ218"/>
      <c r="LFK218"/>
      <c r="LFL218"/>
      <c r="LFM218"/>
      <c r="LFN218"/>
      <c r="LFO218"/>
      <c r="LFP218"/>
      <c r="LFQ218"/>
      <c r="LFR218"/>
      <c r="LFS218"/>
      <c r="LFT218"/>
      <c r="LFU218"/>
      <c r="LFV218"/>
      <c r="LFW218"/>
      <c r="LFX218"/>
      <c r="LFY218"/>
      <c r="LFZ218"/>
      <c r="LGA218"/>
      <c r="LGB218"/>
      <c r="LGC218"/>
      <c r="LGD218"/>
      <c r="LGE218"/>
      <c r="LGF218"/>
      <c r="LGG218"/>
      <c r="LGH218"/>
      <c r="LGI218"/>
      <c r="LGJ218"/>
      <c r="LGK218"/>
      <c r="LGL218"/>
      <c r="LGM218"/>
      <c r="LGN218"/>
      <c r="LGO218"/>
      <c r="LGP218"/>
      <c r="LGQ218"/>
      <c r="LGR218"/>
      <c r="LGS218"/>
      <c r="LGT218"/>
      <c r="LGU218"/>
      <c r="LGV218"/>
      <c r="LGW218"/>
      <c r="LGX218"/>
      <c r="LGY218"/>
      <c r="LGZ218"/>
      <c r="LHA218"/>
      <c r="LHB218"/>
      <c r="LHC218"/>
      <c r="LHD218"/>
      <c r="LHE218"/>
      <c r="LHF218"/>
      <c r="LHG218"/>
      <c r="LHH218"/>
      <c r="LHI218"/>
      <c r="LHJ218"/>
      <c r="LHK218"/>
      <c r="LHL218"/>
      <c r="LHM218"/>
      <c r="LHN218"/>
      <c r="LHO218"/>
      <c r="LHP218"/>
      <c r="LHQ218"/>
      <c r="LHR218"/>
      <c r="LHS218"/>
      <c r="LHT218"/>
      <c r="LHU218"/>
      <c r="LHV218"/>
      <c r="LHW218"/>
      <c r="LHX218"/>
      <c r="LHY218"/>
      <c r="LHZ218"/>
      <c r="LIA218"/>
      <c r="LIB218"/>
      <c r="LIC218"/>
      <c r="LID218"/>
      <c r="LIE218"/>
      <c r="LIF218"/>
      <c r="LIG218"/>
      <c r="LIH218"/>
      <c r="LII218"/>
      <c r="LIJ218"/>
      <c r="LIK218"/>
      <c r="LIL218"/>
      <c r="LIM218"/>
      <c r="LIN218"/>
      <c r="LIO218"/>
      <c r="LIP218"/>
      <c r="LIQ218"/>
      <c r="LIR218"/>
      <c r="LIS218"/>
      <c r="LIT218"/>
      <c r="LIU218"/>
      <c r="LIV218"/>
      <c r="LIW218"/>
      <c r="LIX218"/>
      <c r="LIY218"/>
      <c r="LIZ218"/>
      <c r="LJA218"/>
      <c r="LJB218"/>
      <c r="LJC218"/>
      <c r="LJD218"/>
      <c r="LJE218"/>
      <c r="LJF218"/>
      <c r="LJG218"/>
      <c r="LJH218"/>
      <c r="LJI218"/>
      <c r="LJJ218"/>
      <c r="LJK218"/>
      <c r="LJL218"/>
      <c r="LJM218"/>
      <c r="LJN218"/>
      <c r="LJO218"/>
      <c r="LJP218"/>
      <c r="LJQ218"/>
      <c r="LJR218"/>
      <c r="LJS218"/>
      <c r="LJT218"/>
      <c r="LJU218"/>
      <c r="LJV218"/>
      <c r="LJW218"/>
      <c r="LJX218"/>
      <c r="LJY218"/>
      <c r="LJZ218"/>
      <c r="LKA218"/>
      <c r="LKB218"/>
      <c r="LKC218"/>
      <c r="LKD218"/>
      <c r="LKE218"/>
      <c r="LKF218"/>
      <c r="LKG218"/>
      <c r="LKH218"/>
      <c r="LKI218"/>
      <c r="LKJ218"/>
      <c r="LKK218"/>
      <c r="LKL218"/>
      <c r="LKM218"/>
      <c r="LKN218"/>
      <c r="LKO218"/>
      <c r="LKP218"/>
      <c r="LKQ218"/>
      <c r="LKR218"/>
      <c r="LKS218"/>
      <c r="LKT218"/>
      <c r="LKU218"/>
      <c r="LKV218"/>
      <c r="LKW218"/>
      <c r="LKX218"/>
      <c r="LKY218"/>
      <c r="LKZ218"/>
      <c r="LLA218"/>
      <c r="LLB218"/>
      <c r="LLC218"/>
      <c r="LLD218"/>
      <c r="LLE218"/>
      <c r="LLF218"/>
      <c r="LLG218"/>
      <c r="LLH218"/>
      <c r="LLI218"/>
      <c r="LLJ218"/>
      <c r="LLK218"/>
      <c r="LLL218"/>
      <c r="LLM218"/>
      <c r="LLN218"/>
      <c r="LLO218"/>
      <c r="LLP218"/>
      <c r="LLQ218"/>
      <c r="LLR218"/>
      <c r="LLS218"/>
      <c r="LLT218"/>
      <c r="LLU218"/>
      <c r="LLV218"/>
      <c r="LLW218"/>
      <c r="LLX218"/>
      <c r="LLY218"/>
      <c r="LLZ218"/>
      <c r="LMA218"/>
      <c r="LMB218"/>
      <c r="LMC218"/>
      <c r="LMD218"/>
      <c r="LME218"/>
      <c r="LMF218"/>
      <c r="LMG218"/>
      <c r="LMH218"/>
      <c r="LMI218"/>
      <c r="LMJ218"/>
      <c r="LMK218"/>
      <c r="LML218"/>
      <c r="LMM218"/>
      <c r="LMN218"/>
      <c r="LMO218"/>
      <c r="LMP218"/>
      <c r="LMQ218"/>
      <c r="LMR218"/>
      <c r="LMS218"/>
      <c r="LMT218"/>
      <c r="LMU218"/>
      <c r="LMV218"/>
      <c r="LMW218"/>
      <c r="LMX218"/>
      <c r="LMY218"/>
      <c r="LMZ218"/>
      <c r="LNA218"/>
      <c r="LNB218"/>
      <c r="LNC218"/>
      <c r="LND218"/>
      <c r="LNE218"/>
      <c r="LNF218"/>
      <c r="LNG218"/>
      <c r="LNH218"/>
      <c r="LNI218"/>
      <c r="LNJ218"/>
      <c r="LNK218"/>
      <c r="LNL218"/>
      <c r="LNM218"/>
      <c r="LNN218"/>
      <c r="LNO218"/>
      <c r="LNP218"/>
      <c r="LNQ218"/>
      <c r="LNR218"/>
      <c r="LNS218"/>
      <c r="LNT218"/>
      <c r="LNU218"/>
      <c r="LNV218"/>
      <c r="LNW218"/>
      <c r="LNX218"/>
      <c r="LNY218"/>
      <c r="LNZ218"/>
      <c r="LOA218"/>
      <c r="LOB218"/>
      <c r="LOC218"/>
      <c r="LOD218"/>
      <c r="LOE218"/>
      <c r="LOF218"/>
      <c r="LOG218"/>
      <c r="LOH218"/>
      <c r="LOI218"/>
      <c r="LOJ218"/>
      <c r="LOK218"/>
      <c r="LOL218"/>
      <c r="LOM218"/>
      <c r="LON218"/>
      <c r="LOO218"/>
      <c r="LOP218"/>
      <c r="LOQ218"/>
      <c r="LOR218"/>
      <c r="LOS218"/>
      <c r="LOT218"/>
      <c r="LOU218"/>
      <c r="LOV218"/>
      <c r="LOW218"/>
      <c r="LOX218"/>
      <c r="LOY218"/>
      <c r="LOZ218"/>
      <c r="LPA218"/>
      <c r="LPB218"/>
      <c r="LPC218"/>
      <c r="LPD218"/>
      <c r="LPE218"/>
      <c r="LPF218"/>
      <c r="LPG218"/>
      <c r="LPH218"/>
      <c r="LPI218"/>
      <c r="LPJ218"/>
      <c r="LPK218"/>
      <c r="LPL218"/>
      <c r="LPM218"/>
      <c r="LPN218"/>
      <c r="LPO218"/>
      <c r="LPP218"/>
      <c r="LPQ218"/>
      <c r="LPR218"/>
      <c r="LPS218"/>
      <c r="LPT218"/>
      <c r="LPU218"/>
      <c r="LPV218"/>
      <c r="LPW218"/>
      <c r="LPX218"/>
      <c r="LPY218"/>
      <c r="LPZ218"/>
      <c r="LQA218"/>
      <c r="LQB218"/>
      <c r="LQC218"/>
      <c r="LQD218"/>
      <c r="LQE218"/>
      <c r="LQF218"/>
      <c r="LQG218"/>
      <c r="LQH218"/>
      <c r="LQI218"/>
      <c r="LQJ218"/>
      <c r="LQK218"/>
      <c r="LQL218"/>
      <c r="LQM218"/>
      <c r="LQN218"/>
      <c r="LQO218"/>
      <c r="LQP218"/>
      <c r="LQQ218"/>
      <c r="LQR218"/>
      <c r="LQS218"/>
      <c r="LQT218"/>
      <c r="LQU218"/>
      <c r="LQV218"/>
      <c r="LQW218"/>
      <c r="LQX218"/>
      <c r="LQY218"/>
      <c r="LQZ218"/>
      <c r="LRA218"/>
      <c r="LRB218"/>
      <c r="LRC218"/>
      <c r="LRD218"/>
      <c r="LRE218"/>
      <c r="LRF218"/>
      <c r="LRG218"/>
      <c r="LRH218"/>
      <c r="LRI218"/>
      <c r="LRJ218"/>
      <c r="LRK218"/>
      <c r="LRL218"/>
      <c r="LRM218"/>
      <c r="LRN218"/>
      <c r="LRO218"/>
      <c r="LRP218"/>
      <c r="LRQ218"/>
      <c r="LRR218"/>
      <c r="LRS218"/>
      <c r="LRT218"/>
      <c r="LRU218"/>
      <c r="LRV218"/>
      <c r="LRW218"/>
      <c r="LRX218"/>
      <c r="LRY218"/>
      <c r="LRZ218"/>
      <c r="LSA218"/>
      <c r="LSB218"/>
      <c r="LSC218"/>
      <c r="LSD218"/>
      <c r="LSE218"/>
      <c r="LSF218"/>
      <c r="LSG218"/>
      <c r="LSH218"/>
      <c r="LSI218"/>
      <c r="LSJ218"/>
      <c r="LSK218"/>
      <c r="LSL218"/>
      <c r="LSM218"/>
      <c r="LSN218"/>
      <c r="LSO218"/>
      <c r="LSP218"/>
      <c r="LSQ218"/>
      <c r="LSR218"/>
      <c r="LSS218"/>
      <c r="LST218"/>
      <c r="LSU218"/>
      <c r="LSV218"/>
      <c r="LSW218"/>
      <c r="LSX218"/>
      <c r="LSY218"/>
      <c r="LSZ218"/>
      <c r="LTA218"/>
      <c r="LTB218"/>
      <c r="LTC218"/>
      <c r="LTD218"/>
      <c r="LTE218"/>
      <c r="LTF218"/>
      <c r="LTG218"/>
      <c r="LTH218"/>
      <c r="LTI218"/>
      <c r="LTJ218"/>
      <c r="LTK218"/>
      <c r="LTL218"/>
      <c r="LTM218"/>
      <c r="LTN218"/>
      <c r="LTO218"/>
      <c r="LTP218"/>
      <c r="LTQ218"/>
      <c r="LTR218"/>
      <c r="LTS218"/>
      <c r="LTT218"/>
      <c r="LTU218"/>
      <c r="LTV218"/>
      <c r="LTW218"/>
      <c r="LTX218"/>
      <c r="LTY218"/>
      <c r="LTZ218"/>
      <c r="LUA218"/>
      <c r="LUB218"/>
      <c r="LUC218"/>
      <c r="LUD218"/>
      <c r="LUE218"/>
      <c r="LUF218"/>
      <c r="LUG218"/>
      <c r="LUH218"/>
      <c r="LUI218"/>
      <c r="LUJ218"/>
      <c r="LUK218"/>
      <c r="LUL218"/>
      <c r="LUM218"/>
      <c r="LUN218"/>
      <c r="LUO218"/>
      <c r="LUP218"/>
      <c r="LUQ218"/>
      <c r="LUR218"/>
      <c r="LUS218"/>
      <c r="LUT218"/>
      <c r="LUU218"/>
      <c r="LUV218"/>
      <c r="LUW218"/>
      <c r="LUX218"/>
      <c r="LUY218"/>
      <c r="LUZ218"/>
      <c r="LVA218"/>
      <c r="LVB218"/>
      <c r="LVC218"/>
      <c r="LVD218"/>
      <c r="LVE218"/>
      <c r="LVF218"/>
      <c r="LVG218"/>
      <c r="LVH218"/>
      <c r="LVI218"/>
      <c r="LVJ218"/>
      <c r="LVK218"/>
      <c r="LVL218"/>
      <c r="LVM218"/>
      <c r="LVN218"/>
      <c r="LVO218"/>
      <c r="LVP218"/>
      <c r="LVQ218"/>
      <c r="LVR218"/>
      <c r="LVS218"/>
      <c r="LVT218"/>
      <c r="LVU218"/>
      <c r="LVV218"/>
      <c r="LVW218"/>
      <c r="LVX218"/>
      <c r="LVY218"/>
      <c r="LVZ218"/>
      <c r="LWA218"/>
      <c r="LWB218"/>
      <c r="LWC218"/>
      <c r="LWD218"/>
      <c r="LWE218"/>
      <c r="LWF218"/>
      <c r="LWG218"/>
      <c r="LWH218"/>
      <c r="LWI218"/>
      <c r="LWJ218"/>
      <c r="LWK218"/>
      <c r="LWL218"/>
      <c r="LWM218"/>
      <c r="LWN218"/>
      <c r="LWO218"/>
      <c r="LWP218"/>
      <c r="LWQ218"/>
      <c r="LWR218"/>
      <c r="LWS218"/>
      <c r="LWT218"/>
      <c r="LWU218"/>
      <c r="LWV218"/>
      <c r="LWW218"/>
      <c r="LWX218"/>
      <c r="LWY218"/>
      <c r="LWZ218"/>
      <c r="LXA218"/>
      <c r="LXB218"/>
      <c r="LXC218"/>
      <c r="LXD218"/>
      <c r="LXE218"/>
      <c r="LXF218"/>
      <c r="LXG218"/>
      <c r="LXH218"/>
      <c r="LXI218"/>
      <c r="LXJ218"/>
      <c r="LXK218"/>
      <c r="LXL218"/>
      <c r="LXM218"/>
      <c r="LXN218"/>
      <c r="LXO218"/>
      <c r="LXP218"/>
      <c r="LXQ218"/>
      <c r="LXR218"/>
      <c r="LXS218"/>
      <c r="LXT218"/>
      <c r="LXU218"/>
      <c r="LXV218"/>
      <c r="LXW218"/>
      <c r="LXX218"/>
      <c r="LXY218"/>
      <c r="LXZ218"/>
      <c r="LYA218"/>
      <c r="LYB218"/>
      <c r="LYC218"/>
      <c r="LYD218"/>
      <c r="LYE218"/>
      <c r="LYF218"/>
      <c r="LYG218"/>
      <c r="LYH218"/>
      <c r="LYI218"/>
      <c r="LYJ218"/>
      <c r="LYK218"/>
      <c r="LYL218"/>
      <c r="LYM218"/>
      <c r="LYN218"/>
      <c r="LYO218"/>
      <c r="LYP218"/>
      <c r="LYQ218"/>
      <c r="LYR218"/>
      <c r="LYS218"/>
      <c r="LYT218"/>
      <c r="LYU218"/>
      <c r="LYV218"/>
      <c r="LYW218"/>
      <c r="LYX218"/>
      <c r="LYY218"/>
      <c r="LYZ218"/>
      <c r="LZA218"/>
      <c r="LZB218"/>
      <c r="LZC218"/>
      <c r="LZD218"/>
      <c r="LZE218"/>
      <c r="LZF218"/>
      <c r="LZG218"/>
      <c r="LZH218"/>
      <c r="LZI218"/>
      <c r="LZJ218"/>
      <c r="LZK218"/>
      <c r="LZL218"/>
      <c r="LZM218"/>
      <c r="LZN218"/>
      <c r="LZO218"/>
      <c r="LZP218"/>
      <c r="LZQ218"/>
      <c r="LZR218"/>
      <c r="LZS218"/>
      <c r="LZT218"/>
      <c r="LZU218"/>
      <c r="LZV218"/>
      <c r="LZW218"/>
      <c r="LZX218"/>
      <c r="LZY218"/>
      <c r="LZZ218"/>
      <c r="MAA218"/>
      <c r="MAB218"/>
      <c r="MAC218"/>
      <c r="MAD218"/>
      <c r="MAE218"/>
      <c r="MAF218"/>
      <c r="MAG218"/>
      <c r="MAH218"/>
      <c r="MAI218"/>
      <c r="MAJ218"/>
      <c r="MAK218"/>
      <c r="MAL218"/>
      <c r="MAM218"/>
      <c r="MAN218"/>
      <c r="MAO218"/>
      <c r="MAP218"/>
      <c r="MAQ218"/>
      <c r="MAR218"/>
      <c r="MAS218"/>
      <c r="MAT218"/>
      <c r="MAU218"/>
      <c r="MAV218"/>
      <c r="MAW218"/>
      <c r="MAX218"/>
      <c r="MAY218"/>
      <c r="MAZ218"/>
      <c r="MBA218"/>
      <c r="MBB218"/>
      <c r="MBC218"/>
      <c r="MBD218"/>
      <c r="MBE218"/>
      <c r="MBF218"/>
      <c r="MBG218"/>
      <c r="MBH218"/>
      <c r="MBI218"/>
      <c r="MBJ218"/>
      <c r="MBK218"/>
      <c r="MBL218"/>
      <c r="MBM218"/>
      <c r="MBN218"/>
      <c r="MBO218"/>
      <c r="MBP218"/>
      <c r="MBQ218"/>
      <c r="MBR218"/>
      <c r="MBS218"/>
      <c r="MBT218"/>
      <c r="MBU218"/>
      <c r="MBV218"/>
      <c r="MBW218"/>
      <c r="MBX218"/>
      <c r="MBY218"/>
      <c r="MBZ218"/>
      <c r="MCA218"/>
      <c r="MCB218"/>
      <c r="MCC218"/>
      <c r="MCD218"/>
      <c r="MCE218"/>
      <c r="MCF218"/>
      <c r="MCG218"/>
      <c r="MCH218"/>
      <c r="MCI218"/>
      <c r="MCJ218"/>
      <c r="MCK218"/>
      <c r="MCL218"/>
      <c r="MCM218"/>
      <c r="MCN218"/>
      <c r="MCO218"/>
      <c r="MCP218"/>
      <c r="MCQ218"/>
      <c r="MCR218"/>
      <c r="MCS218"/>
      <c r="MCT218"/>
      <c r="MCU218"/>
      <c r="MCV218"/>
      <c r="MCW218"/>
      <c r="MCX218"/>
      <c r="MCY218"/>
      <c r="MCZ218"/>
      <c r="MDA218"/>
      <c r="MDB218"/>
      <c r="MDC218"/>
      <c r="MDD218"/>
      <c r="MDE218"/>
      <c r="MDF218"/>
      <c r="MDG218"/>
      <c r="MDH218"/>
      <c r="MDI218"/>
      <c r="MDJ218"/>
      <c r="MDK218"/>
      <c r="MDL218"/>
      <c r="MDM218"/>
      <c r="MDN218"/>
      <c r="MDO218"/>
      <c r="MDP218"/>
      <c r="MDQ218"/>
      <c r="MDR218"/>
      <c r="MDS218"/>
      <c r="MDT218"/>
      <c r="MDU218"/>
      <c r="MDV218"/>
      <c r="MDW218"/>
      <c r="MDX218"/>
      <c r="MDY218"/>
      <c r="MDZ218"/>
      <c r="MEA218"/>
      <c r="MEB218"/>
      <c r="MEC218"/>
      <c r="MED218"/>
      <c r="MEE218"/>
      <c r="MEF218"/>
      <c r="MEG218"/>
      <c r="MEH218"/>
      <c r="MEI218"/>
      <c r="MEJ218"/>
      <c r="MEK218"/>
      <c r="MEL218"/>
      <c r="MEM218"/>
      <c r="MEN218"/>
      <c r="MEO218"/>
      <c r="MEP218"/>
      <c r="MEQ218"/>
      <c r="MER218"/>
      <c r="MES218"/>
      <c r="MET218"/>
      <c r="MEU218"/>
      <c r="MEV218"/>
      <c r="MEW218"/>
      <c r="MEX218"/>
      <c r="MEY218"/>
      <c r="MEZ218"/>
      <c r="MFA218"/>
      <c r="MFB218"/>
      <c r="MFC218"/>
      <c r="MFD218"/>
      <c r="MFE218"/>
      <c r="MFF218"/>
      <c r="MFG218"/>
      <c r="MFH218"/>
      <c r="MFI218"/>
      <c r="MFJ218"/>
      <c r="MFK218"/>
      <c r="MFL218"/>
      <c r="MFM218"/>
      <c r="MFN218"/>
      <c r="MFO218"/>
      <c r="MFP218"/>
      <c r="MFQ218"/>
      <c r="MFR218"/>
      <c r="MFS218"/>
      <c r="MFT218"/>
      <c r="MFU218"/>
      <c r="MFV218"/>
      <c r="MFW218"/>
      <c r="MFX218"/>
      <c r="MFY218"/>
      <c r="MFZ218"/>
      <c r="MGA218"/>
      <c r="MGB218"/>
      <c r="MGC218"/>
      <c r="MGD218"/>
      <c r="MGE218"/>
      <c r="MGF218"/>
      <c r="MGG218"/>
      <c r="MGH218"/>
      <c r="MGI218"/>
      <c r="MGJ218"/>
      <c r="MGK218"/>
      <c r="MGL218"/>
      <c r="MGM218"/>
      <c r="MGN218"/>
      <c r="MGO218"/>
      <c r="MGP218"/>
      <c r="MGQ218"/>
      <c r="MGR218"/>
      <c r="MGS218"/>
      <c r="MGT218"/>
      <c r="MGU218"/>
      <c r="MGV218"/>
      <c r="MGW218"/>
      <c r="MGX218"/>
      <c r="MGY218"/>
      <c r="MGZ218"/>
      <c r="MHA218"/>
      <c r="MHB218"/>
      <c r="MHC218"/>
      <c r="MHD218"/>
      <c r="MHE218"/>
      <c r="MHF218"/>
      <c r="MHG218"/>
      <c r="MHH218"/>
      <c r="MHI218"/>
      <c r="MHJ218"/>
      <c r="MHK218"/>
      <c r="MHL218"/>
      <c r="MHM218"/>
      <c r="MHN218"/>
      <c r="MHO218"/>
      <c r="MHP218"/>
      <c r="MHQ218"/>
      <c r="MHR218"/>
      <c r="MHS218"/>
      <c r="MHT218"/>
      <c r="MHU218"/>
      <c r="MHV218"/>
      <c r="MHW218"/>
      <c r="MHX218"/>
      <c r="MHY218"/>
      <c r="MHZ218"/>
      <c r="MIA218"/>
      <c r="MIB218"/>
      <c r="MIC218"/>
      <c r="MID218"/>
      <c r="MIE218"/>
      <c r="MIF218"/>
      <c r="MIG218"/>
      <c r="MIH218"/>
      <c r="MII218"/>
      <c r="MIJ218"/>
      <c r="MIK218"/>
      <c r="MIL218"/>
      <c r="MIM218"/>
      <c r="MIN218"/>
      <c r="MIO218"/>
      <c r="MIP218"/>
      <c r="MIQ218"/>
      <c r="MIR218"/>
      <c r="MIS218"/>
      <c r="MIT218"/>
      <c r="MIU218"/>
      <c r="MIV218"/>
      <c r="MIW218"/>
      <c r="MIX218"/>
      <c r="MIY218"/>
      <c r="MIZ218"/>
      <c r="MJA218"/>
      <c r="MJB218"/>
      <c r="MJC218"/>
      <c r="MJD218"/>
      <c r="MJE218"/>
      <c r="MJF218"/>
      <c r="MJG218"/>
      <c r="MJH218"/>
      <c r="MJI218"/>
      <c r="MJJ218"/>
      <c r="MJK218"/>
      <c r="MJL218"/>
      <c r="MJM218"/>
      <c r="MJN218"/>
      <c r="MJO218"/>
      <c r="MJP218"/>
      <c r="MJQ218"/>
      <c r="MJR218"/>
      <c r="MJS218"/>
      <c r="MJT218"/>
      <c r="MJU218"/>
      <c r="MJV218"/>
      <c r="MJW218"/>
      <c r="MJX218"/>
      <c r="MJY218"/>
      <c r="MJZ218"/>
      <c r="MKA218"/>
      <c r="MKB218"/>
      <c r="MKC218"/>
      <c r="MKD218"/>
      <c r="MKE218"/>
      <c r="MKF218"/>
      <c r="MKG218"/>
      <c r="MKH218"/>
      <c r="MKI218"/>
      <c r="MKJ218"/>
      <c r="MKK218"/>
      <c r="MKL218"/>
      <c r="MKM218"/>
      <c r="MKN218"/>
      <c r="MKO218"/>
      <c r="MKP218"/>
      <c r="MKQ218"/>
      <c r="MKR218"/>
      <c r="MKS218"/>
      <c r="MKT218"/>
      <c r="MKU218"/>
      <c r="MKV218"/>
      <c r="MKW218"/>
      <c r="MKX218"/>
      <c r="MKY218"/>
      <c r="MKZ218"/>
      <c r="MLA218"/>
      <c r="MLB218"/>
      <c r="MLC218"/>
      <c r="MLD218"/>
      <c r="MLE218"/>
      <c r="MLF218"/>
      <c r="MLG218"/>
      <c r="MLH218"/>
      <c r="MLI218"/>
      <c r="MLJ218"/>
      <c r="MLK218"/>
      <c r="MLL218"/>
      <c r="MLM218"/>
      <c r="MLN218"/>
      <c r="MLO218"/>
      <c r="MLP218"/>
      <c r="MLQ218"/>
      <c r="MLR218"/>
      <c r="MLS218"/>
      <c r="MLT218"/>
      <c r="MLU218"/>
      <c r="MLV218"/>
      <c r="MLW218"/>
      <c r="MLX218"/>
      <c r="MLY218"/>
      <c r="MLZ218"/>
      <c r="MMA218"/>
      <c r="MMB218"/>
      <c r="MMC218"/>
      <c r="MMD218"/>
      <c r="MME218"/>
      <c r="MMF218"/>
      <c r="MMG218"/>
      <c r="MMH218"/>
      <c r="MMI218"/>
      <c r="MMJ218"/>
      <c r="MMK218"/>
      <c r="MML218"/>
      <c r="MMM218"/>
      <c r="MMN218"/>
      <c r="MMO218"/>
      <c r="MMP218"/>
      <c r="MMQ218"/>
      <c r="MMR218"/>
      <c r="MMS218"/>
      <c r="MMT218"/>
      <c r="MMU218"/>
      <c r="MMV218"/>
      <c r="MMW218"/>
      <c r="MMX218"/>
      <c r="MMY218"/>
      <c r="MMZ218"/>
      <c r="MNA218"/>
      <c r="MNB218"/>
      <c r="MNC218"/>
      <c r="MND218"/>
      <c r="MNE218"/>
      <c r="MNF218"/>
      <c r="MNG218"/>
      <c r="MNH218"/>
      <c r="MNI218"/>
      <c r="MNJ218"/>
      <c r="MNK218"/>
      <c r="MNL218"/>
      <c r="MNM218"/>
      <c r="MNN218"/>
      <c r="MNO218"/>
      <c r="MNP218"/>
      <c r="MNQ218"/>
      <c r="MNR218"/>
      <c r="MNS218"/>
      <c r="MNT218"/>
      <c r="MNU218"/>
      <c r="MNV218"/>
      <c r="MNW218"/>
      <c r="MNX218"/>
      <c r="MNY218"/>
      <c r="MNZ218"/>
      <c r="MOA218"/>
      <c r="MOB218"/>
      <c r="MOC218"/>
      <c r="MOD218"/>
      <c r="MOE218"/>
      <c r="MOF218"/>
      <c r="MOG218"/>
      <c r="MOH218"/>
      <c r="MOI218"/>
      <c r="MOJ218"/>
      <c r="MOK218"/>
      <c r="MOL218"/>
      <c r="MOM218"/>
      <c r="MON218"/>
      <c r="MOO218"/>
      <c r="MOP218"/>
      <c r="MOQ218"/>
      <c r="MOR218"/>
      <c r="MOS218"/>
      <c r="MOT218"/>
      <c r="MOU218"/>
      <c r="MOV218"/>
      <c r="MOW218"/>
      <c r="MOX218"/>
      <c r="MOY218"/>
      <c r="MOZ218"/>
      <c r="MPA218"/>
      <c r="MPB218"/>
      <c r="MPC218"/>
      <c r="MPD218"/>
      <c r="MPE218"/>
      <c r="MPF218"/>
      <c r="MPG218"/>
      <c r="MPH218"/>
      <c r="MPI218"/>
      <c r="MPJ218"/>
      <c r="MPK218"/>
      <c r="MPL218"/>
      <c r="MPM218"/>
      <c r="MPN218"/>
      <c r="MPO218"/>
      <c r="MPP218"/>
      <c r="MPQ218"/>
      <c r="MPR218"/>
      <c r="MPS218"/>
      <c r="MPT218"/>
      <c r="MPU218"/>
      <c r="MPV218"/>
      <c r="MPW218"/>
      <c r="MPX218"/>
      <c r="MPY218"/>
      <c r="MPZ218"/>
      <c r="MQA218"/>
      <c r="MQB218"/>
      <c r="MQC218"/>
      <c r="MQD218"/>
      <c r="MQE218"/>
      <c r="MQF218"/>
      <c r="MQG218"/>
      <c r="MQH218"/>
      <c r="MQI218"/>
      <c r="MQJ218"/>
      <c r="MQK218"/>
      <c r="MQL218"/>
      <c r="MQM218"/>
      <c r="MQN218"/>
      <c r="MQO218"/>
      <c r="MQP218"/>
      <c r="MQQ218"/>
      <c r="MQR218"/>
      <c r="MQS218"/>
      <c r="MQT218"/>
      <c r="MQU218"/>
      <c r="MQV218"/>
      <c r="MQW218"/>
      <c r="MQX218"/>
      <c r="MQY218"/>
      <c r="MQZ218"/>
      <c r="MRA218"/>
      <c r="MRB218"/>
      <c r="MRC218"/>
      <c r="MRD218"/>
      <c r="MRE218"/>
      <c r="MRF218"/>
      <c r="MRG218"/>
      <c r="MRH218"/>
      <c r="MRI218"/>
      <c r="MRJ218"/>
      <c r="MRK218"/>
      <c r="MRL218"/>
      <c r="MRM218"/>
      <c r="MRN218"/>
      <c r="MRO218"/>
      <c r="MRP218"/>
      <c r="MRQ218"/>
      <c r="MRR218"/>
      <c r="MRS218"/>
      <c r="MRT218"/>
      <c r="MRU218"/>
      <c r="MRV218"/>
      <c r="MRW218"/>
      <c r="MRX218"/>
      <c r="MRY218"/>
      <c r="MRZ218"/>
      <c r="MSA218"/>
      <c r="MSB218"/>
      <c r="MSC218"/>
      <c r="MSD218"/>
      <c r="MSE218"/>
      <c r="MSF218"/>
      <c r="MSG218"/>
      <c r="MSH218"/>
      <c r="MSI218"/>
      <c r="MSJ218"/>
      <c r="MSK218"/>
      <c r="MSL218"/>
      <c r="MSM218"/>
      <c r="MSN218"/>
      <c r="MSO218"/>
      <c r="MSP218"/>
      <c r="MSQ218"/>
      <c r="MSR218"/>
      <c r="MSS218"/>
      <c r="MST218"/>
      <c r="MSU218"/>
      <c r="MSV218"/>
      <c r="MSW218"/>
      <c r="MSX218"/>
      <c r="MSY218"/>
      <c r="MSZ218"/>
      <c r="MTA218"/>
      <c r="MTB218"/>
      <c r="MTC218"/>
      <c r="MTD218"/>
      <c r="MTE218"/>
      <c r="MTF218"/>
      <c r="MTG218"/>
      <c r="MTH218"/>
      <c r="MTI218"/>
      <c r="MTJ218"/>
      <c r="MTK218"/>
      <c r="MTL218"/>
      <c r="MTM218"/>
      <c r="MTN218"/>
      <c r="MTO218"/>
      <c r="MTP218"/>
      <c r="MTQ218"/>
      <c r="MTR218"/>
      <c r="MTS218"/>
      <c r="MTT218"/>
      <c r="MTU218"/>
      <c r="MTV218"/>
      <c r="MTW218"/>
      <c r="MTX218"/>
      <c r="MTY218"/>
      <c r="MTZ218"/>
      <c r="MUA218"/>
      <c r="MUB218"/>
      <c r="MUC218"/>
      <c r="MUD218"/>
      <c r="MUE218"/>
      <c r="MUF218"/>
      <c r="MUG218"/>
      <c r="MUH218"/>
      <c r="MUI218"/>
      <c r="MUJ218"/>
      <c r="MUK218"/>
      <c r="MUL218"/>
      <c r="MUM218"/>
      <c r="MUN218"/>
      <c r="MUO218"/>
      <c r="MUP218"/>
      <c r="MUQ218"/>
      <c r="MUR218"/>
      <c r="MUS218"/>
      <c r="MUT218"/>
      <c r="MUU218"/>
      <c r="MUV218"/>
      <c r="MUW218"/>
      <c r="MUX218"/>
      <c r="MUY218"/>
      <c r="MUZ218"/>
      <c r="MVA218"/>
      <c r="MVB218"/>
      <c r="MVC218"/>
      <c r="MVD218"/>
      <c r="MVE218"/>
      <c r="MVF218"/>
      <c r="MVG218"/>
      <c r="MVH218"/>
      <c r="MVI218"/>
      <c r="MVJ218"/>
      <c r="MVK218"/>
      <c r="MVL218"/>
      <c r="MVM218"/>
      <c r="MVN218"/>
      <c r="MVO218"/>
      <c r="MVP218"/>
      <c r="MVQ218"/>
      <c r="MVR218"/>
      <c r="MVS218"/>
      <c r="MVT218"/>
      <c r="MVU218"/>
      <c r="MVV218"/>
      <c r="MVW218"/>
      <c r="MVX218"/>
      <c r="MVY218"/>
      <c r="MVZ218"/>
      <c r="MWA218"/>
      <c r="MWB218"/>
      <c r="MWC218"/>
      <c r="MWD218"/>
      <c r="MWE218"/>
      <c r="MWF218"/>
      <c r="MWG218"/>
      <c r="MWH218"/>
      <c r="MWI218"/>
      <c r="MWJ218"/>
      <c r="MWK218"/>
      <c r="MWL218"/>
      <c r="MWM218"/>
      <c r="MWN218"/>
      <c r="MWO218"/>
      <c r="MWP218"/>
      <c r="MWQ218"/>
      <c r="MWR218"/>
      <c r="MWS218"/>
      <c r="MWT218"/>
      <c r="MWU218"/>
      <c r="MWV218"/>
      <c r="MWW218"/>
      <c r="MWX218"/>
      <c r="MWY218"/>
      <c r="MWZ218"/>
      <c r="MXA218"/>
      <c r="MXB218"/>
      <c r="MXC218"/>
      <c r="MXD218"/>
      <c r="MXE218"/>
      <c r="MXF218"/>
      <c r="MXG218"/>
      <c r="MXH218"/>
      <c r="MXI218"/>
      <c r="MXJ218"/>
      <c r="MXK218"/>
      <c r="MXL218"/>
      <c r="MXM218"/>
      <c r="MXN218"/>
      <c r="MXO218"/>
      <c r="MXP218"/>
      <c r="MXQ218"/>
      <c r="MXR218"/>
      <c r="MXS218"/>
      <c r="MXT218"/>
      <c r="MXU218"/>
      <c r="MXV218"/>
      <c r="MXW218"/>
      <c r="MXX218"/>
      <c r="MXY218"/>
      <c r="MXZ218"/>
      <c r="MYA218"/>
      <c r="MYB218"/>
      <c r="MYC218"/>
      <c r="MYD218"/>
      <c r="MYE218"/>
      <c r="MYF218"/>
      <c r="MYG218"/>
      <c r="MYH218"/>
      <c r="MYI218"/>
      <c r="MYJ218"/>
      <c r="MYK218"/>
      <c r="MYL218"/>
      <c r="MYM218"/>
      <c r="MYN218"/>
      <c r="MYO218"/>
      <c r="MYP218"/>
      <c r="MYQ218"/>
      <c r="MYR218"/>
      <c r="MYS218"/>
      <c r="MYT218"/>
      <c r="MYU218"/>
      <c r="MYV218"/>
      <c r="MYW218"/>
      <c r="MYX218"/>
      <c r="MYY218"/>
      <c r="MYZ218"/>
      <c r="MZA218"/>
      <c r="MZB218"/>
      <c r="MZC218"/>
      <c r="MZD218"/>
      <c r="MZE218"/>
      <c r="MZF218"/>
      <c r="MZG218"/>
      <c r="MZH218"/>
      <c r="MZI218"/>
      <c r="MZJ218"/>
      <c r="MZK218"/>
      <c r="MZL218"/>
      <c r="MZM218"/>
      <c r="MZN218"/>
      <c r="MZO218"/>
      <c r="MZP218"/>
      <c r="MZQ218"/>
      <c r="MZR218"/>
      <c r="MZS218"/>
      <c r="MZT218"/>
      <c r="MZU218"/>
      <c r="MZV218"/>
      <c r="MZW218"/>
      <c r="MZX218"/>
      <c r="MZY218"/>
      <c r="MZZ218"/>
      <c r="NAA218"/>
      <c r="NAB218"/>
      <c r="NAC218"/>
      <c r="NAD218"/>
      <c r="NAE218"/>
      <c r="NAF218"/>
      <c r="NAG218"/>
      <c r="NAH218"/>
      <c r="NAI218"/>
      <c r="NAJ218"/>
      <c r="NAK218"/>
      <c r="NAL218"/>
      <c r="NAM218"/>
      <c r="NAN218"/>
      <c r="NAO218"/>
      <c r="NAP218"/>
      <c r="NAQ218"/>
      <c r="NAR218"/>
      <c r="NAS218"/>
      <c r="NAT218"/>
      <c r="NAU218"/>
      <c r="NAV218"/>
      <c r="NAW218"/>
      <c r="NAX218"/>
      <c r="NAY218"/>
      <c r="NAZ218"/>
      <c r="NBA218"/>
      <c r="NBB218"/>
      <c r="NBC218"/>
      <c r="NBD218"/>
      <c r="NBE218"/>
      <c r="NBF218"/>
      <c r="NBG218"/>
      <c r="NBH218"/>
      <c r="NBI218"/>
      <c r="NBJ218"/>
      <c r="NBK218"/>
      <c r="NBL218"/>
      <c r="NBM218"/>
      <c r="NBN218"/>
      <c r="NBO218"/>
      <c r="NBP218"/>
      <c r="NBQ218"/>
      <c r="NBR218"/>
      <c r="NBS218"/>
      <c r="NBT218"/>
      <c r="NBU218"/>
      <c r="NBV218"/>
      <c r="NBW218"/>
      <c r="NBX218"/>
      <c r="NBY218"/>
      <c r="NBZ218"/>
      <c r="NCA218"/>
      <c r="NCB218"/>
      <c r="NCC218"/>
      <c r="NCD218"/>
      <c r="NCE218"/>
      <c r="NCF218"/>
      <c r="NCG218"/>
      <c r="NCH218"/>
      <c r="NCI218"/>
      <c r="NCJ218"/>
      <c r="NCK218"/>
      <c r="NCL218"/>
      <c r="NCM218"/>
      <c r="NCN218"/>
      <c r="NCO218"/>
      <c r="NCP218"/>
      <c r="NCQ218"/>
      <c r="NCR218"/>
      <c r="NCS218"/>
      <c r="NCT218"/>
      <c r="NCU218"/>
      <c r="NCV218"/>
      <c r="NCW218"/>
      <c r="NCX218"/>
      <c r="NCY218"/>
      <c r="NCZ218"/>
      <c r="NDA218"/>
      <c r="NDB218"/>
      <c r="NDC218"/>
      <c r="NDD218"/>
      <c r="NDE218"/>
      <c r="NDF218"/>
      <c r="NDG218"/>
      <c r="NDH218"/>
      <c r="NDI218"/>
      <c r="NDJ218"/>
      <c r="NDK218"/>
      <c r="NDL218"/>
      <c r="NDM218"/>
      <c r="NDN218"/>
      <c r="NDO218"/>
      <c r="NDP218"/>
      <c r="NDQ218"/>
      <c r="NDR218"/>
      <c r="NDS218"/>
      <c r="NDT218"/>
      <c r="NDU218"/>
      <c r="NDV218"/>
      <c r="NDW218"/>
      <c r="NDX218"/>
      <c r="NDY218"/>
      <c r="NDZ218"/>
      <c r="NEA218"/>
      <c r="NEB218"/>
      <c r="NEC218"/>
      <c r="NED218"/>
      <c r="NEE218"/>
      <c r="NEF218"/>
      <c r="NEG218"/>
      <c r="NEH218"/>
      <c r="NEI218"/>
      <c r="NEJ218"/>
      <c r="NEK218"/>
      <c r="NEL218"/>
      <c r="NEM218"/>
      <c r="NEN218"/>
      <c r="NEO218"/>
      <c r="NEP218"/>
      <c r="NEQ218"/>
      <c r="NER218"/>
      <c r="NES218"/>
      <c r="NET218"/>
      <c r="NEU218"/>
      <c r="NEV218"/>
      <c r="NEW218"/>
      <c r="NEX218"/>
      <c r="NEY218"/>
      <c r="NEZ218"/>
      <c r="NFA218"/>
      <c r="NFB218"/>
      <c r="NFC218"/>
      <c r="NFD218"/>
      <c r="NFE218"/>
      <c r="NFF218"/>
      <c r="NFG218"/>
      <c r="NFH218"/>
      <c r="NFI218"/>
      <c r="NFJ218"/>
      <c r="NFK218"/>
      <c r="NFL218"/>
      <c r="NFM218"/>
      <c r="NFN218"/>
      <c r="NFO218"/>
      <c r="NFP218"/>
      <c r="NFQ218"/>
      <c r="NFR218"/>
      <c r="NFS218"/>
      <c r="NFT218"/>
      <c r="NFU218"/>
      <c r="NFV218"/>
      <c r="NFW218"/>
      <c r="NFX218"/>
      <c r="NFY218"/>
      <c r="NFZ218"/>
      <c r="NGA218"/>
      <c r="NGB218"/>
      <c r="NGC218"/>
      <c r="NGD218"/>
      <c r="NGE218"/>
      <c r="NGF218"/>
      <c r="NGG218"/>
      <c r="NGH218"/>
      <c r="NGI218"/>
      <c r="NGJ218"/>
      <c r="NGK218"/>
      <c r="NGL218"/>
      <c r="NGM218"/>
      <c r="NGN218"/>
      <c r="NGO218"/>
      <c r="NGP218"/>
      <c r="NGQ218"/>
      <c r="NGR218"/>
      <c r="NGS218"/>
      <c r="NGT218"/>
      <c r="NGU218"/>
      <c r="NGV218"/>
      <c r="NGW218"/>
      <c r="NGX218"/>
      <c r="NGY218"/>
      <c r="NGZ218"/>
      <c r="NHA218"/>
      <c r="NHB218"/>
      <c r="NHC218"/>
      <c r="NHD218"/>
      <c r="NHE218"/>
      <c r="NHF218"/>
      <c r="NHG218"/>
      <c r="NHH218"/>
      <c r="NHI218"/>
      <c r="NHJ218"/>
      <c r="NHK218"/>
      <c r="NHL218"/>
      <c r="NHM218"/>
      <c r="NHN218"/>
      <c r="NHO218"/>
      <c r="NHP218"/>
      <c r="NHQ218"/>
      <c r="NHR218"/>
      <c r="NHS218"/>
      <c r="NHT218"/>
      <c r="NHU218"/>
      <c r="NHV218"/>
      <c r="NHW218"/>
      <c r="NHX218"/>
      <c r="NHY218"/>
      <c r="NHZ218"/>
      <c r="NIA218"/>
      <c r="NIB218"/>
      <c r="NIC218"/>
      <c r="NID218"/>
      <c r="NIE218"/>
      <c r="NIF218"/>
      <c r="NIG218"/>
      <c r="NIH218"/>
      <c r="NII218"/>
      <c r="NIJ218"/>
      <c r="NIK218"/>
      <c r="NIL218"/>
      <c r="NIM218"/>
      <c r="NIN218"/>
      <c r="NIO218"/>
      <c r="NIP218"/>
      <c r="NIQ218"/>
      <c r="NIR218"/>
      <c r="NIS218"/>
      <c r="NIT218"/>
      <c r="NIU218"/>
      <c r="NIV218"/>
      <c r="NIW218"/>
      <c r="NIX218"/>
      <c r="NIY218"/>
      <c r="NIZ218"/>
      <c r="NJA218"/>
      <c r="NJB218"/>
      <c r="NJC218"/>
      <c r="NJD218"/>
      <c r="NJE218"/>
      <c r="NJF218"/>
      <c r="NJG218"/>
      <c r="NJH218"/>
      <c r="NJI218"/>
      <c r="NJJ218"/>
      <c r="NJK218"/>
      <c r="NJL218"/>
      <c r="NJM218"/>
      <c r="NJN218"/>
      <c r="NJO218"/>
      <c r="NJP218"/>
      <c r="NJQ218"/>
      <c r="NJR218"/>
      <c r="NJS218"/>
      <c r="NJT218"/>
      <c r="NJU218"/>
      <c r="NJV218"/>
      <c r="NJW218"/>
      <c r="NJX218"/>
      <c r="NJY218"/>
      <c r="NJZ218"/>
      <c r="NKA218"/>
      <c r="NKB218"/>
      <c r="NKC218"/>
      <c r="NKD218"/>
      <c r="NKE218"/>
      <c r="NKF218"/>
      <c r="NKG218"/>
      <c r="NKH218"/>
      <c r="NKI218"/>
      <c r="NKJ218"/>
      <c r="NKK218"/>
      <c r="NKL218"/>
      <c r="NKM218"/>
      <c r="NKN218"/>
      <c r="NKO218"/>
      <c r="NKP218"/>
      <c r="NKQ218"/>
      <c r="NKR218"/>
      <c r="NKS218"/>
      <c r="NKT218"/>
      <c r="NKU218"/>
      <c r="NKV218"/>
      <c r="NKW218"/>
      <c r="NKX218"/>
      <c r="NKY218"/>
      <c r="NKZ218"/>
      <c r="NLA218"/>
      <c r="NLB218"/>
      <c r="NLC218"/>
      <c r="NLD218"/>
      <c r="NLE218"/>
      <c r="NLF218"/>
      <c r="NLG218"/>
      <c r="NLH218"/>
      <c r="NLI218"/>
      <c r="NLJ218"/>
      <c r="NLK218"/>
      <c r="NLL218"/>
      <c r="NLM218"/>
      <c r="NLN218"/>
      <c r="NLO218"/>
      <c r="NLP218"/>
      <c r="NLQ218"/>
      <c r="NLR218"/>
      <c r="NLS218"/>
      <c r="NLT218"/>
      <c r="NLU218"/>
      <c r="NLV218"/>
      <c r="NLW218"/>
      <c r="NLX218"/>
      <c r="NLY218"/>
      <c r="NLZ218"/>
      <c r="NMA218"/>
      <c r="NMB218"/>
      <c r="NMC218"/>
      <c r="NMD218"/>
      <c r="NME218"/>
      <c r="NMF218"/>
      <c r="NMG218"/>
      <c r="NMH218"/>
      <c r="NMI218"/>
      <c r="NMJ218"/>
      <c r="NMK218"/>
      <c r="NML218"/>
      <c r="NMM218"/>
      <c r="NMN218"/>
      <c r="NMO218"/>
      <c r="NMP218"/>
      <c r="NMQ218"/>
      <c r="NMR218"/>
      <c r="NMS218"/>
      <c r="NMT218"/>
      <c r="NMU218"/>
      <c r="NMV218"/>
      <c r="NMW218"/>
      <c r="NMX218"/>
      <c r="NMY218"/>
      <c r="NMZ218"/>
      <c r="NNA218"/>
      <c r="NNB218"/>
      <c r="NNC218"/>
      <c r="NND218"/>
      <c r="NNE218"/>
      <c r="NNF218"/>
      <c r="NNG218"/>
      <c r="NNH218"/>
      <c r="NNI218"/>
      <c r="NNJ218"/>
      <c r="NNK218"/>
      <c r="NNL218"/>
      <c r="NNM218"/>
      <c r="NNN218"/>
      <c r="NNO218"/>
      <c r="NNP218"/>
      <c r="NNQ218"/>
      <c r="NNR218"/>
      <c r="NNS218"/>
      <c r="NNT218"/>
      <c r="NNU218"/>
      <c r="NNV218"/>
      <c r="NNW218"/>
      <c r="NNX218"/>
      <c r="NNY218"/>
      <c r="NNZ218"/>
      <c r="NOA218"/>
      <c r="NOB218"/>
      <c r="NOC218"/>
      <c r="NOD218"/>
      <c r="NOE218"/>
      <c r="NOF218"/>
      <c r="NOG218"/>
      <c r="NOH218"/>
      <c r="NOI218"/>
      <c r="NOJ218"/>
      <c r="NOK218"/>
      <c r="NOL218"/>
      <c r="NOM218"/>
      <c r="NON218"/>
      <c r="NOO218"/>
      <c r="NOP218"/>
      <c r="NOQ218"/>
      <c r="NOR218"/>
      <c r="NOS218"/>
      <c r="NOT218"/>
      <c r="NOU218"/>
      <c r="NOV218"/>
      <c r="NOW218"/>
      <c r="NOX218"/>
      <c r="NOY218"/>
      <c r="NOZ218"/>
      <c r="NPA218"/>
      <c r="NPB218"/>
      <c r="NPC218"/>
      <c r="NPD218"/>
      <c r="NPE218"/>
      <c r="NPF218"/>
      <c r="NPG218"/>
      <c r="NPH218"/>
      <c r="NPI218"/>
      <c r="NPJ218"/>
      <c r="NPK218"/>
      <c r="NPL218"/>
      <c r="NPM218"/>
      <c r="NPN218"/>
      <c r="NPO218"/>
      <c r="NPP218"/>
      <c r="NPQ218"/>
      <c r="NPR218"/>
      <c r="NPS218"/>
      <c r="NPT218"/>
      <c r="NPU218"/>
      <c r="NPV218"/>
      <c r="NPW218"/>
      <c r="NPX218"/>
      <c r="NPY218"/>
      <c r="NPZ218"/>
      <c r="NQA218"/>
      <c r="NQB218"/>
      <c r="NQC218"/>
      <c r="NQD218"/>
      <c r="NQE218"/>
      <c r="NQF218"/>
      <c r="NQG218"/>
      <c r="NQH218"/>
      <c r="NQI218"/>
      <c r="NQJ218"/>
      <c r="NQK218"/>
      <c r="NQL218"/>
      <c r="NQM218"/>
      <c r="NQN218"/>
      <c r="NQO218"/>
      <c r="NQP218"/>
      <c r="NQQ218"/>
      <c r="NQR218"/>
      <c r="NQS218"/>
      <c r="NQT218"/>
      <c r="NQU218"/>
      <c r="NQV218"/>
      <c r="NQW218"/>
      <c r="NQX218"/>
      <c r="NQY218"/>
      <c r="NQZ218"/>
      <c r="NRA218"/>
      <c r="NRB218"/>
      <c r="NRC218"/>
      <c r="NRD218"/>
      <c r="NRE218"/>
      <c r="NRF218"/>
      <c r="NRG218"/>
      <c r="NRH218"/>
      <c r="NRI218"/>
      <c r="NRJ218"/>
      <c r="NRK218"/>
      <c r="NRL218"/>
      <c r="NRM218"/>
      <c r="NRN218"/>
      <c r="NRO218"/>
      <c r="NRP218"/>
      <c r="NRQ218"/>
      <c r="NRR218"/>
      <c r="NRS218"/>
      <c r="NRT218"/>
      <c r="NRU218"/>
      <c r="NRV218"/>
      <c r="NRW218"/>
      <c r="NRX218"/>
      <c r="NRY218"/>
      <c r="NRZ218"/>
      <c r="NSA218"/>
      <c r="NSB218"/>
      <c r="NSC218"/>
      <c r="NSD218"/>
      <c r="NSE218"/>
      <c r="NSF218"/>
      <c r="NSG218"/>
      <c r="NSH218"/>
      <c r="NSI218"/>
      <c r="NSJ218"/>
      <c r="NSK218"/>
      <c r="NSL218"/>
      <c r="NSM218"/>
      <c r="NSN218"/>
      <c r="NSO218"/>
      <c r="NSP218"/>
      <c r="NSQ218"/>
      <c r="NSR218"/>
      <c r="NSS218"/>
      <c r="NST218"/>
      <c r="NSU218"/>
      <c r="NSV218"/>
      <c r="NSW218"/>
      <c r="NSX218"/>
      <c r="NSY218"/>
      <c r="NSZ218"/>
      <c r="NTA218"/>
      <c r="NTB218"/>
      <c r="NTC218"/>
      <c r="NTD218"/>
      <c r="NTE218"/>
      <c r="NTF218"/>
      <c r="NTG218"/>
      <c r="NTH218"/>
      <c r="NTI218"/>
      <c r="NTJ218"/>
      <c r="NTK218"/>
      <c r="NTL218"/>
      <c r="NTM218"/>
      <c r="NTN218"/>
      <c r="NTO218"/>
      <c r="NTP218"/>
      <c r="NTQ218"/>
      <c r="NTR218"/>
      <c r="NTS218"/>
      <c r="NTT218"/>
      <c r="NTU218"/>
      <c r="NTV218"/>
      <c r="NTW218"/>
      <c r="NTX218"/>
      <c r="NTY218"/>
      <c r="NTZ218"/>
      <c r="NUA218"/>
      <c r="NUB218"/>
      <c r="NUC218"/>
      <c r="NUD218"/>
      <c r="NUE218"/>
      <c r="NUF218"/>
      <c r="NUG218"/>
      <c r="NUH218"/>
      <c r="NUI218"/>
      <c r="NUJ218"/>
      <c r="NUK218"/>
      <c r="NUL218"/>
      <c r="NUM218"/>
      <c r="NUN218"/>
      <c r="NUO218"/>
      <c r="NUP218"/>
      <c r="NUQ218"/>
      <c r="NUR218"/>
      <c r="NUS218"/>
      <c r="NUT218"/>
      <c r="NUU218"/>
      <c r="NUV218"/>
      <c r="NUW218"/>
      <c r="NUX218"/>
      <c r="NUY218"/>
      <c r="NUZ218"/>
      <c r="NVA218"/>
      <c r="NVB218"/>
      <c r="NVC218"/>
      <c r="NVD218"/>
      <c r="NVE218"/>
      <c r="NVF218"/>
      <c r="NVG218"/>
      <c r="NVH218"/>
      <c r="NVI218"/>
      <c r="NVJ218"/>
      <c r="NVK218"/>
      <c r="NVL218"/>
      <c r="NVM218"/>
      <c r="NVN218"/>
      <c r="NVO218"/>
      <c r="NVP218"/>
      <c r="NVQ218"/>
      <c r="NVR218"/>
      <c r="NVS218"/>
      <c r="NVT218"/>
      <c r="NVU218"/>
      <c r="NVV218"/>
      <c r="NVW218"/>
      <c r="NVX218"/>
      <c r="NVY218"/>
      <c r="NVZ218"/>
      <c r="NWA218"/>
      <c r="NWB218"/>
      <c r="NWC218"/>
      <c r="NWD218"/>
      <c r="NWE218"/>
      <c r="NWF218"/>
      <c r="NWG218"/>
      <c r="NWH218"/>
      <c r="NWI218"/>
      <c r="NWJ218"/>
      <c r="NWK218"/>
      <c r="NWL218"/>
      <c r="NWM218"/>
      <c r="NWN218"/>
      <c r="NWO218"/>
      <c r="NWP218"/>
      <c r="NWQ218"/>
      <c r="NWR218"/>
      <c r="NWS218"/>
      <c r="NWT218"/>
      <c r="NWU218"/>
      <c r="NWV218"/>
      <c r="NWW218"/>
      <c r="NWX218"/>
      <c r="NWY218"/>
      <c r="NWZ218"/>
      <c r="NXA218"/>
      <c r="NXB218"/>
      <c r="NXC218"/>
      <c r="NXD218"/>
      <c r="NXE218"/>
      <c r="NXF218"/>
      <c r="NXG218"/>
      <c r="NXH218"/>
      <c r="NXI218"/>
      <c r="NXJ218"/>
      <c r="NXK218"/>
      <c r="NXL218"/>
      <c r="NXM218"/>
      <c r="NXN218"/>
      <c r="NXO218"/>
      <c r="NXP218"/>
      <c r="NXQ218"/>
      <c r="NXR218"/>
      <c r="NXS218"/>
      <c r="NXT218"/>
      <c r="NXU218"/>
      <c r="NXV218"/>
      <c r="NXW218"/>
      <c r="NXX218"/>
      <c r="NXY218"/>
      <c r="NXZ218"/>
      <c r="NYA218"/>
      <c r="NYB218"/>
      <c r="NYC218"/>
      <c r="NYD218"/>
      <c r="NYE218"/>
      <c r="NYF218"/>
      <c r="NYG218"/>
      <c r="NYH218"/>
      <c r="NYI218"/>
      <c r="NYJ218"/>
      <c r="NYK218"/>
      <c r="NYL218"/>
      <c r="NYM218"/>
      <c r="NYN218"/>
      <c r="NYO218"/>
      <c r="NYP218"/>
      <c r="NYQ218"/>
      <c r="NYR218"/>
      <c r="NYS218"/>
      <c r="NYT218"/>
      <c r="NYU218"/>
      <c r="NYV218"/>
      <c r="NYW218"/>
      <c r="NYX218"/>
      <c r="NYY218"/>
      <c r="NYZ218"/>
      <c r="NZA218"/>
      <c r="NZB218"/>
      <c r="NZC218"/>
      <c r="NZD218"/>
      <c r="NZE218"/>
      <c r="NZF218"/>
      <c r="NZG218"/>
      <c r="NZH218"/>
      <c r="NZI218"/>
      <c r="NZJ218"/>
      <c r="NZK218"/>
      <c r="NZL218"/>
      <c r="NZM218"/>
      <c r="NZN218"/>
      <c r="NZO218"/>
      <c r="NZP218"/>
      <c r="NZQ218"/>
      <c r="NZR218"/>
      <c r="NZS218"/>
      <c r="NZT218"/>
      <c r="NZU218"/>
      <c r="NZV218"/>
      <c r="NZW218"/>
      <c r="NZX218"/>
      <c r="NZY218"/>
      <c r="NZZ218"/>
      <c r="OAA218"/>
      <c r="OAB218"/>
      <c r="OAC218"/>
      <c r="OAD218"/>
      <c r="OAE218"/>
      <c r="OAF218"/>
      <c r="OAG218"/>
      <c r="OAH218"/>
      <c r="OAI218"/>
      <c r="OAJ218"/>
      <c r="OAK218"/>
      <c r="OAL218"/>
      <c r="OAM218"/>
      <c r="OAN218"/>
      <c r="OAO218"/>
      <c r="OAP218"/>
      <c r="OAQ218"/>
      <c r="OAR218"/>
      <c r="OAS218"/>
      <c r="OAT218"/>
      <c r="OAU218"/>
      <c r="OAV218"/>
      <c r="OAW218"/>
      <c r="OAX218"/>
      <c r="OAY218"/>
      <c r="OAZ218"/>
      <c r="OBA218"/>
      <c r="OBB218"/>
      <c r="OBC218"/>
      <c r="OBD218"/>
      <c r="OBE218"/>
      <c r="OBF218"/>
      <c r="OBG218"/>
      <c r="OBH218"/>
      <c r="OBI218"/>
      <c r="OBJ218"/>
      <c r="OBK218"/>
      <c r="OBL218"/>
      <c r="OBM218"/>
      <c r="OBN218"/>
      <c r="OBO218"/>
      <c r="OBP218"/>
      <c r="OBQ218"/>
      <c r="OBR218"/>
      <c r="OBS218"/>
      <c r="OBT218"/>
      <c r="OBU218"/>
      <c r="OBV218"/>
      <c r="OBW218"/>
      <c r="OBX218"/>
      <c r="OBY218"/>
      <c r="OBZ218"/>
      <c r="OCA218"/>
      <c r="OCB218"/>
      <c r="OCC218"/>
      <c r="OCD218"/>
      <c r="OCE218"/>
      <c r="OCF218"/>
      <c r="OCG218"/>
      <c r="OCH218"/>
      <c r="OCI218"/>
      <c r="OCJ218"/>
      <c r="OCK218"/>
      <c r="OCL218"/>
      <c r="OCM218"/>
      <c r="OCN218"/>
      <c r="OCO218"/>
      <c r="OCP218"/>
      <c r="OCQ218"/>
      <c r="OCR218"/>
      <c r="OCS218"/>
      <c r="OCT218"/>
      <c r="OCU218"/>
      <c r="OCV218"/>
      <c r="OCW218"/>
      <c r="OCX218"/>
      <c r="OCY218"/>
      <c r="OCZ218"/>
      <c r="ODA218"/>
      <c r="ODB218"/>
      <c r="ODC218"/>
      <c r="ODD218"/>
      <c r="ODE218"/>
      <c r="ODF218"/>
      <c r="ODG218"/>
      <c r="ODH218"/>
      <c r="ODI218"/>
      <c r="ODJ218"/>
      <c r="ODK218"/>
      <c r="ODL218"/>
      <c r="ODM218"/>
      <c r="ODN218"/>
      <c r="ODO218"/>
      <c r="ODP218"/>
      <c r="ODQ218"/>
      <c r="ODR218"/>
      <c r="ODS218"/>
      <c r="ODT218"/>
      <c r="ODU218"/>
      <c r="ODV218"/>
      <c r="ODW218"/>
      <c r="ODX218"/>
      <c r="ODY218"/>
      <c r="ODZ218"/>
      <c r="OEA218"/>
      <c r="OEB218"/>
      <c r="OEC218"/>
      <c r="OED218"/>
      <c r="OEE218"/>
      <c r="OEF218"/>
      <c r="OEG218"/>
      <c r="OEH218"/>
      <c r="OEI218"/>
      <c r="OEJ218"/>
      <c r="OEK218"/>
      <c r="OEL218"/>
      <c r="OEM218"/>
      <c r="OEN218"/>
      <c r="OEO218"/>
      <c r="OEP218"/>
      <c r="OEQ218"/>
      <c r="OER218"/>
      <c r="OES218"/>
      <c r="OET218"/>
      <c r="OEU218"/>
      <c r="OEV218"/>
      <c r="OEW218"/>
      <c r="OEX218"/>
      <c r="OEY218"/>
      <c r="OEZ218"/>
      <c r="OFA218"/>
      <c r="OFB218"/>
      <c r="OFC218"/>
      <c r="OFD218"/>
      <c r="OFE218"/>
      <c r="OFF218"/>
      <c r="OFG218"/>
      <c r="OFH218"/>
      <c r="OFI218"/>
      <c r="OFJ218"/>
      <c r="OFK218"/>
      <c r="OFL218"/>
      <c r="OFM218"/>
      <c r="OFN218"/>
      <c r="OFO218"/>
      <c r="OFP218"/>
      <c r="OFQ218"/>
      <c r="OFR218"/>
      <c r="OFS218"/>
      <c r="OFT218"/>
      <c r="OFU218"/>
      <c r="OFV218"/>
      <c r="OFW218"/>
      <c r="OFX218"/>
      <c r="OFY218"/>
      <c r="OFZ218"/>
      <c r="OGA218"/>
      <c r="OGB218"/>
      <c r="OGC218"/>
      <c r="OGD218"/>
      <c r="OGE218"/>
      <c r="OGF218"/>
      <c r="OGG218"/>
      <c r="OGH218"/>
      <c r="OGI218"/>
      <c r="OGJ218"/>
      <c r="OGK218"/>
      <c r="OGL218"/>
      <c r="OGM218"/>
      <c r="OGN218"/>
      <c r="OGO218"/>
      <c r="OGP218"/>
      <c r="OGQ218"/>
      <c r="OGR218"/>
      <c r="OGS218"/>
      <c r="OGT218"/>
      <c r="OGU218"/>
      <c r="OGV218"/>
      <c r="OGW218"/>
      <c r="OGX218"/>
      <c r="OGY218"/>
      <c r="OGZ218"/>
      <c r="OHA218"/>
      <c r="OHB218"/>
      <c r="OHC218"/>
      <c r="OHD218"/>
      <c r="OHE218"/>
      <c r="OHF218"/>
      <c r="OHG218"/>
      <c r="OHH218"/>
      <c r="OHI218"/>
      <c r="OHJ218"/>
      <c r="OHK218"/>
      <c r="OHL218"/>
      <c r="OHM218"/>
      <c r="OHN218"/>
      <c r="OHO218"/>
      <c r="OHP218"/>
      <c r="OHQ218"/>
      <c r="OHR218"/>
      <c r="OHS218"/>
      <c r="OHT218"/>
      <c r="OHU218"/>
      <c r="OHV218"/>
      <c r="OHW218"/>
      <c r="OHX218"/>
      <c r="OHY218"/>
      <c r="OHZ218"/>
      <c r="OIA218"/>
      <c r="OIB218"/>
      <c r="OIC218"/>
      <c r="OID218"/>
      <c r="OIE218"/>
      <c r="OIF218"/>
      <c r="OIG218"/>
      <c r="OIH218"/>
      <c r="OII218"/>
      <c r="OIJ218"/>
      <c r="OIK218"/>
      <c r="OIL218"/>
      <c r="OIM218"/>
      <c r="OIN218"/>
      <c r="OIO218"/>
      <c r="OIP218"/>
      <c r="OIQ218"/>
      <c r="OIR218"/>
      <c r="OIS218"/>
      <c r="OIT218"/>
      <c r="OIU218"/>
      <c r="OIV218"/>
      <c r="OIW218"/>
      <c r="OIX218"/>
      <c r="OIY218"/>
      <c r="OIZ218"/>
      <c r="OJA218"/>
      <c r="OJB218"/>
      <c r="OJC218"/>
      <c r="OJD218"/>
      <c r="OJE218"/>
      <c r="OJF218"/>
      <c r="OJG218"/>
      <c r="OJH218"/>
      <c r="OJI218"/>
      <c r="OJJ218"/>
      <c r="OJK218"/>
      <c r="OJL218"/>
      <c r="OJM218"/>
      <c r="OJN218"/>
      <c r="OJO218"/>
      <c r="OJP218"/>
      <c r="OJQ218"/>
      <c r="OJR218"/>
      <c r="OJS218"/>
      <c r="OJT218"/>
      <c r="OJU218"/>
      <c r="OJV218"/>
      <c r="OJW218"/>
      <c r="OJX218"/>
      <c r="OJY218"/>
      <c r="OJZ218"/>
      <c r="OKA218"/>
      <c r="OKB218"/>
      <c r="OKC218"/>
      <c r="OKD218"/>
      <c r="OKE218"/>
      <c r="OKF218"/>
      <c r="OKG218"/>
      <c r="OKH218"/>
      <c r="OKI218"/>
      <c r="OKJ218"/>
      <c r="OKK218"/>
      <c r="OKL218"/>
      <c r="OKM218"/>
      <c r="OKN218"/>
      <c r="OKO218"/>
      <c r="OKP218"/>
      <c r="OKQ218"/>
      <c r="OKR218"/>
      <c r="OKS218"/>
      <c r="OKT218"/>
      <c r="OKU218"/>
      <c r="OKV218"/>
      <c r="OKW218"/>
      <c r="OKX218"/>
      <c r="OKY218"/>
      <c r="OKZ218"/>
      <c r="OLA218"/>
      <c r="OLB218"/>
      <c r="OLC218"/>
      <c r="OLD218"/>
      <c r="OLE218"/>
      <c r="OLF218"/>
      <c r="OLG218"/>
      <c r="OLH218"/>
      <c r="OLI218"/>
      <c r="OLJ218"/>
      <c r="OLK218"/>
      <c r="OLL218"/>
      <c r="OLM218"/>
      <c r="OLN218"/>
      <c r="OLO218"/>
      <c r="OLP218"/>
      <c r="OLQ218"/>
      <c r="OLR218"/>
      <c r="OLS218"/>
      <c r="OLT218"/>
      <c r="OLU218"/>
      <c r="OLV218"/>
      <c r="OLW218"/>
      <c r="OLX218"/>
      <c r="OLY218"/>
      <c r="OLZ218"/>
      <c r="OMA218"/>
      <c r="OMB218"/>
      <c r="OMC218"/>
      <c r="OMD218"/>
      <c r="OME218"/>
      <c r="OMF218"/>
      <c r="OMG218"/>
      <c r="OMH218"/>
      <c r="OMI218"/>
      <c r="OMJ218"/>
      <c r="OMK218"/>
      <c r="OML218"/>
      <c r="OMM218"/>
      <c r="OMN218"/>
      <c r="OMO218"/>
      <c r="OMP218"/>
      <c r="OMQ218"/>
      <c r="OMR218"/>
      <c r="OMS218"/>
      <c r="OMT218"/>
      <c r="OMU218"/>
      <c r="OMV218"/>
      <c r="OMW218"/>
      <c r="OMX218"/>
      <c r="OMY218"/>
      <c r="OMZ218"/>
      <c r="ONA218"/>
      <c r="ONB218"/>
      <c r="ONC218"/>
      <c r="OND218"/>
      <c r="ONE218"/>
      <c r="ONF218"/>
      <c r="ONG218"/>
      <c r="ONH218"/>
      <c r="ONI218"/>
      <c r="ONJ218"/>
      <c r="ONK218"/>
      <c r="ONL218"/>
      <c r="ONM218"/>
      <c r="ONN218"/>
      <c r="ONO218"/>
      <c r="ONP218"/>
      <c r="ONQ218"/>
      <c r="ONR218"/>
      <c r="ONS218"/>
      <c r="ONT218"/>
      <c r="ONU218"/>
      <c r="ONV218"/>
      <c r="ONW218"/>
      <c r="ONX218"/>
      <c r="ONY218"/>
      <c r="ONZ218"/>
      <c r="OOA218"/>
      <c r="OOB218"/>
      <c r="OOC218"/>
      <c r="OOD218"/>
      <c r="OOE218"/>
      <c r="OOF218"/>
      <c r="OOG218"/>
      <c r="OOH218"/>
      <c r="OOI218"/>
      <c r="OOJ218"/>
      <c r="OOK218"/>
      <c r="OOL218"/>
      <c r="OOM218"/>
      <c r="OON218"/>
      <c r="OOO218"/>
      <c r="OOP218"/>
      <c r="OOQ218"/>
      <c r="OOR218"/>
      <c r="OOS218"/>
      <c r="OOT218"/>
      <c r="OOU218"/>
      <c r="OOV218"/>
      <c r="OOW218"/>
      <c r="OOX218"/>
      <c r="OOY218"/>
      <c r="OOZ218"/>
      <c r="OPA218"/>
      <c r="OPB218"/>
      <c r="OPC218"/>
      <c r="OPD218"/>
      <c r="OPE218"/>
      <c r="OPF218"/>
      <c r="OPG218"/>
      <c r="OPH218"/>
      <c r="OPI218"/>
      <c r="OPJ218"/>
      <c r="OPK218"/>
      <c r="OPL218"/>
      <c r="OPM218"/>
      <c r="OPN218"/>
      <c r="OPO218"/>
      <c r="OPP218"/>
      <c r="OPQ218"/>
      <c r="OPR218"/>
      <c r="OPS218"/>
      <c r="OPT218"/>
      <c r="OPU218"/>
      <c r="OPV218"/>
      <c r="OPW218"/>
      <c r="OPX218"/>
      <c r="OPY218"/>
      <c r="OPZ218"/>
      <c r="OQA218"/>
      <c r="OQB218"/>
      <c r="OQC218"/>
      <c r="OQD218"/>
      <c r="OQE218"/>
      <c r="OQF218"/>
      <c r="OQG218"/>
      <c r="OQH218"/>
      <c r="OQI218"/>
      <c r="OQJ218"/>
      <c r="OQK218"/>
      <c r="OQL218"/>
      <c r="OQM218"/>
      <c r="OQN218"/>
      <c r="OQO218"/>
      <c r="OQP218"/>
      <c r="OQQ218"/>
      <c r="OQR218"/>
      <c r="OQS218"/>
      <c r="OQT218"/>
      <c r="OQU218"/>
      <c r="OQV218"/>
      <c r="OQW218"/>
      <c r="OQX218"/>
      <c r="OQY218"/>
      <c r="OQZ218"/>
      <c r="ORA218"/>
      <c r="ORB218"/>
      <c r="ORC218"/>
      <c r="ORD218"/>
      <c r="ORE218"/>
      <c r="ORF218"/>
      <c r="ORG218"/>
      <c r="ORH218"/>
      <c r="ORI218"/>
      <c r="ORJ218"/>
      <c r="ORK218"/>
      <c r="ORL218"/>
      <c r="ORM218"/>
      <c r="ORN218"/>
      <c r="ORO218"/>
      <c r="ORP218"/>
      <c r="ORQ218"/>
      <c r="ORR218"/>
      <c r="ORS218"/>
      <c r="ORT218"/>
      <c r="ORU218"/>
      <c r="ORV218"/>
      <c r="ORW218"/>
      <c r="ORX218"/>
      <c r="ORY218"/>
      <c r="ORZ218"/>
      <c r="OSA218"/>
      <c r="OSB218"/>
      <c r="OSC218"/>
      <c r="OSD218"/>
      <c r="OSE218"/>
      <c r="OSF218"/>
      <c r="OSG218"/>
      <c r="OSH218"/>
      <c r="OSI218"/>
      <c r="OSJ218"/>
      <c r="OSK218"/>
      <c r="OSL218"/>
      <c r="OSM218"/>
      <c r="OSN218"/>
      <c r="OSO218"/>
      <c r="OSP218"/>
      <c r="OSQ218"/>
      <c r="OSR218"/>
      <c r="OSS218"/>
      <c r="OST218"/>
      <c r="OSU218"/>
      <c r="OSV218"/>
      <c r="OSW218"/>
      <c r="OSX218"/>
      <c r="OSY218"/>
      <c r="OSZ218"/>
      <c r="OTA218"/>
      <c r="OTB218"/>
      <c r="OTC218"/>
      <c r="OTD218"/>
      <c r="OTE218"/>
      <c r="OTF218"/>
      <c r="OTG218"/>
      <c r="OTH218"/>
      <c r="OTI218"/>
      <c r="OTJ218"/>
      <c r="OTK218"/>
      <c r="OTL218"/>
      <c r="OTM218"/>
      <c r="OTN218"/>
      <c r="OTO218"/>
      <c r="OTP218"/>
      <c r="OTQ218"/>
      <c r="OTR218"/>
      <c r="OTS218"/>
      <c r="OTT218"/>
      <c r="OTU218"/>
      <c r="OTV218"/>
      <c r="OTW218"/>
      <c r="OTX218"/>
      <c r="OTY218"/>
      <c r="OTZ218"/>
      <c r="OUA218"/>
      <c r="OUB218"/>
      <c r="OUC218"/>
      <c r="OUD218"/>
      <c r="OUE218"/>
      <c r="OUF218"/>
      <c r="OUG218"/>
      <c r="OUH218"/>
      <c r="OUI218"/>
      <c r="OUJ218"/>
      <c r="OUK218"/>
      <c r="OUL218"/>
      <c r="OUM218"/>
      <c r="OUN218"/>
      <c r="OUO218"/>
      <c r="OUP218"/>
      <c r="OUQ218"/>
      <c r="OUR218"/>
      <c r="OUS218"/>
      <c r="OUT218"/>
      <c r="OUU218"/>
      <c r="OUV218"/>
      <c r="OUW218"/>
      <c r="OUX218"/>
      <c r="OUY218"/>
      <c r="OUZ218"/>
      <c r="OVA218"/>
      <c r="OVB218"/>
      <c r="OVC218"/>
      <c r="OVD218"/>
      <c r="OVE218"/>
      <c r="OVF218"/>
      <c r="OVG218"/>
      <c r="OVH218"/>
      <c r="OVI218"/>
      <c r="OVJ218"/>
      <c r="OVK218"/>
      <c r="OVL218"/>
      <c r="OVM218"/>
      <c r="OVN218"/>
      <c r="OVO218"/>
      <c r="OVP218"/>
      <c r="OVQ218"/>
      <c r="OVR218"/>
      <c r="OVS218"/>
      <c r="OVT218"/>
      <c r="OVU218"/>
      <c r="OVV218"/>
      <c r="OVW218"/>
      <c r="OVX218"/>
      <c r="OVY218"/>
      <c r="OVZ218"/>
      <c r="OWA218"/>
      <c r="OWB218"/>
      <c r="OWC218"/>
      <c r="OWD218"/>
      <c r="OWE218"/>
      <c r="OWF218"/>
      <c r="OWG218"/>
      <c r="OWH218"/>
      <c r="OWI218"/>
      <c r="OWJ218"/>
      <c r="OWK218"/>
      <c r="OWL218"/>
      <c r="OWM218"/>
      <c r="OWN218"/>
      <c r="OWO218"/>
      <c r="OWP218"/>
      <c r="OWQ218"/>
      <c r="OWR218"/>
      <c r="OWS218"/>
      <c r="OWT218"/>
      <c r="OWU218"/>
      <c r="OWV218"/>
      <c r="OWW218"/>
      <c r="OWX218"/>
      <c r="OWY218"/>
      <c r="OWZ218"/>
      <c r="OXA218"/>
      <c r="OXB218"/>
      <c r="OXC218"/>
      <c r="OXD218"/>
      <c r="OXE218"/>
      <c r="OXF218"/>
      <c r="OXG218"/>
      <c r="OXH218"/>
      <c r="OXI218"/>
      <c r="OXJ218"/>
      <c r="OXK218"/>
      <c r="OXL218"/>
      <c r="OXM218"/>
      <c r="OXN218"/>
      <c r="OXO218"/>
      <c r="OXP218"/>
      <c r="OXQ218"/>
      <c r="OXR218"/>
      <c r="OXS218"/>
      <c r="OXT218"/>
      <c r="OXU218"/>
      <c r="OXV218"/>
      <c r="OXW218"/>
      <c r="OXX218"/>
      <c r="OXY218"/>
      <c r="OXZ218"/>
      <c r="OYA218"/>
      <c r="OYB218"/>
      <c r="OYC218"/>
      <c r="OYD218"/>
      <c r="OYE218"/>
      <c r="OYF218"/>
      <c r="OYG218"/>
      <c r="OYH218"/>
      <c r="OYI218"/>
      <c r="OYJ218"/>
      <c r="OYK218"/>
      <c r="OYL218"/>
      <c r="OYM218"/>
      <c r="OYN218"/>
      <c r="OYO218"/>
      <c r="OYP218"/>
      <c r="OYQ218"/>
      <c r="OYR218"/>
      <c r="OYS218"/>
      <c r="OYT218"/>
      <c r="OYU218"/>
      <c r="OYV218"/>
      <c r="OYW218"/>
      <c r="OYX218"/>
      <c r="OYY218"/>
      <c r="OYZ218"/>
      <c r="OZA218"/>
      <c r="OZB218"/>
      <c r="OZC218"/>
      <c r="OZD218"/>
      <c r="OZE218"/>
      <c r="OZF218"/>
      <c r="OZG218"/>
      <c r="OZH218"/>
      <c r="OZI218"/>
      <c r="OZJ218"/>
      <c r="OZK218"/>
      <c r="OZL218"/>
      <c r="OZM218"/>
      <c r="OZN218"/>
      <c r="OZO218"/>
      <c r="OZP218"/>
      <c r="OZQ218"/>
      <c r="OZR218"/>
      <c r="OZS218"/>
      <c r="OZT218"/>
      <c r="OZU218"/>
      <c r="OZV218"/>
      <c r="OZW218"/>
      <c r="OZX218"/>
      <c r="OZY218"/>
      <c r="OZZ218"/>
      <c r="PAA218"/>
      <c r="PAB218"/>
      <c r="PAC218"/>
      <c r="PAD218"/>
      <c r="PAE218"/>
      <c r="PAF218"/>
      <c r="PAG218"/>
      <c r="PAH218"/>
      <c r="PAI218"/>
      <c r="PAJ218"/>
      <c r="PAK218"/>
      <c r="PAL218"/>
      <c r="PAM218"/>
      <c r="PAN218"/>
      <c r="PAO218"/>
      <c r="PAP218"/>
      <c r="PAQ218"/>
      <c r="PAR218"/>
      <c r="PAS218"/>
      <c r="PAT218"/>
      <c r="PAU218"/>
      <c r="PAV218"/>
      <c r="PAW218"/>
      <c r="PAX218"/>
      <c r="PAY218"/>
      <c r="PAZ218"/>
      <c r="PBA218"/>
      <c r="PBB218"/>
      <c r="PBC218"/>
      <c r="PBD218"/>
      <c r="PBE218"/>
      <c r="PBF218"/>
      <c r="PBG218"/>
      <c r="PBH218"/>
      <c r="PBI218"/>
      <c r="PBJ218"/>
      <c r="PBK218"/>
      <c r="PBL218"/>
      <c r="PBM218"/>
      <c r="PBN218"/>
      <c r="PBO218"/>
      <c r="PBP218"/>
      <c r="PBQ218"/>
      <c r="PBR218"/>
      <c r="PBS218"/>
      <c r="PBT218"/>
      <c r="PBU218"/>
      <c r="PBV218"/>
      <c r="PBW218"/>
      <c r="PBX218"/>
      <c r="PBY218"/>
      <c r="PBZ218"/>
      <c r="PCA218"/>
      <c r="PCB218"/>
      <c r="PCC218"/>
      <c r="PCD218"/>
      <c r="PCE218"/>
      <c r="PCF218"/>
      <c r="PCG218"/>
      <c r="PCH218"/>
      <c r="PCI218"/>
      <c r="PCJ218"/>
      <c r="PCK218"/>
      <c r="PCL218"/>
      <c r="PCM218"/>
      <c r="PCN218"/>
      <c r="PCO218"/>
      <c r="PCP218"/>
      <c r="PCQ218"/>
      <c r="PCR218"/>
      <c r="PCS218"/>
      <c r="PCT218"/>
      <c r="PCU218"/>
      <c r="PCV218"/>
      <c r="PCW218"/>
      <c r="PCX218"/>
      <c r="PCY218"/>
      <c r="PCZ218"/>
      <c r="PDA218"/>
      <c r="PDB218"/>
      <c r="PDC218"/>
      <c r="PDD218"/>
      <c r="PDE218"/>
      <c r="PDF218"/>
      <c r="PDG218"/>
      <c r="PDH218"/>
      <c r="PDI218"/>
      <c r="PDJ218"/>
      <c r="PDK218"/>
      <c r="PDL218"/>
      <c r="PDM218"/>
      <c r="PDN218"/>
      <c r="PDO218"/>
      <c r="PDP218"/>
      <c r="PDQ218"/>
      <c r="PDR218"/>
      <c r="PDS218"/>
      <c r="PDT218"/>
      <c r="PDU218"/>
      <c r="PDV218"/>
      <c r="PDW218"/>
      <c r="PDX218"/>
      <c r="PDY218"/>
      <c r="PDZ218"/>
      <c r="PEA218"/>
      <c r="PEB218"/>
      <c r="PEC218"/>
      <c r="PED218"/>
      <c r="PEE218"/>
      <c r="PEF218"/>
      <c r="PEG218"/>
      <c r="PEH218"/>
      <c r="PEI218"/>
      <c r="PEJ218"/>
      <c r="PEK218"/>
      <c r="PEL218"/>
      <c r="PEM218"/>
      <c r="PEN218"/>
      <c r="PEO218"/>
      <c r="PEP218"/>
      <c r="PEQ218"/>
      <c r="PER218"/>
      <c r="PES218"/>
      <c r="PET218"/>
      <c r="PEU218"/>
      <c r="PEV218"/>
      <c r="PEW218"/>
      <c r="PEX218"/>
      <c r="PEY218"/>
      <c r="PEZ218"/>
      <c r="PFA218"/>
      <c r="PFB218"/>
      <c r="PFC218"/>
      <c r="PFD218"/>
      <c r="PFE218"/>
      <c r="PFF218"/>
      <c r="PFG218"/>
      <c r="PFH218"/>
      <c r="PFI218"/>
      <c r="PFJ218"/>
      <c r="PFK218"/>
      <c r="PFL218"/>
      <c r="PFM218"/>
      <c r="PFN218"/>
      <c r="PFO218"/>
      <c r="PFP218"/>
      <c r="PFQ218"/>
      <c r="PFR218"/>
      <c r="PFS218"/>
      <c r="PFT218"/>
      <c r="PFU218"/>
      <c r="PFV218"/>
      <c r="PFW218"/>
      <c r="PFX218"/>
      <c r="PFY218"/>
      <c r="PFZ218"/>
      <c r="PGA218"/>
      <c r="PGB218"/>
      <c r="PGC218"/>
      <c r="PGD218"/>
      <c r="PGE218"/>
      <c r="PGF218"/>
      <c r="PGG218"/>
      <c r="PGH218"/>
      <c r="PGI218"/>
      <c r="PGJ218"/>
      <c r="PGK218"/>
      <c r="PGL218"/>
      <c r="PGM218"/>
      <c r="PGN218"/>
      <c r="PGO218"/>
      <c r="PGP218"/>
      <c r="PGQ218"/>
      <c r="PGR218"/>
      <c r="PGS218"/>
      <c r="PGT218"/>
      <c r="PGU218"/>
      <c r="PGV218"/>
      <c r="PGW218"/>
      <c r="PGX218"/>
      <c r="PGY218"/>
      <c r="PGZ218"/>
      <c r="PHA218"/>
      <c r="PHB218"/>
      <c r="PHC218"/>
      <c r="PHD218"/>
      <c r="PHE218"/>
      <c r="PHF218"/>
      <c r="PHG218"/>
      <c r="PHH218"/>
      <c r="PHI218"/>
      <c r="PHJ218"/>
      <c r="PHK218"/>
      <c r="PHL218"/>
      <c r="PHM218"/>
      <c r="PHN218"/>
      <c r="PHO218"/>
      <c r="PHP218"/>
      <c r="PHQ218"/>
      <c r="PHR218"/>
      <c r="PHS218"/>
      <c r="PHT218"/>
      <c r="PHU218"/>
      <c r="PHV218"/>
      <c r="PHW218"/>
      <c r="PHX218"/>
      <c r="PHY218"/>
      <c r="PHZ218"/>
      <c r="PIA218"/>
      <c r="PIB218"/>
      <c r="PIC218"/>
      <c r="PID218"/>
      <c r="PIE218"/>
      <c r="PIF218"/>
      <c r="PIG218"/>
      <c r="PIH218"/>
      <c r="PII218"/>
      <c r="PIJ218"/>
      <c r="PIK218"/>
      <c r="PIL218"/>
      <c r="PIM218"/>
      <c r="PIN218"/>
      <c r="PIO218"/>
      <c r="PIP218"/>
      <c r="PIQ218"/>
      <c r="PIR218"/>
      <c r="PIS218"/>
      <c r="PIT218"/>
      <c r="PIU218"/>
      <c r="PIV218"/>
      <c r="PIW218"/>
      <c r="PIX218"/>
      <c r="PIY218"/>
      <c r="PIZ218"/>
      <c r="PJA218"/>
      <c r="PJB218"/>
      <c r="PJC218"/>
      <c r="PJD218"/>
      <c r="PJE218"/>
      <c r="PJF218"/>
      <c r="PJG218"/>
      <c r="PJH218"/>
      <c r="PJI218"/>
      <c r="PJJ218"/>
      <c r="PJK218"/>
      <c r="PJL218"/>
      <c r="PJM218"/>
      <c r="PJN218"/>
      <c r="PJO218"/>
      <c r="PJP218"/>
      <c r="PJQ218"/>
      <c r="PJR218"/>
      <c r="PJS218"/>
      <c r="PJT218"/>
      <c r="PJU218"/>
      <c r="PJV218"/>
      <c r="PJW218"/>
      <c r="PJX218"/>
      <c r="PJY218"/>
      <c r="PJZ218"/>
      <c r="PKA218"/>
      <c r="PKB218"/>
      <c r="PKC218"/>
      <c r="PKD218"/>
      <c r="PKE218"/>
      <c r="PKF218"/>
      <c r="PKG218"/>
      <c r="PKH218"/>
      <c r="PKI218"/>
      <c r="PKJ218"/>
      <c r="PKK218"/>
      <c r="PKL218"/>
      <c r="PKM218"/>
      <c r="PKN218"/>
      <c r="PKO218"/>
      <c r="PKP218"/>
      <c r="PKQ218"/>
      <c r="PKR218"/>
      <c r="PKS218"/>
      <c r="PKT218"/>
      <c r="PKU218"/>
      <c r="PKV218"/>
      <c r="PKW218"/>
      <c r="PKX218"/>
      <c r="PKY218"/>
      <c r="PKZ218"/>
      <c r="PLA218"/>
      <c r="PLB218"/>
      <c r="PLC218"/>
      <c r="PLD218"/>
      <c r="PLE218"/>
      <c r="PLF218"/>
      <c r="PLG218"/>
      <c r="PLH218"/>
      <c r="PLI218"/>
      <c r="PLJ218"/>
      <c r="PLK218"/>
      <c r="PLL218"/>
      <c r="PLM218"/>
      <c r="PLN218"/>
      <c r="PLO218"/>
      <c r="PLP218"/>
      <c r="PLQ218"/>
      <c r="PLR218"/>
      <c r="PLS218"/>
      <c r="PLT218"/>
      <c r="PLU218"/>
      <c r="PLV218"/>
      <c r="PLW218"/>
      <c r="PLX218"/>
      <c r="PLY218"/>
      <c r="PLZ218"/>
      <c r="PMA218"/>
      <c r="PMB218"/>
      <c r="PMC218"/>
      <c r="PMD218"/>
      <c r="PME218"/>
      <c r="PMF218"/>
      <c r="PMG218"/>
      <c r="PMH218"/>
      <c r="PMI218"/>
      <c r="PMJ218"/>
      <c r="PMK218"/>
      <c r="PML218"/>
      <c r="PMM218"/>
      <c r="PMN218"/>
      <c r="PMO218"/>
      <c r="PMP218"/>
      <c r="PMQ218"/>
      <c r="PMR218"/>
      <c r="PMS218"/>
      <c r="PMT218"/>
      <c r="PMU218"/>
      <c r="PMV218"/>
      <c r="PMW218"/>
      <c r="PMX218"/>
      <c r="PMY218"/>
      <c r="PMZ218"/>
      <c r="PNA218"/>
      <c r="PNB218"/>
      <c r="PNC218"/>
      <c r="PND218"/>
      <c r="PNE218"/>
      <c r="PNF218"/>
      <c r="PNG218"/>
      <c r="PNH218"/>
      <c r="PNI218"/>
      <c r="PNJ218"/>
      <c r="PNK218"/>
      <c r="PNL218"/>
      <c r="PNM218"/>
      <c r="PNN218"/>
      <c r="PNO218"/>
      <c r="PNP218"/>
      <c r="PNQ218"/>
      <c r="PNR218"/>
      <c r="PNS218"/>
      <c r="PNT218"/>
      <c r="PNU218"/>
      <c r="PNV218"/>
      <c r="PNW218"/>
      <c r="PNX218"/>
      <c r="PNY218"/>
      <c r="PNZ218"/>
      <c r="POA218"/>
      <c r="POB218"/>
      <c r="POC218"/>
      <c r="POD218"/>
      <c r="POE218"/>
      <c r="POF218"/>
      <c r="POG218"/>
      <c r="POH218"/>
      <c r="POI218"/>
      <c r="POJ218"/>
      <c r="POK218"/>
      <c r="POL218"/>
      <c r="POM218"/>
      <c r="PON218"/>
      <c r="POO218"/>
      <c r="POP218"/>
      <c r="POQ218"/>
      <c r="POR218"/>
      <c r="POS218"/>
      <c r="POT218"/>
      <c r="POU218"/>
      <c r="POV218"/>
      <c r="POW218"/>
      <c r="POX218"/>
      <c r="POY218"/>
      <c r="POZ218"/>
      <c r="PPA218"/>
      <c r="PPB218"/>
      <c r="PPC218"/>
      <c r="PPD218"/>
      <c r="PPE218"/>
      <c r="PPF218"/>
      <c r="PPG218"/>
      <c r="PPH218"/>
      <c r="PPI218"/>
      <c r="PPJ218"/>
      <c r="PPK218"/>
      <c r="PPL218"/>
      <c r="PPM218"/>
      <c r="PPN218"/>
      <c r="PPO218"/>
      <c r="PPP218"/>
      <c r="PPQ218"/>
      <c r="PPR218"/>
      <c r="PPS218"/>
      <c r="PPT218"/>
      <c r="PPU218"/>
      <c r="PPV218"/>
      <c r="PPW218"/>
      <c r="PPX218"/>
      <c r="PPY218"/>
      <c r="PPZ218"/>
      <c r="PQA218"/>
      <c r="PQB218"/>
      <c r="PQC218"/>
      <c r="PQD218"/>
      <c r="PQE218"/>
      <c r="PQF218"/>
      <c r="PQG218"/>
      <c r="PQH218"/>
      <c r="PQI218"/>
      <c r="PQJ218"/>
      <c r="PQK218"/>
      <c r="PQL218"/>
      <c r="PQM218"/>
      <c r="PQN218"/>
      <c r="PQO218"/>
      <c r="PQP218"/>
      <c r="PQQ218"/>
      <c r="PQR218"/>
      <c r="PQS218"/>
      <c r="PQT218"/>
      <c r="PQU218"/>
      <c r="PQV218"/>
      <c r="PQW218"/>
      <c r="PQX218"/>
      <c r="PQY218"/>
      <c r="PQZ218"/>
      <c r="PRA218"/>
      <c r="PRB218"/>
      <c r="PRC218"/>
      <c r="PRD218"/>
      <c r="PRE218"/>
      <c r="PRF218"/>
      <c r="PRG218"/>
      <c r="PRH218"/>
      <c r="PRI218"/>
      <c r="PRJ218"/>
      <c r="PRK218"/>
      <c r="PRL218"/>
      <c r="PRM218"/>
      <c r="PRN218"/>
      <c r="PRO218"/>
      <c r="PRP218"/>
      <c r="PRQ218"/>
      <c r="PRR218"/>
      <c r="PRS218"/>
      <c r="PRT218"/>
      <c r="PRU218"/>
      <c r="PRV218"/>
      <c r="PRW218"/>
      <c r="PRX218"/>
      <c r="PRY218"/>
      <c r="PRZ218"/>
      <c r="PSA218"/>
      <c r="PSB218"/>
      <c r="PSC218"/>
      <c r="PSD218"/>
      <c r="PSE218"/>
      <c r="PSF218"/>
      <c r="PSG218"/>
      <c r="PSH218"/>
      <c r="PSI218"/>
      <c r="PSJ218"/>
      <c r="PSK218"/>
      <c r="PSL218"/>
      <c r="PSM218"/>
      <c r="PSN218"/>
      <c r="PSO218"/>
      <c r="PSP218"/>
      <c r="PSQ218"/>
      <c r="PSR218"/>
      <c r="PSS218"/>
      <c r="PST218"/>
      <c r="PSU218"/>
      <c r="PSV218"/>
      <c r="PSW218"/>
      <c r="PSX218"/>
      <c r="PSY218"/>
      <c r="PSZ218"/>
      <c r="PTA218"/>
      <c r="PTB218"/>
      <c r="PTC218"/>
      <c r="PTD218"/>
      <c r="PTE218"/>
      <c r="PTF218"/>
      <c r="PTG218"/>
      <c r="PTH218"/>
      <c r="PTI218"/>
      <c r="PTJ218"/>
      <c r="PTK218"/>
      <c r="PTL218"/>
      <c r="PTM218"/>
      <c r="PTN218"/>
      <c r="PTO218"/>
      <c r="PTP218"/>
      <c r="PTQ218"/>
      <c r="PTR218"/>
      <c r="PTS218"/>
      <c r="PTT218"/>
      <c r="PTU218"/>
      <c r="PTV218"/>
      <c r="PTW218"/>
      <c r="PTX218"/>
      <c r="PTY218"/>
      <c r="PTZ218"/>
      <c r="PUA218"/>
      <c r="PUB218"/>
      <c r="PUC218"/>
      <c r="PUD218"/>
      <c r="PUE218"/>
      <c r="PUF218"/>
      <c r="PUG218"/>
      <c r="PUH218"/>
      <c r="PUI218"/>
      <c r="PUJ218"/>
      <c r="PUK218"/>
      <c r="PUL218"/>
      <c r="PUM218"/>
      <c r="PUN218"/>
      <c r="PUO218"/>
      <c r="PUP218"/>
      <c r="PUQ218"/>
      <c r="PUR218"/>
      <c r="PUS218"/>
      <c r="PUT218"/>
      <c r="PUU218"/>
      <c r="PUV218"/>
      <c r="PUW218"/>
      <c r="PUX218"/>
      <c r="PUY218"/>
      <c r="PUZ218"/>
      <c r="PVA218"/>
      <c r="PVB218"/>
      <c r="PVC218"/>
      <c r="PVD218"/>
      <c r="PVE218"/>
      <c r="PVF218"/>
      <c r="PVG218"/>
      <c r="PVH218"/>
      <c r="PVI218"/>
      <c r="PVJ218"/>
      <c r="PVK218"/>
      <c r="PVL218"/>
      <c r="PVM218"/>
      <c r="PVN218"/>
      <c r="PVO218"/>
      <c r="PVP218"/>
      <c r="PVQ218"/>
      <c r="PVR218"/>
      <c r="PVS218"/>
      <c r="PVT218"/>
      <c r="PVU218"/>
      <c r="PVV218"/>
      <c r="PVW218"/>
      <c r="PVX218"/>
      <c r="PVY218"/>
      <c r="PVZ218"/>
      <c r="PWA218"/>
      <c r="PWB218"/>
      <c r="PWC218"/>
      <c r="PWD218"/>
      <c r="PWE218"/>
      <c r="PWF218"/>
      <c r="PWG218"/>
      <c r="PWH218"/>
      <c r="PWI218"/>
      <c r="PWJ218"/>
      <c r="PWK218"/>
      <c r="PWL218"/>
      <c r="PWM218"/>
      <c r="PWN218"/>
      <c r="PWO218"/>
      <c r="PWP218"/>
      <c r="PWQ218"/>
      <c r="PWR218"/>
      <c r="PWS218"/>
      <c r="PWT218"/>
      <c r="PWU218"/>
      <c r="PWV218"/>
      <c r="PWW218"/>
      <c r="PWX218"/>
      <c r="PWY218"/>
      <c r="PWZ218"/>
      <c r="PXA218"/>
      <c r="PXB218"/>
      <c r="PXC218"/>
      <c r="PXD218"/>
      <c r="PXE218"/>
      <c r="PXF218"/>
      <c r="PXG218"/>
      <c r="PXH218"/>
      <c r="PXI218"/>
      <c r="PXJ218"/>
      <c r="PXK218"/>
      <c r="PXL218"/>
      <c r="PXM218"/>
      <c r="PXN218"/>
      <c r="PXO218"/>
      <c r="PXP218"/>
      <c r="PXQ218"/>
      <c r="PXR218"/>
      <c r="PXS218"/>
      <c r="PXT218"/>
      <c r="PXU218"/>
      <c r="PXV218"/>
      <c r="PXW218"/>
      <c r="PXX218"/>
      <c r="PXY218"/>
      <c r="PXZ218"/>
      <c r="PYA218"/>
      <c r="PYB218"/>
      <c r="PYC218"/>
      <c r="PYD218"/>
      <c r="PYE218"/>
      <c r="PYF218"/>
      <c r="PYG218"/>
      <c r="PYH218"/>
      <c r="PYI218"/>
      <c r="PYJ218"/>
      <c r="PYK218"/>
      <c r="PYL218"/>
      <c r="PYM218"/>
      <c r="PYN218"/>
      <c r="PYO218"/>
      <c r="PYP218"/>
      <c r="PYQ218"/>
      <c r="PYR218"/>
      <c r="PYS218"/>
      <c r="PYT218"/>
      <c r="PYU218"/>
      <c r="PYV218"/>
      <c r="PYW218"/>
      <c r="PYX218"/>
      <c r="PYY218"/>
      <c r="PYZ218"/>
      <c r="PZA218"/>
      <c r="PZB218"/>
      <c r="PZC218"/>
      <c r="PZD218"/>
      <c r="PZE218"/>
      <c r="PZF218"/>
      <c r="PZG218"/>
      <c r="PZH218"/>
      <c r="PZI218"/>
      <c r="PZJ218"/>
      <c r="PZK218"/>
      <c r="PZL218"/>
      <c r="PZM218"/>
      <c r="PZN218"/>
      <c r="PZO218"/>
      <c r="PZP218"/>
      <c r="PZQ218"/>
      <c r="PZR218"/>
      <c r="PZS218"/>
      <c r="PZT218"/>
      <c r="PZU218"/>
      <c r="PZV218"/>
      <c r="PZW218"/>
      <c r="PZX218"/>
      <c r="PZY218"/>
      <c r="PZZ218"/>
      <c r="QAA218"/>
      <c r="QAB218"/>
      <c r="QAC218"/>
      <c r="QAD218"/>
      <c r="QAE218"/>
      <c r="QAF218"/>
      <c r="QAG218"/>
      <c r="QAH218"/>
      <c r="QAI218"/>
      <c r="QAJ218"/>
      <c r="QAK218"/>
      <c r="QAL218"/>
      <c r="QAM218"/>
      <c r="QAN218"/>
      <c r="QAO218"/>
      <c r="QAP218"/>
      <c r="QAQ218"/>
      <c r="QAR218"/>
      <c r="QAS218"/>
      <c r="QAT218"/>
      <c r="QAU218"/>
      <c r="QAV218"/>
      <c r="QAW218"/>
      <c r="QAX218"/>
      <c r="QAY218"/>
      <c r="QAZ218"/>
      <c r="QBA218"/>
      <c r="QBB218"/>
      <c r="QBC218"/>
      <c r="QBD218"/>
      <c r="QBE218"/>
      <c r="QBF218"/>
      <c r="QBG218"/>
      <c r="QBH218"/>
      <c r="QBI218"/>
      <c r="QBJ218"/>
      <c r="QBK218"/>
      <c r="QBL218"/>
      <c r="QBM218"/>
      <c r="QBN218"/>
      <c r="QBO218"/>
      <c r="QBP218"/>
      <c r="QBQ218"/>
      <c r="QBR218"/>
      <c r="QBS218"/>
      <c r="QBT218"/>
      <c r="QBU218"/>
      <c r="QBV218"/>
      <c r="QBW218"/>
      <c r="QBX218"/>
      <c r="QBY218"/>
      <c r="QBZ218"/>
      <c r="QCA218"/>
      <c r="QCB218"/>
      <c r="QCC218"/>
      <c r="QCD218"/>
      <c r="QCE218"/>
      <c r="QCF218"/>
      <c r="QCG218"/>
      <c r="QCH218"/>
      <c r="QCI218"/>
      <c r="QCJ218"/>
      <c r="QCK218"/>
      <c r="QCL218"/>
      <c r="QCM218"/>
      <c r="QCN218"/>
      <c r="QCO218"/>
      <c r="QCP218"/>
      <c r="QCQ218"/>
      <c r="QCR218"/>
      <c r="QCS218"/>
      <c r="QCT218"/>
      <c r="QCU218"/>
      <c r="QCV218"/>
      <c r="QCW218"/>
      <c r="QCX218"/>
      <c r="QCY218"/>
      <c r="QCZ218"/>
      <c r="QDA218"/>
      <c r="QDB218"/>
      <c r="QDC218"/>
      <c r="QDD218"/>
      <c r="QDE218"/>
      <c r="QDF218"/>
      <c r="QDG218"/>
      <c r="QDH218"/>
      <c r="QDI218"/>
      <c r="QDJ218"/>
      <c r="QDK218"/>
      <c r="QDL218"/>
      <c r="QDM218"/>
      <c r="QDN218"/>
      <c r="QDO218"/>
      <c r="QDP218"/>
      <c r="QDQ218"/>
      <c r="QDR218"/>
      <c r="QDS218"/>
      <c r="QDT218"/>
      <c r="QDU218"/>
      <c r="QDV218"/>
      <c r="QDW218"/>
      <c r="QDX218"/>
      <c r="QDY218"/>
      <c r="QDZ218"/>
      <c r="QEA218"/>
      <c r="QEB218"/>
      <c r="QEC218"/>
      <c r="QED218"/>
      <c r="QEE218"/>
      <c r="QEF218"/>
      <c r="QEG218"/>
      <c r="QEH218"/>
      <c r="QEI218"/>
      <c r="QEJ218"/>
      <c r="QEK218"/>
      <c r="QEL218"/>
      <c r="QEM218"/>
      <c r="QEN218"/>
      <c r="QEO218"/>
      <c r="QEP218"/>
      <c r="QEQ218"/>
      <c r="QER218"/>
      <c r="QES218"/>
      <c r="QET218"/>
      <c r="QEU218"/>
      <c r="QEV218"/>
      <c r="QEW218"/>
      <c r="QEX218"/>
      <c r="QEY218"/>
      <c r="QEZ218"/>
      <c r="QFA218"/>
      <c r="QFB218"/>
      <c r="QFC218"/>
      <c r="QFD218"/>
      <c r="QFE218"/>
      <c r="QFF218"/>
      <c r="QFG218"/>
      <c r="QFH218"/>
      <c r="QFI218"/>
      <c r="QFJ218"/>
      <c r="QFK218"/>
      <c r="QFL218"/>
      <c r="QFM218"/>
      <c r="QFN218"/>
      <c r="QFO218"/>
      <c r="QFP218"/>
      <c r="QFQ218"/>
      <c r="QFR218"/>
      <c r="QFS218"/>
      <c r="QFT218"/>
      <c r="QFU218"/>
      <c r="QFV218"/>
      <c r="QFW218"/>
      <c r="QFX218"/>
      <c r="QFY218"/>
      <c r="QFZ218"/>
      <c r="QGA218"/>
      <c r="QGB218"/>
      <c r="QGC218"/>
      <c r="QGD218"/>
      <c r="QGE218"/>
      <c r="QGF218"/>
      <c r="QGG218"/>
      <c r="QGH218"/>
      <c r="QGI218"/>
      <c r="QGJ218"/>
      <c r="QGK218"/>
      <c r="QGL218"/>
      <c r="QGM218"/>
      <c r="QGN218"/>
      <c r="QGO218"/>
      <c r="QGP218"/>
      <c r="QGQ218"/>
      <c r="QGR218"/>
      <c r="QGS218"/>
      <c r="QGT218"/>
      <c r="QGU218"/>
      <c r="QGV218"/>
      <c r="QGW218"/>
      <c r="QGX218"/>
      <c r="QGY218"/>
      <c r="QGZ218"/>
      <c r="QHA218"/>
      <c r="QHB218"/>
      <c r="QHC218"/>
      <c r="QHD218"/>
      <c r="QHE218"/>
      <c r="QHF218"/>
      <c r="QHG218"/>
      <c r="QHH218"/>
      <c r="QHI218"/>
      <c r="QHJ218"/>
      <c r="QHK218"/>
      <c r="QHL218"/>
      <c r="QHM218"/>
      <c r="QHN218"/>
      <c r="QHO218"/>
      <c r="QHP218"/>
      <c r="QHQ218"/>
      <c r="QHR218"/>
      <c r="QHS218"/>
      <c r="QHT218"/>
      <c r="QHU218"/>
      <c r="QHV218"/>
      <c r="QHW218"/>
      <c r="QHX218"/>
      <c r="QHY218"/>
      <c r="QHZ218"/>
      <c r="QIA218"/>
      <c r="QIB218"/>
      <c r="QIC218"/>
      <c r="QID218"/>
      <c r="QIE218"/>
      <c r="QIF218"/>
      <c r="QIG218"/>
      <c r="QIH218"/>
      <c r="QII218"/>
      <c r="QIJ218"/>
      <c r="QIK218"/>
      <c r="QIL218"/>
      <c r="QIM218"/>
      <c r="QIN218"/>
      <c r="QIO218"/>
      <c r="QIP218"/>
      <c r="QIQ218"/>
      <c r="QIR218"/>
      <c r="QIS218"/>
      <c r="QIT218"/>
      <c r="QIU218"/>
      <c r="QIV218"/>
      <c r="QIW218"/>
      <c r="QIX218"/>
      <c r="QIY218"/>
      <c r="QIZ218"/>
      <c r="QJA218"/>
      <c r="QJB218"/>
      <c r="QJC218"/>
      <c r="QJD218"/>
      <c r="QJE218"/>
      <c r="QJF218"/>
      <c r="QJG218"/>
      <c r="QJH218"/>
      <c r="QJI218"/>
      <c r="QJJ218"/>
      <c r="QJK218"/>
      <c r="QJL218"/>
      <c r="QJM218"/>
      <c r="QJN218"/>
      <c r="QJO218"/>
      <c r="QJP218"/>
      <c r="QJQ218"/>
      <c r="QJR218"/>
      <c r="QJS218"/>
      <c r="QJT218"/>
      <c r="QJU218"/>
      <c r="QJV218"/>
      <c r="QJW218"/>
      <c r="QJX218"/>
      <c r="QJY218"/>
      <c r="QJZ218"/>
      <c r="QKA218"/>
      <c r="QKB218"/>
      <c r="QKC218"/>
      <c r="QKD218"/>
      <c r="QKE218"/>
      <c r="QKF218"/>
      <c r="QKG218"/>
      <c r="QKH218"/>
      <c r="QKI218"/>
      <c r="QKJ218"/>
      <c r="QKK218"/>
      <c r="QKL218"/>
      <c r="QKM218"/>
      <c r="QKN218"/>
      <c r="QKO218"/>
      <c r="QKP218"/>
      <c r="QKQ218"/>
      <c r="QKR218"/>
      <c r="QKS218"/>
      <c r="QKT218"/>
      <c r="QKU218"/>
      <c r="QKV218"/>
      <c r="QKW218"/>
      <c r="QKX218"/>
      <c r="QKY218"/>
      <c r="QKZ218"/>
      <c r="QLA218"/>
      <c r="QLB218"/>
      <c r="QLC218"/>
      <c r="QLD218"/>
      <c r="QLE218"/>
      <c r="QLF218"/>
      <c r="QLG218"/>
      <c r="QLH218"/>
      <c r="QLI218"/>
      <c r="QLJ218"/>
      <c r="QLK218"/>
      <c r="QLL218"/>
      <c r="QLM218"/>
      <c r="QLN218"/>
      <c r="QLO218"/>
      <c r="QLP218"/>
      <c r="QLQ218"/>
      <c r="QLR218"/>
      <c r="QLS218"/>
      <c r="QLT218"/>
      <c r="QLU218"/>
      <c r="QLV218"/>
      <c r="QLW218"/>
      <c r="QLX218"/>
      <c r="QLY218"/>
      <c r="QLZ218"/>
      <c r="QMA218"/>
      <c r="QMB218"/>
      <c r="QMC218"/>
      <c r="QMD218"/>
      <c r="QME218"/>
      <c r="QMF218"/>
      <c r="QMG218"/>
      <c r="QMH218"/>
      <c r="QMI218"/>
      <c r="QMJ218"/>
      <c r="QMK218"/>
      <c r="QML218"/>
      <c r="QMM218"/>
      <c r="QMN218"/>
      <c r="QMO218"/>
      <c r="QMP218"/>
      <c r="QMQ218"/>
      <c r="QMR218"/>
      <c r="QMS218"/>
      <c r="QMT218"/>
      <c r="QMU218"/>
      <c r="QMV218"/>
      <c r="QMW218"/>
      <c r="QMX218"/>
      <c r="QMY218"/>
      <c r="QMZ218"/>
      <c r="QNA218"/>
      <c r="QNB218"/>
      <c r="QNC218"/>
      <c r="QND218"/>
      <c r="QNE218"/>
      <c r="QNF218"/>
      <c r="QNG218"/>
      <c r="QNH218"/>
      <c r="QNI218"/>
      <c r="QNJ218"/>
      <c r="QNK218"/>
      <c r="QNL218"/>
      <c r="QNM218"/>
      <c r="QNN218"/>
      <c r="QNO218"/>
      <c r="QNP218"/>
      <c r="QNQ218"/>
      <c r="QNR218"/>
      <c r="QNS218"/>
      <c r="QNT218"/>
      <c r="QNU218"/>
      <c r="QNV218"/>
      <c r="QNW218"/>
      <c r="QNX218"/>
      <c r="QNY218"/>
      <c r="QNZ218"/>
      <c r="QOA218"/>
      <c r="QOB218"/>
      <c r="QOC218"/>
      <c r="QOD218"/>
      <c r="QOE218"/>
      <c r="QOF218"/>
      <c r="QOG218"/>
      <c r="QOH218"/>
      <c r="QOI218"/>
      <c r="QOJ218"/>
      <c r="QOK218"/>
      <c r="QOL218"/>
      <c r="QOM218"/>
      <c r="QON218"/>
      <c r="QOO218"/>
      <c r="QOP218"/>
      <c r="QOQ218"/>
      <c r="QOR218"/>
      <c r="QOS218"/>
      <c r="QOT218"/>
      <c r="QOU218"/>
      <c r="QOV218"/>
      <c r="QOW218"/>
      <c r="QOX218"/>
      <c r="QOY218"/>
      <c r="QOZ218"/>
      <c r="QPA218"/>
      <c r="QPB218"/>
      <c r="QPC218"/>
      <c r="QPD218"/>
      <c r="QPE218"/>
      <c r="QPF218"/>
      <c r="QPG218"/>
      <c r="QPH218"/>
      <c r="QPI218"/>
      <c r="QPJ218"/>
      <c r="QPK218"/>
      <c r="QPL218"/>
      <c r="QPM218"/>
      <c r="QPN218"/>
      <c r="QPO218"/>
      <c r="QPP218"/>
      <c r="QPQ218"/>
      <c r="QPR218"/>
      <c r="QPS218"/>
      <c r="QPT218"/>
      <c r="QPU218"/>
      <c r="QPV218"/>
      <c r="QPW218"/>
      <c r="QPX218"/>
      <c r="QPY218"/>
      <c r="QPZ218"/>
      <c r="QQA218"/>
      <c r="QQB218"/>
      <c r="QQC218"/>
      <c r="QQD218"/>
      <c r="QQE218"/>
      <c r="QQF218"/>
      <c r="QQG218"/>
      <c r="QQH218"/>
      <c r="QQI218"/>
      <c r="QQJ218"/>
      <c r="QQK218"/>
      <c r="QQL218"/>
      <c r="QQM218"/>
      <c r="QQN218"/>
      <c r="QQO218"/>
      <c r="QQP218"/>
      <c r="QQQ218"/>
      <c r="QQR218"/>
      <c r="QQS218"/>
      <c r="QQT218"/>
      <c r="QQU218"/>
      <c r="QQV218"/>
      <c r="QQW218"/>
      <c r="QQX218"/>
      <c r="QQY218"/>
      <c r="QQZ218"/>
      <c r="QRA218"/>
      <c r="QRB218"/>
      <c r="QRC218"/>
      <c r="QRD218"/>
      <c r="QRE218"/>
      <c r="QRF218"/>
      <c r="QRG218"/>
      <c r="QRH218"/>
      <c r="QRI218"/>
      <c r="QRJ218"/>
      <c r="QRK218"/>
      <c r="QRL218"/>
      <c r="QRM218"/>
      <c r="QRN218"/>
      <c r="QRO218"/>
      <c r="QRP218"/>
      <c r="QRQ218"/>
      <c r="QRR218"/>
      <c r="QRS218"/>
      <c r="QRT218"/>
      <c r="QRU218"/>
      <c r="QRV218"/>
      <c r="QRW218"/>
      <c r="QRX218"/>
      <c r="QRY218"/>
      <c r="QRZ218"/>
      <c r="QSA218"/>
      <c r="QSB218"/>
      <c r="QSC218"/>
      <c r="QSD218"/>
      <c r="QSE218"/>
      <c r="QSF218"/>
      <c r="QSG218"/>
      <c r="QSH218"/>
      <c r="QSI218"/>
      <c r="QSJ218"/>
      <c r="QSK218"/>
      <c r="QSL218"/>
      <c r="QSM218"/>
      <c r="QSN218"/>
      <c r="QSO218"/>
      <c r="QSP218"/>
      <c r="QSQ218"/>
      <c r="QSR218"/>
      <c r="QSS218"/>
      <c r="QST218"/>
      <c r="QSU218"/>
      <c r="QSV218"/>
      <c r="QSW218"/>
      <c r="QSX218"/>
      <c r="QSY218"/>
      <c r="QSZ218"/>
      <c r="QTA218"/>
      <c r="QTB218"/>
      <c r="QTC218"/>
      <c r="QTD218"/>
      <c r="QTE218"/>
      <c r="QTF218"/>
      <c r="QTG218"/>
      <c r="QTH218"/>
      <c r="QTI218"/>
      <c r="QTJ218"/>
      <c r="QTK218"/>
      <c r="QTL218"/>
      <c r="QTM218"/>
      <c r="QTN218"/>
      <c r="QTO218"/>
      <c r="QTP218"/>
      <c r="QTQ218"/>
      <c r="QTR218"/>
      <c r="QTS218"/>
      <c r="QTT218"/>
      <c r="QTU218"/>
      <c r="QTV218"/>
      <c r="QTW218"/>
      <c r="QTX218"/>
      <c r="QTY218"/>
      <c r="QTZ218"/>
      <c r="QUA218"/>
      <c r="QUB218"/>
      <c r="QUC218"/>
      <c r="QUD218"/>
      <c r="QUE218"/>
      <c r="QUF218"/>
      <c r="QUG218"/>
      <c r="QUH218"/>
      <c r="QUI218"/>
      <c r="QUJ218"/>
      <c r="QUK218"/>
      <c r="QUL218"/>
      <c r="QUM218"/>
      <c r="QUN218"/>
      <c r="QUO218"/>
      <c r="QUP218"/>
      <c r="QUQ218"/>
      <c r="QUR218"/>
      <c r="QUS218"/>
      <c r="QUT218"/>
      <c r="QUU218"/>
      <c r="QUV218"/>
      <c r="QUW218"/>
      <c r="QUX218"/>
      <c r="QUY218"/>
      <c r="QUZ218"/>
      <c r="QVA218"/>
      <c r="QVB218"/>
      <c r="QVC218"/>
      <c r="QVD218"/>
      <c r="QVE218"/>
      <c r="QVF218"/>
      <c r="QVG218"/>
      <c r="QVH218"/>
      <c r="QVI218"/>
      <c r="QVJ218"/>
      <c r="QVK218"/>
      <c r="QVL218"/>
      <c r="QVM218"/>
      <c r="QVN218"/>
      <c r="QVO218"/>
      <c r="QVP218"/>
      <c r="QVQ218"/>
      <c r="QVR218"/>
      <c r="QVS218"/>
      <c r="QVT218"/>
      <c r="QVU218"/>
      <c r="QVV218"/>
      <c r="QVW218"/>
      <c r="QVX218"/>
      <c r="QVY218"/>
      <c r="QVZ218"/>
      <c r="QWA218"/>
      <c r="QWB218"/>
      <c r="QWC218"/>
      <c r="QWD218"/>
      <c r="QWE218"/>
      <c r="QWF218"/>
      <c r="QWG218"/>
      <c r="QWH218"/>
      <c r="QWI218"/>
      <c r="QWJ218"/>
      <c r="QWK218"/>
      <c r="QWL218"/>
      <c r="QWM218"/>
      <c r="QWN218"/>
      <c r="QWO218"/>
      <c r="QWP218"/>
      <c r="QWQ218"/>
      <c r="QWR218"/>
      <c r="QWS218"/>
      <c r="QWT218"/>
      <c r="QWU218"/>
      <c r="QWV218"/>
      <c r="QWW218"/>
      <c r="QWX218"/>
      <c r="QWY218"/>
      <c r="QWZ218"/>
      <c r="QXA218"/>
      <c r="QXB218"/>
      <c r="QXC218"/>
      <c r="QXD218"/>
      <c r="QXE218"/>
      <c r="QXF218"/>
      <c r="QXG218"/>
      <c r="QXH218"/>
      <c r="QXI218"/>
      <c r="QXJ218"/>
      <c r="QXK218"/>
      <c r="QXL218"/>
      <c r="QXM218"/>
      <c r="QXN218"/>
      <c r="QXO218"/>
      <c r="QXP218"/>
      <c r="QXQ218"/>
      <c r="QXR218"/>
      <c r="QXS218"/>
      <c r="QXT218"/>
      <c r="QXU218"/>
      <c r="QXV218"/>
      <c r="QXW218"/>
      <c r="QXX218"/>
      <c r="QXY218"/>
      <c r="QXZ218"/>
      <c r="QYA218"/>
      <c r="QYB218"/>
      <c r="QYC218"/>
      <c r="QYD218"/>
      <c r="QYE218"/>
      <c r="QYF218"/>
      <c r="QYG218"/>
      <c r="QYH218"/>
      <c r="QYI218"/>
      <c r="QYJ218"/>
      <c r="QYK218"/>
      <c r="QYL218"/>
      <c r="QYM218"/>
      <c r="QYN218"/>
      <c r="QYO218"/>
      <c r="QYP218"/>
      <c r="QYQ218"/>
      <c r="QYR218"/>
      <c r="QYS218"/>
      <c r="QYT218"/>
      <c r="QYU218"/>
      <c r="QYV218"/>
      <c r="QYW218"/>
      <c r="QYX218"/>
      <c r="QYY218"/>
      <c r="QYZ218"/>
      <c r="QZA218"/>
      <c r="QZB218"/>
      <c r="QZC218"/>
      <c r="QZD218"/>
      <c r="QZE218"/>
      <c r="QZF218"/>
      <c r="QZG218"/>
      <c r="QZH218"/>
      <c r="QZI218"/>
      <c r="QZJ218"/>
      <c r="QZK218"/>
      <c r="QZL218"/>
      <c r="QZM218"/>
      <c r="QZN218"/>
      <c r="QZO218"/>
      <c r="QZP218"/>
      <c r="QZQ218"/>
      <c r="QZR218"/>
      <c r="QZS218"/>
      <c r="QZT218"/>
      <c r="QZU218"/>
      <c r="QZV218"/>
      <c r="QZW218"/>
      <c r="QZX218"/>
      <c r="QZY218"/>
      <c r="QZZ218"/>
      <c r="RAA218"/>
      <c r="RAB218"/>
      <c r="RAC218"/>
      <c r="RAD218"/>
      <c r="RAE218"/>
      <c r="RAF218"/>
      <c r="RAG218"/>
      <c r="RAH218"/>
      <c r="RAI218"/>
      <c r="RAJ218"/>
      <c r="RAK218"/>
      <c r="RAL218"/>
      <c r="RAM218"/>
      <c r="RAN218"/>
      <c r="RAO218"/>
      <c r="RAP218"/>
      <c r="RAQ218"/>
      <c r="RAR218"/>
      <c r="RAS218"/>
      <c r="RAT218"/>
      <c r="RAU218"/>
      <c r="RAV218"/>
      <c r="RAW218"/>
      <c r="RAX218"/>
      <c r="RAY218"/>
      <c r="RAZ218"/>
      <c r="RBA218"/>
      <c r="RBB218"/>
      <c r="RBC218"/>
      <c r="RBD218"/>
      <c r="RBE218"/>
      <c r="RBF218"/>
      <c r="RBG218"/>
      <c r="RBH218"/>
      <c r="RBI218"/>
      <c r="RBJ218"/>
      <c r="RBK218"/>
      <c r="RBL218"/>
      <c r="RBM218"/>
      <c r="RBN218"/>
      <c r="RBO218"/>
      <c r="RBP218"/>
      <c r="RBQ218"/>
      <c r="RBR218"/>
      <c r="RBS218"/>
      <c r="RBT218"/>
      <c r="RBU218"/>
      <c r="RBV218"/>
      <c r="RBW218"/>
      <c r="RBX218"/>
      <c r="RBY218"/>
      <c r="RBZ218"/>
      <c r="RCA218"/>
      <c r="RCB218"/>
      <c r="RCC218"/>
      <c r="RCD218"/>
      <c r="RCE218"/>
      <c r="RCF218"/>
      <c r="RCG218"/>
      <c r="RCH218"/>
      <c r="RCI218"/>
      <c r="RCJ218"/>
      <c r="RCK218"/>
      <c r="RCL218"/>
      <c r="RCM218"/>
      <c r="RCN218"/>
      <c r="RCO218"/>
      <c r="RCP218"/>
      <c r="RCQ218"/>
      <c r="RCR218"/>
      <c r="RCS218"/>
      <c r="RCT218"/>
      <c r="RCU218"/>
      <c r="RCV218"/>
      <c r="RCW218"/>
      <c r="RCX218"/>
      <c r="RCY218"/>
      <c r="RCZ218"/>
      <c r="RDA218"/>
      <c r="RDB218"/>
      <c r="RDC218"/>
      <c r="RDD218"/>
      <c r="RDE218"/>
      <c r="RDF218"/>
      <c r="RDG218"/>
      <c r="RDH218"/>
      <c r="RDI218"/>
      <c r="RDJ218"/>
      <c r="RDK218"/>
      <c r="RDL218"/>
      <c r="RDM218"/>
      <c r="RDN218"/>
      <c r="RDO218"/>
      <c r="RDP218"/>
      <c r="RDQ218"/>
      <c r="RDR218"/>
      <c r="RDS218"/>
      <c r="RDT218"/>
      <c r="RDU218"/>
      <c r="RDV218"/>
      <c r="RDW218"/>
      <c r="RDX218"/>
      <c r="RDY218"/>
      <c r="RDZ218"/>
      <c r="REA218"/>
      <c r="REB218"/>
      <c r="REC218"/>
      <c r="RED218"/>
      <c r="REE218"/>
      <c r="REF218"/>
      <c r="REG218"/>
      <c r="REH218"/>
      <c r="REI218"/>
      <c r="REJ218"/>
      <c r="REK218"/>
      <c r="REL218"/>
      <c r="REM218"/>
      <c r="REN218"/>
      <c r="REO218"/>
      <c r="REP218"/>
      <c r="REQ218"/>
      <c r="RER218"/>
      <c r="RES218"/>
      <c r="RET218"/>
      <c r="REU218"/>
      <c r="REV218"/>
      <c r="REW218"/>
      <c r="REX218"/>
      <c r="REY218"/>
      <c r="REZ218"/>
      <c r="RFA218"/>
      <c r="RFB218"/>
      <c r="RFC218"/>
      <c r="RFD218"/>
      <c r="RFE218"/>
      <c r="RFF218"/>
      <c r="RFG218"/>
      <c r="RFH218"/>
      <c r="RFI218"/>
      <c r="RFJ218"/>
      <c r="RFK218"/>
      <c r="RFL218"/>
      <c r="RFM218"/>
      <c r="RFN218"/>
      <c r="RFO218"/>
      <c r="RFP218"/>
      <c r="RFQ218"/>
      <c r="RFR218"/>
      <c r="RFS218"/>
      <c r="RFT218"/>
      <c r="RFU218"/>
      <c r="RFV218"/>
      <c r="RFW218"/>
      <c r="RFX218"/>
      <c r="RFY218"/>
      <c r="RFZ218"/>
      <c r="RGA218"/>
      <c r="RGB218"/>
      <c r="RGC218"/>
      <c r="RGD218"/>
      <c r="RGE218"/>
      <c r="RGF218"/>
      <c r="RGG218"/>
      <c r="RGH218"/>
      <c r="RGI218"/>
      <c r="RGJ218"/>
      <c r="RGK218"/>
      <c r="RGL218"/>
      <c r="RGM218"/>
      <c r="RGN218"/>
      <c r="RGO218"/>
      <c r="RGP218"/>
      <c r="RGQ218"/>
      <c r="RGR218"/>
      <c r="RGS218"/>
      <c r="RGT218"/>
      <c r="RGU218"/>
      <c r="RGV218"/>
      <c r="RGW218"/>
      <c r="RGX218"/>
      <c r="RGY218"/>
      <c r="RGZ218"/>
      <c r="RHA218"/>
      <c r="RHB218"/>
      <c r="RHC218"/>
      <c r="RHD218"/>
      <c r="RHE218"/>
      <c r="RHF218"/>
      <c r="RHG218"/>
      <c r="RHH218"/>
      <c r="RHI218"/>
      <c r="RHJ218"/>
      <c r="RHK218"/>
      <c r="RHL218"/>
      <c r="RHM218"/>
      <c r="RHN218"/>
      <c r="RHO218"/>
      <c r="RHP218"/>
      <c r="RHQ218"/>
      <c r="RHR218"/>
      <c r="RHS218"/>
      <c r="RHT218"/>
      <c r="RHU218"/>
      <c r="RHV218"/>
      <c r="RHW218"/>
      <c r="RHX218"/>
      <c r="RHY218"/>
      <c r="RHZ218"/>
      <c r="RIA218"/>
      <c r="RIB218"/>
      <c r="RIC218"/>
      <c r="RID218"/>
      <c r="RIE218"/>
      <c r="RIF218"/>
      <c r="RIG218"/>
      <c r="RIH218"/>
      <c r="RII218"/>
      <c r="RIJ218"/>
      <c r="RIK218"/>
      <c r="RIL218"/>
      <c r="RIM218"/>
      <c r="RIN218"/>
      <c r="RIO218"/>
      <c r="RIP218"/>
      <c r="RIQ218"/>
      <c r="RIR218"/>
      <c r="RIS218"/>
      <c r="RIT218"/>
      <c r="RIU218"/>
      <c r="RIV218"/>
      <c r="RIW218"/>
      <c r="RIX218"/>
      <c r="RIY218"/>
      <c r="RIZ218"/>
      <c r="RJA218"/>
      <c r="RJB218"/>
      <c r="RJC218"/>
      <c r="RJD218"/>
      <c r="RJE218"/>
      <c r="RJF218"/>
      <c r="RJG218"/>
      <c r="RJH218"/>
      <c r="RJI218"/>
      <c r="RJJ218"/>
      <c r="RJK218"/>
      <c r="RJL218"/>
      <c r="RJM218"/>
      <c r="RJN218"/>
      <c r="RJO218"/>
      <c r="RJP218"/>
      <c r="RJQ218"/>
      <c r="RJR218"/>
      <c r="RJS218"/>
      <c r="RJT218"/>
      <c r="RJU218"/>
      <c r="RJV218"/>
      <c r="RJW218"/>
      <c r="RJX218"/>
      <c r="RJY218"/>
      <c r="RJZ218"/>
      <c r="RKA218"/>
      <c r="RKB218"/>
      <c r="RKC218"/>
      <c r="RKD218"/>
      <c r="RKE218"/>
      <c r="RKF218"/>
      <c r="RKG218"/>
      <c r="RKH218"/>
      <c r="RKI218"/>
      <c r="RKJ218"/>
      <c r="RKK218"/>
      <c r="RKL218"/>
      <c r="RKM218"/>
      <c r="RKN218"/>
      <c r="RKO218"/>
      <c r="RKP218"/>
      <c r="RKQ218"/>
      <c r="RKR218"/>
      <c r="RKS218"/>
      <c r="RKT218"/>
      <c r="RKU218"/>
      <c r="RKV218"/>
      <c r="RKW218"/>
      <c r="RKX218"/>
      <c r="RKY218"/>
      <c r="RKZ218"/>
      <c r="RLA218"/>
      <c r="RLB218"/>
      <c r="RLC218"/>
      <c r="RLD218"/>
      <c r="RLE218"/>
      <c r="RLF218"/>
      <c r="RLG218"/>
      <c r="RLH218"/>
      <c r="RLI218"/>
      <c r="RLJ218"/>
      <c r="RLK218"/>
      <c r="RLL218"/>
      <c r="RLM218"/>
      <c r="RLN218"/>
      <c r="RLO218"/>
      <c r="RLP218"/>
      <c r="RLQ218"/>
      <c r="RLR218"/>
      <c r="RLS218"/>
      <c r="RLT218"/>
      <c r="RLU218"/>
      <c r="RLV218"/>
      <c r="RLW218"/>
      <c r="RLX218"/>
      <c r="RLY218"/>
      <c r="RLZ218"/>
      <c r="RMA218"/>
      <c r="RMB218"/>
      <c r="RMC218"/>
      <c r="RMD218"/>
      <c r="RME218"/>
      <c r="RMF218"/>
      <c r="RMG218"/>
      <c r="RMH218"/>
      <c r="RMI218"/>
      <c r="RMJ218"/>
      <c r="RMK218"/>
      <c r="RML218"/>
      <c r="RMM218"/>
      <c r="RMN218"/>
      <c r="RMO218"/>
      <c r="RMP218"/>
      <c r="RMQ218"/>
      <c r="RMR218"/>
      <c r="RMS218"/>
      <c r="RMT218"/>
      <c r="RMU218"/>
      <c r="RMV218"/>
      <c r="RMW218"/>
      <c r="RMX218"/>
      <c r="RMY218"/>
      <c r="RMZ218"/>
      <c r="RNA218"/>
      <c r="RNB218"/>
      <c r="RNC218"/>
      <c r="RND218"/>
      <c r="RNE218"/>
      <c r="RNF218"/>
      <c r="RNG218"/>
      <c r="RNH218"/>
      <c r="RNI218"/>
      <c r="RNJ218"/>
      <c r="RNK218"/>
      <c r="RNL218"/>
      <c r="RNM218"/>
      <c r="RNN218"/>
      <c r="RNO218"/>
      <c r="RNP218"/>
      <c r="RNQ218"/>
      <c r="RNR218"/>
      <c r="RNS218"/>
      <c r="RNT218"/>
      <c r="RNU218"/>
      <c r="RNV218"/>
      <c r="RNW218"/>
      <c r="RNX218"/>
      <c r="RNY218"/>
      <c r="RNZ218"/>
      <c r="ROA218"/>
      <c r="ROB218"/>
      <c r="ROC218"/>
      <c r="ROD218"/>
      <c r="ROE218"/>
      <c r="ROF218"/>
      <c r="ROG218"/>
      <c r="ROH218"/>
      <c r="ROI218"/>
      <c r="ROJ218"/>
      <c r="ROK218"/>
      <c r="ROL218"/>
      <c r="ROM218"/>
      <c r="RON218"/>
      <c r="ROO218"/>
      <c r="ROP218"/>
      <c r="ROQ218"/>
      <c r="ROR218"/>
      <c r="ROS218"/>
      <c r="ROT218"/>
      <c r="ROU218"/>
      <c r="ROV218"/>
      <c r="ROW218"/>
      <c r="ROX218"/>
      <c r="ROY218"/>
      <c r="ROZ218"/>
      <c r="RPA218"/>
      <c r="RPB218"/>
      <c r="RPC218"/>
      <c r="RPD218"/>
      <c r="RPE218"/>
      <c r="RPF218"/>
      <c r="RPG218"/>
      <c r="RPH218"/>
      <c r="RPI218"/>
      <c r="RPJ218"/>
      <c r="RPK218"/>
      <c r="RPL218"/>
      <c r="RPM218"/>
      <c r="RPN218"/>
      <c r="RPO218"/>
      <c r="RPP218"/>
      <c r="RPQ218"/>
      <c r="RPR218"/>
      <c r="RPS218"/>
      <c r="RPT218"/>
      <c r="RPU218"/>
      <c r="RPV218"/>
      <c r="RPW218"/>
      <c r="RPX218"/>
      <c r="RPY218"/>
      <c r="RPZ218"/>
      <c r="RQA218"/>
      <c r="RQB218"/>
      <c r="RQC218"/>
      <c r="RQD218"/>
      <c r="RQE218"/>
      <c r="RQF218"/>
      <c r="RQG218"/>
      <c r="RQH218"/>
      <c r="RQI218"/>
      <c r="RQJ218"/>
      <c r="RQK218"/>
      <c r="RQL218"/>
      <c r="RQM218"/>
      <c r="RQN218"/>
      <c r="RQO218"/>
      <c r="RQP218"/>
      <c r="RQQ218"/>
      <c r="RQR218"/>
      <c r="RQS218"/>
      <c r="RQT218"/>
      <c r="RQU218"/>
      <c r="RQV218"/>
      <c r="RQW218"/>
      <c r="RQX218"/>
      <c r="RQY218"/>
      <c r="RQZ218"/>
      <c r="RRA218"/>
      <c r="RRB218"/>
      <c r="RRC218"/>
      <c r="RRD218"/>
      <c r="RRE218"/>
      <c r="RRF218"/>
      <c r="RRG218"/>
      <c r="RRH218"/>
      <c r="RRI218"/>
      <c r="RRJ218"/>
      <c r="RRK218"/>
      <c r="RRL218"/>
      <c r="RRM218"/>
      <c r="RRN218"/>
      <c r="RRO218"/>
      <c r="RRP218"/>
      <c r="RRQ218"/>
      <c r="RRR218"/>
      <c r="RRS218"/>
      <c r="RRT218"/>
      <c r="RRU218"/>
      <c r="RRV218"/>
      <c r="RRW218"/>
      <c r="RRX218"/>
      <c r="RRY218"/>
      <c r="RRZ218"/>
      <c r="RSA218"/>
      <c r="RSB218"/>
      <c r="RSC218"/>
      <c r="RSD218"/>
      <c r="RSE218"/>
      <c r="RSF218"/>
      <c r="RSG218"/>
      <c r="RSH218"/>
      <c r="RSI218"/>
      <c r="RSJ218"/>
      <c r="RSK218"/>
      <c r="RSL218"/>
      <c r="RSM218"/>
      <c r="RSN218"/>
      <c r="RSO218"/>
      <c r="RSP218"/>
      <c r="RSQ218"/>
      <c r="RSR218"/>
      <c r="RSS218"/>
      <c r="RST218"/>
      <c r="RSU218"/>
      <c r="RSV218"/>
      <c r="RSW218"/>
      <c r="RSX218"/>
      <c r="RSY218"/>
      <c r="RSZ218"/>
      <c r="RTA218"/>
      <c r="RTB218"/>
      <c r="RTC218"/>
      <c r="RTD218"/>
      <c r="RTE218"/>
      <c r="RTF218"/>
      <c r="RTG218"/>
      <c r="RTH218"/>
      <c r="RTI218"/>
      <c r="RTJ218"/>
      <c r="RTK218"/>
      <c r="RTL218"/>
      <c r="RTM218"/>
      <c r="RTN218"/>
      <c r="RTO218"/>
      <c r="RTP218"/>
      <c r="RTQ218"/>
      <c r="RTR218"/>
      <c r="RTS218"/>
      <c r="RTT218"/>
      <c r="RTU218"/>
      <c r="RTV218"/>
      <c r="RTW218"/>
      <c r="RTX218"/>
      <c r="RTY218"/>
      <c r="RTZ218"/>
      <c r="RUA218"/>
      <c r="RUB218"/>
      <c r="RUC218"/>
      <c r="RUD218"/>
      <c r="RUE218"/>
      <c r="RUF218"/>
      <c r="RUG218"/>
      <c r="RUH218"/>
      <c r="RUI218"/>
      <c r="RUJ218"/>
      <c r="RUK218"/>
      <c r="RUL218"/>
      <c r="RUM218"/>
      <c r="RUN218"/>
      <c r="RUO218"/>
      <c r="RUP218"/>
      <c r="RUQ218"/>
      <c r="RUR218"/>
      <c r="RUS218"/>
      <c r="RUT218"/>
      <c r="RUU218"/>
      <c r="RUV218"/>
      <c r="RUW218"/>
      <c r="RUX218"/>
      <c r="RUY218"/>
      <c r="RUZ218"/>
      <c r="RVA218"/>
      <c r="RVB218"/>
      <c r="RVC218"/>
      <c r="RVD218"/>
      <c r="RVE218"/>
      <c r="RVF218"/>
      <c r="RVG218"/>
      <c r="RVH218"/>
      <c r="RVI218"/>
      <c r="RVJ218"/>
      <c r="RVK218"/>
      <c r="RVL218"/>
      <c r="RVM218"/>
      <c r="RVN218"/>
      <c r="RVO218"/>
      <c r="RVP218"/>
      <c r="RVQ218"/>
      <c r="RVR218"/>
      <c r="RVS218"/>
      <c r="RVT218"/>
      <c r="RVU218"/>
      <c r="RVV218"/>
      <c r="RVW218"/>
      <c r="RVX218"/>
      <c r="RVY218"/>
      <c r="RVZ218"/>
      <c r="RWA218"/>
      <c r="RWB218"/>
      <c r="RWC218"/>
      <c r="RWD218"/>
      <c r="RWE218"/>
      <c r="RWF218"/>
      <c r="RWG218"/>
      <c r="RWH218"/>
      <c r="RWI218"/>
      <c r="RWJ218"/>
      <c r="RWK218"/>
      <c r="RWL218"/>
      <c r="RWM218"/>
      <c r="RWN218"/>
      <c r="RWO218"/>
      <c r="RWP218"/>
      <c r="RWQ218"/>
      <c r="RWR218"/>
      <c r="RWS218"/>
      <c r="RWT218"/>
      <c r="RWU218"/>
      <c r="RWV218"/>
      <c r="RWW218"/>
      <c r="RWX218"/>
      <c r="RWY218"/>
      <c r="RWZ218"/>
      <c r="RXA218"/>
      <c r="RXB218"/>
      <c r="RXC218"/>
      <c r="RXD218"/>
      <c r="RXE218"/>
      <c r="RXF218"/>
      <c r="RXG218"/>
      <c r="RXH218"/>
      <c r="RXI218"/>
      <c r="RXJ218"/>
      <c r="RXK218"/>
      <c r="RXL218"/>
      <c r="RXM218"/>
      <c r="RXN218"/>
      <c r="RXO218"/>
      <c r="RXP218"/>
      <c r="RXQ218"/>
      <c r="RXR218"/>
      <c r="RXS218"/>
      <c r="RXT218"/>
      <c r="RXU218"/>
      <c r="RXV218"/>
      <c r="RXW218"/>
      <c r="RXX218"/>
      <c r="RXY218"/>
      <c r="RXZ218"/>
      <c r="RYA218"/>
      <c r="RYB218"/>
      <c r="RYC218"/>
      <c r="RYD218"/>
      <c r="RYE218"/>
      <c r="RYF218"/>
      <c r="RYG218"/>
      <c r="RYH218"/>
      <c r="RYI218"/>
      <c r="RYJ218"/>
      <c r="RYK218"/>
      <c r="RYL218"/>
      <c r="RYM218"/>
      <c r="RYN218"/>
      <c r="RYO218"/>
      <c r="RYP218"/>
      <c r="RYQ218"/>
      <c r="RYR218"/>
      <c r="RYS218"/>
      <c r="RYT218"/>
      <c r="RYU218"/>
      <c r="RYV218"/>
      <c r="RYW218"/>
      <c r="RYX218"/>
      <c r="RYY218"/>
      <c r="RYZ218"/>
      <c r="RZA218"/>
      <c r="RZB218"/>
      <c r="RZC218"/>
      <c r="RZD218"/>
      <c r="RZE218"/>
      <c r="RZF218"/>
      <c r="RZG218"/>
      <c r="RZH218"/>
      <c r="RZI218"/>
      <c r="RZJ218"/>
      <c r="RZK218"/>
      <c r="RZL218"/>
      <c r="RZM218"/>
      <c r="RZN218"/>
      <c r="RZO218"/>
      <c r="RZP218"/>
      <c r="RZQ218"/>
      <c r="RZR218"/>
      <c r="RZS218"/>
      <c r="RZT218"/>
      <c r="RZU218"/>
      <c r="RZV218"/>
      <c r="RZW218"/>
      <c r="RZX218"/>
      <c r="RZY218"/>
      <c r="RZZ218"/>
      <c r="SAA218"/>
      <c r="SAB218"/>
      <c r="SAC218"/>
      <c r="SAD218"/>
      <c r="SAE218"/>
      <c r="SAF218"/>
      <c r="SAG218"/>
      <c r="SAH218"/>
      <c r="SAI218"/>
      <c r="SAJ218"/>
      <c r="SAK218"/>
      <c r="SAL218"/>
      <c r="SAM218"/>
      <c r="SAN218"/>
      <c r="SAO218"/>
      <c r="SAP218"/>
      <c r="SAQ218"/>
      <c r="SAR218"/>
      <c r="SAS218"/>
      <c r="SAT218"/>
      <c r="SAU218"/>
      <c r="SAV218"/>
      <c r="SAW218"/>
      <c r="SAX218"/>
      <c r="SAY218"/>
      <c r="SAZ218"/>
      <c r="SBA218"/>
      <c r="SBB218"/>
      <c r="SBC218"/>
      <c r="SBD218"/>
      <c r="SBE218"/>
      <c r="SBF218"/>
      <c r="SBG218"/>
      <c r="SBH218"/>
      <c r="SBI218"/>
      <c r="SBJ218"/>
      <c r="SBK218"/>
      <c r="SBL218"/>
      <c r="SBM218"/>
      <c r="SBN218"/>
      <c r="SBO218"/>
      <c r="SBP218"/>
      <c r="SBQ218"/>
      <c r="SBR218"/>
      <c r="SBS218"/>
      <c r="SBT218"/>
      <c r="SBU218"/>
      <c r="SBV218"/>
      <c r="SBW218"/>
      <c r="SBX218"/>
      <c r="SBY218"/>
      <c r="SBZ218"/>
      <c r="SCA218"/>
      <c r="SCB218"/>
      <c r="SCC218"/>
      <c r="SCD218"/>
      <c r="SCE218"/>
      <c r="SCF218"/>
      <c r="SCG218"/>
      <c r="SCH218"/>
      <c r="SCI218"/>
      <c r="SCJ218"/>
      <c r="SCK218"/>
      <c r="SCL218"/>
      <c r="SCM218"/>
      <c r="SCN218"/>
      <c r="SCO218"/>
      <c r="SCP218"/>
      <c r="SCQ218"/>
      <c r="SCR218"/>
      <c r="SCS218"/>
      <c r="SCT218"/>
      <c r="SCU218"/>
      <c r="SCV218"/>
      <c r="SCW218"/>
      <c r="SCX218"/>
      <c r="SCY218"/>
      <c r="SCZ218"/>
      <c r="SDA218"/>
      <c r="SDB218"/>
      <c r="SDC218"/>
      <c r="SDD218"/>
      <c r="SDE218"/>
      <c r="SDF218"/>
      <c r="SDG218"/>
      <c r="SDH218"/>
      <c r="SDI218"/>
      <c r="SDJ218"/>
      <c r="SDK218"/>
      <c r="SDL218"/>
      <c r="SDM218"/>
      <c r="SDN218"/>
      <c r="SDO218"/>
      <c r="SDP218"/>
      <c r="SDQ218"/>
      <c r="SDR218"/>
      <c r="SDS218"/>
      <c r="SDT218"/>
      <c r="SDU218"/>
      <c r="SDV218"/>
      <c r="SDW218"/>
      <c r="SDX218"/>
      <c r="SDY218"/>
      <c r="SDZ218"/>
      <c r="SEA218"/>
      <c r="SEB218"/>
      <c r="SEC218"/>
      <c r="SED218"/>
      <c r="SEE218"/>
      <c r="SEF218"/>
      <c r="SEG218"/>
      <c r="SEH218"/>
      <c r="SEI218"/>
      <c r="SEJ218"/>
      <c r="SEK218"/>
      <c r="SEL218"/>
      <c r="SEM218"/>
      <c r="SEN218"/>
      <c r="SEO218"/>
      <c r="SEP218"/>
      <c r="SEQ218"/>
      <c r="SER218"/>
      <c r="SES218"/>
      <c r="SET218"/>
      <c r="SEU218"/>
      <c r="SEV218"/>
      <c r="SEW218"/>
      <c r="SEX218"/>
      <c r="SEY218"/>
      <c r="SEZ218"/>
      <c r="SFA218"/>
      <c r="SFB218"/>
      <c r="SFC218"/>
      <c r="SFD218"/>
      <c r="SFE218"/>
      <c r="SFF218"/>
      <c r="SFG218"/>
      <c r="SFH218"/>
      <c r="SFI218"/>
      <c r="SFJ218"/>
      <c r="SFK218"/>
      <c r="SFL218"/>
      <c r="SFM218"/>
      <c r="SFN218"/>
      <c r="SFO218"/>
      <c r="SFP218"/>
      <c r="SFQ218"/>
      <c r="SFR218"/>
      <c r="SFS218"/>
      <c r="SFT218"/>
      <c r="SFU218"/>
      <c r="SFV218"/>
      <c r="SFW218"/>
      <c r="SFX218"/>
      <c r="SFY218"/>
      <c r="SFZ218"/>
      <c r="SGA218"/>
      <c r="SGB218"/>
      <c r="SGC218"/>
      <c r="SGD218"/>
      <c r="SGE218"/>
      <c r="SGF218"/>
      <c r="SGG218"/>
      <c r="SGH218"/>
      <c r="SGI218"/>
      <c r="SGJ218"/>
      <c r="SGK218"/>
      <c r="SGL218"/>
      <c r="SGM218"/>
      <c r="SGN218"/>
      <c r="SGO218"/>
      <c r="SGP218"/>
      <c r="SGQ218"/>
      <c r="SGR218"/>
      <c r="SGS218"/>
      <c r="SGT218"/>
      <c r="SGU218"/>
      <c r="SGV218"/>
      <c r="SGW218"/>
      <c r="SGX218"/>
      <c r="SGY218"/>
      <c r="SGZ218"/>
      <c r="SHA218"/>
      <c r="SHB218"/>
      <c r="SHC218"/>
      <c r="SHD218"/>
      <c r="SHE218"/>
      <c r="SHF218"/>
      <c r="SHG218"/>
      <c r="SHH218"/>
      <c r="SHI218"/>
      <c r="SHJ218"/>
      <c r="SHK218"/>
      <c r="SHL218"/>
      <c r="SHM218"/>
      <c r="SHN218"/>
      <c r="SHO218"/>
      <c r="SHP218"/>
      <c r="SHQ218"/>
      <c r="SHR218"/>
      <c r="SHS218"/>
      <c r="SHT218"/>
      <c r="SHU218"/>
      <c r="SHV218"/>
      <c r="SHW218"/>
      <c r="SHX218"/>
      <c r="SHY218"/>
      <c r="SHZ218"/>
      <c r="SIA218"/>
      <c r="SIB218"/>
      <c r="SIC218"/>
      <c r="SID218"/>
      <c r="SIE218"/>
      <c r="SIF218"/>
      <c r="SIG218"/>
      <c r="SIH218"/>
      <c r="SII218"/>
      <c r="SIJ218"/>
      <c r="SIK218"/>
      <c r="SIL218"/>
      <c r="SIM218"/>
      <c r="SIN218"/>
      <c r="SIO218"/>
      <c r="SIP218"/>
      <c r="SIQ218"/>
      <c r="SIR218"/>
      <c r="SIS218"/>
      <c r="SIT218"/>
      <c r="SIU218"/>
      <c r="SIV218"/>
      <c r="SIW218"/>
      <c r="SIX218"/>
      <c r="SIY218"/>
      <c r="SIZ218"/>
      <c r="SJA218"/>
      <c r="SJB218"/>
      <c r="SJC218"/>
      <c r="SJD218"/>
      <c r="SJE218"/>
      <c r="SJF218"/>
      <c r="SJG218"/>
      <c r="SJH218"/>
      <c r="SJI218"/>
      <c r="SJJ218"/>
      <c r="SJK218"/>
      <c r="SJL218"/>
      <c r="SJM218"/>
      <c r="SJN218"/>
      <c r="SJO218"/>
      <c r="SJP218"/>
      <c r="SJQ218"/>
      <c r="SJR218"/>
      <c r="SJS218"/>
      <c r="SJT218"/>
      <c r="SJU218"/>
      <c r="SJV218"/>
      <c r="SJW218"/>
      <c r="SJX218"/>
      <c r="SJY218"/>
      <c r="SJZ218"/>
      <c r="SKA218"/>
      <c r="SKB218"/>
      <c r="SKC218"/>
      <c r="SKD218"/>
      <c r="SKE218"/>
      <c r="SKF218"/>
      <c r="SKG218"/>
      <c r="SKH218"/>
      <c r="SKI218"/>
      <c r="SKJ218"/>
      <c r="SKK218"/>
      <c r="SKL218"/>
      <c r="SKM218"/>
      <c r="SKN218"/>
      <c r="SKO218"/>
      <c r="SKP218"/>
      <c r="SKQ218"/>
      <c r="SKR218"/>
      <c r="SKS218"/>
      <c r="SKT218"/>
      <c r="SKU218"/>
      <c r="SKV218"/>
      <c r="SKW218"/>
      <c r="SKX218"/>
      <c r="SKY218"/>
      <c r="SKZ218"/>
      <c r="SLA218"/>
      <c r="SLB218"/>
      <c r="SLC218"/>
      <c r="SLD218"/>
      <c r="SLE218"/>
      <c r="SLF218"/>
      <c r="SLG218"/>
      <c r="SLH218"/>
      <c r="SLI218"/>
      <c r="SLJ218"/>
      <c r="SLK218"/>
      <c r="SLL218"/>
      <c r="SLM218"/>
      <c r="SLN218"/>
      <c r="SLO218"/>
      <c r="SLP218"/>
      <c r="SLQ218"/>
      <c r="SLR218"/>
      <c r="SLS218"/>
      <c r="SLT218"/>
      <c r="SLU218"/>
      <c r="SLV218"/>
      <c r="SLW218"/>
      <c r="SLX218"/>
      <c r="SLY218"/>
      <c r="SLZ218"/>
      <c r="SMA218"/>
      <c r="SMB218"/>
      <c r="SMC218"/>
      <c r="SMD218"/>
      <c r="SME218"/>
      <c r="SMF218"/>
      <c r="SMG218"/>
      <c r="SMH218"/>
      <c r="SMI218"/>
      <c r="SMJ218"/>
      <c r="SMK218"/>
      <c r="SML218"/>
      <c r="SMM218"/>
      <c r="SMN218"/>
      <c r="SMO218"/>
      <c r="SMP218"/>
      <c r="SMQ218"/>
      <c r="SMR218"/>
      <c r="SMS218"/>
      <c r="SMT218"/>
      <c r="SMU218"/>
      <c r="SMV218"/>
      <c r="SMW218"/>
      <c r="SMX218"/>
      <c r="SMY218"/>
      <c r="SMZ218"/>
      <c r="SNA218"/>
      <c r="SNB218"/>
      <c r="SNC218"/>
      <c r="SND218"/>
      <c r="SNE218"/>
      <c r="SNF218"/>
      <c r="SNG218"/>
      <c r="SNH218"/>
      <c r="SNI218"/>
      <c r="SNJ218"/>
      <c r="SNK218"/>
      <c r="SNL218"/>
      <c r="SNM218"/>
      <c r="SNN218"/>
      <c r="SNO218"/>
      <c r="SNP218"/>
      <c r="SNQ218"/>
      <c r="SNR218"/>
      <c r="SNS218"/>
      <c r="SNT218"/>
      <c r="SNU218"/>
      <c r="SNV218"/>
      <c r="SNW218"/>
      <c r="SNX218"/>
      <c r="SNY218"/>
      <c r="SNZ218"/>
      <c r="SOA218"/>
      <c r="SOB218"/>
      <c r="SOC218"/>
      <c r="SOD218"/>
      <c r="SOE218"/>
      <c r="SOF218"/>
      <c r="SOG218"/>
      <c r="SOH218"/>
      <c r="SOI218"/>
      <c r="SOJ218"/>
      <c r="SOK218"/>
      <c r="SOL218"/>
      <c r="SOM218"/>
      <c r="SON218"/>
      <c r="SOO218"/>
      <c r="SOP218"/>
      <c r="SOQ218"/>
      <c r="SOR218"/>
      <c r="SOS218"/>
      <c r="SOT218"/>
      <c r="SOU218"/>
      <c r="SOV218"/>
      <c r="SOW218"/>
      <c r="SOX218"/>
      <c r="SOY218"/>
      <c r="SOZ218"/>
      <c r="SPA218"/>
      <c r="SPB218"/>
      <c r="SPC218"/>
      <c r="SPD218"/>
      <c r="SPE218"/>
      <c r="SPF218"/>
      <c r="SPG218"/>
      <c r="SPH218"/>
      <c r="SPI218"/>
      <c r="SPJ218"/>
      <c r="SPK218"/>
      <c r="SPL218"/>
      <c r="SPM218"/>
      <c r="SPN218"/>
      <c r="SPO218"/>
      <c r="SPP218"/>
      <c r="SPQ218"/>
      <c r="SPR218"/>
      <c r="SPS218"/>
      <c r="SPT218"/>
      <c r="SPU218"/>
      <c r="SPV218"/>
      <c r="SPW218"/>
      <c r="SPX218"/>
      <c r="SPY218"/>
      <c r="SPZ218"/>
      <c r="SQA218"/>
      <c r="SQB218"/>
      <c r="SQC218"/>
      <c r="SQD218"/>
      <c r="SQE218"/>
      <c r="SQF218"/>
      <c r="SQG218"/>
      <c r="SQH218"/>
      <c r="SQI218"/>
      <c r="SQJ218"/>
      <c r="SQK218"/>
      <c r="SQL218"/>
      <c r="SQM218"/>
      <c r="SQN218"/>
      <c r="SQO218"/>
      <c r="SQP218"/>
      <c r="SQQ218"/>
      <c r="SQR218"/>
      <c r="SQS218"/>
      <c r="SQT218"/>
      <c r="SQU218"/>
      <c r="SQV218"/>
      <c r="SQW218"/>
      <c r="SQX218"/>
      <c r="SQY218"/>
      <c r="SQZ218"/>
      <c r="SRA218"/>
      <c r="SRB218"/>
      <c r="SRC218"/>
      <c r="SRD218"/>
      <c r="SRE218"/>
      <c r="SRF218"/>
      <c r="SRG218"/>
      <c r="SRH218"/>
      <c r="SRI218"/>
      <c r="SRJ218"/>
      <c r="SRK218"/>
      <c r="SRL218"/>
      <c r="SRM218"/>
      <c r="SRN218"/>
      <c r="SRO218"/>
      <c r="SRP218"/>
      <c r="SRQ218"/>
      <c r="SRR218"/>
      <c r="SRS218"/>
      <c r="SRT218"/>
      <c r="SRU218"/>
      <c r="SRV218"/>
      <c r="SRW218"/>
      <c r="SRX218"/>
      <c r="SRY218"/>
      <c r="SRZ218"/>
      <c r="SSA218"/>
      <c r="SSB218"/>
      <c r="SSC218"/>
      <c r="SSD218"/>
      <c r="SSE218"/>
      <c r="SSF218"/>
      <c r="SSG218"/>
      <c r="SSH218"/>
      <c r="SSI218"/>
      <c r="SSJ218"/>
      <c r="SSK218"/>
      <c r="SSL218"/>
      <c r="SSM218"/>
      <c r="SSN218"/>
      <c r="SSO218"/>
      <c r="SSP218"/>
      <c r="SSQ218"/>
      <c r="SSR218"/>
      <c r="SSS218"/>
      <c r="SST218"/>
      <c r="SSU218"/>
      <c r="SSV218"/>
      <c r="SSW218"/>
      <c r="SSX218"/>
      <c r="SSY218"/>
      <c r="SSZ218"/>
      <c r="STA218"/>
      <c r="STB218"/>
      <c r="STC218"/>
      <c r="STD218"/>
      <c r="STE218"/>
      <c r="STF218"/>
      <c r="STG218"/>
      <c r="STH218"/>
      <c r="STI218"/>
      <c r="STJ218"/>
      <c r="STK218"/>
      <c r="STL218"/>
      <c r="STM218"/>
      <c r="STN218"/>
      <c r="STO218"/>
      <c r="STP218"/>
      <c r="STQ218"/>
      <c r="STR218"/>
      <c r="STS218"/>
      <c r="STT218"/>
      <c r="STU218"/>
      <c r="STV218"/>
      <c r="STW218"/>
      <c r="STX218"/>
      <c r="STY218"/>
      <c r="STZ218"/>
      <c r="SUA218"/>
      <c r="SUB218"/>
      <c r="SUC218"/>
      <c r="SUD218"/>
      <c r="SUE218"/>
      <c r="SUF218"/>
      <c r="SUG218"/>
      <c r="SUH218"/>
      <c r="SUI218"/>
      <c r="SUJ218"/>
      <c r="SUK218"/>
      <c r="SUL218"/>
      <c r="SUM218"/>
      <c r="SUN218"/>
      <c r="SUO218"/>
      <c r="SUP218"/>
      <c r="SUQ218"/>
      <c r="SUR218"/>
      <c r="SUS218"/>
      <c r="SUT218"/>
      <c r="SUU218"/>
      <c r="SUV218"/>
      <c r="SUW218"/>
      <c r="SUX218"/>
      <c r="SUY218"/>
      <c r="SUZ218"/>
      <c r="SVA218"/>
      <c r="SVB218"/>
      <c r="SVC218"/>
      <c r="SVD218"/>
      <c r="SVE218"/>
      <c r="SVF218"/>
      <c r="SVG218"/>
      <c r="SVH218"/>
      <c r="SVI218"/>
      <c r="SVJ218"/>
      <c r="SVK218"/>
      <c r="SVL218"/>
      <c r="SVM218"/>
      <c r="SVN218"/>
      <c r="SVO218"/>
      <c r="SVP218"/>
      <c r="SVQ218"/>
      <c r="SVR218"/>
      <c r="SVS218"/>
      <c r="SVT218"/>
      <c r="SVU218"/>
      <c r="SVV218"/>
      <c r="SVW218"/>
      <c r="SVX218"/>
      <c r="SVY218"/>
      <c r="SVZ218"/>
      <c r="SWA218"/>
      <c r="SWB218"/>
      <c r="SWC218"/>
      <c r="SWD218"/>
      <c r="SWE218"/>
      <c r="SWF218"/>
      <c r="SWG218"/>
      <c r="SWH218"/>
      <c r="SWI218"/>
      <c r="SWJ218"/>
      <c r="SWK218"/>
      <c r="SWL218"/>
      <c r="SWM218"/>
      <c r="SWN218"/>
      <c r="SWO218"/>
      <c r="SWP218"/>
      <c r="SWQ218"/>
      <c r="SWR218"/>
      <c r="SWS218"/>
      <c r="SWT218"/>
      <c r="SWU218"/>
      <c r="SWV218"/>
      <c r="SWW218"/>
      <c r="SWX218"/>
      <c r="SWY218"/>
      <c r="SWZ218"/>
      <c r="SXA218"/>
      <c r="SXB218"/>
      <c r="SXC218"/>
      <c r="SXD218"/>
      <c r="SXE218"/>
      <c r="SXF218"/>
      <c r="SXG218"/>
      <c r="SXH218"/>
      <c r="SXI218"/>
      <c r="SXJ218"/>
      <c r="SXK218"/>
      <c r="SXL218"/>
      <c r="SXM218"/>
      <c r="SXN218"/>
      <c r="SXO218"/>
      <c r="SXP218"/>
      <c r="SXQ218"/>
      <c r="SXR218"/>
      <c r="SXS218"/>
      <c r="SXT218"/>
      <c r="SXU218"/>
      <c r="SXV218"/>
      <c r="SXW218"/>
      <c r="SXX218"/>
      <c r="SXY218"/>
      <c r="SXZ218"/>
      <c r="SYA218"/>
      <c r="SYB218"/>
      <c r="SYC218"/>
      <c r="SYD218"/>
      <c r="SYE218"/>
      <c r="SYF218"/>
      <c r="SYG218"/>
      <c r="SYH218"/>
      <c r="SYI218"/>
      <c r="SYJ218"/>
      <c r="SYK218"/>
      <c r="SYL218"/>
      <c r="SYM218"/>
      <c r="SYN218"/>
      <c r="SYO218"/>
      <c r="SYP218"/>
      <c r="SYQ218"/>
      <c r="SYR218"/>
      <c r="SYS218"/>
      <c r="SYT218"/>
      <c r="SYU218"/>
      <c r="SYV218"/>
      <c r="SYW218"/>
      <c r="SYX218"/>
      <c r="SYY218"/>
      <c r="SYZ218"/>
      <c r="SZA218"/>
      <c r="SZB218"/>
      <c r="SZC218"/>
      <c r="SZD218"/>
      <c r="SZE218"/>
      <c r="SZF218"/>
      <c r="SZG218"/>
      <c r="SZH218"/>
      <c r="SZI218"/>
      <c r="SZJ218"/>
      <c r="SZK218"/>
      <c r="SZL218"/>
      <c r="SZM218"/>
      <c r="SZN218"/>
      <c r="SZO218"/>
      <c r="SZP218"/>
      <c r="SZQ218"/>
      <c r="SZR218"/>
      <c r="SZS218"/>
      <c r="SZT218"/>
      <c r="SZU218"/>
      <c r="SZV218"/>
      <c r="SZW218"/>
      <c r="SZX218"/>
      <c r="SZY218"/>
      <c r="SZZ218"/>
      <c r="TAA218"/>
      <c r="TAB218"/>
      <c r="TAC218"/>
      <c r="TAD218"/>
      <c r="TAE218"/>
      <c r="TAF218"/>
      <c r="TAG218"/>
      <c r="TAH218"/>
      <c r="TAI218"/>
      <c r="TAJ218"/>
      <c r="TAK218"/>
      <c r="TAL218"/>
      <c r="TAM218"/>
      <c r="TAN218"/>
      <c r="TAO218"/>
      <c r="TAP218"/>
      <c r="TAQ218"/>
      <c r="TAR218"/>
      <c r="TAS218"/>
      <c r="TAT218"/>
      <c r="TAU218"/>
      <c r="TAV218"/>
      <c r="TAW218"/>
      <c r="TAX218"/>
      <c r="TAY218"/>
      <c r="TAZ218"/>
      <c r="TBA218"/>
      <c r="TBB218"/>
      <c r="TBC218"/>
      <c r="TBD218"/>
      <c r="TBE218"/>
      <c r="TBF218"/>
      <c r="TBG218"/>
      <c r="TBH218"/>
      <c r="TBI218"/>
      <c r="TBJ218"/>
      <c r="TBK218"/>
      <c r="TBL218"/>
      <c r="TBM218"/>
      <c r="TBN218"/>
      <c r="TBO218"/>
      <c r="TBP218"/>
      <c r="TBQ218"/>
      <c r="TBR218"/>
      <c r="TBS218"/>
      <c r="TBT218"/>
      <c r="TBU218"/>
      <c r="TBV218"/>
      <c r="TBW218"/>
      <c r="TBX218"/>
      <c r="TBY218"/>
      <c r="TBZ218"/>
      <c r="TCA218"/>
      <c r="TCB218"/>
      <c r="TCC218"/>
      <c r="TCD218"/>
      <c r="TCE218"/>
      <c r="TCF218"/>
      <c r="TCG218"/>
      <c r="TCH218"/>
      <c r="TCI218"/>
      <c r="TCJ218"/>
      <c r="TCK218"/>
      <c r="TCL218"/>
      <c r="TCM218"/>
      <c r="TCN218"/>
      <c r="TCO218"/>
      <c r="TCP218"/>
      <c r="TCQ218"/>
      <c r="TCR218"/>
      <c r="TCS218"/>
      <c r="TCT218"/>
      <c r="TCU218"/>
      <c r="TCV218"/>
      <c r="TCW218"/>
      <c r="TCX218"/>
      <c r="TCY218"/>
      <c r="TCZ218"/>
      <c r="TDA218"/>
      <c r="TDB218"/>
      <c r="TDC218"/>
      <c r="TDD218"/>
      <c r="TDE218"/>
      <c r="TDF218"/>
      <c r="TDG218"/>
      <c r="TDH218"/>
      <c r="TDI218"/>
      <c r="TDJ218"/>
      <c r="TDK218"/>
      <c r="TDL218"/>
      <c r="TDM218"/>
      <c r="TDN218"/>
      <c r="TDO218"/>
      <c r="TDP218"/>
      <c r="TDQ218"/>
      <c r="TDR218"/>
      <c r="TDS218"/>
      <c r="TDT218"/>
      <c r="TDU218"/>
      <c r="TDV218"/>
      <c r="TDW218"/>
      <c r="TDX218"/>
      <c r="TDY218"/>
      <c r="TDZ218"/>
      <c r="TEA218"/>
      <c r="TEB218"/>
      <c r="TEC218"/>
      <c r="TED218"/>
      <c r="TEE218"/>
      <c r="TEF218"/>
      <c r="TEG218"/>
      <c r="TEH218"/>
      <c r="TEI218"/>
      <c r="TEJ218"/>
      <c r="TEK218"/>
      <c r="TEL218"/>
      <c r="TEM218"/>
      <c r="TEN218"/>
      <c r="TEO218"/>
      <c r="TEP218"/>
      <c r="TEQ218"/>
      <c r="TER218"/>
      <c r="TES218"/>
      <c r="TET218"/>
      <c r="TEU218"/>
      <c r="TEV218"/>
      <c r="TEW218"/>
      <c r="TEX218"/>
      <c r="TEY218"/>
      <c r="TEZ218"/>
      <c r="TFA218"/>
      <c r="TFB218"/>
      <c r="TFC218"/>
      <c r="TFD218"/>
      <c r="TFE218"/>
      <c r="TFF218"/>
      <c r="TFG218"/>
      <c r="TFH218"/>
      <c r="TFI218"/>
      <c r="TFJ218"/>
      <c r="TFK218"/>
      <c r="TFL218"/>
      <c r="TFM218"/>
      <c r="TFN218"/>
      <c r="TFO218"/>
      <c r="TFP218"/>
      <c r="TFQ218"/>
      <c r="TFR218"/>
      <c r="TFS218"/>
      <c r="TFT218"/>
      <c r="TFU218"/>
      <c r="TFV218"/>
      <c r="TFW218"/>
      <c r="TFX218"/>
      <c r="TFY218"/>
      <c r="TFZ218"/>
      <c r="TGA218"/>
      <c r="TGB218"/>
      <c r="TGC218"/>
      <c r="TGD218"/>
      <c r="TGE218"/>
      <c r="TGF218"/>
      <c r="TGG218"/>
      <c r="TGH218"/>
      <c r="TGI218"/>
      <c r="TGJ218"/>
      <c r="TGK218"/>
      <c r="TGL218"/>
      <c r="TGM218"/>
      <c r="TGN218"/>
      <c r="TGO218"/>
      <c r="TGP218"/>
      <c r="TGQ218"/>
      <c r="TGR218"/>
      <c r="TGS218"/>
      <c r="TGT218"/>
      <c r="TGU218"/>
      <c r="TGV218"/>
      <c r="TGW218"/>
      <c r="TGX218"/>
      <c r="TGY218"/>
      <c r="TGZ218"/>
      <c r="THA218"/>
      <c r="THB218"/>
      <c r="THC218"/>
      <c r="THD218"/>
      <c r="THE218"/>
      <c r="THF218"/>
      <c r="THG218"/>
      <c r="THH218"/>
      <c r="THI218"/>
      <c r="THJ218"/>
      <c r="THK218"/>
      <c r="THL218"/>
      <c r="THM218"/>
      <c r="THN218"/>
      <c r="THO218"/>
      <c r="THP218"/>
      <c r="THQ218"/>
      <c r="THR218"/>
      <c r="THS218"/>
      <c r="THT218"/>
      <c r="THU218"/>
      <c r="THV218"/>
      <c r="THW218"/>
      <c r="THX218"/>
      <c r="THY218"/>
      <c r="THZ218"/>
      <c r="TIA218"/>
      <c r="TIB218"/>
      <c r="TIC218"/>
      <c r="TID218"/>
      <c r="TIE218"/>
      <c r="TIF218"/>
      <c r="TIG218"/>
      <c r="TIH218"/>
      <c r="TII218"/>
      <c r="TIJ218"/>
      <c r="TIK218"/>
      <c r="TIL218"/>
      <c r="TIM218"/>
      <c r="TIN218"/>
      <c r="TIO218"/>
      <c r="TIP218"/>
      <c r="TIQ218"/>
      <c r="TIR218"/>
      <c r="TIS218"/>
      <c r="TIT218"/>
      <c r="TIU218"/>
      <c r="TIV218"/>
      <c r="TIW218"/>
      <c r="TIX218"/>
      <c r="TIY218"/>
      <c r="TIZ218"/>
      <c r="TJA218"/>
      <c r="TJB218"/>
      <c r="TJC218"/>
      <c r="TJD218"/>
      <c r="TJE218"/>
      <c r="TJF218"/>
      <c r="TJG218"/>
      <c r="TJH218"/>
      <c r="TJI218"/>
      <c r="TJJ218"/>
      <c r="TJK218"/>
      <c r="TJL218"/>
      <c r="TJM218"/>
      <c r="TJN218"/>
      <c r="TJO218"/>
      <c r="TJP218"/>
      <c r="TJQ218"/>
      <c r="TJR218"/>
      <c r="TJS218"/>
      <c r="TJT218"/>
      <c r="TJU218"/>
      <c r="TJV218"/>
      <c r="TJW218"/>
      <c r="TJX218"/>
      <c r="TJY218"/>
      <c r="TJZ218"/>
      <c r="TKA218"/>
      <c r="TKB218"/>
      <c r="TKC218"/>
      <c r="TKD218"/>
      <c r="TKE218"/>
      <c r="TKF218"/>
      <c r="TKG218"/>
      <c r="TKH218"/>
      <c r="TKI218"/>
      <c r="TKJ218"/>
      <c r="TKK218"/>
      <c r="TKL218"/>
      <c r="TKM218"/>
      <c r="TKN218"/>
      <c r="TKO218"/>
      <c r="TKP218"/>
      <c r="TKQ218"/>
      <c r="TKR218"/>
      <c r="TKS218"/>
      <c r="TKT218"/>
      <c r="TKU218"/>
      <c r="TKV218"/>
      <c r="TKW218"/>
      <c r="TKX218"/>
      <c r="TKY218"/>
      <c r="TKZ218"/>
      <c r="TLA218"/>
      <c r="TLB218"/>
      <c r="TLC218"/>
      <c r="TLD218"/>
      <c r="TLE218"/>
      <c r="TLF218"/>
      <c r="TLG218"/>
      <c r="TLH218"/>
      <c r="TLI218"/>
      <c r="TLJ218"/>
      <c r="TLK218"/>
      <c r="TLL218"/>
      <c r="TLM218"/>
      <c r="TLN218"/>
      <c r="TLO218"/>
      <c r="TLP218"/>
      <c r="TLQ218"/>
      <c r="TLR218"/>
      <c r="TLS218"/>
      <c r="TLT218"/>
      <c r="TLU218"/>
      <c r="TLV218"/>
      <c r="TLW218"/>
      <c r="TLX218"/>
      <c r="TLY218"/>
      <c r="TLZ218"/>
      <c r="TMA218"/>
      <c r="TMB218"/>
      <c r="TMC218"/>
      <c r="TMD218"/>
      <c r="TME218"/>
      <c r="TMF218"/>
      <c r="TMG218"/>
      <c r="TMH218"/>
      <c r="TMI218"/>
      <c r="TMJ218"/>
      <c r="TMK218"/>
      <c r="TML218"/>
      <c r="TMM218"/>
      <c r="TMN218"/>
      <c r="TMO218"/>
      <c r="TMP218"/>
      <c r="TMQ218"/>
      <c r="TMR218"/>
      <c r="TMS218"/>
      <c r="TMT218"/>
      <c r="TMU218"/>
      <c r="TMV218"/>
      <c r="TMW218"/>
      <c r="TMX218"/>
      <c r="TMY218"/>
      <c r="TMZ218"/>
      <c r="TNA218"/>
      <c r="TNB218"/>
      <c r="TNC218"/>
      <c r="TND218"/>
      <c r="TNE218"/>
      <c r="TNF218"/>
      <c r="TNG218"/>
      <c r="TNH218"/>
      <c r="TNI218"/>
      <c r="TNJ218"/>
      <c r="TNK218"/>
      <c r="TNL218"/>
      <c r="TNM218"/>
      <c r="TNN218"/>
      <c r="TNO218"/>
      <c r="TNP218"/>
      <c r="TNQ218"/>
      <c r="TNR218"/>
      <c r="TNS218"/>
      <c r="TNT218"/>
      <c r="TNU218"/>
      <c r="TNV218"/>
      <c r="TNW218"/>
      <c r="TNX218"/>
      <c r="TNY218"/>
      <c r="TNZ218"/>
      <c r="TOA218"/>
      <c r="TOB218"/>
      <c r="TOC218"/>
      <c r="TOD218"/>
      <c r="TOE218"/>
      <c r="TOF218"/>
      <c r="TOG218"/>
      <c r="TOH218"/>
      <c r="TOI218"/>
      <c r="TOJ218"/>
      <c r="TOK218"/>
      <c r="TOL218"/>
      <c r="TOM218"/>
      <c r="TON218"/>
      <c r="TOO218"/>
      <c r="TOP218"/>
      <c r="TOQ218"/>
      <c r="TOR218"/>
      <c r="TOS218"/>
      <c r="TOT218"/>
      <c r="TOU218"/>
      <c r="TOV218"/>
      <c r="TOW218"/>
      <c r="TOX218"/>
      <c r="TOY218"/>
      <c r="TOZ218"/>
      <c r="TPA218"/>
      <c r="TPB218"/>
      <c r="TPC218"/>
      <c r="TPD218"/>
      <c r="TPE218"/>
      <c r="TPF218"/>
      <c r="TPG218"/>
      <c r="TPH218"/>
      <c r="TPI218"/>
      <c r="TPJ218"/>
      <c r="TPK218"/>
      <c r="TPL218"/>
      <c r="TPM218"/>
      <c r="TPN218"/>
      <c r="TPO218"/>
      <c r="TPP218"/>
      <c r="TPQ218"/>
      <c r="TPR218"/>
      <c r="TPS218"/>
      <c r="TPT218"/>
      <c r="TPU218"/>
      <c r="TPV218"/>
      <c r="TPW218"/>
      <c r="TPX218"/>
      <c r="TPY218"/>
      <c r="TPZ218"/>
      <c r="TQA218"/>
      <c r="TQB218"/>
      <c r="TQC218"/>
      <c r="TQD218"/>
      <c r="TQE218"/>
      <c r="TQF218"/>
      <c r="TQG218"/>
      <c r="TQH218"/>
      <c r="TQI218"/>
      <c r="TQJ218"/>
      <c r="TQK218"/>
      <c r="TQL218"/>
      <c r="TQM218"/>
      <c r="TQN218"/>
      <c r="TQO218"/>
      <c r="TQP218"/>
      <c r="TQQ218"/>
      <c r="TQR218"/>
      <c r="TQS218"/>
      <c r="TQT218"/>
      <c r="TQU218"/>
      <c r="TQV218"/>
      <c r="TQW218"/>
      <c r="TQX218"/>
      <c r="TQY218"/>
      <c r="TQZ218"/>
      <c r="TRA218"/>
      <c r="TRB218"/>
      <c r="TRC218"/>
      <c r="TRD218"/>
      <c r="TRE218"/>
      <c r="TRF218"/>
      <c r="TRG218"/>
      <c r="TRH218"/>
      <c r="TRI218"/>
      <c r="TRJ218"/>
      <c r="TRK218"/>
      <c r="TRL218"/>
      <c r="TRM218"/>
      <c r="TRN218"/>
      <c r="TRO218"/>
      <c r="TRP218"/>
      <c r="TRQ218"/>
      <c r="TRR218"/>
      <c r="TRS218"/>
      <c r="TRT218"/>
      <c r="TRU218"/>
      <c r="TRV218"/>
      <c r="TRW218"/>
      <c r="TRX218"/>
      <c r="TRY218"/>
      <c r="TRZ218"/>
      <c r="TSA218"/>
      <c r="TSB218"/>
      <c r="TSC218"/>
      <c r="TSD218"/>
      <c r="TSE218"/>
      <c r="TSF218"/>
      <c r="TSG218"/>
      <c r="TSH218"/>
      <c r="TSI218"/>
      <c r="TSJ218"/>
      <c r="TSK218"/>
      <c r="TSL218"/>
      <c r="TSM218"/>
      <c r="TSN218"/>
      <c r="TSO218"/>
      <c r="TSP218"/>
      <c r="TSQ218"/>
      <c r="TSR218"/>
      <c r="TSS218"/>
      <c r="TST218"/>
      <c r="TSU218"/>
      <c r="TSV218"/>
      <c r="TSW218"/>
      <c r="TSX218"/>
      <c r="TSY218"/>
      <c r="TSZ218"/>
      <c r="TTA218"/>
      <c r="TTB218"/>
      <c r="TTC218"/>
      <c r="TTD218"/>
      <c r="TTE218"/>
      <c r="TTF218"/>
      <c r="TTG218"/>
      <c r="TTH218"/>
      <c r="TTI218"/>
      <c r="TTJ218"/>
      <c r="TTK218"/>
      <c r="TTL218"/>
      <c r="TTM218"/>
      <c r="TTN218"/>
      <c r="TTO218"/>
      <c r="TTP218"/>
      <c r="TTQ218"/>
      <c r="TTR218"/>
      <c r="TTS218"/>
      <c r="TTT218"/>
      <c r="TTU218"/>
      <c r="TTV218"/>
      <c r="TTW218"/>
      <c r="TTX218"/>
      <c r="TTY218"/>
      <c r="TTZ218"/>
      <c r="TUA218"/>
      <c r="TUB218"/>
      <c r="TUC218"/>
      <c r="TUD218"/>
      <c r="TUE218"/>
      <c r="TUF218"/>
      <c r="TUG218"/>
      <c r="TUH218"/>
      <c r="TUI218"/>
      <c r="TUJ218"/>
      <c r="TUK218"/>
      <c r="TUL218"/>
      <c r="TUM218"/>
      <c r="TUN218"/>
      <c r="TUO218"/>
      <c r="TUP218"/>
      <c r="TUQ218"/>
      <c r="TUR218"/>
      <c r="TUS218"/>
      <c r="TUT218"/>
      <c r="TUU218"/>
      <c r="TUV218"/>
      <c r="TUW218"/>
      <c r="TUX218"/>
      <c r="TUY218"/>
      <c r="TUZ218"/>
      <c r="TVA218"/>
      <c r="TVB218"/>
      <c r="TVC218"/>
      <c r="TVD218"/>
      <c r="TVE218"/>
      <c r="TVF218"/>
      <c r="TVG218"/>
      <c r="TVH218"/>
      <c r="TVI218"/>
      <c r="TVJ218"/>
      <c r="TVK218"/>
      <c r="TVL218"/>
      <c r="TVM218"/>
      <c r="TVN218"/>
      <c r="TVO218"/>
      <c r="TVP218"/>
      <c r="TVQ218"/>
      <c r="TVR218"/>
      <c r="TVS218"/>
      <c r="TVT218"/>
      <c r="TVU218"/>
      <c r="TVV218"/>
      <c r="TVW218"/>
      <c r="TVX218"/>
      <c r="TVY218"/>
      <c r="TVZ218"/>
      <c r="TWA218"/>
      <c r="TWB218"/>
      <c r="TWC218"/>
      <c r="TWD218"/>
      <c r="TWE218"/>
      <c r="TWF218"/>
      <c r="TWG218"/>
      <c r="TWH218"/>
      <c r="TWI218"/>
      <c r="TWJ218"/>
      <c r="TWK218"/>
      <c r="TWL218"/>
      <c r="TWM218"/>
      <c r="TWN218"/>
      <c r="TWO218"/>
      <c r="TWP218"/>
      <c r="TWQ218"/>
      <c r="TWR218"/>
      <c r="TWS218"/>
      <c r="TWT218"/>
      <c r="TWU218"/>
      <c r="TWV218"/>
      <c r="TWW218"/>
      <c r="TWX218"/>
      <c r="TWY218"/>
      <c r="TWZ218"/>
      <c r="TXA218"/>
      <c r="TXB218"/>
      <c r="TXC218"/>
      <c r="TXD218"/>
      <c r="TXE218"/>
      <c r="TXF218"/>
      <c r="TXG218"/>
      <c r="TXH218"/>
      <c r="TXI218"/>
      <c r="TXJ218"/>
      <c r="TXK218"/>
      <c r="TXL218"/>
      <c r="TXM218"/>
      <c r="TXN218"/>
      <c r="TXO218"/>
      <c r="TXP218"/>
      <c r="TXQ218"/>
      <c r="TXR218"/>
      <c r="TXS218"/>
      <c r="TXT218"/>
      <c r="TXU218"/>
      <c r="TXV218"/>
      <c r="TXW218"/>
      <c r="TXX218"/>
      <c r="TXY218"/>
      <c r="TXZ218"/>
      <c r="TYA218"/>
      <c r="TYB218"/>
      <c r="TYC218"/>
      <c r="TYD218"/>
      <c r="TYE218"/>
      <c r="TYF218"/>
      <c r="TYG218"/>
      <c r="TYH218"/>
      <c r="TYI218"/>
      <c r="TYJ218"/>
      <c r="TYK218"/>
      <c r="TYL218"/>
      <c r="TYM218"/>
      <c r="TYN218"/>
      <c r="TYO218"/>
      <c r="TYP218"/>
      <c r="TYQ218"/>
      <c r="TYR218"/>
      <c r="TYS218"/>
      <c r="TYT218"/>
      <c r="TYU218"/>
      <c r="TYV218"/>
      <c r="TYW218"/>
      <c r="TYX218"/>
      <c r="TYY218"/>
      <c r="TYZ218"/>
      <c r="TZA218"/>
      <c r="TZB218"/>
      <c r="TZC218"/>
      <c r="TZD218"/>
      <c r="TZE218"/>
      <c r="TZF218"/>
      <c r="TZG218"/>
      <c r="TZH218"/>
      <c r="TZI218"/>
      <c r="TZJ218"/>
      <c r="TZK218"/>
      <c r="TZL218"/>
      <c r="TZM218"/>
      <c r="TZN218"/>
      <c r="TZO218"/>
      <c r="TZP218"/>
      <c r="TZQ218"/>
      <c r="TZR218"/>
      <c r="TZS218"/>
      <c r="TZT218"/>
      <c r="TZU218"/>
      <c r="TZV218"/>
      <c r="TZW218"/>
      <c r="TZX218"/>
      <c r="TZY218"/>
      <c r="TZZ218"/>
      <c r="UAA218"/>
      <c r="UAB218"/>
      <c r="UAC218"/>
      <c r="UAD218"/>
      <c r="UAE218"/>
      <c r="UAF218"/>
      <c r="UAG218"/>
      <c r="UAH218"/>
      <c r="UAI218"/>
      <c r="UAJ218"/>
      <c r="UAK218"/>
      <c r="UAL218"/>
      <c r="UAM218"/>
      <c r="UAN218"/>
      <c r="UAO218"/>
      <c r="UAP218"/>
      <c r="UAQ218"/>
      <c r="UAR218"/>
      <c r="UAS218"/>
      <c r="UAT218"/>
      <c r="UAU218"/>
      <c r="UAV218"/>
      <c r="UAW218"/>
      <c r="UAX218"/>
      <c r="UAY218"/>
      <c r="UAZ218"/>
      <c r="UBA218"/>
      <c r="UBB218"/>
      <c r="UBC218"/>
      <c r="UBD218"/>
      <c r="UBE218"/>
      <c r="UBF218"/>
      <c r="UBG218"/>
      <c r="UBH218"/>
      <c r="UBI218"/>
      <c r="UBJ218"/>
      <c r="UBK218"/>
      <c r="UBL218"/>
      <c r="UBM218"/>
      <c r="UBN218"/>
      <c r="UBO218"/>
      <c r="UBP218"/>
      <c r="UBQ218"/>
      <c r="UBR218"/>
      <c r="UBS218"/>
      <c r="UBT218"/>
      <c r="UBU218"/>
      <c r="UBV218"/>
      <c r="UBW218"/>
      <c r="UBX218"/>
      <c r="UBY218"/>
      <c r="UBZ218"/>
      <c r="UCA218"/>
      <c r="UCB218"/>
      <c r="UCC218"/>
      <c r="UCD218"/>
      <c r="UCE218"/>
      <c r="UCF218"/>
      <c r="UCG218"/>
      <c r="UCH218"/>
      <c r="UCI218"/>
      <c r="UCJ218"/>
      <c r="UCK218"/>
      <c r="UCL218"/>
      <c r="UCM218"/>
      <c r="UCN218"/>
      <c r="UCO218"/>
      <c r="UCP218"/>
      <c r="UCQ218"/>
      <c r="UCR218"/>
      <c r="UCS218"/>
      <c r="UCT218"/>
      <c r="UCU218"/>
      <c r="UCV218"/>
      <c r="UCW218"/>
      <c r="UCX218"/>
      <c r="UCY218"/>
      <c r="UCZ218"/>
      <c r="UDA218"/>
      <c r="UDB218"/>
      <c r="UDC218"/>
      <c r="UDD218"/>
      <c r="UDE218"/>
      <c r="UDF218"/>
      <c r="UDG218"/>
      <c r="UDH218"/>
      <c r="UDI218"/>
      <c r="UDJ218"/>
      <c r="UDK218"/>
      <c r="UDL218"/>
      <c r="UDM218"/>
      <c r="UDN218"/>
      <c r="UDO218"/>
      <c r="UDP218"/>
      <c r="UDQ218"/>
      <c r="UDR218"/>
      <c r="UDS218"/>
      <c r="UDT218"/>
      <c r="UDU218"/>
      <c r="UDV218"/>
      <c r="UDW218"/>
      <c r="UDX218"/>
      <c r="UDY218"/>
      <c r="UDZ218"/>
      <c r="UEA218"/>
      <c r="UEB218"/>
      <c r="UEC218"/>
      <c r="UED218"/>
      <c r="UEE218"/>
      <c r="UEF218"/>
      <c r="UEG218"/>
      <c r="UEH218"/>
      <c r="UEI218"/>
      <c r="UEJ218"/>
      <c r="UEK218"/>
      <c r="UEL218"/>
      <c r="UEM218"/>
      <c r="UEN218"/>
      <c r="UEO218"/>
      <c r="UEP218"/>
      <c r="UEQ218"/>
      <c r="UER218"/>
      <c r="UES218"/>
      <c r="UET218"/>
      <c r="UEU218"/>
      <c r="UEV218"/>
      <c r="UEW218"/>
      <c r="UEX218"/>
      <c r="UEY218"/>
      <c r="UEZ218"/>
      <c r="UFA218"/>
      <c r="UFB218"/>
      <c r="UFC218"/>
      <c r="UFD218"/>
      <c r="UFE218"/>
      <c r="UFF218"/>
      <c r="UFG218"/>
      <c r="UFH218"/>
      <c r="UFI218"/>
      <c r="UFJ218"/>
      <c r="UFK218"/>
      <c r="UFL218"/>
      <c r="UFM218"/>
      <c r="UFN218"/>
      <c r="UFO218"/>
      <c r="UFP218"/>
      <c r="UFQ218"/>
      <c r="UFR218"/>
      <c r="UFS218"/>
      <c r="UFT218"/>
      <c r="UFU218"/>
      <c r="UFV218"/>
      <c r="UFW218"/>
      <c r="UFX218"/>
      <c r="UFY218"/>
      <c r="UFZ218"/>
      <c r="UGA218"/>
      <c r="UGB218"/>
      <c r="UGC218"/>
      <c r="UGD218"/>
      <c r="UGE218"/>
      <c r="UGF218"/>
      <c r="UGG218"/>
      <c r="UGH218"/>
      <c r="UGI218"/>
      <c r="UGJ218"/>
      <c r="UGK218"/>
      <c r="UGL218"/>
      <c r="UGM218"/>
      <c r="UGN218"/>
      <c r="UGO218"/>
      <c r="UGP218"/>
      <c r="UGQ218"/>
      <c r="UGR218"/>
      <c r="UGS218"/>
      <c r="UGT218"/>
      <c r="UGU218"/>
      <c r="UGV218"/>
      <c r="UGW218"/>
      <c r="UGX218"/>
      <c r="UGY218"/>
      <c r="UGZ218"/>
      <c r="UHA218"/>
      <c r="UHB218"/>
      <c r="UHC218"/>
      <c r="UHD218"/>
      <c r="UHE218"/>
      <c r="UHF218"/>
      <c r="UHG218"/>
      <c r="UHH218"/>
      <c r="UHI218"/>
      <c r="UHJ218"/>
      <c r="UHK218"/>
      <c r="UHL218"/>
      <c r="UHM218"/>
      <c r="UHN218"/>
      <c r="UHO218"/>
      <c r="UHP218"/>
      <c r="UHQ218"/>
      <c r="UHR218"/>
      <c r="UHS218"/>
      <c r="UHT218"/>
      <c r="UHU218"/>
      <c r="UHV218"/>
      <c r="UHW218"/>
      <c r="UHX218"/>
      <c r="UHY218"/>
      <c r="UHZ218"/>
      <c r="UIA218"/>
      <c r="UIB218"/>
      <c r="UIC218"/>
      <c r="UID218"/>
      <c r="UIE218"/>
      <c r="UIF218"/>
      <c r="UIG218"/>
      <c r="UIH218"/>
      <c r="UII218"/>
      <c r="UIJ218"/>
      <c r="UIK218"/>
      <c r="UIL218"/>
      <c r="UIM218"/>
      <c r="UIN218"/>
      <c r="UIO218"/>
      <c r="UIP218"/>
      <c r="UIQ218"/>
      <c r="UIR218"/>
      <c r="UIS218"/>
      <c r="UIT218"/>
      <c r="UIU218"/>
      <c r="UIV218"/>
      <c r="UIW218"/>
      <c r="UIX218"/>
      <c r="UIY218"/>
      <c r="UIZ218"/>
      <c r="UJA218"/>
      <c r="UJB218"/>
      <c r="UJC218"/>
      <c r="UJD218"/>
      <c r="UJE218"/>
      <c r="UJF218"/>
      <c r="UJG218"/>
      <c r="UJH218"/>
      <c r="UJI218"/>
      <c r="UJJ218"/>
      <c r="UJK218"/>
      <c r="UJL218"/>
      <c r="UJM218"/>
      <c r="UJN218"/>
      <c r="UJO218"/>
      <c r="UJP218"/>
      <c r="UJQ218"/>
      <c r="UJR218"/>
      <c r="UJS218"/>
      <c r="UJT218"/>
      <c r="UJU218"/>
      <c r="UJV218"/>
      <c r="UJW218"/>
      <c r="UJX218"/>
      <c r="UJY218"/>
      <c r="UJZ218"/>
      <c r="UKA218"/>
      <c r="UKB218"/>
      <c r="UKC218"/>
      <c r="UKD218"/>
      <c r="UKE218"/>
      <c r="UKF218"/>
      <c r="UKG218"/>
      <c r="UKH218"/>
      <c r="UKI218"/>
      <c r="UKJ218"/>
      <c r="UKK218"/>
      <c r="UKL218"/>
      <c r="UKM218"/>
      <c r="UKN218"/>
      <c r="UKO218"/>
      <c r="UKP218"/>
      <c r="UKQ218"/>
      <c r="UKR218"/>
      <c r="UKS218"/>
      <c r="UKT218"/>
      <c r="UKU218"/>
      <c r="UKV218"/>
      <c r="UKW218"/>
      <c r="UKX218"/>
      <c r="UKY218"/>
      <c r="UKZ218"/>
      <c r="ULA218"/>
      <c r="ULB218"/>
      <c r="ULC218"/>
      <c r="ULD218"/>
      <c r="ULE218"/>
      <c r="ULF218"/>
      <c r="ULG218"/>
      <c r="ULH218"/>
      <c r="ULI218"/>
      <c r="ULJ218"/>
      <c r="ULK218"/>
      <c r="ULL218"/>
      <c r="ULM218"/>
      <c r="ULN218"/>
      <c r="ULO218"/>
      <c r="ULP218"/>
      <c r="ULQ218"/>
      <c r="ULR218"/>
      <c r="ULS218"/>
      <c r="ULT218"/>
      <c r="ULU218"/>
      <c r="ULV218"/>
      <c r="ULW218"/>
      <c r="ULX218"/>
      <c r="ULY218"/>
      <c r="ULZ218"/>
      <c r="UMA218"/>
      <c r="UMB218"/>
      <c r="UMC218"/>
      <c r="UMD218"/>
      <c r="UME218"/>
      <c r="UMF218"/>
      <c r="UMG218"/>
      <c r="UMH218"/>
      <c r="UMI218"/>
      <c r="UMJ218"/>
      <c r="UMK218"/>
      <c r="UML218"/>
      <c r="UMM218"/>
      <c r="UMN218"/>
      <c r="UMO218"/>
      <c r="UMP218"/>
      <c r="UMQ218"/>
      <c r="UMR218"/>
      <c r="UMS218"/>
      <c r="UMT218"/>
      <c r="UMU218"/>
      <c r="UMV218"/>
      <c r="UMW218"/>
      <c r="UMX218"/>
      <c r="UMY218"/>
      <c r="UMZ218"/>
      <c r="UNA218"/>
      <c r="UNB218"/>
      <c r="UNC218"/>
      <c r="UND218"/>
      <c r="UNE218"/>
      <c r="UNF218"/>
      <c r="UNG218"/>
      <c r="UNH218"/>
      <c r="UNI218"/>
      <c r="UNJ218"/>
      <c r="UNK218"/>
      <c r="UNL218"/>
      <c r="UNM218"/>
      <c r="UNN218"/>
      <c r="UNO218"/>
      <c r="UNP218"/>
      <c r="UNQ218"/>
      <c r="UNR218"/>
      <c r="UNS218"/>
      <c r="UNT218"/>
      <c r="UNU218"/>
      <c r="UNV218"/>
      <c r="UNW218"/>
      <c r="UNX218"/>
      <c r="UNY218"/>
      <c r="UNZ218"/>
      <c r="UOA218"/>
      <c r="UOB218"/>
      <c r="UOC218"/>
      <c r="UOD218"/>
      <c r="UOE218"/>
      <c r="UOF218"/>
      <c r="UOG218"/>
      <c r="UOH218"/>
      <c r="UOI218"/>
      <c r="UOJ218"/>
      <c r="UOK218"/>
      <c r="UOL218"/>
      <c r="UOM218"/>
      <c r="UON218"/>
      <c r="UOO218"/>
      <c r="UOP218"/>
      <c r="UOQ218"/>
      <c r="UOR218"/>
      <c r="UOS218"/>
      <c r="UOT218"/>
      <c r="UOU218"/>
      <c r="UOV218"/>
      <c r="UOW218"/>
      <c r="UOX218"/>
      <c r="UOY218"/>
      <c r="UOZ218"/>
      <c r="UPA218"/>
      <c r="UPB218"/>
      <c r="UPC218"/>
      <c r="UPD218"/>
      <c r="UPE218"/>
      <c r="UPF218"/>
      <c r="UPG218"/>
      <c r="UPH218"/>
      <c r="UPI218"/>
      <c r="UPJ218"/>
      <c r="UPK218"/>
      <c r="UPL218"/>
      <c r="UPM218"/>
      <c r="UPN218"/>
      <c r="UPO218"/>
      <c r="UPP218"/>
      <c r="UPQ218"/>
      <c r="UPR218"/>
      <c r="UPS218"/>
      <c r="UPT218"/>
      <c r="UPU218"/>
      <c r="UPV218"/>
      <c r="UPW218"/>
      <c r="UPX218"/>
      <c r="UPY218"/>
      <c r="UPZ218"/>
      <c r="UQA218"/>
      <c r="UQB218"/>
      <c r="UQC218"/>
      <c r="UQD218"/>
      <c r="UQE218"/>
      <c r="UQF218"/>
      <c r="UQG218"/>
      <c r="UQH218"/>
      <c r="UQI218"/>
      <c r="UQJ218"/>
      <c r="UQK218"/>
      <c r="UQL218"/>
      <c r="UQM218"/>
      <c r="UQN218"/>
      <c r="UQO218"/>
      <c r="UQP218"/>
      <c r="UQQ218"/>
      <c r="UQR218"/>
      <c r="UQS218"/>
      <c r="UQT218"/>
      <c r="UQU218"/>
      <c r="UQV218"/>
      <c r="UQW218"/>
      <c r="UQX218"/>
      <c r="UQY218"/>
      <c r="UQZ218"/>
      <c r="URA218"/>
      <c r="URB218"/>
      <c r="URC218"/>
      <c r="URD218"/>
      <c r="URE218"/>
      <c r="URF218"/>
      <c r="URG218"/>
      <c r="URH218"/>
      <c r="URI218"/>
      <c r="URJ218"/>
      <c r="URK218"/>
      <c r="URL218"/>
      <c r="URM218"/>
      <c r="URN218"/>
      <c r="URO218"/>
      <c r="URP218"/>
      <c r="URQ218"/>
      <c r="URR218"/>
      <c r="URS218"/>
      <c r="URT218"/>
      <c r="URU218"/>
      <c r="URV218"/>
      <c r="URW218"/>
      <c r="URX218"/>
      <c r="URY218"/>
      <c r="URZ218"/>
      <c r="USA218"/>
      <c r="USB218"/>
      <c r="USC218"/>
      <c r="USD218"/>
      <c r="USE218"/>
      <c r="USF218"/>
      <c r="USG218"/>
      <c r="USH218"/>
      <c r="USI218"/>
      <c r="USJ218"/>
      <c r="USK218"/>
      <c r="USL218"/>
      <c r="USM218"/>
      <c r="USN218"/>
      <c r="USO218"/>
      <c r="USP218"/>
      <c r="USQ218"/>
      <c r="USR218"/>
      <c r="USS218"/>
      <c r="UST218"/>
      <c r="USU218"/>
      <c r="USV218"/>
      <c r="USW218"/>
      <c r="USX218"/>
      <c r="USY218"/>
      <c r="USZ218"/>
      <c r="UTA218"/>
      <c r="UTB218"/>
      <c r="UTC218"/>
      <c r="UTD218"/>
      <c r="UTE218"/>
      <c r="UTF218"/>
      <c r="UTG218"/>
      <c r="UTH218"/>
      <c r="UTI218"/>
      <c r="UTJ218"/>
      <c r="UTK218"/>
      <c r="UTL218"/>
      <c r="UTM218"/>
      <c r="UTN218"/>
      <c r="UTO218"/>
      <c r="UTP218"/>
      <c r="UTQ218"/>
      <c r="UTR218"/>
      <c r="UTS218"/>
      <c r="UTT218"/>
      <c r="UTU218"/>
      <c r="UTV218"/>
      <c r="UTW218"/>
      <c r="UTX218"/>
      <c r="UTY218"/>
      <c r="UTZ218"/>
      <c r="UUA218"/>
      <c r="UUB218"/>
      <c r="UUC218"/>
      <c r="UUD218"/>
      <c r="UUE218"/>
      <c r="UUF218"/>
      <c r="UUG218"/>
      <c r="UUH218"/>
      <c r="UUI218"/>
      <c r="UUJ218"/>
      <c r="UUK218"/>
      <c r="UUL218"/>
      <c r="UUM218"/>
      <c r="UUN218"/>
      <c r="UUO218"/>
      <c r="UUP218"/>
      <c r="UUQ218"/>
      <c r="UUR218"/>
      <c r="UUS218"/>
      <c r="UUT218"/>
      <c r="UUU218"/>
      <c r="UUV218"/>
      <c r="UUW218"/>
      <c r="UUX218"/>
      <c r="UUY218"/>
      <c r="UUZ218"/>
      <c r="UVA218"/>
      <c r="UVB218"/>
      <c r="UVC218"/>
      <c r="UVD218"/>
      <c r="UVE218"/>
      <c r="UVF218"/>
      <c r="UVG218"/>
      <c r="UVH218"/>
      <c r="UVI218"/>
      <c r="UVJ218"/>
      <c r="UVK218"/>
      <c r="UVL218"/>
      <c r="UVM218"/>
      <c r="UVN218"/>
      <c r="UVO218"/>
      <c r="UVP218"/>
      <c r="UVQ218"/>
      <c r="UVR218"/>
      <c r="UVS218"/>
      <c r="UVT218"/>
      <c r="UVU218"/>
      <c r="UVV218"/>
      <c r="UVW218"/>
      <c r="UVX218"/>
      <c r="UVY218"/>
      <c r="UVZ218"/>
      <c r="UWA218"/>
      <c r="UWB218"/>
      <c r="UWC218"/>
      <c r="UWD218"/>
      <c r="UWE218"/>
      <c r="UWF218"/>
      <c r="UWG218"/>
      <c r="UWH218"/>
      <c r="UWI218"/>
      <c r="UWJ218"/>
      <c r="UWK218"/>
      <c r="UWL218"/>
      <c r="UWM218"/>
      <c r="UWN218"/>
      <c r="UWO218"/>
      <c r="UWP218"/>
      <c r="UWQ218"/>
      <c r="UWR218"/>
      <c r="UWS218"/>
      <c r="UWT218"/>
      <c r="UWU218"/>
      <c r="UWV218"/>
      <c r="UWW218"/>
      <c r="UWX218"/>
      <c r="UWY218"/>
      <c r="UWZ218"/>
      <c r="UXA218"/>
      <c r="UXB218"/>
      <c r="UXC218"/>
      <c r="UXD218"/>
      <c r="UXE218"/>
      <c r="UXF218"/>
      <c r="UXG218"/>
      <c r="UXH218"/>
      <c r="UXI218"/>
      <c r="UXJ218"/>
      <c r="UXK218"/>
      <c r="UXL218"/>
      <c r="UXM218"/>
      <c r="UXN218"/>
      <c r="UXO218"/>
      <c r="UXP218"/>
      <c r="UXQ218"/>
      <c r="UXR218"/>
      <c r="UXS218"/>
      <c r="UXT218"/>
      <c r="UXU218"/>
      <c r="UXV218"/>
      <c r="UXW218"/>
      <c r="UXX218"/>
      <c r="UXY218"/>
      <c r="UXZ218"/>
      <c r="UYA218"/>
      <c r="UYB218"/>
      <c r="UYC218"/>
      <c r="UYD218"/>
      <c r="UYE218"/>
      <c r="UYF218"/>
      <c r="UYG218"/>
      <c r="UYH218"/>
      <c r="UYI218"/>
      <c r="UYJ218"/>
      <c r="UYK218"/>
      <c r="UYL218"/>
      <c r="UYM218"/>
      <c r="UYN218"/>
      <c r="UYO218"/>
      <c r="UYP218"/>
      <c r="UYQ218"/>
      <c r="UYR218"/>
      <c r="UYS218"/>
      <c r="UYT218"/>
      <c r="UYU218"/>
      <c r="UYV218"/>
      <c r="UYW218"/>
      <c r="UYX218"/>
      <c r="UYY218"/>
      <c r="UYZ218"/>
      <c r="UZA218"/>
      <c r="UZB218"/>
      <c r="UZC218"/>
      <c r="UZD218"/>
      <c r="UZE218"/>
      <c r="UZF218"/>
      <c r="UZG218"/>
      <c r="UZH218"/>
      <c r="UZI218"/>
      <c r="UZJ218"/>
      <c r="UZK218"/>
      <c r="UZL218"/>
      <c r="UZM218"/>
      <c r="UZN218"/>
      <c r="UZO218"/>
      <c r="UZP218"/>
      <c r="UZQ218"/>
      <c r="UZR218"/>
      <c r="UZS218"/>
      <c r="UZT218"/>
      <c r="UZU218"/>
      <c r="UZV218"/>
      <c r="UZW218"/>
      <c r="UZX218"/>
      <c r="UZY218"/>
      <c r="UZZ218"/>
      <c r="VAA218"/>
      <c r="VAB218"/>
      <c r="VAC218"/>
      <c r="VAD218"/>
      <c r="VAE218"/>
      <c r="VAF218"/>
      <c r="VAG218"/>
      <c r="VAH218"/>
      <c r="VAI218"/>
      <c r="VAJ218"/>
      <c r="VAK218"/>
      <c r="VAL218"/>
      <c r="VAM218"/>
      <c r="VAN218"/>
      <c r="VAO218"/>
      <c r="VAP218"/>
      <c r="VAQ218"/>
      <c r="VAR218"/>
      <c r="VAS218"/>
      <c r="VAT218"/>
      <c r="VAU218"/>
      <c r="VAV218"/>
      <c r="VAW218"/>
      <c r="VAX218"/>
      <c r="VAY218"/>
      <c r="VAZ218"/>
      <c r="VBA218"/>
      <c r="VBB218"/>
      <c r="VBC218"/>
      <c r="VBD218"/>
      <c r="VBE218"/>
      <c r="VBF218"/>
      <c r="VBG218"/>
      <c r="VBH218"/>
      <c r="VBI218"/>
      <c r="VBJ218"/>
      <c r="VBK218"/>
      <c r="VBL218"/>
      <c r="VBM218"/>
      <c r="VBN218"/>
      <c r="VBO218"/>
      <c r="VBP218"/>
      <c r="VBQ218"/>
      <c r="VBR218"/>
      <c r="VBS218"/>
      <c r="VBT218"/>
      <c r="VBU218"/>
      <c r="VBV218"/>
      <c r="VBW218"/>
      <c r="VBX218"/>
      <c r="VBY218"/>
      <c r="VBZ218"/>
      <c r="VCA218"/>
      <c r="VCB218"/>
      <c r="VCC218"/>
      <c r="VCD218"/>
      <c r="VCE218"/>
      <c r="VCF218"/>
      <c r="VCG218"/>
      <c r="VCH218"/>
      <c r="VCI218"/>
      <c r="VCJ218"/>
      <c r="VCK218"/>
      <c r="VCL218"/>
      <c r="VCM218"/>
      <c r="VCN218"/>
      <c r="VCO218"/>
      <c r="VCP218"/>
      <c r="VCQ218"/>
      <c r="VCR218"/>
      <c r="VCS218"/>
      <c r="VCT218"/>
      <c r="VCU218"/>
      <c r="VCV218"/>
      <c r="VCW218"/>
      <c r="VCX218"/>
      <c r="VCY218"/>
      <c r="VCZ218"/>
      <c r="VDA218"/>
      <c r="VDB218"/>
      <c r="VDC218"/>
      <c r="VDD218"/>
      <c r="VDE218"/>
      <c r="VDF218"/>
      <c r="VDG218"/>
      <c r="VDH218"/>
      <c r="VDI218"/>
      <c r="VDJ218"/>
      <c r="VDK218"/>
      <c r="VDL218"/>
      <c r="VDM218"/>
      <c r="VDN218"/>
      <c r="VDO218"/>
      <c r="VDP218"/>
      <c r="VDQ218"/>
      <c r="VDR218"/>
      <c r="VDS218"/>
      <c r="VDT218"/>
      <c r="VDU218"/>
      <c r="VDV218"/>
      <c r="VDW218"/>
      <c r="VDX218"/>
      <c r="VDY218"/>
      <c r="VDZ218"/>
      <c r="VEA218"/>
      <c r="VEB218"/>
      <c r="VEC218"/>
      <c r="VED218"/>
      <c r="VEE218"/>
      <c r="VEF218"/>
      <c r="VEG218"/>
      <c r="VEH218"/>
      <c r="VEI218"/>
      <c r="VEJ218"/>
      <c r="VEK218"/>
      <c r="VEL218"/>
      <c r="VEM218"/>
      <c r="VEN218"/>
      <c r="VEO218"/>
      <c r="VEP218"/>
      <c r="VEQ218"/>
      <c r="VER218"/>
      <c r="VES218"/>
      <c r="VET218"/>
      <c r="VEU218"/>
      <c r="VEV218"/>
      <c r="VEW218"/>
      <c r="VEX218"/>
      <c r="VEY218"/>
      <c r="VEZ218"/>
      <c r="VFA218"/>
      <c r="VFB218"/>
      <c r="VFC218"/>
      <c r="VFD218"/>
      <c r="VFE218"/>
      <c r="VFF218"/>
      <c r="VFG218"/>
      <c r="VFH218"/>
      <c r="VFI218"/>
      <c r="VFJ218"/>
      <c r="VFK218"/>
      <c r="VFL218"/>
      <c r="VFM218"/>
      <c r="VFN218"/>
      <c r="VFO218"/>
      <c r="VFP218"/>
      <c r="VFQ218"/>
      <c r="VFR218"/>
      <c r="VFS218"/>
      <c r="VFT218"/>
      <c r="VFU218"/>
      <c r="VFV218"/>
      <c r="VFW218"/>
      <c r="VFX218"/>
      <c r="VFY218"/>
      <c r="VFZ218"/>
      <c r="VGA218"/>
      <c r="VGB218"/>
      <c r="VGC218"/>
      <c r="VGD218"/>
      <c r="VGE218"/>
      <c r="VGF218"/>
      <c r="VGG218"/>
      <c r="VGH218"/>
      <c r="VGI218"/>
      <c r="VGJ218"/>
      <c r="VGK218"/>
      <c r="VGL218"/>
      <c r="VGM218"/>
      <c r="VGN218"/>
      <c r="VGO218"/>
      <c r="VGP218"/>
      <c r="VGQ218"/>
      <c r="VGR218"/>
      <c r="VGS218"/>
      <c r="VGT218"/>
      <c r="VGU218"/>
      <c r="VGV218"/>
      <c r="VGW218"/>
      <c r="VGX218"/>
      <c r="VGY218"/>
      <c r="VGZ218"/>
      <c r="VHA218"/>
      <c r="VHB218"/>
      <c r="VHC218"/>
      <c r="VHD218"/>
      <c r="VHE218"/>
      <c r="VHF218"/>
      <c r="VHG218"/>
      <c r="VHH218"/>
      <c r="VHI218"/>
      <c r="VHJ218"/>
      <c r="VHK218"/>
      <c r="VHL218"/>
      <c r="VHM218"/>
      <c r="VHN218"/>
      <c r="VHO218"/>
      <c r="VHP218"/>
      <c r="VHQ218"/>
      <c r="VHR218"/>
      <c r="VHS218"/>
      <c r="VHT218"/>
      <c r="VHU218"/>
      <c r="VHV218"/>
      <c r="VHW218"/>
      <c r="VHX218"/>
      <c r="VHY218"/>
      <c r="VHZ218"/>
      <c r="VIA218"/>
      <c r="VIB218"/>
      <c r="VIC218"/>
      <c r="VID218"/>
      <c r="VIE218"/>
      <c r="VIF218"/>
      <c r="VIG218"/>
      <c r="VIH218"/>
      <c r="VII218"/>
      <c r="VIJ218"/>
      <c r="VIK218"/>
      <c r="VIL218"/>
      <c r="VIM218"/>
      <c r="VIN218"/>
      <c r="VIO218"/>
      <c r="VIP218"/>
      <c r="VIQ218"/>
      <c r="VIR218"/>
      <c r="VIS218"/>
      <c r="VIT218"/>
      <c r="VIU218"/>
      <c r="VIV218"/>
      <c r="VIW218"/>
      <c r="VIX218"/>
      <c r="VIY218"/>
      <c r="VIZ218"/>
      <c r="VJA218"/>
      <c r="VJB218"/>
      <c r="VJC218"/>
      <c r="VJD218"/>
      <c r="VJE218"/>
      <c r="VJF218"/>
      <c r="VJG218"/>
      <c r="VJH218"/>
      <c r="VJI218"/>
      <c r="VJJ218"/>
      <c r="VJK218"/>
      <c r="VJL218"/>
      <c r="VJM218"/>
      <c r="VJN218"/>
      <c r="VJO218"/>
      <c r="VJP218"/>
      <c r="VJQ218"/>
      <c r="VJR218"/>
      <c r="VJS218"/>
      <c r="VJT218"/>
      <c r="VJU218"/>
      <c r="VJV218"/>
      <c r="VJW218"/>
      <c r="VJX218"/>
      <c r="VJY218"/>
      <c r="VJZ218"/>
      <c r="VKA218"/>
      <c r="VKB218"/>
      <c r="VKC218"/>
      <c r="VKD218"/>
      <c r="VKE218"/>
      <c r="VKF218"/>
      <c r="VKG218"/>
      <c r="VKH218"/>
      <c r="VKI218"/>
      <c r="VKJ218"/>
      <c r="VKK218"/>
      <c r="VKL218"/>
      <c r="VKM218"/>
      <c r="VKN218"/>
      <c r="VKO218"/>
      <c r="VKP218"/>
      <c r="VKQ218"/>
      <c r="VKR218"/>
      <c r="VKS218"/>
      <c r="VKT218"/>
      <c r="VKU218"/>
      <c r="VKV218"/>
      <c r="VKW218"/>
      <c r="VKX218"/>
      <c r="VKY218"/>
      <c r="VKZ218"/>
      <c r="VLA218"/>
      <c r="VLB218"/>
      <c r="VLC218"/>
      <c r="VLD218"/>
      <c r="VLE218"/>
      <c r="VLF218"/>
      <c r="VLG218"/>
      <c r="VLH218"/>
      <c r="VLI218"/>
      <c r="VLJ218"/>
      <c r="VLK218"/>
      <c r="VLL218"/>
      <c r="VLM218"/>
      <c r="VLN218"/>
      <c r="VLO218"/>
      <c r="VLP218"/>
      <c r="VLQ218"/>
      <c r="VLR218"/>
      <c r="VLS218"/>
      <c r="VLT218"/>
      <c r="VLU218"/>
      <c r="VLV218"/>
      <c r="VLW218"/>
      <c r="VLX218"/>
      <c r="VLY218"/>
      <c r="VLZ218"/>
      <c r="VMA218"/>
      <c r="VMB218"/>
      <c r="VMC218"/>
      <c r="VMD218"/>
      <c r="VME218"/>
      <c r="VMF218"/>
      <c r="VMG218"/>
      <c r="VMH218"/>
      <c r="VMI218"/>
      <c r="VMJ218"/>
      <c r="VMK218"/>
      <c r="VML218"/>
      <c r="VMM218"/>
      <c r="VMN218"/>
      <c r="VMO218"/>
      <c r="VMP218"/>
      <c r="VMQ218"/>
      <c r="VMR218"/>
      <c r="VMS218"/>
      <c r="VMT218"/>
      <c r="VMU218"/>
      <c r="VMV218"/>
      <c r="VMW218"/>
      <c r="VMX218"/>
      <c r="VMY218"/>
      <c r="VMZ218"/>
      <c r="VNA218"/>
      <c r="VNB218"/>
      <c r="VNC218"/>
      <c r="VND218"/>
      <c r="VNE218"/>
      <c r="VNF218"/>
      <c r="VNG218"/>
      <c r="VNH218"/>
      <c r="VNI218"/>
      <c r="VNJ218"/>
      <c r="VNK218"/>
      <c r="VNL218"/>
      <c r="VNM218"/>
      <c r="VNN218"/>
      <c r="VNO218"/>
      <c r="VNP218"/>
      <c r="VNQ218"/>
      <c r="VNR218"/>
      <c r="VNS218"/>
      <c r="VNT218"/>
      <c r="VNU218"/>
      <c r="VNV218"/>
      <c r="VNW218"/>
      <c r="VNX218"/>
      <c r="VNY218"/>
      <c r="VNZ218"/>
      <c r="VOA218"/>
      <c r="VOB218"/>
      <c r="VOC218"/>
      <c r="VOD218"/>
      <c r="VOE218"/>
      <c r="VOF218"/>
      <c r="VOG218"/>
      <c r="VOH218"/>
      <c r="VOI218"/>
      <c r="VOJ218"/>
      <c r="VOK218"/>
      <c r="VOL218"/>
      <c r="VOM218"/>
      <c r="VON218"/>
      <c r="VOO218"/>
      <c r="VOP218"/>
      <c r="VOQ218"/>
      <c r="VOR218"/>
      <c r="VOS218"/>
      <c r="VOT218"/>
      <c r="VOU218"/>
      <c r="VOV218"/>
      <c r="VOW218"/>
      <c r="VOX218"/>
      <c r="VOY218"/>
      <c r="VOZ218"/>
      <c r="VPA218"/>
      <c r="VPB218"/>
      <c r="VPC218"/>
      <c r="VPD218"/>
      <c r="VPE218"/>
      <c r="VPF218"/>
      <c r="VPG218"/>
      <c r="VPH218"/>
      <c r="VPI218"/>
      <c r="VPJ218"/>
      <c r="VPK218"/>
      <c r="VPL218"/>
      <c r="VPM218"/>
      <c r="VPN218"/>
      <c r="VPO218"/>
      <c r="VPP218"/>
      <c r="VPQ218"/>
      <c r="VPR218"/>
      <c r="VPS218"/>
      <c r="VPT218"/>
      <c r="VPU218"/>
      <c r="VPV218"/>
      <c r="VPW218"/>
      <c r="VPX218"/>
      <c r="VPY218"/>
      <c r="VPZ218"/>
      <c r="VQA218"/>
      <c r="VQB218"/>
      <c r="VQC218"/>
      <c r="VQD218"/>
      <c r="VQE218"/>
      <c r="VQF218"/>
      <c r="VQG218"/>
      <c r="VQH218"/>
      <c r="VQI218"/>
      <c r="VQJ218"/>
      <c r="VQK218"/>
      <c r="VQL218"/>
      <c r="VQM218"/>
      <c r="VQN218"/>
      <c r="VQO218"/>
      <c r="VQP218"/>
      <c r="VQQ218"/>
      <c r="VQR218"/>
      <c r="VQS218"/>
      <c r="VQT218"/>
      <c r="VQU218"/>
      <c r="VQV218"/>
      <c r="VQW218"/>
      <c r="VQX218"/>
      <c r="VQY218"/>
      <c r="VQZ218"/>
      <c r="VRA218"/>
      <c r="VRB218"/>
      <c r="VRC218"/>
      <c r="VRD218"/>
      <c r="VRE218"/>
      <c r="VRF218"/>
      <c r="VRG218"/>
      <c r="VRH218"/>
      <c r="VRI218"/>
      <c r="VRJ218"/>
      <c r="VRK218"/>
      <c r="VRL218"/>
      <c r="VRM218"/>
      <c r="VRN218"/>
      <c r="VRO218"/>
      <c r="VRP218"/>
      <c r="VRQ218"/>
      <c r="VRR218"/>
      <c r="VRS218"/>
      <c r="VRT218"/>
      <c r="VRU218"/>
      <c r="VRV218"/>
      <c r="VRW218"/>
      <c r="VRX218"/>
      <c r="VRY218"/>
      <c r="VRZ218"/>
      <c r="VSA218"/>
      <c r="VSB218"/>
      <c r="VSC218"/>
      <c r="VSD218"/>
      <c r="VSE218"/>
      <c r="VSF218"/>
      <c r="VSG218"/>
      <c r="VSH218"/>
      <c r="VSI218"/>
      <c r="VSJ218"/>
      <c r="VSK218"/>
      <c r="VSL218"/>
      <c r="VSM218"/>
      <c r="VSN218"/>
      <c r="VSO218"/>
      <c r="VSP218"/>
      <c r="VSQ218"/>
      <c r="VSR218"/>
      <c r="VSS218"/>
      <c r="VST218"/>
      <c r="VSU218"/>
      <c r="VSV218"/>
      <c r="VSW218"/>
      <c r="VSX218"/>
      <c r="VSY218"/>
      <c r="VSZ218"/>
      <c r="VTA218"/>
      <c r="VTB218"/>
      <c r="VTC218"/>
      <c r="VTD218"/>
      <c r="VTE218"/>
      <c r="VTF218"/>
      <c r="VTG218"/>
      <c r="VTH218"/>
      <c r="VTI218"/>
      <c r="VTJ218"/>
      <c r="VTK218"/>
      <c r="VTL218"/>
      <c r="VTM218"/>
      <c r="VTN218"/>
      <c r="VTO218"/>
      <c r="VTP218"/>
      <c r="VTQ218"/>
      <c r="VTR218"/>
      <c r="VTS218"/>
      <c r="VTT218"/>
      <c r="VTU218"/>
      <c r="VTV218"/>
      <c r="VTW218"/>
      <c r="VTX218"/>
      <c r="VTY218"/>
      <c r="VTZ218"/>
      <c r="VUA218"/>
      <c r="VUB218"/>
      <c r="VUC218"/>
      <c r="VUD218"/>
      <c r="VUE218"/>
      <c r="VUF218"/>
      <c r="VUG218"/>
      <c r="VUH218"/>
      <c r="VUI218"/>
      <c r="VUJ218"/>
      <c r="VUK218"/>
      <c r="VUL218"/>
      <c r="VUM218"/>
      <c r="VUN218"/>
      <c r="VUO218"/>
      <c r="VUP218"/>
      <c r="VUQ218"/>
      <c r="VUR218"/>
      <c r="VUS218"/>
      <c r="VUT218"/>
      <c r="VUU218"/>
      <c r="VUV218"/>
      <c r="VUW218"/>
      <c r="VUX218"/>
      <c r="VUY218"/>
      <c r="VUZ218"/>
      <c r="VVA218"/>
      <c r="VVB218"/>
      <c r="VVC218"/>
      <c r="VVD218"/>
      <c r="VVE218"/>
      <c r="VVF218"/>
      <c r="VVG218"/>
      <c r="VVH218"/>
      <c r="VVI218"/>
      <c r="VVJ218"/>
      <c r="VVK218"/>
      <c r="VVL218"/>
      <c r="VVM218"/>
      <c r="VVN218"/>
      <c r="VVO218"/>
      <c r="VVP218"/>
      <c r="VVQ218"/>
      <c r="VVR218"/>
      <c r="VVS218"/>
      <c r="VVT218"/>
      <c r="VVU218"/>
      <c r="VVV218"/>
      <c r="VVW218"/>
      <c r="VVX218"/>
      <c r="VVY218"/>
      <c r="VVZ218"/>
      <c r="VWA218"/>
      <c r="VWB218"/>
      <c r="VWC218"/>
      <c r="VWD218"/>
      <c r="VWE218"/>
      <c r="VWF218"/>
      <c r="VWG218"/>
      <c r="VWH218"/>
      <c r="VWI218"/>
      <c r="VWJ218"/>
      <c r="VWK218"/>
      <c r="VWL218"/>
      <c r="VWM218"/>
      <c r="VWN218"/>
      <c r="VWO218"/>
      <c r="VWP218"/>
      <c r="VWQ218"/>
      <c r="VWR218"/>
      <c r="VWS218"/>
      <c r="VWT218"/>
      <c r="VWU218"/>
      <c r="VWV218"/>
      <c r="VWW218"/>
      <c r="VWX218"/>
      <c r="VWY218"/>
      <c r="VWZ218"/>
      <c r="VXA218"/>
      <c r="VXB218"/>
      <c r="VXC218"/>
      <c r="VXD218"/>
      <c r="VXE218"/>
      <c r="VXF218"/>
      <c r="VXG218"/>
      <c r="VXH218"/>
      <c r="VXI218"/>
      <c r="VXJ218"/>
      <c r="VXK218"/>
      <c r="VXL218"/>
      <c r="VXM218"/>
      <c r="VXN218"/>
      <c r="VXO218"/>
      <c r="VXP218"/>
      <c r="VXQ218"/>
      <c r="VXR218"/>
      <c r="VXS218"/>
      <c r="VXT218"/>
      <c r="VXU218"/>
      <c r="VXV218"/>
      <c r="VXW218"/>
      <c r="VXX218"/>
      <c r="VXY218"/>
      <c r="VXZ218"/>
      <c r="VYA218"/>
      <c r="VYB218"/>
      <c r="VYC218"/>
      <c r="VYD218"/>
      <c r="VYE218"/>
      <c r="VYF218"/>
      <c r="VYG218"/>
      <c r="VYH218"/>
      <c r="VYI218"/>
      <c r="VYJ218"/>
      <c r="VYK218"/>
      <c r="VYL218"/>
      <c r="VYM218"/>
      <c r="VYN218"/>
      <c r="VYO218"/>
      <c r="VYP218"/>
      <c r="VYQ218"/>
      <c r="VYR218"/>
      <c r="VYS218"/>
      <c r="VYT218"/>
      <c r="VYU218"/>
      <c r="VYV218"/>
      <c r="VYW218"/>
      <c r="VYX218"/>
      <c r="VYY218"/>
      <c r="VYZ218"/>
      <c r="VZA218"/>
      <c r="VZB218"/>
      <c r="VZC218"/>
      <c r="VZD218"/>
      <c r="VZE218"/>
      <c r="VZF218"/>
      <c r="VZG218"/>
      <c r="VZH218"/>
      <c r="VZI218"/>
      <c r="VZJ218"/>
      <c r="VZK218"/>
      <c r="VZL218"/>
      <c r="VZM218"/>
      <c r="VZN218"/>
      <c r="VZO218"/>
      <c r="VZP218"/>
      <c r="VZQ218"/>
      <c r="VZR218"/>
      <c r="VZS218"/>
      <c r="VZT218"/>
      <c r="VZU218"/>
      <c r="VZV218"/>
      <c r="VZW218"/>
      <c r="VZX218"/>
      <c r="VZY218"/>
      <c r="VZZ218"/>
      <c r="WAA218"/>
      <c r="WAB218"/>
      <c r="WAC218"/>
      <c r="WAD218"/>
      <c r="WAE218"/>
      <c r="WAF218"/>
      <c r="WAG218"/>
      <c r="WAH218"/>
      <c r="WAI218"/>
      <c r="WAJ218"/>
      <c r="WAK218"/>
      <c r="WAL218"/>
      <c r="WAM218"/>
      <c r="WAN218"/>
      <c r="WAO218"/>
      <c r="WAP218"/>
      <c r="WAQ218"/>
      <c r="WAR218"/>
      <c r="WAS218"/>
      <c r="WAT218"/>
      <c r="WAU218"/>
      <c r="WAV218"/>
      <c r="WAW218"/>
      <c r="WAX218"/>
      <c r="WAY218"/>
      <c r="WAZ218"/>
      <c r="WBA218"/>
      <c r="WBB218"/>
      <c r="WBC218"/>
      <c r="WBD218"/>
      <c r="WBE218"/>
      <c r="WBF218"/>
      <c r="WBG218"/>
      <c r="WBH218"/>
      <c r="WBI218"/>
      <c r="WBJ218"/>
      <c r="WBK218"/>
      <c r="WBL218"/>
      <c r="WBM218"/>
      <c r="WBN218"/>
      <c r="WBO218"/>
      <c r="WBP218"/>
      <c r="WBQ218"/>
      <c r="WBR218"/>
      <c r="WBS218"/>
      <c r="WBT218"/>
      <c r="WBU218"/>
      <c r="WBV218"/>
      <c r="WBW218"/>
      <c r="WBX218"/>
      <c r="WBY218"/>
      <c r="WBZ218"/>
      <c r="WCA218"/>
      <c r="WCB218"/>
      <c r="WCC218"/>
      <c r="WCD218"/>
      <c r="WCE218"/>
      <c r="WCF218"/>
      <c r="WCG218"/>
      <c r="WCH218"/>
      <c r="WCI218"/>
      <c r="WCJ218"/>
      <c r="WCK218"/>
      <c r="WCL218"/>
      <c r="WCM218"/>
      <c r="WCN218"/>
      <c r="WCO218"/>
      <c r="WCP218"/>
      <c r="WCQ218"/>
      <c r="WCR218"/>
      <c r="WCS218"/>
      <c r="WCT218"/>
      <c r="WCU218"/>
      <c r="WCV218"/>
      <c r="WCW218"/>
      <c r="WCX218"/>
      <c r="WCY218"/>
      <c r="WCZ218"/>
      <c r="WDA218"/>
      <c r="WDB218"/>
      <c r="WDC218"/>
      <c r="WDD218"/>
      <c r="WDE218"/>
      <c r="WDF218"/>
      <c r="WDG218"/>
      <c r="WDH218"/>
      <c r="WDI218"/>
      <c r="WDJ218"/>
      <c r="WDK218"/>
      <c r="WDL218"/>
      <c r="WDM218"/>
      <c r="WDN218"/>
      <c r="WDO218"/>
      <c r="WDP218"/>
      <c r="WDQ218"/>
      <c r="WDR218"/>
      <c r="WDS218"/>
      <c r="WDT218"/>
      <c r="WDU218"/>
      <c r="WDV218"/>
      <c r="WDW218"/>
      <c r="WDX218"/>
      <c r="WDY218"/>
      <c r="WDZ218"/>
      <c r="WEA218"/>
      <c r="WEB218"/>
      <c r="WEC218"/>
      <c r="WED218"/>
      <c r="WEE218"/>
      <c r="WEF218"/>
      <c r="WEG218"/>
      <c r="WEH218"/>
      <c r="WEI218"/>
      <c r="WEJ218"/>
      <c r="WEK218"/>
      <c r="WEL218"/>
      <c r="WEM218"/>
      <c r="WEN218"/>
      <c r="WEO218"/>
      <c r="WEP218"/>
      <c r="WEQ218"/>
      <c r="WER218"/>
      <c r="WES218"/>
      <c r="WET218"/>
      <c r="WEU218"/>
      <c r="WEV218"/>
      <c r="WEW218"/>
      <c r="WEX218"/>
      <c r="WEY218"/>
      <c r="WEZ218"/>
      <c r="WFA218"/>
      <c r="WFB218"/>
      <c r="WFC218"/>
      <c r="WFD218"/>
      <c r="WFE218"/>
      <c r="WFF218"/>
      <c r="WFG218"/>
      <c r="WFH218"/>
      <c r="WFI218"/>
      <c r="WFJ218"/>
      <c r="WFK218"/>
      <c r="WFL218"/>
      <c r="WFM218"/>
      <c r="WFN218"/>
      <c r="WFO218"/>
      <c r="WFP218"/>
      <c r="WFQ218"/>
      <c r="WFR218"/>
      <c r="WFS218"/>
      <c r="WFT218"/>
      <c r="WFU218"/>
      <c r="WFV218"/>
      <c r="WFW218"/>
      <c r="WFX218"/>
      <c r="WFY218"/>
      <c r="WFZ218"/>
      <c r="WGA218"/>
      <c r="WGB218"/>
      <c r="WGC218"/>
      <c r="WGD218"/>
      <c r="WGE218"/>
      <c r="WGF218"/>
      <c r="WGG218"/>
      <c r="WGH218"/>
      <c r="WGI218"/>
      <c r="WGJ218"/>
      <c r="WGK218"/>
      <c r="WGL218"/>
      <c r="WGM218"/>
      <c r="WGN218"/>
      <c r="WGO218"/>
      <c r="WGP218"/>
      <c r="WGQ218"/>
      <c r="WGR218"/>
      <c r="WGS218"/>
      <c r="WGT218"/>
      <c r="WGU218"/>
      <c r="WGV218"/>
      <c r="WGW218"/>
      <c r="WGX218"/>
      <c r="WGY218"/>
      <c r="WGZ218"/>
      <c r="WHA218"/>
      <c r="WHB218"/>
      <c r="WHC218"/>
      <c r="WHD218"/>
      <c r="WHE218"/>
      <c r="WHF218"/>
      <c r="WHG218"/>
      <c r="WHH218"/>
      <c r="WHI218"/>
      <c r="WHJ218"/>
      <c r="WHK218"/>
      <c r="WHL218"/>
      <c r="WHM218"/>
      <c r="WHN218"/>
      <c r="WHO218"/>
      <c r="WHP218"/>
      <c r="WHQ218"/>
      <c r="WHR218"/>
      <c r="WHS218"/>
      <c r="WHT218"/>
      <c r="WHU218"/>
      <c r="WHV218"/>
      <c r="WHW218"/>
      <c r="WHX218"/>
      <c r="WHY218"/>
      <c r="WHZ218"/>
      <c r="WIA218"/>
      <c r="WIB218"/>
      <c r="WIC218"/>
      <c r="WID218"/>
      <c r="WIE218"/>
      <c r="WIF218"/>
      <c r="WIG218"/>
      <c r="WIH218"/>
      <c r="WII218"/>
      <c r="WIJ218"/>
      <c r="WIK218"/>
      <c r="WIL218"/>
      <c r="WIM218"/>
      <c r="WIN218"/>
      <c r="WIO218"/>
      <c r="WIP218"/>
      <c r="WIQ218"/>
      <c r="WIR218"/>
      <c r="WIS218"/>
      <c r="WIT218"/>
      <c r="WIU218"/>
      <c r="WIV218"/>
      <c r="WIW218"/>
      <c r="WIX218"/>
      <c r="WIY218"/>
      <c r="WIZ218"/>
      <c r="WJA218"/>
      <c r="WJB218"/>
      <c r="WJC218"/>
      <c r="WJD218"/>
      <c r="WJE218"/>
      <c r="WJF218"/>
      <c r="WJG218"/>
      <c r="WJH218"/>
      <c r="WJI218"/>
      <c r="WJJ218"/>
      <c r="WJK218"/>
      <c r="WJL218"/>
      <c r="WJM218"/>
      <c r="WJN218"/>
      <c r="WJO218"/>
      <c r="WJP218"/>
      <c r="WJQ218"/>
      <c r="WJR218"/>
      <c r="WJS218"/>
      <c r="WJT218"/>
      <c r="WJU218"/>
      <c r="WJV218"/>
      <c r="WJW218"/>
      <c r="WJX218"/>
      <c r="WJY218"/>
      <c r="WJZ218"/>
      <c r="WKA218"/>
      <c r="WKB218"/>
      <c r="WKC218"/>
      <c r="WKD218"/>
      <c r="WKE218"/>
      <c r="WKF218"/>
      <c r="WKG218"/>
      <c r="WKH218"/>
      <c r="WKI218"/>
      <c r="WKJ218"/>
      <c r="WKK218"/>
      <c r="WKL218"/>
      <c r="WKM218"/>
      <c r="WKN218"/>
      <c r="WKO218"/>
      <c r="WKP218"/>
      <c r="WKQ218"/>
      <c r="WKR218"/>
      <c r="WKS218"/>
      <c r="WKT218"/>
      <c r="WKU218"/>
      <c r="WKV218"/>
      <c r="WKW218"/>
      <c r="WKX218"/>
      <c r="WKY218"/>
      <c r="WKZ218"/>
      <c r="WLA218"/>
      <c r="WLB218"/>
      <c r="WLC218"/>
      <c r="WLD218"/>
      <c r="WLE218"/>
      <c r="WLF218"/>
      <c r="WLG218"/>
      <c r="WLH218"/>
      <c r="WLI218"/>
      <c r="WLJ218"/>
      <c r="WLK218"/>
      <c r="WLL218"/>
      <c r="WLM218"/>
      <c r="WLN218"/>
      <c r="WLO218"/>
      <c r="WLP218"/>
      <c r="WLQ218"/>
      <c r="WLR218"/>
      <c r="WLS218"/>
      <c r="WLT218"/>
      <c r="WLU218"/>
      <c r="WLV218"/>
      <c r="WLW218"/>
      <c r="WLX218"/>
      <c r="WLY218"/>
      <c r="WLZ218"/>
      <c r="WMA218"/>
      <c r="WMB218"/>
      <c r="WMC218"/>
      <c r="WMD218"/>
      <c r="WME218"/>
      <c r="WMF218"/>
      <c r="WMG218"/>
      <c r="WMH218"/>
      <c r="WMI218"/>
      <c r="WMJ218"/>
      <c r="WMK218"/>
      <c r="WML218"/>
      <c r="WMM218"/>
      <c r="WMN218"/>
      <c r="WMO218"/>
      <c r="WMP218"/>
      <c r="WMQ218"/>
      <c r="WMR218"/>
      <c r="WMS218"/>
      <c r="WMT218"/>
      <c r="WMU218"/>
      <c r="WMV218"/>
      <c r="WMW218"/>
      <c r="WMX218"/>
      <c r="WMY218"/>
      <c r="WMZ218"/>
      <c r="WNA218"/>
      <c r="WNB218"/>
      <c r="WNC218"/>
      <c r="WND218"/>
      <c r="WNE218"/>
      <c r="WNF218"/>
      <c r="WNG218"/>
      <c r="WNH218"/>
      <c r="WNI218"/>
      <c r="WNJ218"/>
      <c r="WNK218"/>
      <c r="WNL218"/>
      <c r="WNM218"/>
      <c r="WNN218"/>
      <c r="WNO218"/>
      <c r="WNP218"/>
      <c r="WNQ218"/>
      <c r="WNR218"/>
      <c r="WNS218"/>
      <c r="WNT218"/>
      <c r="WNU218"/>
      <c r="WNV218"/>
      <c r="WNW218"/>
      <c r="WNX218"/>
      <c r="WNY218"/>
      <c r="WNZ218"/>
      <c r="WOA218"/>
      <c r="WOB218"/>
      <c r="WOC218"/>
      <c r="WOD218"/>
      <c r="WOE218"/>
      <c r="WOF218"/>
      <c r="WOG218"/>
      <c r="WOH218"/>
      <c r="WOI218"/>
      <c r="WOJ218"/>
      <c r="WOK218"/>
      <c r="WOL218"/>
      <c r="WOM218"/>
      <c r="WON218"/>
      <c r="WOO218"/>
      <c r="WOP218"/>
      <c r="WOQ218"/>
      <c r="WOR218"/>
      <c r="WOS218"/>
      <c r="WOT218"/>
      <c r="WOU218"/>
      <c r="WOV218"/>
      <c r="WOW218"/>
      <c r="WOX218"/>
      <c r="WOY218"/>
      <c r="WOZ218"/>
      <c r="WPA218"/>
      <c r="WPB218"/>
      <c r="WPC218"/>
      <c r="WPD218"/>
      <c r="WPE218"/>
      <c r="WPF218"/>
      <c r="WPG218"/>
      <c r="WPH218"/>
      <c r="WPI218"/>
      <c r="WPJ218"/>
      <c r="WPK218"/>
      <c r="WPL218"/>
      <c r="WPM218"/>
      <c r="WPN218"/>
      <c r="WPO218"/>
      <c r="WPP218"/>
      <c r="WPQ218"/>
      <c r="WPR218"/>
      <c r="WPS218"/>
      <c r="WPT218"/>
      <c r="WPU218"/>
      <c r="WPV218"/>
      <c r="WPW218"/>
      <c r="WPX218"/>
      <c r="WPY218"/>
      <c r="WPZ218"/>
      <c r="WQA218"/>
      <c r="WQB218"/>
      <c r="WQC218"/>
      <c r="WQD218"/>
      <c r="WQE218"/>
      <c r="WQF218"/>
      <c r="WQG218"/>
      <c r="WQH218"/>
      <c r="WQI218"/>
      <c r="WQJ218"/>
      <c r="WQK218"/>
      <c r="WQL218"/>
      <c r="WQM218"/>
      <c r="WQN218"/>
      <c r="WQO218"/>
      <c r="WQP218"/>
      <c r="WQQ218"/>
      <c r="WQR218"/>
      <c r="WQS218"/>
      <c r="WQT218"/>
      <c r="WQU218"/>
      <c r="WQV218"/>
      <c r="WQW218"/>
      <c r="WQX218"/>
      <c r="WQY218"/>
      <c r="WQZ218"/>
      <c r="WRA218"/>
      <c r="WRB218"/>
      <c r="WRC218"/>
      <c r="WRD218"/>
      <c r="WRE218"/>
      <c r="WRF218"/>
      <c r="WRG218"/>
      <c r="WRH218"/>
      <c r="WRI218"/>
      <c r="WRJ218"/>
      <c r="WRK218"/>
      <c r="WRL218"/>
      <c r="WRM218"/>
      <c r="WRN218"/>
      <c r="WRO218"/>
      <c r="WRP218"/>
      <c r="WRQ218"/>
      <c r="WRR218"/>
      <c r="WRS218"/>
      <c r="WRT218"/>
      <c r="WRU218"/>
      <c r="WRV218"/>
      <c r="WRW218"/>
      <c r="WRX218"/>
      <c r="WRY218"/>
      <c r="WRZ218"/>
      <c r="WSA218"/>
      <c r="WSB218"/>
      <c r="WSC218"/>
      <c r="WSD218"/>
      <c r="WSE218"/>
      <c r="WSF218"/>
      <c r="WSG218"/>
      <c r="WSH218"/>
      <c r="WSI218"/>
      <c r="WSJ218"/>
      <c r="WSK218"/>
      <c r="WSL218"/>
      <c r="WSM218"/>
      <c r="WSN218"/>
      <c r="WSO218"/>
      <c r="WSP218"/>
      <c r="WSQ218"/>
      <c r="WSR218"/>
      <c r="WSS218"/>
      <c r="WST218"/>
      <c r="WSU218"/>
      <c r="WSV218"/>
      <c r="WSW218"/>
      <c r="WSX218"/>
      <c r="WSY218"/>
      <c r="WSZ218"/>
      <c r="WTA218"/>
      <c r="WTB218"/>
      <c r="WTC218"/>
      <c r="WTD218"/>
      <c r="WTE218"/>
      <c r="WTF218"/>
      <c r="WTG218"/>
      <c r="WTH218"/>
      <c r="WTI218"/>
      <c r="WTJ218"/>
      <c r="WTK218"/>
      <c r="WTL218"/>
      <c r="WTM218"/>
      <c r="WTN218"/>
      <c r="WTO218"/>
      <c r="WTP218"/>
      <c r="WTQ218"/>
      <c r="WTR218"/>
      <c r="WTS218"/>
      <c r="WTT218"/>
      <c r="WTU218"/>
      <c r="WTV218"/>
      <c r="WTW218"/>
      <c r="WTX218"/>
      <c r="WTY218"/>
      <c r="WTZ218"/>
      <c r="WUA218"/>
      <c r="WUB218"/>
      <c r="WUC218"/>
      <c r="WUD218"/>
      <c r="WUE218"/>
      <c r="WUF218"/>
      <c r="WUG218"/>
      <c r="WUH218"/>
      <c r="WUI218"/>
      <c r="WUJ218"/>
      <c r="WUK218"/>
      <c r="WUL218"/>
      <c r="WUM218"/>
      <c r="WUN218"/>
      <c r="WUO218"/>
      <c r="WUP218"/>
      <c r="WUQ218"/>
      <c r="WUR218"/>
      <c r="WUS218"/>
      <c r="WUT218"/>
      <c r="WUU218"/>
      <c r="WUV218"/>
      <c r="WUW218"/>
      <c r="WUX218"/>
      <c r="WUY218"/>
      <c r="WUZ218"/>
      <c r="WVA218"/>
      <c r="WVB218"/>
      <c r="WVC218"/>
      <c r="WVD218"/>
      <c r="WVE218"/>
      <c r="WVF218"/>
      <c r="WVG218"/>
      <c r="WVH218"/>
      <c r="WVI218"/>
      <c r="WVJ218"/>
      <c r="WVK218"/>
      <c r="WVL218"/>
      <c r="WVM218"/>
      <c r="WVN218"/>
      <c r="WVO218"/>
      <c r="WVP218"/>
      <c r="WVQ218"/>
      <c r="WVR218"/>
      <c r="WVS218"/>
      <c r="WVT218"/>
      <c r="WVU218"/>
      <c r="WVV218"/>
      <c r="WVW218"/>
      <c r="WVX218"/>
      <c r="WVY218"/>
      <c r="WVZ218"/>
      <c r="WWA218"/>
      <c r="WWB218"/>
      <c r="WWC218"/>
      <c r="WWD218"/>
      <c r="WWE218"/>
      <c r="WWF218"/>
      <c r="WWG218"/>
      <c r="WWH218"/>
      <c r="WWI218"/>
      <c r="WWJ218"/>
      <c r="WWK218"/>
      <c r="WWL218"/>
      <c r="WWM218"/>
      <c r="WWN218"/>
      <c r="WWO218"/>
      <c r="WWP218"/>
      <c r="WWQ218"/>
      <c r="WWR218"/>
      <c r="WWS218"/>
      <c r="WWT218"/>
      <c r="WWU218"/>
      <c r="WWV218"/>
      <c r="WWW218"/>
      <c r="WWX218"/>
      <c r="WWY218"/>
      <c r="WWZ218"/>
      <c r="WXA218"/>
      <c r="WXB218"/>
      <c r="WXC218"/>
      <c r="WXD218"/>
      <c r="WXE218"/>
      <c r="WXF218"/>
      <c r="WXG218"/>
      <c r="WXH218"/>
      <c r="WXI218"/>
      <c r="WXJ218"/>
      <c r="WXK218"/>
      <c r="WXL218"/>
      <c r="WXM218"/>
      <c r="WXN218"/>
      <c r="WXO218"/>
      <c r="WXP218"/>
      <c r="WXQ218"/>
      <c r="WXR218"/>
      <c r="WXS218"/>
      <c r="WXT218"/>
      <c r="WXU218"/>
      <c r="WXV218"/>
      <c r="WXW218"/>
      <c r="WXX218"/>
      <c r="WXY218"/>
      <c r="WXZ218"/>
      <c r="WYA218"/>
      <c r="WYB218"/>
      <c r="WYC218"/>
      <c r="WYD218"/>
      <c r="WYE218"/>
      <c r="WYF218"/>
      <c r="WYG218"/>
      <c r="WYH218"/>
      <c r="WYI218"/>
      <c r="WYJ218"/>
      <c r="WYK218"/>
      <c r="WYL218"/>
      <c r="WYM218"/>
      <c r="WYN218"/>
      <c r="WYO218"/>
      <c r="WYP218"/>
      <c r="WYQ218"/>
      <c r="WYR218"/>
      <c r="WYS218"/>
      <c r="WYT218"/>
      <c r="WYU218"/>
      <c r="WYV218"/>
      <c r="WYW218"/>
      <c r="WYX218"/>
      <c r="WYY218"/>
      <c r="WYZ218"/>
      <c r="WZA218"/>
      <c r="WZB218"/>
      <c r="WZC218"/>
      <c r="WZD218"/>
      <c r="WZE218"/>
      <c r="WZF218"/>
      <c r="WZG218"/>
      <c r="WZH218"/>
      <c r="WZI218"/>
      <c r="WZJ218"/>
      <c r="WZK218"/>
      <c r="WZL218"/>
      <c r="WZM218"/>
      <c r="WZN218"/>
      <c r="WZO218"/>
      <c r="WZP218"/>
      <c r="WZQ218"/>
      <c r="WZR218"/>
      <c r="WZS218"/>
      <c r="WZT218"/>
      <c r="WZU218"/>
      <c r="WZV218"/>
      <c r="WZW218"/>
      <c r="WZX218"/>
      <c r="WZY218"/>
      <c r="WZZ218"/>
      <c r="XAA218"/>
      <c r="XAB218"/>
      <c r="XAC218"/>
      <c r="XAD218"/>
      <c r="XAE218"/>
      <c r="XAF218"/>
      <c r="XAG218"/>
      <c r="XAH218"/>
      <c r="XAI218"/>
      <c r="XAJ218"/>
      <c r="XAK218"/>
      <c r="XAL218"/>
      <c r="XAM218"/>
      <c r="XAN218"/>
      <c r="XAO218"/>
      <c r="XAP218"/>
      <c r="XAQ218"/>
      <c r="XAR218"/>
      <c r="XAS218"/>
      <c r="XAT218"/>
      <c r="XAU218"/>
      <c r="XAV218"/>
      <c r="XAW218"/>
      <c r="XAX218"/>
      <c r="XAY218"/>
      <c r="XAZ218"/>
      <c r="XBA218"/>
      <c r="XBB218"/>
      <c r="XBC218"/>
      <c r="XBD218"/>
      <c r="XBE218"/>
      <c r="XBF218"/>
      <c r="XBG218"/>
      <c r="XBH218"/>
      <c r="XBI218"/>
      <c r="XBJ218"/>
      <c r="XBK218"/>
      <c r="XBL218"/>
      <c r="XBM218"/>
      <c r="XBN218"/>
      <c r="XBO218"/>
      <c r="XBP218"/>
      <c r="XBQ218"/>
      <c r="XBR218"/>
      <c r="XBS218"/>
      <c r="XBT218"/>
      <c r="XBU218"/>
      <c r="XBV218"/>
      <c r="XBW218"/>
      <c r="XBX218"/>
      <c r="XBY218"/>
      <c r="XBZ218"/>
      <c r="XCA218"/>
      <c r="XCB218"/>
      <c r="XCC218"/>
      <c r="XCD218"/>
      <c r="XCE218"/>
      <c r="XCF218"/>
      <c r="XCG218"/>
      <c r="XCH218"/>
      <c r="XCI218"/>
      <c r="XCJ218"/>
      <c r="XCK218"/>
      <c r="XCL218"/>
      <c r="XCM218"/>
      <c r="XCN218"/>
      <c r="XCO218"/>
      <c r="XCP218"/>
      <c r="XCQ218"/>
      <c r="XCR218"/>
      <c r="XCS218"/>
      <c r="XCT218"/>
      <c r="XCU218"/>
      <c r="XCV218"/>
      <c r="XCW218"/>
      <c r="XCX218"/>
      <c r="XCY218"/>
      <c r="XCZ218"/>
      <c r="XDA218"/>
      <c r="XDB218"/>
      <c r="XDC218"/>
      <c r="XDD218"/>
      <c r="XDE218"/>
      <c r="XDF218"/>
      <c r="XDG218"/>
      <c r="XDH218"/>
      <c r="XDI218"/>
      <c r="XDJ218"/>
      <c r="XDK218"/>
      <c r="XDL218"/>
      <c r="XDM218"/>
      <c r="XDN218"/>
      <c r="XDO218"/>
      <c r="XDP218"/>
      <c r="XDQ218"/>
      <c r="XDR218"/>
      <c r="XDS218"/>
      <c r="XDT218"/>
      <c r="XDU218"/>
      <c r="XDV218"/>
      <c r="XDW218"/>
      <c r="XDX218"/>
      <c r="XDY218"/>
      <c r="XDZ218"/>
      <c r="XEA218"/>
      <c r="XEB218"/>
      <c r="XEC218"/>
      <c r="XED218"/>
    </row>
    <row r="220" spans="1:16358" x14ac:dyDescent="0.25">
      <c r="A220" s="165" t="s">
        <v>435</v>
      </c>
      <c r="B220" s="165"/>
    </row>
    <row r="221" spans="1:16358" s="114" customFormat="1" ht="11.25" x14ac:dyDescent="0.2">
      <c r="A221" s="164" t="s">
        <v>441</v>
      </c>
      <c r="B221" s="164"/>
      <c r="C221" s="164"/>
      <c r="D221" s="164"/>
      <c r="E221" s="164"/>
      <c r="F221" s="164"/>
      <c r="G221" s="164"/>
      <c r="H221" s="164"/>
    </row>
    <row r="222" spans="1:16358" s="114" customFormat="1" ht="24.75" customHeight="1" x14ac:dyDescent="0.25">
      <c r="A222" s="158" t="s">
        <v>442</v>
      </c>
      <c r="B222" s="159"/>
      <c r="C222" s="159"/>
      <c r="D222" s="159"/>
      <c r="E222" s="159"/>
      <c r="F222" s="159"/>
      <c r="G222" s="159"/>
      <c r="H222" s="159"/>
      <c r="I222" s="159"/>
      <c r="J222" s="159"/>
    </row>
    <row r="223" spans="1:16358" s="114" customFormat="1" x14ac:dyDescent="0.25">
      <c r="A223" s="118"/>
      <c r="B223" s="119"/>
      <c r="C223" s="119"/>
      <c r="D223" s="119"/>
      <c r="E223" s="119"/>
      <c r="F223" s="119"/>
      <c r="G223" s="119"/>
      <c r="H223" s="119"/>
      <c r="I223" s="119"/>
      <c r="J223" s="119"/>
    </row>
    <row r="224" spans="1:16358" s="114" customFormat="1" ht="11.25" x14ac:dyDescent="0.2">
      <c r="A224" s="153" t="s">
        <v>5</v>
      </c>
      <c r="B224" s="153"/>
    </row>
  </sheetData>
  <mergeCells count="41">
    <mergeCell ref="A2:B2"/>
    <mergeCell ref="A5:B5"/>
    <mergeCell ref="A221:H221"/>
    <mergeCell ref="A220:B220"/>
    <mergeCell ref="A168:C168"/>
    <mergeCell ref="A165:F165"/>
    <mergeCell ref="A224:B224"/>
    <mergeCell ref="A6:B6"/>
    <mergeCell ref="C6:G6"/>
    <mergeCell ref="A7:B7"/>
    <mergeCell ref="C7:G7"/>
    <mergeCell ref="A196:D196"/>
    <mergeCell ref="A222:J222"/>
    <mergeCell ref="A114:B114"/>
    <mergeCell ref="A142:D142"/>
    <mergeCell ref="A62:B62"/>
    <mergeCell ref="A90:D90"/>
    <mergeCell ref="A111:F111"/>
    <mergeCell ref="A10:B10"/>
    <mergeCell ref="A218:F218"/>
    <mergeCell ref="P60:V60"/>
    <mergeCell ref="P165:V165"/>
    <mergeCell ref="A166:F166"/>
    <mergeCell ref="K166:L166"/>
    <mergeCell ref="P166:V166"/>
    <mergeCell ref="K218:L218"/>
    <mergeCell ref="P218:V218"/>
    <mergeCell ref="A1:F1"/>
    <mergeCell ref="P1:V1"/>
    <mergeCell ref="A3:F3"/>
    <mergeCell ref="K3:L3"/>
    <mergeCell ref="P3:V3"/>
    <mergeCell ref="P111:V111"/>
    <mergeCell ref="A112:F112"/>
    <mergeCell ref="K112:L112"/>
    <mergeCell ref="P112:V112"/>
    <mergeCell ref="A38:D38"/>
    <mergeCell ref="A59:F59"/>
    <mergeCell ref="P59:V59"/>
    <mergeCell ref="A60:F60"/>
    <mergeCell ref="K60:L60"/>
  </mergeCells>
  <hyperlinks>
    <hyperlink ref="K3" display="Back to contents page "/>
    <hyperlink ref="K3:L3" location="Contents!A1" display="Back to contents page "/>
    <hyperlink ref="K60" display="Back to contents page "/>
    <hyperlink ref="K60:L60" location="Contents!A1" display="Back to contents page "/>
    <hyperlink ref="K112" display="Back to contents page "/>
    <hyperlink ref="K112:L112" location="Contents!A1" display="Back to contents page "/>
    <hyperlink ref="K166" display="Back to contents page "/>
    <hyperlink ref="K166:L166" location="Contents!A1" display="Back to contents page "/>
    <hyperlink ref="K218" display="Back to contents page "/>
    <hyperlink ref="K218:L218" location="Contents!A1" display="Back to contents page "/>
    <hyperlink ref="A6:B6" location="'North Lanarkshire'!A39" display="1. Total Fertility Rate (All persons)"/>
    <hyperlink ref="C6:G6" location="'North Lanarkshire'!A91" display="2. Standardised Mortality Ratio (All Persons)"/>
    <hyperlink ref="A7:B7" location="'North Lanarkshire'!A143" display="3. Life Expectancy (All Persons)"/>
    <hyperlink ref="C7:G7" location="'North Lanarkshire'!A197"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List Box 1">
              <controlPr defaultSize="0" autoLine="0" autoPict="0">
                <anchor moveWithCells="1">
                  <from>
                    <xdr:col>1</xdr:col>
                    <xdr:colOff>9525</xdr:colOff>
                    <xdr:row>38</xdr:row>
                    <xdr:rowOff>0</xdr:rowOff>
                  </from>
                  <to>
                    <xdr:col>2</xdr:col>
                    <xdr:colOff>9525</xdr:colOff>
                    <xdr:row>57</xdr:row>
                    <xdr:rowOff>0</xdr:rowOff>
                  </to>
                </anchor>
              </controlPr>
            </control>
          </mc:Choice>
        </mc:AlternateContent>
        <mc:AlternateContent xmlns:mc="http://schemas.openxmlformats.org/markup-compatibility/2006">
          <mc:Choice Requires="x14">
            <control shapeId="59394" r:id="rId5" name="List Box 2">
              <controlPr defaultSize="0" autoLine="0" autoPict="0">
                <anchor moveWithCells="1">
                  <from>
                    <xdr:col>1</xdr:col>
                    <xdr:colOff>38100</xdr:colOff>
                    <xdr:row>90</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59395" r:id="rId6" name="List Box 3">
              <controlPr defaultSize="0" autoLine="0" autoPict="0">
                <anchor moveWithCells="1">
                  <from>
                    <xdr:col>1</xdr:col>
                    <xdr:colOff>38100</xdr:colOff>
                    <xdr:row>142</xdr:row>
                    <xdr:rowOff>57150</xdr:rowOff>
                  </from>
                  <to>
                    <xdr:col>2</xdr:col>
                    <xdr:colOff>28575</xdr:colOff>
                    <xdr:row>162</xdr:row>
                    <xdr:rowOff>133350</xdr:rowOff>
                  </to>
                </anchor>
              </controlPr>
            </control>
          </mc:Choice>
        </mc:AlternateContent>
        <mc:AlternateContent xmlns:mc="http://schemas.openxmlformats.org/markup-compatibility/2006">
          <mc:Choice Requires="x14">
            <control shapeId="59396" r:id="rId7" name="List Box 4">
              <controlPr defaultSize="0" autoLine="0" autoPict="0">
                <anchor moveWithCells="1">
                  <from>
                    <xdr:col>1</xdr:col>
                    <xdr:colOff>38100</xdr:colOff>
                    <xdr:row>196</xdr:row>
                    <xdr:rowOff>57150</xdr:rowOff>
                  </from>
                  <to>
                    <xdr:col>2</xdr:col>
                    <xdr:colOff>28575</xdr:colOff>
                    <xdr:row>216</xdr:row>
                    <xdr:rowOff>123825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ED164"/>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298</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293</v>
      </c>
      <c r="C13" s="48">
        <v>1.9734439849853516</v>
      </c>
      <c r="D13" s="49">
        <v>1.9813908338546753</v>
      </c>
      <c r="E13" s="49">
        <v>1.993424654006958</v>
      </c>
      <c r="F13" s="49">
        <v>2.0083293914794922</v>
      </c>
      <c r="G13" s="49">
        <v>2.0203607082366943</v>
      </c>
      <c r="H13" s="49">
        <v>2.0301251411437988</v>
      </c>
      <c r="I13" s="49">
        <v>2.0369541645050049</v>
      </c>
      <c r="J13" s="50">
        <v>2.042320728302002</v>
      </c>
      <c r="K13" s="50">
        <v>2.0479476451873779</v>
      </c>
      <c r="L13" s="50">
        <v>2.0534884929656982</v>
      </c>
      <c r="M13" s="50">
        <v>2.0601530075073242</v>
      </c>
      <c r="N13" s="50">
        <v>2.0682041645050049</v>
      </c>
      <c r="O13" s="50">
        <v>2.0761497020721436</v>
      </c>
      <c r="P13" s="50">
        <v>2.0841362476348877</v>
      </c>
      <c r="Q13" s="50">
        <v>2.0903337001800537</v>
      </c>
      <c r="R13" s="50">
        <v>2.095097541809082</v>
      </c>
      <c r="S13" s="50">
        <v>2.1000621318817139</v>
      </c>
      <c r="T13" s="50">
        <v>2.1066014766693115</v>
      </c>
      <c r="U13" s="50">
        <v>2.1115536689758301</v>
      </c>
      <c r="V13" s="50">
        <v>2.1113200187683105</v>
      </c>
      <c r="W13" s="50">
        <v>2.110971212387085</v>
      </c>
      <c r="X13" s="50">
        <v>2.1108355522155762</v>
      </c>
      <c r="Y13" s="50">
        <v>2.1108834743499756</v>
      </c>
      <c r="Z13" s="50">
        <v>2.1111159324645996</v>
      </c>
      <c r="AA13" s="51">
        <v>2.1110348701477051</v>
      </c>
    </row>
    <row r="14" spans="1:27" x14ac:dyDescent="0.25">
      <c r="A14" s="19">
        <v>2</v>
      </c>
      <c r="B14" s="16" t="s">
        <v>294</v>
      </c>
      <c r="C14" s="48">
        <v>1.8613606691360474</v>
      </c>
      <c r="D14" s="49">
        <v>1.8688560724258423</v>
      </c>
      <c r="E14" s="49">
        <v>1.8802064657211304</v>
      </c>
      <c r="F14" s="49">
        <v>1.894264817237854</v>
      </c>
      <c r="G14" s="49">
        <v>1.9056127071380615</v>
      </c>
      <c r="H14" s="49">
        <v>1.9148225784301758</v>
      </c>
      <c r="I14" s="49">
        <v>1.9212638139724731</v>
      </c>
      <c r="J14" s="50">
        <v>1.9263255596160889</v>
      </c>
      <c r="K14" s="50">
        <v>1.9316328763961792</v>
      </c>
      <c r="L14" s="50">
        <v>1.9368590116500854</v>
      </c>
      <c r="M14" s="50">
        <v>1.9431450366973877</v>
      </c>
      <c r="N14" s="50">
        <v>1.950738787651062</v>
      </c>
      <c r="O14" s="50">
        <v>1.958233118057251</v>
      </c>
      <c r="P14" s="50">
        <v>1.9657659530639648</v>
      </c>
      <c r="Q14" s="50">
        <v>1.971611499786377</v>
      </c>
      <c r="R14" s="50">
        <v>1.976104736328125</v>
      </c>
      <c r="S14" s="50">
        <v>1.9807875156402588</v>
      </c>
      <c r="T14" s="50">
        <v>1.9869554042816162</v>
      </c>
      <c r="U14" s="50">
        <v>1.9916262626647949</v>
      </c>
      <c r="V14" s="50">
        <v>1.9914058446884155</v>
      </c>
      <c r="W14" s="50">
        <v>1.9910770654678345</v>
      </c>
      <c r="X14" s="50">
        <v>1.9909489154815674</v>
      </c>
      <c r="Y14" s="50">
        <v>1.9909940958023071</v>
      </c>
      <c r="Z14" s="50">
        <v>1.9912134408950806</v>
      </c>
      <c r="AA14" s="51">
        <v>1.991136908531189</v>
      </c>
    </row>
    <row r="15" spans="1:27" x14ac:dyDescent="0.25">
      <c r="A15" s="19">
        <v>3</v>
      </c>
      <c r="B15" s="16" t="s">
        <v>295</v>
      </c>
      <c r="C15" s="48">
        <v>1.5809416770935059</v>
      </c>
      <c r="D15" s="49">
        <v>1.5873079299926758</v>
      </c>
      <c r="E15" s="49">
        <v>1.5969483852386475</v>
      </c>
      <c r="F15" s="49">
        <v>1.6088887453079224</v>
      </c>
      <c r="G15" s="49">
        <v>1.6185271739959717</v>
      </c>
      <c r="H15" s="49">
        <v>1.6263494491577148</v>
      </c>
      <c r="I15" s="49">
        <v>1.6318203210830688</v>
      </c>
      <c r="J15" s="50">
        <v>1.6361194849014282</v>
      </c>
      <c r="K15" s="50">
        <v>1.6406272649765015</v>
      </c>
      <c r="L15" s="50">
        <v>1.6450661420822144</v>
      </c>
      <c r="M15" s="50">
        <v>1.6504051685333252</v>
      </c>
      <c r="N15" s="50">
        <v>1.6568548679351807</v>
      </c>
      <c r="O15" s="50">
        <v>1.6632200479507446</v>
      </c>
      <c r="P15" s="50">
        <v>1.6696181297302246</v>
      </c>
      <c r="Q15" s="50">
        <v>1.6745830774307251</v>
      </c>
      <c r="R15" s="50">
        <v>1.6783993244171143</v>
      </c>
      <c r="S15" s="50">
        <v>1.6823766231536865</v>
      </c>
      <c r="T15" s="50">
        <v>1.6876152753829956</v>
      </c>
      <c r="U15" s="50">
        <v>1.6915824413299561</v>
      </c>
      <c r="V15" s="50">
        <v>1.6913952827453613</v>
      </c>
      <c r="W15" s="50">
        <v>1.6911159753799438</v>
      </c>
      <c r="X15" s="50">
        <v>1.691007137298584</v>
      </c>
      <c r="Y15" s="50">
        <v>1.6910455226898193</v>
      </c>
      <c r="Z15" s="50">
        <v>1.6912318468093872</v>
      </c>
      <c r="AA15" s="51">
        <v>1.691166877746582</v>
      </c>
    </row>
    <row r="16" spans="1:27" x14ac:dyDescent="0.25">
      <c r="A16" s="19">
        <v>4</v>
      </c>
      <c r="B16" s="16" t="s">
        <v>296</v>
      </c>
      <c r="C16" s="52">
        <v>1.7976504564285278</v>
      </c>
      <c r="D16" s="50">
        <v>1.804889440536499</v>
      </c>
      <c r="E16" s="50">
        <v>1.8158513307571411</v>
      </c>
      <c r="F16" s="50">
        <v>1.8294284343719482</v>
      </c>
      <c r="G16" s="50">
        <v>1.8403879404067993</v>
      </c>
      <c r="H16" s="50">
        <v>1.8492825031280518</v>
      </c>
      <c r="I16" s="50">
        <v>1.8555033206939697</v>
      </c>
      <c r="J16" s="50">
        <v>1.8603918552398682</v>
      </c>
      <c r="K16" s="50">
        <v>1.8655174970626831</v>
      </c>
      <c r="L16" s="50">
        <v>1.8705648183822632</v>
      </c>
      <c r="M16" s="50">
        <v>1.8766356706619263</v>
      </c>
      <c r="N16" s="50">
        <v>1.8839694261550903</v>
      </c>
      <c r="O16" s="50">
        <v>1.891207218170166</v>
      </c>
      <c r="P16" s="50">
        <v>1.8984823226928711</v>
      </c>
      <c r="Q16" s="50">
        <v>1.904127836227417</v>
      </c>
      <c r="R16" s="50">
        <v>1.908467173576355</v>
      </c>
      <c r="S16" s="50">
        <v>1.912989616394043</v>
      </c>
      <c r="T16" s="50">
        <v>1.9189465045928955</v>
      </c>
      <c r="U16" s="50">
        <v>1.9234575033187866</v>
      </c>
      <c r="V16" s="50">
        <v>1.9232445955276489</v>
      </c>
      <c r="W16" s="50">
        <v>1.9229270219802856</v>
      </c>
      <c r="X16" s="50">
        <v>1.9228032827377319</v>
      </c>
      <c r="Y16" s="50">
        <v>1.9228469133377075</v>
      </c>
      <c r="Z16" s="50">
        <v>1.9230587482452393</v>
      </c>
      <c r="AA16" s="51">
        <v>1.9229848384857178</v>
      </c>
    </row>
    <row r="17" spans="1:27" x14ac:dyDescent="0.25">
      <c r="A17" s="20">
        <v>5</v>
      </c>
      <c r="B17" s="17" t="s">
        <v>297</v>
      </c>
      <c r="C17" s="53">
        <v>1.8116664886474609</v>
      </c>
      <c r="D17" s="54">
        <v>1.8189618587493896</v>
      </c>
      <c r="E17" s="54">
        <v>1.8300092220306396</v>
      </c>
      <c r="F17" s="54">
        <v>1.8436921834945679</v>
      </c>
      <c r="G17" s="54">
        <v>1.8547371625900269</v>
      </c>
      <c r="H17" s="54">
        <v>1.8637011051177979</v>
      </c>
      <c r="I17" s="54">
        <v>1.869970440864563</v>
      </c>
      <c r="J17" s="54">
        <v>1.8748970031738281</v>
      </c>
      <c r="K17" s="54">
        <v>1.8800625801086426</v>
      </c>
      <c r="L17" s="54">
        <v>1.8851492404937744</v>
      </c>
      <c r="M17" s="54">
        <v>1.8912674188613892</v>
      </c>
      <c r="N17" s="54">
        <v>1.8986583948135376</v>
      </c>
      <c r="O17" s="54">
        <v>1.9059526920318604</v>
      </c>
      <c r="P17" s="54">
        <v>1.9132844209671021</v>
      </c>
      <c r="Q17" s="54">
        <v>1.9189739227294922</v>
      </c>
      <c r="R17" s="54">
        <v>1.9233472347259521</v>
      </c>
      <c r="S17" s="54">
        <v>1.9279048442840576</v>
      </c>
      <c r="T17" s="54">
        <v>1.933908224105835</v>
      </c>
      <c r="U17" s="54">
        <v>1.9384543895721436</v>
      </c>
      <c r="V17" s="54">
        <v>1.9382398128509521</v>
      </c>
      <c r="W17" s="54">
        <v>1.9379197359085083</v>
      </c>
      <c r="X17" s="54">
        <v>1.9377950429916382</v>
      </c>
      <c r="Y17" s="54">
        <v>1.9378390312194824</v>
      </c>
      <c r="Z17" s="54">
        <v>1.9380525350570679</v>
      </c>
      <c r="AA17" s="55">
        <v>1.9379780292510986</v>
      </c>
    </row>
    <row r="18" spans="1:27" x14ac:dyDescent="0.25">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row>
    <row r="19" spans="1:27" x14ac:dyDescent="0.25">
      <c r="A19" s="69"/>
      <c r="B19" s="10" t="s">
        <v>85</v>
      </c>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15" t="s">
        <v>84</v>
      </c>
      <c r="B20" s="22" t="s">
        <v>83</v>
      </c>
      <c r="C20" s="46" t="s">
        <v>45</v>
      </c>
      <c r="D20" s="46" t="s">
        <v>46</v>
      </c>
      <c r="E20" s="46" t="s">
        <v>47</v>
      </c>
      <c r="F20" s="46" t="s">
        <v>48</v>
      </c>
      <c r="G20" s="46" t="s">
        <v>49</v>
      </c>
      <c r="H20" s="46" t="s">
        <v>50</v>
      </c>
      <c r="I20" s="46" t="s">
        <v>51</v>
      </c>
      <c r="J20" s="46" t="s">
        <v>52</v>
      </c>
      <c r="K20" s="46" t="s">
        <v>53</v>
      </c>
      <c r="L20" s="46" t="s">
        <v>54</v>
      </c>
      <c r="M20" s="46" t="s">
        <v>55</v>
      </c>
      <c r="N20" s="46" t="s">
        <v>56</v>
      </c>
      <c r="O20" s="46" t="s">
        <v>57</v>
      </c>
      <c r="P20" s="46" t="s">
        <v>58</v>
      </c>
      <c r="Q20" s="46" t="s">
        <v>59</v>
      </c>
      <c r="R20" s="46" t="s">
        <v>60</v>
      </c>
      <c r="S20" s="46" t="s">
        <v>61</v>
      </c>
      <c r="T20" s="46" t="s">
        <v>62</v>
      </c>
      <c r="U20" s="46" t="s">
        <v>63</v>
      </c>
      <c r="V20" s="46" t="s">
        <v>64</v>
      </c>
      <c r="W20" s="46" t="s">
        <v>65</v>
      </c>
      <c r="X20" s="46" t="s">
        <v>66</v>
      </c>
      <c r="Y20" s="46" t="s">
        <v>67</v>
      </c>
      <c r="Z20" s="46" t="s">
        <v>68</v>
      </c>
      <c r="AA20" s="47" t="s">
        <v>69</v>
      </c>
    </row>
    <row r="21" spans="1:27" x14ac:dyDescent="0.25">
      <c r="A21" s="23">
        <v>1</v>
      </c>
      <c r="B21" s="21" t="str">
        <f>VLOOKUP($A21,$A$13:$AA$17,2)</f>
        <v>East Mainland</v>
      </c>
      <c r="C21" s="64">
        <f>VLOOKUP($A21,$A$13:$AA$17,3)</f>
        <v>1.9734439849853516</v>
      </c>
      <c r="D21" s="64">
        <f>VLOOKUP($A21,$A$13:$AA$17,4)</f>
        <v>1.9813908338546753</v>
      </c>
      <c r="E21" s="64">
        <f>VLOOKUP($A21,$A$13:$AA$17,5)</f>
        <v>1.993424654006958</v>
      </c>
      <c r="F21" s="64">
        <f>VLOOKUP($A21,$A$13:$AA$17,6)</f>
        <v>2.0083293914794922</v>
      </c>
      <c r="G21" s="64">
        <f>VLOOKUP($A21,$A$13:$AA$17,7)</f>
        <v>2.0203607082366943</v>
      </c>
      <c r="H21" s="64">
        <f>VLOOKUP($A21,$A$13:$AA$17,8)</f>
        <v>2.0301251411437988</v>
      </c>
      <c r="I21" s="64">
        <f>VLOOKUP($A21,$A$13:$AA$17,9)</f>
        <v>2.0369541645050049</v>
      </c>
      <c r="J21" s="64">
        <f>VLOOKUP($A21,$A$13:$AA$17,10)</f>
        <v>2.042320728302002</v>
      </c>
      <c r="K21" s="64">
        <f>VLOOKUP($A21,$A$13:$AA$17,11)</f>
        <v>2.0479476451873779</v>
      </c>
      <c r="L21" s="64">
        <f>VLOOKUP($A21,$A$13:$AA$17,12)</f>
        <v>2.0534884929656982</v>
      </c>
      <c r="M21" s="64">
        <f>VLOOKUP($A21,$A$13:$AA$17,13)</f>
        <v>2.0601530075073242</v>
      </c>
      <c r="N21" s="64">
        <f>VLOOKUP($A21,$A$13:$AA$17,14)</f>
        <v>2.0682041645050049</v>
      </c>
      <c r="O21" s="64">
        <f>VLOOKUP($A21,$A$13:$AA$17,15)</f>
        <v>2.0761497020721436</v>
      </c>
      <c r="P21" s="64">
        <f>VLOOKUP($A21,$A$13:$AA$17,16)</f>
        <v>2.0841362476348877</v>
      </c>
      <c r="Q21" s="64">
        <f>VLOOKUP($A21,$A$13:$AA$17,17)</f>
        <v>2.0903337001800537</v>
      </c>
      <c r="R21" s="64">
        <f>VLOOKUP($A21,$A$13:$AA$17,18)</f>
        <v>2.095097541809082</v>
      </c>
      <c r="S21" s="64">
        <f>VLOOKUP($A21,$A$13:$AA$17,19)</f>
        <v>2.1000621318817139</v>
      </c>
      <c r="T21" s="64">
        <f>VLOOKUP($A21,$A$13:$AA$17,20)</f>
        <v>2.1066014766693115</v>
      </c>
      <c r="U21" s="64">
        <f>VLOOKUP($A21,$A$13:$AA$17,21)</f>
        <v>2.1115536689758301</v>
      </c>
      <c r="V21" s="64">
        <f>VLOOKUP($A21,$A$13:$AA$17,22)</f>
        <v>2.1113200187683105</v>
      </c>
      <c r="W21" s="64">
        <f>VLOOKUP($A21,$A$13:$AA$17,23)</f>
        <v>2.110971212387085</v>
      </c>
      <c r="X21" s="64">
        <f>VLOOKUP($A21,$A$13:$AA$17,24)</f>
        <v>2.1108355522155762</v>
      </c>
      <c r="Y21" s="64">
        <f>VLOOKUP($A21,$A$13:$AA$17,25)</f>
        <v>2.1108834743499756</v>
      </c>
      <c r="Z21" s="64">
        <f>VLOOKUP($A21,$A$13:$AA$17,26)</f>
        <v>2.1111159324645996</v>
      </c>
      <c r="AA21" s="65">
        <f>VLOOKUP($A21,$A$13:$AA$17,27)</f>
        <v>2.1110348701477051</v>
      </c>
    </row>
    <row r="22" spans="1:27" x14ac:dyDescent="0.25">
      <c r="A22" s="66"/>
      <c r="B22" s="66"/>
      <c r="C22" s="50"/>
      <c r="D22" s="50"/>
      <c r="E22" s="50"/>
      <c r="F22" s="50"/>
      <c r="G22" s="50"/>
      <c r="H22" s="50"/>
      <c r="I22" s="50"/>
      <c r="J22" s="50"/>
      <c r="K22" s="50"/>
      <c r="L22" s="50"/>
      <c r="M22" s="50"/>
      <c r="N22" s="50"/>
      <c r="O22" s="50"/>
      <c r="P22" s="50"/>
      <c r="Q22" s="50"/>
      <c r="R22" s="50"/>
      <c r="S22" s="50"/>
      <c r="T22" s="50"/>
      <c r="U22" s="50"/>
      <c r="V22" s="50"/>
      <c r="W22" s="50"/>
      <c r="X22" s="50"/>
      <c r="Y22" s="50"/>
      <c r="Z22" s="50"/>
      <c r="AA22" s="50"/>
    </row>
    <row r="23" spans="1:27" x14ac:dyDescent="0.25">
      <c r="A23" s="161" t="s">
        <v>87</v>
      </c>
      <c r="B23" s="161"/>
      <c r="C23" s="161"/>
      <c r="D23" s="161"/>
    </row>
    <row r="43" spans="1:27"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5" customHeight="1" x14ac:dyDescent="0.25">
      <c r="A44" s="154" t="s">
        <v>379</v>
      </c>
      <c r="B44" s="154"/>
      <c r="C44" s="154"/>
      <c r="D44" s="154"/>
      <c r="E44" s="154"/>
      <c r="F44" s="154"/>
      <c r="G44" s="2"/>
      <c r="H44" s="2"/>
      <c r="I44" s="2"/>
      <c r="J44" s="2"/>
      <c r="K44" s="12"/>
      <c r="L44" s="2"/>
      <c r="M44" s="2"/>
      <c r="N44" s="2"/>
      <c r="O44" s="2"/>
      <c r="P44" s="155"/>
      <c r="Q44" s="155"/>
      <c r="R44" s="155"/>
      <c r="S44" s="155"/>
      <c r="T44" s="155"/>
      <c r="U44" s="155"/>
      <c r="V44" s="155"/>
      <c r="W44" s="25"/>
      <c r="X44" s="25"/>
      <c r="Y44" s="25"/>
      <c r="Z44" s="25"/>
      <c r="AA44" s="25"/>
    </row>
    <row r="45" spans="1:27" ht="15.75" x14ac:dyDescent="0.25">
      <c r="A45" s="156" t="s">
        <v>298</v>
      </c>
      <c r="B45" s="156"/>
      <c r="C45" s="156"/>
      <c r="D45" s="156"/>
      <c r="E45" s="156"/>
      <c r="F45" s="156"/>
      <c r="G45" s="31"/>
      <c r="H45" s="31"/>
      <c r="I45" s="31"/>
      <c r="J45" s="31"/>
      <c r="K45" s="157" t="s">
        <v>86</v>
      </c>
      <c r="L45" s="157"/>
      <c r="M45" s="31"/>
      <c r="N45" s="31"/>
      <c r="O45" s="31"/>
      <c r="P45" s="156"/>
      <c r="Q45" s="156"/>
      <c r="R45" s="156"/>
      <c r="S45" s="156"/>
      <c r="T45" s="156"/>
      <c r="U45" s="156"/>
      <c r="V45" s="156"/>
      <c r="W45" s="11"/>
      <c r="X45" s="11"/>
      <c r="Y45" s="11"/>
      <c r="Z45" s="11"/>
      <c r="AA45" s="11"/>
    </row>
    <row r="47" spans="1:27" ht="15.75" x14ac:dyDescent="0.25">
      <c r="A47" s="170" t="s">
        <v>382</v>
      </c>
      <c r="B47" s="170"/>
      <c r="C47" s="8"/>
      <c r="D47" s="8"/>
      <c r="E47" s="8"/>
      <c r="F47" s="8"/>
      <c r="G47" s="8"/>
      <c r="H47" s="8"/>
      <c r="I47" s="8"/>
      <c r="J47" s="8"/>
      <c r="K47" s="8"/>
      <c r="L47" s="8"/>
      <c r="M47" s="8"/>
      <c r="N47" s="8"/>
      <c r="O47" s="8"/>
      <c r="P47" s="8"/>
      <c r="Q47" s="8"/>
      <c r="R47" s="8"/>
      <c r="S47" s="8"/>
      <c r="T47" s="8"/>
      <c r="U47" s="8"/>
      <c r="V47" s="8"/>
      <c r="W47" s="8"/>
      <c r="X47" s="8"/>
      <c r="Y47" s="8"/>
      <c r="Z47" s="8"/>
      <c r="AA47" s="8"/>
    </row>
    <row r="48" spans="1:27"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22" t="s">
        <v>84</v>
      </c>
      <c r="B49" s="15" t="s">
        <v>83</v>
      </c>
      <c r="C49" s="46" t="s">
        <v>45</v>
      </c>
      <c r="D49" s="46" t="s">
        <v>46</v>
      </c>
      <c r="E49" s="46" t="s">
        <v>47</v>
      </c>
      <c r="F49" s="46" t="s">
        <v>48</v>
      </c>
      <c r="G49" s="46" t="s">
        <v>49</v>
      </c>
      <c r="H49" s="46" t="s">
        <v>50</v>
      </c>
      <c r="I49" s="46" t="s">
        <v>51</v>
      </c>
      <c r="J49" s="46" t="s">
        <v>52</v>
      </c>
      <c r="K49" s="46" t="s">
        <v>53</v>
      </c>
      <c r="L49" s="46" t="s">
        <v>54</v>
      </c>
      <c r="M49" s="46" t="s">
        <v>55</v>
      </c>
      <c r="N49" s="46" t="s">
        <v>56</v>
      </c>
      <c r="O49" s="46" t="s">
        <v>57</v>
      </c>
      <c r="P49" s="46" t="s">
        <v>58</v>
      </c>
      <c r="Q49" s="46" t="s">
        <v>59</v>
      </c>
      <c r="R49" s="46" t="s">
        <v>60</v>
      </c>
      <c r="S49" s="46" t="s">
        <v>61</v>
      </c>
      <c r="T49" s="46" t="s">
        <v>62</v>
      </c>
      <c r="U49" s="46" t="s">
        <v>63</v>
      </c>
      <c r="V49" s="46" t="s">
        <v>64</v>
      </c>
      <c r="W49" s="46" t="s">
        <v>65</v>
      </c>
      <c r="X49" s="46" t="s">
        <v>66</v>
      </c>
      <c r="Y49" s="46" t="s">
        <v>67</v>
      </c>
      <c r="Z49" s="46" t="s">
        <v>68</v>
      </c>
      <c r="AA49" s="47" t="s">
        <v>69</v>
      </c>
    </row>
    <row r="50" spans="1:27" x14ac:dyDescent="0.25">
      <c r="A50" s="18">
        <v>1</v>
      </c>
      <c r="B50" s="26" t="s">
        <v>293</v>
      </c>
      <c r="C50" s="56">
        <v>85.635017395019531</v>
      </c>
      <c r="D50" s="57">
        <v>79.708183288574219</v>
      </c>
      <c r="E50" s="57">
        <v>77.837043762207031</v>
      </c>
      <c r="F50" s="57">
        <v>75.963325500488281</v>
      </c>
      <c r="G50" s="57">
        <v>74.178901672363281</v>
      </c>
      <c r="H50" s="57">
        <v>72.511756896972656</v>
      </c>
      <c r="I50" s="57">
        <v>70.946983337402344</v>
      </c>
      <c r="J50" s="58">
        <v>69.455276489257813</v>
      </c>
      <c r="K50" s="58">
        <v>67.994277954101563</v>
      </c>
      <c r="L50" s="58">
        <v>66.62982177734375</v>
      </c>
      <c r="M50" s="58">
        <v>65.322151184082031</v>
      </c>
      <c r="N50" s="58">
        <v>64.118537902832031</v>
      </c>
      <c r="O50" s="58">
        <v>62.965576171875</v>
      </c>
      <c r="P50" s="58">
        <v>61.867176055908203</v>
      </c>
      <c r="Q50" s="58">
        <v>60.806972503662109</v>
      </c>
      <c r="R50" s="58">
        <v>59.817863464355469</v>
      </c>
      <c r="S50" s="58">
        <v>58.892124176025391</v>
      </c>
      <c r="T50" s="58">
        <v>58.014553070068359</v>
      </c>
      <c r="U50" s="58">
        <v>57.175453186035156</v>
      </c>
      <c r="V50" s="58">
        <v>56.378803253173828</v>
      </c>
      <c r="W50" s="58">
        <v>55.597457885742188</v>
      </c>
      <c r="X50" s="58">
        <v>54.839519500732422</v>
      </c>
      <c r="Y50" s="58">
        <v>54.147624969482422</v>
      </c>
      <c r="Z50" s="58">
        <v>53.495956420898438</v>
      </c>
      <c r="AA50" s="59">
        <v>52.888595581054687</v>
      </c>
    </row>
    <row r="51" spans="1:27" x14ac:dyDescent="0.25">
      <c r="A51" s="19">
        <v>2</v>
      </c>
      <c r="B51" s="16" t="s">
        <v>294</v>
      </c>
      <c r="C51" s="48">
        <v>91.484954833984375</v>
      </c>
      <c r="D51" s="49">
        <v>85.151275634765625</v>
      </c>
      <c r="E51" s="49">
        <v>83.15533447265625</v>
      </c>
      <c r="F51" s="49">
        <v>81.133613586425781</v>
      </c>
      <c r="G51" s="49">
        <v>79.207260131835938</v>
      </c>
      <c r="H51" s="49">
        <v>77.41131591796875</v>
      </c>
      <c r="I51" s="49">
        <v>75.709197998046875</v>
      </c>
      <c r="J51" s="50">
        <v>74.06353759765625</v>
      </c>
      <c r="K51" s="50">
        <v>72.51971435546875</v>
      </c>
      <c r="L51" s="50">
        <v>71.033668518066406</v>
      </c>
      <c r="M51" s="50">
        <v>69.651069641113281</v>
      </c>
      <c r="N51" s="50">
        <v>68.351051330566406</v>
      </c>
      <c r="O51" s="50">
        <v>67.093132019042969</v>
      </c>
      <c r="P51" s="50">
        <v>65.899818420410156</v>
      </c>
      <c r="Q51" s="50">
        <v>64.768836975097656</v>
      </c>
      <c r="R51" s="50">
        <v>63.688831329345703</v>
      </c>
      <c r="S51" s="50">
        <v>62.694747924804687</v>
      </c>
      <c r="T51" s="50">
        <v>61.738559722900391</v>
      </c>
      <c r="U51" s="50">
        <v>60.83367919921875</v>
      </c>
      <c r="V51" s="50">
        <v>59.991218566894531</v>
      </c>
      <c r="W51" s="50">
        <v>59.176101684570313</v>
      </c>
      <c r="X51" s="50">
        <v>58.366260528564453</v>
      </c>
      <c r="Y51" s="50">
        <v>57.623516082763672</v>
      </c>
      <c r="Z51" s="50">
        <v>56.939090728759766</v>
      </c>
      <c r="AA51" s="51">
        <v>56.311172485351563</v>
      </c>
    </row>
    <row r="52" spans="1:27" x14ac:dyDescent="0.25">
      <c r="A52" s="19">
        <v>3</v>
      </c>
      <c r="B52" s="16" t="s">
        <v>295</v>
      </c>
      <c r="C52" s="48">
        <v>112.32486724853516</v>
      </c>
      <c r="D52" s="49">
        <v>104.3673095703125</v>
      </c>
      <c r="E52" s="49">
        <v>101.99405670166016</v>
      </c>
      <c r="F52" s="49">
        <v>99.534088134765625</v>
      </c>
      <c r="G52" s="49">
        <v>97.203842163085938</v>
      </c>
      <c r="H52" s="49">
        <v>95.037071228027344</v>
      </c>
      <c r="I52" s="49">
        <v>93.006118774414063</v>
      </c>
      <c r="J52" s="50">
        <v>91.006523132324219</v>
      </c>
      <c r="K52" s="50">
        <v>89.020561218261719</v>
      </c>
      <c r="L52" s="50">
        <v>87.156951904296875</v>
      </c>
      <c r="M52" s="50">
        <v>85.415054321289063</v>
      </c>
      <c r="N52" s="50">
        <v>83.832504272460938</v>
      </c>
      <c r="O52" s="50">
        <v>82.324333190917969</v>
      </c>
      <c r="P52" s="50">
        <v>80.884140014648438</v>
      </c>
      <c r="Q52" s="50">
        <v>79.500778198242187</v>
      </c>
      <c r="R52" s="50">
        <v>78.202629089355469</v>
      </c>
      <c r="S52" s="50">
        <v>77.002738952636719</v>
      </c>
      <c r="T52" s="50">
        <v>75.860679626464844</v>
      </c>
      <c r="U52" s="50">
        <v>74.778892517089844</v>
      </c>
      <c r="V52" s="50">
        <v>73.749382019042969</v>
      </c>
      <c r="W52" s="50">
        <v>72.732337951660156</v>
      </c>
      <c r="X52" s="50">
        <v>71.744468688964844</v>
      </c>
      <c r="Y52" s="50">
        <v>70.846549987792969</v>
      </c>
      <c r="Z52" s="50">
        <v>70.001419067382812</v>
      </c>
      <c r="AA52" s="51">
        <v>69.213272094726563</v>
      </c>
    </row>
    <row r="53" spans="1:27" x14ac:dyDescent="0.25">
      <c r="A53" s="19">
        <v>4</v>
      </c>
      <c r="B53" s="16" t="s">
        <v>296</v>
      </c>
      <c r="C53" s="52">
        <v>118.14118194580078</v>
      </c>
      <c r="D53" s="50">
        <v>109.737548828125</v>
      </c>
      <c r="E53" s="50">
        <v>107.27317810058594</v>
      </c>
      <c r="F53" s="50">
        <v>104.66799163818359</v>
      </c>
      <c r="G53" s="50">
        <v>102.23307037353516</v>
      </c>
      <c r="H53" s="50">
        <v>99.964286804199219</v>
      </c>
      <c r="I53" s="50">
        <v>97.757003784179688</v>
      </c>
      <c r="J53" s="50">
        <v>95.666847229003906</v>
      </c>
      <c r="K53" s="50">
        <v>93.61480712890625</v>
      </c>
      <c r="L53" s="50">
        <v>91.653594970703125</v>
      </c>
      <c r="M53" s="50">
        <v>89.797126770019531</v>
      </c>
      <c r="N53" s="50">
        <v>88.129592895507813</v>
      </c>
      <c r="O53" s="50">
        <v>86.504219055175781</v>
      </c>
      <c r="P53" s="50">
        <v>84.974357604980469</v>
      </c>
      <c r="Q53" s="50">
        <v>83.502311706542969</v>
      </c>
      <c r="R53" s="50">
        <v>82.123321533203125</v>
      </c>
      <c r="S53" s="50">
        <v>80.857704162597656</v>
      </c>
      <c r="T53" s="50">
        <v>79.655975341796875</v>
      </c>
      <c r="U53" s="50">
        <v>78.51177978515625</v>
      </c>
      <c r="V53" s="50">
        <v>77.431556701660156</v>
      </c>
      <c r="W53" s="50">
        <v>76.35003662109375</v>
      </c>
      <c r="X53" s="50">
        <v>75.3201904296875</v>
      </c>
      <c r="Y53" s="50">
        <v>74.380729675292969</v>
      </c>
      <c r="Z53" s="50">
        <v>73.497398376464844</v>
      </c>
      <c r="AA53" s="51">
        <v>72.692146301269531</v>
      </c>
    </row>
    <row r="54" spans="1:27" x14ac:dyDescent="0.25">
      <c r="A54" s="20">
        <v>5</v>
      </c>
      <c r="B54" s="17" t="s">
        <v>297</v>
      </c>
      <c r="C54" s="53">
        <v>98.632827758789063</v>
      </c>
      <c r="D54" s="54">
        <v>91.788055419921875</v>
      </c>
      <c r="E54" s="54">
        <v>89.638740539550781</v>
      </c>
      <c r="F54" s="54">
        <v>87.478782653808594</v>
      </c>
      <c r="G54" s="54">
        <v>85.447257995605469</v>
      </c>
      <c r="H54" s="54">
        <v>83.504753112792969</v>
      </c>
      <c r="I54" s="54">
        <v>81.6959228515625</v>
      </c>
      <c r="J54" s="54">
        <v>79.951255798339844</v>
      </c>
      <c r="K54" s="54">
        <v>78.238578796386719</v>
      </c>
      <c r="L54" s="54">
        <v>76.652122497558594</v>
      </c>
      <c r="M54" s="54">
        <v>75.184730529785156</v>
      </c>
      <c r="N54" s="54">
        <v>73.807647705078125</v>
      </c>
      <c r="O54" s="54">
        <v>72.488571166992188</v>
      </c>
      <c r="P54" s="54">
        <v>71.237640380859375</v>
      </c>
      <c r="Q54" s="54">
        <v>70.030647277832031</v>
      </c>
      <c r="R54" s="54">
        <v>68.889137268066406</v>
      </c>
      <c r="S54" s="54">
        <v>67.817420959472656</v>
      </c>
      <c r="T54" s="54">
        <v>66.805702209472656</v>
      </c>
      <c r="U54" s="54">
        <v>65.838607788085938</v>
      </c>
      <c r="V54" s="54">
        <v>64.926841735839844</v>
      </c>
      <c r="W54" s="54">
        <v>64.032890319824219</v>
      </c>
      <c r="X54" s="54">
        <v>63.157733917236328</v>
      </c>
      <c r="Y54" s="54">
        <v>62.355049133300781</v>
      </c>
      <c r="Z54" s="54">
        <v>61.614852905273438</v>
      </c>
      <c r="AA54" s="55">
        <v>60.915626525878906</v>
      </c>
    </row>
    <row r="55" spans="1:27" x14ac:dyDescent="0.2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row>
    <row r="56" spans="1:27" x14ac:dyDescent="0.25">
      <c r="A56" s="69"/>
      <c r="B56" s="10" t="s">
        <v>85</v>
      </c>
      <c r="C56" s="69"/>
      <c r="D56" s="69"/>
      <c r="E56" s="69"/>
      <c r="F56" s="69"/>
      <c r="G56" s="69"/>
      <c r="H56" s="69"/>
      <c r="I56" s="69"/>
      <c r="J56" s="69"/>
      <c r="K56" s="69"/>
      <c r="L56" s="69"/>
      <c r="M56" s="69"/>
      <c r="N56" s="69"/>
      <c r="O56" s="69"/>
      <c r="P56" s="69"/>
      <c r="Q56" s="69"/>
      <c r="R56" s="69"/>
      <c r="S56" s="69"/>
      <c r="T56" s="69"/>
      <c r="U56" s="69"/>
      <c r="V56" s="69"/>
      <c r="W56" s="69"/>
      <c r="X56" s="69"/>
      <c r="Y56" s="69"/>
      <c r="Z56" s="69"/>
      <c r="AA56" s="69"/>
    </row>
    <row r="57" spans="1:27" x14ac:dyDescent="0.25">
      <c r="A57" s="22" t="s">
        <v>84</v>
      </c>
      <c r="B57" s="15" t="s">
        <v>83</v>
      </c>
      <c r="C57" s="60" t="s">
        <v>45</v>
      </c>
      <c r="D57" s="46" t="s">
        <v>46</v>
      </c>
      <c r="E57" s="46" t="s">
        <v>47</v>
      </c>
      <c r="F57" s="46" t="s">
        <v>48</v>
      </c>
      <c r="G57" s="46" t="s">
        <v>49</v>
      </c>
      <c r="H57" s="46" t="s">
        <v>50</v>
      </c>
      <c r="I57" s="46" t="s">
        <v>51</v>
      </c>
      <c r="J57" s="46" t="s">
        <v>52</v>
      </c>
      <c r="K57" s="46" t="s">
        <v>53</v>
      </c>
      <c r="L57" s="46" t="s">
        <v>54</v>
      </c>
      <c r="M57" s="46" t="s">
        <v>55</v>
      </c>
      <c r="N57" s="46" t="s">
        <v>56</v>
      </c>
      <c r="O57" s="46" t="s">
        <v>57</v>
      </c>
      <c r="P57" s="46" t="s">
        <v>58</v>
      </c>
      <c r="Q57" s="46" t="s">
        <v>59</v>
      </c>
      <c r="R57" s="46" t="s">
        <v>60</v>
      </c>
      <c r="S57" s="46" t="s">
        <v>61</v>
      </c>
      <c r="T57" s="46" t="s">
        <v>62</v>
      </c>
      <c r="U57" s="46" t="s">
        <v>63</v>
      </c>
      <c r="V57" s="46" t="s">
        <v>64</v>
      </c>
      <c r="W57" s="46" t="s">
        <v>65</v>
      </c>
      <c r="X57" s="46" t="s">
        <v>66</v>
      </c>
      <c r="Y57" s="46" t="s">
        <v>67</v>
      </c>
      <c r="Z57" s="46" t="s">
        <v>68</v>
      </c>
      <c r="AA57" s="47" t="s">
        <v>69</v>
      </c>
    </row>
    <row r="58" spans="1:27" x14ac:dyDescent="0.25">
      <c r="A58" s="110">
        <v>1</v>
      </c>
      <c r="B58" s="101" t="str">
        <f>VLOOKUP($A$58,$A$50:$AA$54,2)</f>
        <v>East Mainland</v>
      </c>
      <c r="C58" s="61">
        <f>VLOOKUP($A$58,$A$50:$AA$54,3)</f>
        <v>85.635017395019531</v>
      </c>
      <c r="D58" s="62">
        <f>VLOOKUP($A$58,$A$50:$AA$54,4)</f>
        <v>79.708183288574219</v>
      </c>
      <c r="E58" s="62">
        <f>VLOOKUP($A$58,$A$50:$AA$54,5)</f>
        <v>77.837043762207031</v>
      </c>
      <c r="F58" s="62">
        <f>VLOOKUP($A$58,$A$50:$AA$54,6)</f>
        <v>75.963325500488281</v>
      </c>
      <c r="G58" s="62">
        <f>VLOOKUP($A$58,$A$50:$AA$54,7)</f>
        <v>74.178901672363281</v>
      </c>
      <c r="H58" s="62">
        <f>VLOOKUP($A$58,$A$50:$AA$54,8)</f>
        <v>72.511756896972656</v>
      </c>
      <c r="I58" s="62">
        <f>VLOOKUP($A$58,$A$50:$AA$54,9)</f>
        <v>70.946983337402344</v>
      </c>
      <c r="J58" s="62">
        <f>VLOOKUP($A$58,$A$50:$AA$54,10)</f>
        <v>69.455276489257813</v>
      </c>
      <c r="K58" s="62">
        <f>VLOOKUP($A$58,$A$50:$AA$54,11)</f>
        <v>67.994277954101563</v>
      </c>
      <c r="L58" s="62">
        <f>VLOOKUP($A$58,$A$50:$AA$54,12)</f>
        <v>66.62982177734375</v>
      </c>
      <c r="M58" s="62">
        <f>VLOOKUP($A$58,$A$50:$AA$54,13)</f>
        <v>65.322151184082031</v>
      </c>
      <c r="N58" s="62">
        <f>VLOOKUP($A$58,$A$50:$AA$54,14)</f>
        <v>64.118537902832031</v>
      </c>
      <c r="O58" s="62">
        <f>VLOOKUP($A$58,$A$50:$AA$54,15)</f>
        <v>62.965576171875</v>
      </c>
      <c r="P58" s="62">
        <f>VLOOKUP($A$58,$A$50:$AA$54,16)</f>
        <v>61.867176055908203</v>
      </c>
      <c r="Q58" s="62">
        <f>VLOOKUP($A$58,$A$50:$AA$54,17)</f>
        <v>60.806972503662109</v>
      </c>
      <c r="R58" s="62">
        <f>VLOOKUP($A$58,$A$50:$AA$54,18)</f>
        <v>59.817863464355469</v>
      </c>
      <c r="S58" s="62">
        <f>VLOOKUP($A$58,$A$50:$AA$54,19)</f>
        <v>58.892124176025391</v>
      </c>
      <c r="T58" s="62">
        <f>VLOOKUP($A$58,$A$50:$AA$54,20)</f>
        <v>58.014553070068359</v>
      </c>
      <c r="U58" s="62">
        <f>VLOOKUP($A$58,$A$50:$AA$54,21)</f>
        <v>57.175453186035156</v>
      </c>
      <c r="V58" s="62">
        <f>VLOOKUP($A$58,$A$50:$AA$54,22)</f>
        <v>56.378803253173828</v>
      </c>
      <c r="W58" s="62">
        <f>VLOOKUP($A$58,$A$50:$AA$54,23)</f>
        <v>55.597457885742188</v>
      </c>
      <c r="X58" s="62">
        <f>VLOOKUP($A$58,$A$50:$AA$54,24)</f>
        <v>54.839519500732422</v>
      </c>
      <c r="Y58" s="62">
        <f>VLOOKUP($A$58,$A$50:$AA$54,25)</f>
        <v>54.147624969482422</v>
      </c>
      <c r="Z58" s="62">
        <f>VLOOKUP($A$58,$A$50:$AA$54,26)</f>
        <v>53.495956420898438</v>
      </c>
      <c r="AA58" s="63">
        <f>VLOOKUP($A$58,$A$50:$AA$54,27)</f>
        <v>52.888595581054687</v>
      </c>
    </row>
    <row r="59" spans="1:27" x14ac:dyDescent="0.25">
      <c r="A59" s="25"/>
      <c r="B59" s="25"/>
      <c r="C59" s="67"/>
      <c r="D59" s="67"/>
      <c r="E59" s="67"/>
      <c r="F59" s="67"/>
      <c r="G59" s="67"/>
      <c r="H59" s="67"/>
      <c r="I59" s="67"/>
      <c r="J59" s="67"/>
      <c r="K59" s="67"/>
      <c r="L59" s="67"/>
      <c r="M59" s="67"/>
      <c r="N59" s="67"/>
      <c r="O59" s="67"/>
      <c r="P59" s="67"/>
      <c r="Q59" s="67"/>
      <c r="R59" s="67"/>
      <c r="S59" s="67"/>
      <c r="T59" s="67"/>
      <c r="U59" s="67"/>
      <c r="V59" s="67"/>
      <c r="W59" s="67"/>
      <c r="X59" s="67"/>
      <c r="Y59" s="67"/>
      <c r="Z59" s="67"/>
      <c r="AA59" s="67"/>
    </row>
    <row r="60" spans="1:27" x14ac:dyDescent="0.25">
      <c r="A60" s="161" t="s">
        <v>87</v>
      </c>
      <c r="B60" s="161"/>
      <c r="C60" s="161"/>
      <c r="D60" s="161"/>
    </row>
    <row r="80" spans="1:27"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5.75" x14ac:dyDescent="0.25">
      <c r="A81" s="154" t="s">
        <v>379</v>
      </c>
      <c r="B81" s="154"/>
      <c r="C81" s="154"/>
      <c r="D81" s="154"/>
      <c r="E81" s="154"/>
      <c r="F81" s="154"/>
      <c r="G81" s="2"/>
      <c r="H81" s="2"/>
      <c r="I81" s="2"/>
      <c r="J81" s="2"/>
      <c r="K81" s="12"/>
      <c r="L81" s="2"/>
      <c r="M81" s="2"/>
      <c r="N81" s="2"/>
      <c r="O81" s="2"/>
      <c r="P81" s="155"/>
      <c r="Q81" s="155"/>
      <c r="R81" s="155"/>
      <c r="S81" s="155"/>
      <c r="T81" s="155"/>
      <c r="U81" s="155"/>
      <c r="V81" s="155"/>
      <c r="W81" s="25"/>
      <c r="X81" s="25"/>
      <c r="Y81" s="25"/>
      <c r="Z81" s="25"/>
      <c r="AA81" s="25"/>
    </row>
    <row r="82" spans="1:27" ht="15.75" x14ac:dyDescent="0.25">
      <c r="A82" s="156" t="s">
        <v>298</v>
      </c>
      <c r="B82" s="156"/>
      <c r="C82" s="156"/>
      <c r="D82" s="156"/>
      <c r="E82" s="156"/>
      <c r="F82" s="156"/>
      <c r="G82" s="31"/>
      <c r="H82" s="31"/>
      <c r="I82" s="31"/>
      <c r="J82" s="31"/>
      <c r="K82" s="157" t="s">
        <v>86</v>
      </c>
      <c r="L82" s="157"/>
      <c r="M82" s="31"/>
      <c r="N82" s="31"/>
      <c r="O82" s="31"/>
      <c r="P82" s="156"/>
      <c r="Q82" s="156"/>
      <c r="R82" s="156"/>
      <c r="S82" s="156"/>
      <c r="T82" s="156"/>
      <c r="U82" s="156"/>
      <c r="V82" s="156"/>
      <c r="W82" s="11"/>
      <c r="X82" s="11"/>
      <c r="Y82" s="11"/>
      <c r="Z82" s="11"/>
      <c r="AA82" s="11"/>
    </row>
    <row r="84" spans="1:27" s="127" customFormat="1" ht="15.75" x14ac:dyDescent="0.25">
      <c r="A84" s="167" t="s">
        <v>396</v>
      </c>
      <c r="B84" s="167"/>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row>
    <row r="85" spans="1:27"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row>
    <row r="86" spans="1:27" x14ac:dyDescent="0.25">
      <c r="A86" s="22" t="s">
        <v>84</v>
      </c>
      <c r="B86" s="15" t="s">
        <v>83</v>
      </c>
      <c r="C86" s="32" t="s">
        <v>45</v>
      </c>
      <c r="D86" s="32" t="s">
        <v>46</v>
      </c>
      <c r="E86" s="32" t="s">
        <v>47</v>
      </c>
      <c r="F86" s="32" t="s">
        <v>48</v>
      </c>
      <c r="G86" s="32" t="s">
        <v>49</v>
      </c>
      <c r="H86" s="32" t="s">
        <v>50</v>
      </c>
      <c r="I86" s="32" t="s">
        <v>51</v>
      </c>
      <c r="J86" s="32" t="s">
        <v>52</v>
      </c>
      <c r="K86" s="32" t="s">
        <v>53</v>
      </c>
      <c r="L86" s="32" t="s">
        <v>54</v>
      </c>
      <c r="M86" s="32" t="s">
        <v>55</v>
      </c>
      <c r="N86" s="32" t="s">
        <v>56</v>
      </c>
      <c r="O86" s="32" t="s">
        <v>57</v>
      </c>
      <c r="P86" s="32" t="s">
        <v>58</v>
      </c>
      <c r="Q86" s="32" t="s">
        <v>59</v>
      </c>
      <c r="R86" s="32" t="s">
        <v>60</v>
      </c>
      <c r="S86" s="32" t="s">
        <v>61</v>
      </c>
      <c r="T86" s="32" t="s">
        <v>62</v>
      </c>
      <c r="U86" s="32" t="s">
        <v>63</v>
      </c>
      <c r="V86" s="32" t="s">
        <v>64</v>
      </c>
      <c r="W86" s="32" t="s">
        <v>65</v>
      </c>
      <c r="X86" s="32" t="s">
        <v>66</v>
      </c>
      <c r="Y86" s="32" t="s">
        <v>67</v>
      </c>
      <c r="Z86" s="32" t="s">
        <v>68</v>
      </c>
      <c r="AA86" s="33" t="s">
        <v>69</v>
      </c>
    </row>
    <row r="87" spans="1:27" x14ac:dyDescent="0.25">
      <c r="A87" s="18">
        <v>1</v>
      </c>
      <c r="B87" s="26" t="s">
        <v>293</v>
      </c>
      <c r="C87" s="34">
        <v>81.404815673828125</v>
      </c>
      <c r="D87" s="35">
        <v>82.282066345214844</v>
      </c>
      <c r="E87" s="35">
        <v>82.513023376464844</v>
      </c>
      <c r="F87" s="35">
        <v>82.82275390625</v>
      </c>
      <c r="G87" s="35">
        <v>83.098182678222656</v>
      </c>
      <c r="H87" s="35">
        <v>83.382171630859375</v>
      </c>
      <c r="I87" s="35">
        <v>83.628776550292969</v>
      </c>
      <c r="J87" s="36">
        <v>83.898590087890625</v>
      </c>
      <c r="K87" s="36">
        <v>84.171127319335937</v>
      </c>
      <c r="L87" s="36">
        <v>84.446884155273438</v>
      </c>
      <c r="M87" s="36">
        <v>84.687606811523438</v>
      </c>
      <c r="N87" s="36">
        <v>84.929031372070313</v>
      </c>
      <c r="O87" s="36">
        <v>85.173835754394531</v>
      </c>
      <c r="P87" s="36">
        <v>85.401153564453125</v>
      </c>
      <c r="Q87" s="36">
        <v>85.638404846191406</v>
      </c>
      <c r="R87" s="36">
        <v>85.855117797851562</v>
      </c>
      <c r="S87" s="36">
        <v>86.063247680664063</v>
      </c>
      <c r="T87" s="36">
        <v>86.253059387207031</v>
      </c>
      <c r="U87" s="36">
        <v>86.455291748046875</v>
      </c>
      <c r="V87" s="36">
        <v>86.629562377929688</v>
      </c>
      <c r="W87" s="36">
        <v>86.816917419433594</v>
      </c>
      <c r="X87" s="36">
        <v>87.000633239746094</v>
      </c>
      <c r="Y87" s="36">
        <v>87.165977478027344</v>
      </c>
      <c r="Z87" s="36">
        <v>87.328285217285156</v>
      </c>
      <c r="AA87" s="37">
        <v>87.474136352539063</v>
      </c>
    </row>
    <row r="88" spans="1:27" x14ac:dyDescent="0.25">
      <c r="A88" s="19">
        <v>2</v>
      </c>
      <c r="B88" s="16" t="s">
        <v>294</v>
      </c>
      <c r="C88" s="38">
        <v>80.494682312011719</v>
      </c>
      <c r="D88" s="39">
        <v>81.40301513671875</v>
      </c>
      <c r="E88" s="39">
        <v>81.649581909179688</v>
      </c>
      <c r="F88" s="39">
        <v>81.933517456054687</v>
      </c>
      <c r="G88" s="39">
        <v>82.232429504394531</v>
      </c>
      <c r="H88" s="39">
        <v>82.496139526367188</v>
      </c>
      <c r="I88" s="39">
        <v>82.756416320800781</v>
      </c>
      <c r="J88" s="40">
        <v>83.024490356445313</v>
      </c>
      <c r="K88" s="40">
        <v>83.296028137207031</v>
      </c>
      <c r="L88" s="40">
        <v>83.562164306640625</v>
      </c>
      <c r="M88" s="40">
        <v>83.820457458496094</v>
      </c>
      <c r="N88" s="40">
        <v>84.063987731933594</v>
      </c>
      <c r="O88" s="40">
        <v>84.295318603515625</v>
      </c>
      <c r="P88" s="40">
        <v>84.538307189941406</v>
      </c>
      <c r="Q88" s="40">
        <v>84.761940002441406</v>
      </c>
      <c r="R88" s="40">
        <v>84.984321594238281</v>
      </c>
      <c r="S88" s="40">
        <v>85.192626953125</v>
      </c>
      <c r="T88" s="40">
        <v>85.376953125</v>
      </c>
      <c r="U88" s="40">
        <v>85.556571960449219</v>
      </c>
      <c r="V88" s="40">
        <v>85.733566284179688</v>
      </c>
      <c r="W88" s="40">
        <v>85.927207946777344</v>
      </c>
      <c r="X88" s="40">
        <v>86.108070373535156</v>
      </c>
      <c r="Y88" s="40">
        <v>86.282218933105469</v>
      </c>
      <c r="Z88" s="40">
        <v>86.440940856933594</v>
      </c>
      <c r="AA88" s="41">
        <v>86.587394714355469</v>
      </c>
    </row>
    <row r="89" spans="1:27" x14ac:dyDescent="0.25">
      <c r="A89" s="19">
        <v>3</v>
      </c>
      <c r="B89" s="16" t="s">
        <v>295</v>
      </c>
      <c r="C89" s="38">
        <v>77.984321594238281</v>
      </c>
      <c r="D89" s="39">
        <v>78.893959045410156</v>
      </c>
      <c r="E89" s="39">
        <v>79.162826538085938</v>
      </c>
      <c r="F89" s="39">
        <v>79.455146789550781</v>
      </c>
      <c r="G89" s="39">
        <v>79.739463806152344</v>
      </c>
      <c r="H89" s="39">
        <v>80.01348876953125</v>
      </c>
      <c r="I89" s="39">
        <v>80.272117614746094</v>
      </c>
      <c r="J89" s="40">
        <v>80.533195495605469</v>
      </c>
      <c r="K89" s="40">
        <v>80.796478271484375</v>
      </c>
      <c r="L89" s="40">
        <v>81.059188842773438</v>
      </c>
      <c r="M89" s="40">
        <v>81.30609130859375</v>
      </c>
      <c r="N89" s="40">
        <v>81.539314270019531</v>
      </c>
      <c r="O89" s="40">
        <v>81.763336181640625</v>
      </c>
      <c r="P89" s="40">
        <v>81.978065490722656</v>
      </c>
      <c r="Q89" s="40">
        <v>82.186531066894531</v>
      </c>
      <c r="R89" s="40">
        <v>82.390487670898438</v>
      </c>
      <c r="S89" s="40">
        <v>82.584854125976563</v>
      </c>
      <c r="T89" s="40">
        <v>82.76605224609375</v>
      </c>
      <c r="U89" s="40">
        <v>82.946929931640625</v>
      </c>
      <c r="V89" s="40">
        <v>83.123573303222656</v>
      </c>
      <c r="W89" s="40">
        <v>83.304046630859375</v>
      </c>
      <c r="X89" s="40">
        <v>83.478271484375</v>
      </c>
      <c r="Y89" s="40">
        <v>83.638092041015625</v>
      </c>
      <c r="Z89" s="40">
        <v>83.795494079589844</v>
      </c>
      <c r="AA89" s="41">
        <v>83.940299987792969</v>
      </c>
    </row>
    <row r="90" spans="1:27" x14ac:dyDescent="0.25">
      <c r="A90" s="19">
        <v>4</v>
      </c>
      <c r="B90" s="16" t="s">
        <v>296</v>
      </c>
      <c r="C90" s="42">
        <v>77.354469299316406</v>
      </c>
      <c r="D90" s="40">
        <v>78.280174255371094</v>
      </c>
      <c r="E90" s="40">
        <v>78.555854797363281</v>
      </c>
      <c r="F90" s="40">
        <v>78.852760314941406</v>
      </c>
      <c r="G90" s="40">
        <v>79.149063110351562</v>
      </c>
      <c r="H90" s="40">
        <v>79.428672790527344</v>
      </c>
      <c r="I90" s="40">
        <v>79.696693420410156</v>
      </c>
      <c r="J90" s="40">
        <v>79.959457397460938</v>
      </c>
      <c r="K90" s="40">
        <v>80.224945068359375</v>
      </c>
      <c r="L90" s="40">
        <v>80.485145568847656</v>
      </c>
      <c r="M90" s="40">
        <v>80.728492736816406</v>
      </c>
      <c r="N90" s="40">
        <v>80.963203430175781</v>
      </c>
      <c r="O90" s="40">
        <v>81.195632934570313</v>
      </c>
      <c r="P90" s="40">
        <v>81.419181823730469</v>
      </c>
      <c r="Q90" s="40">
        <v>81.637359619140625</v>
      </c>
      <c r="R90" s="40">
        <v>81.841331481933594</v>
      </c>
      <c r="S90" s="40">
        <v>82.040008544921875</v>
      </c>
      <c r="T90" s="40">
        <v>82.2254638671875</v>
      </c>
      <c r="U90" s="40">
        <v>82.415313720703125</v>
      </c>
      <c r="V90" s="40">
        <v>82.597213745117188</v>
      </c>
      <c r="W90" s="40">
        <v>82.784210205078125</v>
      </c>
      <c r="X90" s="40">
        <v>82.962730407714844</v>
      </c>
      <c r="Y90" s="40">
        <v>83.128829956054688</v>
      </c>
      <c r="Z90" s="40">
        <v>83.286376953125</v>
      </c>
      <c r="AA90" s="41">
        <v>83.435844421386719</v>
      </c>
    </row>
    <row r="91" spans="1:27" x14ac:dyDescent="0.25">
      <c r="A91" s="20">
        <v>5</v>
      </c>
      <c r="B91" s="17" t="s">
        <v>297</v>
      </c>
      <c r="C91" s="43">
        <v>79.559036254882813</v>
      </c>
      <c r="D91" s="44">
        <v>80.462135314941406</v>
      </c>
      <c r="E91" s="44">
        <v>80.727325439453125</v>
      </c>
      <c r="F91" s="44">
        <v>81.019065856933594</v>
      </c>
      <c r="G91" s="44">
        <v>81.312614440917969</v>
      </c>
      <c r="H91" s="44">
        <v>81.586128234863281</v>
      </c>
      <c r="I91" s="44">
        <v>81.845291137695312</v>
      </c>
      <c r="J91" s="44">
        <v>82.103996276855469</v>
      </c>
      <c r="K91" s="44">
        <v>82.371757507324219</v>
      </c>
      <c r="L91" s="44">
        <v>82.642967224121094</v>
      </c>
      <c r="M91" s="44">
        <v>82.891677856445312</v>
      </c>
      <c r="N91" s="44">
        <v>83.127113342285156</v>
      </c>
      <c r="O91" s="44">
        <v>83.352012634277344</v>
      </c>
      <c r="P91" s="44">
        <v>83.573966979980469</v>
      </c>
      <c r="Q91" s="44">
        <v>83.796089172363281</v>
      </c>
      <c r="R91" s="44">
        <v>84.011802673339844</v>
      </c>
      <c r="S91" s="44">
        <v>84.210975646972656</v>
      </c>
      <c r="T91" s="44">
        <v>84.397544860839844</v>
      </c>
      <c r="U91" s="44">
        <v>84.583152770996094</v>
      </c>
      <c r="V91" s="44">
        <v>84.76318359375</v>
      </c>
      <c r="W91" s="44">
        <v>84.941680908203125</v>
      </c>
      <c r="X91" s="44">
        <v>85.118980407714844</v>
      </c>
      <c r="Y91" s="44">
        <v>85.283462524414063</v>
      </c>
      <c r="Z91" s="44">
        <v>85.435813903808594</v>
      </c>
      <c r="AA91" s="45">
        <v>85.5760498046875</v>
      </c>
    </row>
    <row r="92" spans="1:27"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spans="1:27" x14ac:dyDescent="0.25">
      <c r="A93" s="69"/>
      <c r="B93" s="10" t="s">
        <v>85</v>
      </c>
      <c r="C93" s="69"/>
      <c r="D93" s="69"/>
      <c r="E93" s="69"/>
      <c r="F93" s="69"/>
      <c r="G93" s="69"/>
      <c r="H93" s="69"/>
      <c r="I93" s="69"/>
      <c r="J93" s="69"/>
      <c r="K93" s="69"/>
      <c r="L93" s="69"/>
      <c r="M93" s="69"/>
      <c r="N93" s="69"/>
      <c r="O93" s="69"/>
      <c r="P93" s="69"/>
      <c r="Q93" s="69"/>
      <c r="R93" s="69"/>
      <c r="S93" s="69"/>
      <c r="T93" s="69"/>
      <c r="U93" s="69"/>
      <c r="V93" s="69"/>
      <c r="W93" s="69"/>
      <c r="X93" s="69"/>
      <c r="Y93" s="69"/>
      <c r="Z93" s="69"/>
      <c r="AA93" s="69"/>
    </row>
    <row r="94" spans="1:27" x14ac:dyDescent="0.25">
      <c r="A94" s="22" t="s">
        <v>84</v>
      </c>
      <c r="B94" s="15" t="s">
        <v>83</v>
      </c>
      <c r="C94" s="60" t="s">
        <v>45</v>
      </c>
      <c r="D94" s="46" t="s">
        <v>46</v>
      </c>
      <c r="E94" s="46" t="s">
        <v>47</v>
      </c>
      <c r="F94" s="46" t="s">
        <v>48</v>
      </c>
      <c r="G94" s="46" t="s">
        <v>49</v>
      </c>
      <c r="H94" s="46" t="s">
        <v>50</v>
      </c>
      <c r="I94" s="46" t="s">
        <v>51</v>
      </c>
      <c r="J94" s="46" t="s">
        <v>52</v>
      </c>
      <c r="K94" s="46" t="s">
        <v>53</v>
      </c>
      <c r="L94" s="46" t="s">
        <v>54</v>
      </c>
      <c r="M94" s="46" t="s">
        <v>55</v>
      </c>
      <c r="N94" s="46" t="s">
        <v>56</v>
      </c>
      <c r="O94" s="46" t="s">
        <v>57</v>
      </c>
      <c r="P94" s="46" t="s">
        <v>58</v>
      </c>
      <c r="Q94" s="46" t="s">
        <v>59</v>
      </c>
      <c r="R94" s="46" t="s">
        <v>60</v>
      </c>
      <c r="S94" s="46" t="s">
        <v>61</v>
      </c>
      <c r="T94" s="46" t="s">
        <v>62</v>
      </c>
      <c r="U94" s="46" t="s">
        <v>63</v>
      </c>
      <c r="V94" s="46" t="s">
        <v>64</v>
      </c>
      <c r="W94" s="46" t="s">
        <v>65</v>
      </c>
      <c r="X94" s="46" t="s">
        <v>66</v>
      </c>
      <c r="Y94" s="46" t="s">
        <v>67</v>
      </c>
      <c r="Z94" s="46" t="s">
        <v>68</v>
      </c>
      <c r="AA94" s="47" t="s">
        <v>69</v>
      </c>
    </row>
    <row r="95" spans="1:27" x14ac:dyDescent="0.25">
      <c r="A95" s="110">
        <v>1</v>
      </c>
      <c r="B95" s="101" t="str">
        <f>VLOOKUP($A$95,$A$87:$AA$91,2)</f>
        <v>East Mainland</v>
      </c>
      <c r="C95" s="61">
        <f>VLOOKUP($A$95,$A$87:$AA$91,3)</f>
        <v>81.404815673828125</v>
      </c>
      <c r="D95" s="62">
        <f>VLOOKUP($A$95,$A$87:$AA$91,4)</f>
        <v>82.282066345214844</v>
      </c>
      <c r="E95" s="62">
        <f>VLOOKUP($A$95,$A$87:$AA$91,5)</f>
        <v>82.513023376464844</v>
      </c>
      <c r="F95" s="62">
        <f>VLOOKUP($A$95,$A$87:$AA$91,6)</f>
        <v>82.82275390625</v>
      </c>
      <c r="G95" s="62">
        <f>VLOOKUP($A$95,$A$87:$AA$91,7)</f>
        <v>83.098182678222656</v>
      </c>
      <c r="H95" s="62">
        <f>VLOOKUP($A$95,$A$87:$AA$91,8)</f>
        <v>83.382171630859375</v>
      </c>
      <c r="I95" s="62">
        <f>VLOOKUP($A$95,$A$87:$AA$91,9)</f>
        <v>83.628776550292969</v>
      </c>
      <c r="J95" s="62">
        <f>VLOOKUP($A$95,$A$87:$AA$91,10)</f>
        <v>83.898590087890625</v>
      </c>
      <c r="K95" s="62">
        <f>VLOOKUP($A$95,$A$87:$AA$91,11)</f>
        <v>84.171127319335937</v>
      </c>
      <c r="L95" s="62">
        <f>VLOOKUP($A$95,$A$87:$AA$91,12)</f>
        <v>84.446884155273438</v>
      </c>
      <c r="M95" s="62">
        <f>VLOOKUP($A$95,$A$87:$AA$91,13)</f>
        <v>84.687606811523438</v>
      </c>
      <c r="N95" s="62">
        <f>VLOOKUP($A$95,$A$87:$AA$91,14)</f>
        <v>84.929031372070313</v>
      </c>
      <c r="O95" s="62">
        <f>VLOOKUP($A$95,$A$87:$AA$91,15)</f>
        <v>85.173835754394531</v>
      </c>
      <c r="P95" s="62">
        <f>VLOOKUP($A$95,$A$87:$AA$91,16)</f>
        <v>85.401153564453125</v>
      </c>
      <c r="Q95" s="62">
        <f>VLOOKUP($A$95,$A$87:$AA$91,17)</f>
        <v>85.638404846191406</v>
      </c>
      <c r="R95" s="62">
        <f>VLOOKUP($A$95,$A$87:$AA$91,18)</f>
        <v>85.855117797851562</v>
      </c>
      <c r="S95" s="62">
        <f>VLOOKUP($A$95,$A$87:$AA$91,19)</f>
        <v>86.063247680664063</v>
      </c>
      <c r="T95" s="62">
        <f>VLOOKUP($A$95,$A$87:$AA$91,20)</f>
        <v>86.253059387207031</v>
      </c>
      <c r="U95" s="62">
        <f>VLOOKUP($A$95,$A$87:$AA$91,21)</f>
        <v>86.455291748046875</v>
      </c>
      <c r="V95" s="62">
        <f>VLOOKUP($A$95,$A$87:$AA$91,22)</f>
        <v>86.629562377929688</v>
      </c>
      <c r="W95" s="62">
        <f>VLOOKUP($A$95,$A$87:$AA$91,23)</f>
        <v>86.816917419433594</v>
      </c>
      <c r="X95" s="62">
        <f>VLOOKUP($A$95,$A$87:$AA$91,24)</f>
        <v>87.000633239746094</v>
      </c>
      <c r="Y95" s="62">
        <f>VLOOKUP($A$95,$A$87:$AA$91,25)</f>
        <v>87.165977478027344</v>
      </c>
      <c r="Z95" s="62">
        <f>VLOOKUP($A$95,$A$87:$AA$91,26)</f>
        <v>87.328285217285156</v>
      </c>
      <c r="AA95" s="63">
        <f>VLOOKUP($A$95,$A$87:$AA$91,27)</f>
        <v>87.474136352539063</v>
      </c>
    </row>
    <row r="96" spans="1:27" x14ac:dyDescent="0.25">
      <c r="A96" s="25"/>
      <c r="B96" s="25"/>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4" x14ac:dyDescent="0.25">
      <c r="A97" s="161" t="s">
        <v>87</v>
      </c>
      <c r="B97" s="161"/>
      <c r="C97" s="161"/>
      <c r="D97" s="161"/>
    </row>
    <row r="119" spans="1:38" x14ac:dyDescent="0.25">
      <c r="A119" s="120"/>
    </row>
    <row r="120" spans="1:38" ht="15.75" x14ac:dyDescent="0.25">
      <c r="A120" s="163" t="s">
        <v>379</v>
      </c>
      <c r="B120" s="163"/>
      <c r="C120" s="163"/>
      <c r="D120" s="163"/>
      <c r="E120" s="163"/>
      <c r="F120" s="163"/>
      <c r="G120" s="111"/>
      <c r="H120" s="111"/>
      <c r="I120" s="111"/>
      <c r="J120" s="111"/>
      <c r="K120" s="112"/>
      <c r="L120" s="111"/>
      <c r="M120" s="111"/>
      <c r="N120" s="111"/>
      <c r="O120" s="111"/>
      <c r="P120" s="169"/>
      <c r="Q120" s="169"/>
      <c r="R120" s="169"/>
      <c r="S120" s="169"/>
      <c r="T120" s="169"/>
      <c r="U120" s="169"/>
      <c r="V120" s="169"/>
      <c r="W120" s="113"/>
      <c r="X120" s="113"/>
      <c r="Y120" s="113"/>
      <c r="Z120" s="113"/>
      <c r="AA120" s="113"/>
    </row>
    <row r="121" spans="1:38" ht="15.75" x14ac:dyDescent="0.25">
      <c r="A121" s="156" t="s">
        <v>434</v>
      </c>
      <c r="B121" s="156"/>
      <c r="C121" s="156"/>
      <c r="D121" s="156"/>
      <c r="E121" s="156"/>
      <c r="F121" s="156"/>
      <c r="G121" s="31"/>
      <c r="H121" s="31"/>
      <c r="I121" s="31"/>
      <c r="J121" s="31"/>
      <c r="K121" s="157" t="s">
        <v>86</v>
      </c>
      <c r="L121" s="157"/>
      <c r="M121" s="31"/>
      <c r="N121" s="31"/>
      <c r="O121" s="31"/>
      <c r="P121" s="156"/>
      <c r="Q121" s="156"/>
      <c r="R121" s="156"/>
      <c r="S121" s="156"/>
      <c r="T121" s="156"/>
      <c r="U121" s="156"/>
      <c r="V121" s="156"/>
      <c r="W121" s="11"/>
      <c r="X121" s="11"/>
      <c r="Y121" s="11"/>
      <c r="Z121" s="11"/>
      <c r="AA121" s="11"/>
    </row>
    <row r="123" spans="1:38" ht="18.75" x14ac:dyDescent="0.25">
      <c r="A123" s="167" t="s">
        <v>399</v>
      </c>
      <c r="B123" s="167"/>
      <c r="C123" s="167"/>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1:38"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1:38" x14ac:dyDescent="0.25">
      <c r="A125" s="14" t="s">
        <v>84</v>
      </c>
      <c r="B125" s="15" t="s">
        <v>83</v>
      </c>
      <c r="C125" s="87" t="s">
        <v>394</v>
      </c>
      <c r="D125" s="87" t="s">
        <v>393</v>
      </c>
      <c r="E125" s="87" t="s">
        <v>392</v>
      </c>
      <c r="F125" s="87" t="s">
        <v>391</v>
      </c>
      <c r="G125" s="87" t="s">
        <v>390</v>
      </c>
      <c r="H125" s="87" t="s">
        <v>389</v>
      </c>
      <c r="I125" s="87" t="s">
        <v>388</v>
      </c>
      <c r="J125" s="87" t="s">
        <v>387</v>
      </c>
      <c r="K125" s="87" t="s">
        <v>386</v>
      </c>
      <c r="L125" s="87" t="s">
        <v>385</v>
      </c>
      <c r="M125" s="87" t="s">
        <v>384</v>
      </c>
      <c r="N125" s="32" t="s">
        <v>45</v>
      </c>
      <c r="O125" s="32" t="s">
        <v>46</v>
      </c>
      <c r="P125" s="32" t="s">
        <v>47</v>
      </c>
      <c r="Q125" s="32" t="s">
        <v>48</v>
      </c>
      <c r="R125" s="32" t="s">
        <v>49</v>
      </c>
      <c r="S125" s="32" t="s">
        <v>50</v>
      </c>
      <c r="T125" s="32" t="s">
        <v>51</v>
      </c>
      <c r="U125" s="32" t="s">
        <v>52</v>
      </c>
      <c r="V125" s="32" t="s">
        <v>53</v>
      </c>
      <c r="W125" s="32" t="s">
        <v>54</v>
      </c>
      <c r="X125" s="32" t="s">
        <v>55</v>
      </c>
      <c r="Y125" s="32" t="s">
        <v>56</v>
      </c>
      <c r="Z125" s="32" t="s">
        <v>57</v>
      </c>
      <c r="AA125" s="32" t="s">
        <v>58</v>
      </c>
      <c r="AB125" s="32" t="s">
        <v>59</v>
      </c>
      <c r="AC125" s="32" t="s">
        <v>60</v>
      </c>
      <c r="AD125" s="32" t="s">
        <v>61</v>
      </c>
      <c r="AE125" s="32" t="s">
        <v>62</v>
      </c>
      <c r="AF125" s="32" t="s">
        <v>63</v>
      </c>
      <c r="AG125" s="32" t="s">
        <v>64</v>
      </c>
      <c r="AH125" s="32" t="s">
        <v>65</v>
      </c>
      <c r="AI125" s="32" t="s">
        <v>66</v>
      </c>
      <c r="AJ125" s="32" t="s">
        <v>67</v>
      </c>
      <c r="AK125" s="32" t="s">
        <v>68</v>
      </c>
      <c r="AL125" s="33" t="s">
        <v>69</v>
      </c>
    </row>
    <row r="126" spans="1:38" x14ac:dyDescent="0.25">
      <c r="A126" s="18">
        <v>1</v>
      </c>
      <c r="B126" s="26" t="s">
        <v>293</v>
      </c>
      <c r="C126" s="84">
        <v>29</v>
      </c>
      <c r="D126" s="89">
        <v>40</v>
      </c>
      <c r="E126" s="89">
        <v>93</v>
      </c>
      <c r="F126" s="89">
        <v>27</v>
      </c>
      <c r="G126" s="89">
        <v>106</v>
      </c>
      <c r="H126" s="89">
        <v>125</v>
      </c>
      <c r="I126" s="89">
        <v>10</v>
      </c>
      <c r="J126" s="89">
        <v>69</v>
      </c>
      <c r="K126" s="89">
        <v>121</v>
      </c>
      <c r="L126" s="89">
        <v>41</v>
      </c>
      <c r="M126" s="89">
        <v>70</v>
      </c>
      <c r="N126" s="88">
        <v>33.630134582519531</v>
      </c>
      <c r="O126" s="88">
        <v>32.306243896484375</v>
      </c>
      <c r="P126" s="88">
        <v>34.050502777099609</v>
      </c>
      <c r="Q126" s="88">
        <v>33.521038055419922</v>
      </c>
      <c r="R126" s="88">
        <v>32.813507080078125</v>
      </c>
      <c r="S126" s="88">
        <v>42.688259124755859</v>
      </c>
      <c r="T126" s="88">
        <v>42.317481994628906</v>
      </c>
      <c r="U126" s="89">
        <v>43.699741363525391</v>
      </c>
      <c r="V126" s="89">
        <v>43.178009033203125</v>
      </c>
      <c r="W126" s="89">
        <v>43.08758544921875</v>
      </c>
      <c r="X126" s="89">
        <v>42.398429870605469</v>
      </c>
      <c r="Y126" s="89">
        <v>42.732814788818359</v>
      </c>
      <c r="Z126" s="89">
        <v>45.05572509765625</v>
      </c>
      <c r="AA126" s="89">
        <v>43.657794952392578</v>
      </c>
      <c r="AB126" s="89">
        <v>44.790233612060547</v>
      </c>
      <c r="AC126" s="89">
        <v>44.933551788330078</v>
      </c>
      <c r="AD126" s="89">
        <v>43.739780426025391</v>
      </c>
      <c r="AE126" s="89">
        <v>44.111724853515625</v>
      </c>
      <c r="AF126" s="89">
        <v>44.025306701660156</v>
      </c>
      <c r="AG126" s="89">
        <v>42.804481506347656</v>
      </c>
      <c r="AH126" s="89">
        <v>43.216781616210938</v>
      </c>
      <c r="AI126" s="89">
        <v>41.180946350097656</v>
      </c>
      <c r="AJ126" s="89">
        <v>45.176685333251953</v>
      </c>
      <c r="AK126" s="89">
        <v>43.676254272460938</v>
      </c>
      <c r="AL126" s="90">
        <v>44.388019561767578</v>
      </c>
    </row>
    <row r="127" spans="1:38" x14ac:dyDescent="0.25">
      <c r="A127" s="19">
        <v>2</v>
      </c>
      <c r="B127" s="16" t="s">
        <v>294</v>
      </c>
      <c r="C127" s="85">
        <v>79</v>
      </c>
      <c r="D127" s="92">
        <v>-16</v>
      </c>
      <c r="E127" s="92">
        <v>44</v>
      </c>
      <c r="F127" s="92">
        <v>42</v>
      </c>
      <c r="G127" s="92">
        <v>38</v>
      </c>
      <c r="H127" s="92">
        <v>32</v>
      </c>
      <c r="I127" s="92">
        <v>47</v>
      </c>
      <c r="J127" s="92">
        <v>28</v>
      </c>
      <c r="K127" s="92">
        <v>-1</v>
      </c>
      <c r="L127" s="92">
        <v>11</v>
      </c>
      <c r="M127" s="92">
        <v>-3</v>
      </c>
      <c r="N127" s="91">
        <v>-11.38932991027832</v>
      </c>
      <c r="O127" s="91">
        <v>-9.8278770446777344</v>
      </c>
      <c r="P127" s="91">
        <v>-9.8813085556030273</v>
      </c>
      <c r="Q127" s="91">
        <v>-7.9314050674438477</v>
      </c>
      <c r="R127" s="91">
        <v>-11.479957580566406</v>
      </c>
      <c r="S127" s="91">
        <v>-2.3337297439575195</v>
      </c>
      <c r="T127" s="91">
        <v>-2.769770622253418</v>
      </c>
      <c r="U127" s="92">
        <v>-2.6444668769836426</v>
      </c>
      <c r="V127" s="92">
        <v>-1.2750442028045654</v>
      </c>
      <c r="W127" s="92">
        <v>-1.8178961277008057</v>
      </c>
      <c r="X127" s="92">
        <v>-1.7763595581054687</v>
      </c>
      <c r="Y127" s="92">
        <v>-2.2447624206542969</v>
      </c>
      <c r="Z127" s="92">
        <v>-0.22688767313957214</v>
      </c>
      <c r="AA127" s="92">
        <v>-2.830740213394165</v>
      </c>
      <c r="AB127" s="92">
        <v>-1.6856257915496826</v>
      </c>
      <c r="AC127" s="92">
        <v>-1.4348868131637573</v>
      </c>
      <c r="AD127" s="92">
        <v>-1.2196859121322632</v>
      </c>
      <c r="AE127" s="92">
        <v>-0.85584717988967896</v>
      </c>
      <c r="AF127" s="92">
        <v>-1.3937783241271973</v>
      </c>
      <c r="AG127" s="92">
        <v>-2.4243037700653076</v>
      </c>
      <c r="AH127" s="92">
        <v>-1.845329761505127</v>
      </c>
      <c r="AI127" s="92">
        <v>-2.3530378341674805</v>
      </c>
      <c r="AJ127" s="92">
        <v>0.52223312854766846</v>
      </c>
      <c r="AK127" s="92">
        <v>-1.1253693103790283</v>
      </c>
      <c r="AL127" s="93">
        <v>-0.70377612113952637</v>
      </c>
    </row>
    <row r="128" spans="1:38" x14ac:dyDescent="0.25">
      <c r="A128" s="19">
        <v>3</v>
      </c>
      <c r="B128" s="16" t="s">
        <v>295</v>
      </c>
      <c r="C128" s="85">
        <v>3</v>
      </c>
      <c r="D128" s="92">
        <v>108</v>
      </c>
      <c r="E128" s="92">
        <v>90</v>
      </c>
      <c r="F128" s="92">
        <v>116</v>
      </c>
      <c r="G128" s="92">
        <v>3</v>
      </c>
      <c r="H128" s="92">
        <v>-3</v>
      </c>
      <c r="I128" s="92">
        <v>-1</v>
      </c>
      <c r="J128" s="92">
        <v>-50</v>
      </c>
      <c r="K128" s="92">
        <v>73</v>
      </c>
      <c r="L128" s="92">
        <v>88</v>
      </c>
      <c r="M128" s="92">
        <v>-21</v>
      </c>
      <c r="N128" s="91">
        <v>-17.020059585571289</v>
      </c>
      <c r="O128" s="91">
        <v>-21.030160903930664</v>
      </c>
      <c r="P128" s="91">
        <v>-17.117025375366211</v>
      </c>
      <c r="Q128" s="91">
        <v>-18.848398208618164</v>
      </c>
      <c r="R128" s="91">
        <v>-18.13612174987793</v>
      </c>
      <c r="S128" s="91">
        <v>-5.8904190063476562</v>
      </c>
      <c r="T128" s="91">
        <v>-3.8873753547668457</v>
      </c>
      <c r="U128" s="92">
        <v>-3.6958646774291992</v>
      </c>
      <c r="V128" s="92">
        <v>-4.0981230735778809</v>
      </c>
      <c r="W128" s="92">
        <v>-4.0360808372497559</v>
      </c>
      <c r="X128" s="92">
        <v>-3.6594433784484863</v>
      </c>
      <c r="Y128" s="92">
        <v>-4.7934455871582031</v>
      </c>
      <c r="Z128" s="92">
        <v>-1.0050954818725586</v>
      </c>
      <c r="AA128" s="92">
        <v>-4.4720773696899414</v>
      </c>
      <c r="AB128" s="92">
        <v>-2.6292974948883057</v>
      </c>
      <c r="AC128" s="92">
        <v>-1.7710402011871338</v>
      </c>
      <c r="AD128" s="92">
        <v>-3.2062060832977295</v>
      </c>
      <c r="AE128" s="92">
        <v>-3.9460916519165039</v>
      </c>
      <c r="AF128" s="92">
        <v>-3.0951759815216064</v>
      </c>
      <c r="AG128" s="92">
        <v>-4.81561279296875</v>
      </c>
      <c r="AH128" s="92">
        <v>-5.0888104438781738</v>
      </c>
      <c r="AI128" s="92">
        <v>-6.5515589714050293</v>
      </c>
      <c r="AJ128" s="92">
        <v>-1.9007298946380615</v>
      </c>
      <c r="AK128" s="92">
        <v>-3.1959285736083984</v>
      </c>
      <c r="AL128" s="93">
        <v>-3.4802935123443604</v>
      </c>
    </row>
    <row r="129" spans="1:38" x14ac:dyDescent="0.25">
      <c r="A129" s="19">
        <v>4</v>
      </c>
      <c r="B129" s="16" t="s">
        <v>296</v>
      </c>
      <c r="C129" s="85">
        <v>18</v>
      </c>
      <c r="D129" s="92">
        <v>28</v>
      </c>
      <c r="E129" s="92">
        <v>26</v>
      </c>
      <c r="F129" s="92">
        <v>17</v>
      </c>
      <c r="G129" s="92">
        <v>26</v>
      </c>
      <c r="H129" s="92">
        <v>35</v>
      </c>
      <c r="I129" s="92">
        <v>61</v>
      </c>
      <c r="J129" s="92">
        <v>3</v>
      </c>
      <c r="K129" s="92">
        <v>46</v>
      </c>
      <c r="L129" s="92">
        <v>38</v>
      </c>
      <c r="M129" s="92">
        <v>-11</v>
      </c>
      <c r="N129" s="92">
        <v>7.9677300453186035</v>
      </c>
      <c r="O129" s="92">
        <v>6.173332691192627</v>
      </c>
      <c r="P129" s="92">
        <v>7.7430124282836914</v>
      </c>
      <c r="Q129" s="92">
        <v>6.3029160499572754</v>
      </c>
      <c r="R129" s="92">
        <v>6.6124615669250488</v>
      </c>
      <c r="S129" s="92">
        <v>12.322197914123535</v>
      </c>
      <c r="T129" s="92">
        <v>12.756768226623535</v>
      </c>
      <c r="U129" s="92">
        <v>13.107229232788086</v>
      </c>
      <c r="V129" s="92">
        <v>12.18660831451416</v>
      </c>
      <c r="W129" s="92">
        <v>13.687375068664551</v>
      </c>
      <c r="X129" s="92">
        <v>11.526662826538086</v>
      </c>
      <c r="Y129" s="92">
        <v>13.201598167419434</v>
      </c>
      <c r="Z129" s="92">
        <v>15.018025398254395</v>
      </c>
      <c r="AA129" s="92">
        <v>11.88063907623291</v>
      </c>
      <c r="AB129" s="92">
        <v>13.81901741027832</v>
      </c>
      <c r="AC129" s="92">
        <v>13.403854370117188</v>
      </c>
      <c r="AD129" s="92">
        <v>12.865488052368164</v>
      </c>
      <c r="AE129" s="92">
        <v>12.582955360412598</v>
      </c>
      <c r="AF129" s="92">
        <v>12.844054222106934</v>
      </c>
      <c r="AG129" s="92">
        <v>11.690728187561035</v>
      </c>
      <c r="AH129" s="92">
        <v>12.136308670043945</v>
      </c>
      <c r="AI129" s="92">
        <v>11.313229560852051</v>
      </c>
      <c r="AJ129" s="92">
        <v>13.625967025756836</v>
      </c>
      <c r="AK129" s="92">
        <v>13.514013290405273</v>
      </c>
      <c r="AL129" s="93">
        <v>13.456422805786133</v>
      </c>
    </row>
    <row r="130" spans="1:38" x14ac:dyDescent="0.25">
      <c r="A130" s="20">
        <v>5</v>
      </c>
      <c r="B130" s="17" t="s">
        <v>297</v>
      </c>
      <c r="C130" s="86">
        <v>25</v>
      </c>
      <c r="D130" s="94">
        <v>84</v>
      </c>
      <c r="E130" s="94">
        <v>94</v>
      </c>
      <c r="F130" s="94">
        <v>51</v>
      </c>
      <c r="G130" s="94">
        <v>111</v>
      </c>
      <c r="H130" s="94">
        <v>96</v>
      </c>
      <c r="I130" s="94">
        <v>92</v>
      </c>
      <c r="J130" s="94">
        <v>161</v>
      </c>
      <c r="K130" s="94">
        <v>43</v>
      </c>
      <c r="L130" s="94">
        <v>52</v>
      </c>
      <c r="M130" s="94">
        <v>67</v>
      </c>
      <c r="N130" s="94">
        <v>50.272342681884766</v>
      </c>
      <c r="O130" s="94">
        <v>50.443103790283203</v>
      </c>
      <c r="P130" s="94">
        <v>49.125289916992188</v>
      </c>
      <c r="Q130" s="94">
        <v>51.149959564208984</v>
      </c>
      <c r="R130" s="94">
        <v>47.998744964599609</v>
      </c>
      <c r="S130" s="94">
        <v>59.765007019042969</v>
      </c>
      <c r="T130" s="94">
        <v>59.383869171142578</v>
      </c>
      <c r="U130" s="94">
        <v>57.655887603759766</v>
      </c>
      <c r="V130" s="94">
        <v>59.695072174072266</v>
      </c>
      <c r="W130" s="94">
        <v>59.265392303466797</v>
      </c>
      <c r="X130" s="94">
        <v>58.373668670654297</v>
      </c>
      <c r="Y130" s="94">
        <v>59.246898651123047</v>
      </c>
      <c r="Z130" s="94">
        <v>62.505180358886719</v>
      </c>
      <c r="AA130" s="94">
        <v>58.207443237304688</v>
      </c>
      <c r="AB130" s="94">
        <v>61.028190612792969</v>
      </c>
      <c r="AC130" s="94">
        <v>60.179222106933594</v>
      </c>
      <c r="AD130" s="94">
        <v>59.179218292236328</v>
      </c>
      <c r="AE130" s="94">
        <v>60.786289215087891</v>
      </c>
      <c r="AF130" s="94">
        <v>58.417938232421875</v>
      </c>
      <c r="AG130" s="94">
        <v>57.920085906982422</v>
      </c>
      <c r="AH130" s="94">
        <v>59.294155120849609</v>
      </c>
      <c r="AI130" s="94">
        <v>58.229221343994141</v>
      </c>
      <c r="AJ130" s="94">
        <v>61.999748229980469</v>
      </c>
      <c r="AK130" s="94">
        <v>60.105278015136719</v>
      </c>
      <c r="AL130" s="95">
        <v>59.672672271728516</v>
      </c>
    </row>
    <row r="131" spans="1:38" x14ac:dyDescent="0.25">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row>
    <row r="132" spans="1:38" x14ac:dyDescent="0.25">
      <c r="A132" s="131"/>
      <c r="B132" s="10" t="s">
        <v>85</v>
      </c>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row>
    <row r="133" spans="1:38" x14ac:dyDescent="0.25">
      <c r="A133" s="22" t="s">
        <v>84</v>
      </c>
      <c r="B133" s="15" t="s">
        <v>83</v>
      </c>
      <c r="C133" s="102" t="s">
        <v>394</v>
      </c>
      <c r="D133" s="87" t="s">
        <v>393</v>
      </c>
      <c r="E133" s="87" t="s">
        <v>392</v>
      </c>
      <c r="F133" s="87" t="s">
        <v>391</v>
      </c>
      <c r="G133" s="87" t="s">
        <v>390</v>
      </c>
      <c r="H133" s="87" t="s">
        <v>389</v>
      </c>
      <c r="I133" s="87" t="s">
        <v>388</v>
      </c>
      <c r="J133" s="87" t="s">
        <v>387</v>
      </c>
      <c r="K133" s="87" t="s">
        <v>386</v>
      </c>
      <c r="L133" s="87" t="s">
        <v>385</v>
      </c>
      <c r="M133" s="87" t="s">
        <v>384</v>
      </c>
      <c r="N133" s="46" t="s">
        <v>45</v>
      </c>
      <c r="O133" s="46" t="s">
        <v>46</v>
      </c>
      <c r="P133" s="46" t="s">
        <v>47</v>
      </c>
      <c r="Q133" s="46" t="s">
        <v>48</v>
      </c>
      <c r="R133" s="46" t="s">
        <v>49</v>
      </c>
      <c r="S133" s="46" t="s">
        <v>50</v>
      </c>
      <c r="T133" s="46" t="s">
        <v>51</v>
      </c>
      <c r="U133" s="46" t="s">
        <v>52</v>
      </c>
      <c r="V133" s="46" t="s">
        <v>53</v>
      </c>
      <c r="W133" s="46" t="s">
        <v>54</v>
      </c>
      <c r="X133" s="46" t="s">
        <v>55</v>
      </c>
      <c r="Y133" s="46" t="s">
        <v>56</v>
      </c>
      <c r="Z133" s="46" t="s">
        <v>57</v>
      </c>
      <c r="AA133" s="46" t="s">
        <v>58</v>
      </c>
      <c r="AB133" s="46" t="s">
        <v>59</v>
      </c>
      <c r="AC133" s="46" t="s">
        <v>60</v>
      </c>
      <c r="AD133" s="46" t="s">
        <v>61</v>
      </c>
      <c r="AE133" s="46" t="s">
        <v>62</v>
      </c>
      <c r="AF133" s="46" t="s">
        <v>63</v>
      </c>
      <c r="AG133" s="46" t="s">
        <v>64</v>
      </c>
      <c r="AH133" s="46" t="s">
        <v>65</v>
      </c>
      <c r="AI133" s="46" t="s">
        <v>66</v>
      </c>
      <c r="AJ133" s="46" t="s">
        <v>67</v>
      </c>
      <c r="AK133" s="46" t="s">
        <v>68</v>
      </c>
      <c r="AL133" s="47" t="s">
        <v>69</v>
      </c>
    </row>
    <row r="134" spans="1:38" x14ac:dyDescent="0.25">
      <c r="A134" s="29">
        <v>1</v>
      </c>
      <c r="B134" s="101" t="str">
        <f>VLOOKUP($A$134,$A$126:$AL$130,2)</f>
        <v>East Mainland</v>
      </c>
      <c r="C134" s="96">
        <f>VLOOKUP($A$134,$A$126:$AL$130,3)</f>
        <v>29</v>
      </c>
      <c r="D134" s="97">
        <f>VLOOKUP($A$134,$A$126:$AL$130,4)</f>
        <v>40</v>
      </c>
      <c r="E134" s="97">
        <f>VLOOKUP($A$134,$A$126:$AL$130,5)</f>
        <v>93</v>
      </c>
      <c r="F134" s="97">
        <f>VLOOKUP($A$134,$A$126:$AL$130,6)</f>
        <v>27</v>
      </c>
      <c r="G134" s="97">
        <f>VLOOKUP($A$134,$A$126:$AL$130,7)</f>
        <v>106</v>
      </c>
      <c r="H134" s="97">
        <f>VLOOKUP($A$134,$A$126:$AL$130,8)</f>
        <v>125</v>
      </c>
      <c r="I134" s="97">
        <f>VLOOKUP($A$134,$A$126:$AL$130,9)</f>
        <v>10</v>
      </c>
      <c r="J134" s="97">
        <f>VLOOKUP($A$134,$A$126:$AL$130,10)</f>
        <v>69</v>
      </c>
      <c r="K134" s="97">
        <f>VLOOKUP($A$134,$A$126:$AL$130,11)</f>
        <v>121</v>
      </c>
      <c r="L134" s="97">
        <f>VLOOKUP($A$134,$A$126:$AL$130,12)</f>
        <v>41</v>
      </c>
      <c r="M134" s="97">
        <f>VLOOKUP($A$134,$A$126:$AL$130,13)</f>
        <v>70</v>
      </c>
      <c r="N134" s="97">
        <f>VLOOKUP($A$134,$A$126:$AL$130,14)</f>
        <v>33.630134582519531</v>
      </c>
      <c r="O134" s="97">
        <f>VLOOKUP($A$134,$A$126:$AL$130,15)</f>
        <v>32.306243896484375</v>
      </c>
      <c r="P134" s="97">
        <f>VLOOKUP($A$134,$A$126:$AL$130,16)</f>
        <v>34.050502777099609</v>
      </c>
      <c r="Q134" s="97">
        <f>VLOOKUP($A$134,$A$126:$AL$130,17)</f>
        <v>33.521038055419922</v>
      </c>
      <c r="R134" s="97">
        <f>VLOOKUP($A$134,$A$126:$AL$130,18)</f>
        <v>32.813507080078125</v>
      </c>
      <c r="S134" s="97">
        <f>VLOOKUP($A$134,$A$126:$AL$130,19)</f>
        <v>42.688259124755859</v>
      </c>
      <c r="T134" s="97">
        <f>VLOOKUP($A$134,$A$126:$AL$130,20)</f>
        <v>42.317481994628906</v>
      </c>
      <c r="U134" s="97">
        <f>VLOOKUP($A$134,$A$126:$AL$130,21)</f>
        <v>43.699741363525391</v>
      </c>
      <c r="V134" s="97">
        <f>VLOOKUP($A$134,$A$126:$AL$130,22)</f>
        <v>43.178009033203125</v>
      </c>
      <c r="W134" s="97">
        <f>VLOOKUP($A$134,$A$126:$AL$130,23)</f>
        <v>43.08758544921875</v>
      </c>
      <c r="X134" s="97">
        <f>VLOOKUP($A$134,$A$126:$AL$130,24)</f>
        <v>42.398429870605469</v>
      </c>
      <c r="Y134" s="97">
        <f>VLOOKUP($A$134,$A$126:$AL$130,25)</f>
        <v>42.732814788818359</v>
      </c>
      <c r="Z134" s="97">
        <f>VLOOKUP($A$134,$A$126:$AL$130,26)</f>
        <v>45.05572509765625</v>
      </c>
      <c r="AA134" s="97">
        <f>VLOOKUP($A$134,$A$126:$AL$130,27)</f>
        <v>43.657794952392578</v>
      </c>
      <c r="AB134" s="97">
        <f>VLOOKUP($A$134,$A$126:$AL$130,28)</f>
        <v>44.790233612060547</v>
      </c>
      <c r="AC134" s="97">
        <f>VLOOKUP($A$134,$A$126:$AL$130,29)</f>
        <v>44.933551788330078</v>
      </c>
      <c r="AD134" s="97">
        <f>VLOOKUP($A$134,$A$126:$AL$130,30)</f>
        <v>43.739780426025391</v>
      </c>
      <c r="AE134" s="97">
        <f>VLOOKUP($A$134,$A$126:$AL$130,31)</f>
        <v>44.111724853515625</v>
      </c>
      <c r="AF134" s="97">
        <f>VLOOKUP($A$134,$A$126:$AL$130,32)</f>
        <v>44.025306701660156</v>
      </c>
      <c r="AG134" s="97">
        <f>VLOOKUP($A$134,$A$126:$AL$130,33)</f>
        <v>42.804481506347656</v>
      </c>
      <c r="AH134" s="97">
        <f>VLOOKUP($A$134,$A$126:$AL$130,34)</f>
        <v>43.216781616210938</v>
      </c>
      <c r="AI134" s="97">
        <f>VLOOKUP($A$134,$A$126:$AL$130,35)</f>
        <v>41.180946350097656</v>
      </c>
      <c r="AJ134" s="97">
        <f>VLOOKUP($A$134,$A$126:$AL$130,36)</f>
        <v>45.176685333251953</v>
      </c>
      <c r="AK134" s="97">
        <f>VLOOKUP($A$134,$A$126:$AL$130,37)</f>
        <v>43.676254272460938</v>
      </c>
      <c r="AL134" s="98">
        <f>VLOOKUP($A$134,$A$126:$AL$130,38)</f>
        <v>44.388019561767578</v>
      </c>
    </row>
    <row r="135" spans="1:38" x14ac:dyDescent="0.25">
      <c r="A135" s="25"/>
      <c r="B135" s="25"/>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38" x14ac:dyDescent="0.25">
      <c r="A136" s="161" t="s">
        <v>87</v>
      </c>
      <c r="B136" s="161"/>
      <c r="C136" s="161"/>
      <c r="D136" s="161"/>
    </row>
    <row r="158" spans="1:16358" s="25" customFormat="1" ht="15.75" x14ac:dyDescent="0.25">
      <c r="A158" s="156"/>
      <c r="B158" s="156"/>
      <c r="C158" s="156"/>
      <c r="D158" s="156"/>
      <c r="E158" s="156"/>
      <c r="F158" s="156"/>
      <c r="G158" s="31"/>
      <c r="H158" s="31"/>
      <c r="I158" s="31"/>
      <c r="J158" s="31"/>
      <c r="K158" s="157" t="s">
        <v>86</v>
      </c>
      <c r="L158" s="157"/>
      <c r="M158" s="31"/>
      <c r="N158" s="31"/>
      <c r="O158" s="31"/>
      <c r="P158" s="156"/>
      <c r="Q158" s="156"/>
      <c r="R158" s="156"/>
      <c r="S158" s="156"/>
      <c r="T158" s="156"/>
      <c r="U158" s="156"/>
      <c r="V158" s="156"/>
      <c r="W158" s="11"/>
      <c r="X158" s="11"/>
      <c r="Y158" s="11"/>
      <c r="Z158" s="11"/>
      <c r="AA158" s="11"/>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row>
    <row r="160" spans="1:16358" x14ac:dyDescent="0.25">
      <c r="A160" s="165" t="s">
        <v>435</v>
      </c>
      <c r="B160" s="165"/>
    </row>
    <row r="161" spans="1:10" s="114" customFormat="1" ht="11.25" x14ac:dyDescent="0.2">
      <c r="A161" s="164" t="s">
        <v>441</v>
      </c>
      <c r="B161" s="164"/>
      <c r="C161" s="164"/>
      <c r="D161" s="164"/>
      <c r="E161" s="164"/>
      <c r="F161" s="164"/>
      <c r="G161" s="164"/>
      <c r="H161" s="164"/>
    </row>
    <row r="162" spans="1:10" s="114" customFormat="1" ht="24.75" customHeight="1" x14ac:dyDescent="0.25">
      <c r="A162" s="158" t="s">
        <v>442</v>
      </c>
      <c r="B162" s="159"/>
      <c r="C162" s="159"/>
      <c r="D162" s="159"/>
      <c r="E162" s="159"/>
      <c r="F162" s="159"/>
      <c r="G162" s="159"/>
      <c r="H162" s="159"/>
      <c r="I162" s="159"/>
      <c r="J162" s="159"/>
    </row>
    <row r="163" spans="1:10" s="114" customFormat="1" x14ac:dyDescent="0.25">
      <c r="A163" s="132"/>
      <c r="B163" s="133"/>
      <c r="C163" s="133"/>
      <c r="D163" s="133"/>
      <c r="E163" s="133"/>
      <c r="F163" s="133"/>
      <c r="G163" s="133"/>
      <c r="H163" s="133"/>
      <c r="I163" s="133"/>
      <c r="J163" s="133"/>
    </row>
    <row r="164" spans="1:10" s="114" customFormat="1" ht="11.25" x14ac:dyDescent="0.2">
      <c r="A164" s="153" t="s">
        <v>5</v>
      </c>
      <c r="B164" s="153"/>
    </row>
  </sheetData>
  <mergeCells count="41">
    <mergeCell ref="A5:B5"/>
    <mergeCell ref="A160:B160"/>
    <mergeCell ref="A161:H161"/>
    <mergeCell ref="A136:D136"/>
    <mergeCell ref="A162:J162"/>
    <mergeCell ref="A6:B6"/>
    <mergeCell ref="C6:G6"/>
    <mergeCell ref="A7:B7"/>
    <mergeCell ref="C7:G7"/>
    <mergeCell ref="A84:B84"/>
    <mergeCell ref="A97:D97"/>
    <mergeCell ref="A47:B47"/>
    <mergeCell ref="A60:D60"/>
    <mergeCell ref="A81:F81"/>
    <mergeCell ref="A10:B10"/>
    <mergeCell ref="A164:B164"/>
    <mergeCell ref="P120:V120"/>
    <mergeCell ref="A121:F121"/>
    <mergeCell ref="K121:L121"/>
    <mergeCell ref="P121:V121"/>
    <mergeCell ref="A123:C123"/>
    <mergeCell ref="A120:F120"/>
    <mergeCell ref="A158:F158"/>
    <mergeCell ref="K158:L158"/>
    <mergeCell ref="P158:V158"/>
    <mergeCell ref="A1:F1"/>
    <mergeCell ref="P1:V1"/>
    <mergeCell ref="A3:F3"/>
    <mergeCell ref="K3:L3"/>
    <mergeCell ref="P3:V3"/>
    <mergeCell ref="A2:B2"/>
    <mergeCell ref="P81:V81"/>
    <mergeCell ref="A82:F82"/>
    <mergeCell ref="K82:L82"/>
    <mergeCell ref="P82:V82"/>
    <mergeCell ref="A23:D23"/>
    <mergeCell ref="A44:F44"/>
    <mergeCell ref="P44:V44"/>
    <mergeCell ref="A45:F45"/>
    <mergeCell ref="K45:L45"/>
    <mergeCell ref="P45:V45"/>
  </mergeCells>
  <hyperlinks>
    <hyperlink ref="K3" display="Back to contents page "/>
    <hyperlink ref="K3:L3" location="Contents!A1" display="Back to contents page "/>
    <hyperlink ref="K45" display="Back to contents page "/>
    <hyperlink ref="K45:L45" location="Contents!A1" display="Back to contents page "/>
    <hyperlink ref="K82" display="Back to contents page "/>
    <hyperlink ref="K82:L82" location="Contents!A1" display="Back to contents page "/>
    <hyperlink ref="K121" display="Back to contents page "/>
    <hyperlink ref="K121:L121" location="Contents!A1" display="Back to contents page "/>
    <hyperlink ref="K158" display="Back to contents page "/>
    <hyperlink ref="K158:L158" location="Contents!A1" display="Back to contents page "/>
    <hyperlink ref="A6:B6" location="'Orkney Islands'!A24" display="1. Total Fertility Rate (All persons)"/>
    <hyperlink ref="C6:G6" location="'Orkney Islands'!A61" display="2. Standardised Mortality Ratio (All Persons)"/>
    <hyperlink ref="A7:B7" location="'Orkney Islands'!A98" display="3. Life Expectancy (All Persons)"/>
    <hyperlink ref="C7:G7" location="'Orkney Islands'!A137"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7" r:id="rId4" name="List Box 1">
              <controlPr defaultSize="0" autoLine="0" autoPict="0">
                <anchor moveWithCells="1">
                  <from>
                    <xdr:col>1</xdr:col>
                    <xdr:colOff>9525</xdr:colOff>
                    <xdr:row>23</xdr:row>
                    <xdr:rowOff>0</xdr:rowOff>
                  </from>
                  <to>
                    <xdr:col>2</xdr:col>
                    <xdr:colOff>9525</xdr:colOff>
                    <xdr:row>42</xdr:row>
                    <xdr:rowOff>9525</xdr:rowOff>
                  </to>
                </anchor>
              </controlPr>
            </control>
          </mc:Choice>
        </mc:AlternateContent>
        <mc:AlternateContent xmlns:mc="http://schemas.openxmlformats.org/markup-compatibility/2006">
          <mc:Choice Requires="x14">
            <control shapeId="60418" r:id="rId5" name="List Box 2">
              <controlPr defaultSize="0" autoLine="0" autoPict="0">
                <anchor moveWithCells="1">
                  <from>
                    <xdr:col>1</xdr:col>
                    <xdr:colOff>38100</xdr:colOff>
                    <xdr:row>60</xdr:row>
                    <xdr:rowOff>19050</xdr:rowOff>
                  </from>
                  <to>
                    <xdr:col>2</xdr:col>
                    <xdr:colOff>9525</xdr:colOff>
                    <xdr:row>79</xdr:row>
                    <xdr:rowOff>9525</xdr:rowOff>
                  </to>
                </anchor>
              </controlPr>
            </control>
          </mc:Choice>
        </mc:AlternateContent>
        <mc:AlternateContent xmlns:mc="http://schemas.openxmlformats.org/markup-compatibility/2006">
          <mc:Choice Requires="x14">
            <control shapeId="60419" r:id="rId6" name="List Box 3">
              <controlPr defaultSize="0" autoLine="0" autoPict="0">
                <anchor moveWithCells="1">
                  <from>
                    <xdr:col>1</xdr:col>
                    <xdr:colOff>38100</xdr:colOff>
                    <xdr:row>97</xdr:row>
                    <xdr:rowOff>57150</xdr:rowOff>
                  </from>
                  <to>
                    <xdr:col>2</xdr:col>
                    <xdr:colOff>28575</xdr:colOff>
                    <xdr:row>117</xdr:row>
                    <xdr:rowOff>133350</xdr:rowOff>
                  </to>
                </anchor>
              </controlPr>
            </control>
          </mc:Choice>
        </mc:AlternateContent>
        <mc:AlternateContent xmlns:mc="http://schemas.openxmlformats.org/markup-compatibility/2006">
          <mc:Choice Requires="x14">
            <control shapeId="60420" r:id="rId7" name="List Box 4">
              <controlPr defaultSize="0" autoLine="0" autoPict="0">
                <anchor moveWithCells="1">
                  <from>
                    <xdr:col>1</xdr:col>
                    <xdr:colOff>38100</xdr:colOff>
                    <xdr:row>136</xdr:row>
                    <xdr:rowOff>57150</xdr:rowOff>
                  </from>
                  <to>
                    <xdr:col>2</xdr:col>
                    <xdr:colOff>28575</xdr:colOff>
                    <xdr:row>156</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XED180"/>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27</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299</v>
      </c>
      <c r="C13" s="48">
        <v>1.783144474029541</v>
      </c>
      <c r="D13" s="49">
        <v>1.7903250455856323</v>
      </c>
      <c r="E13" s="49">
        <v>1.8011984825134277</v>
      </c>
      <c r="F13" s="49">
        <v>1.8146660327911377</v>
      </c>
      <c r="G13" s="49">
        <v>1.8255370855331421</v>
      </c>
      <c r="H13" s="49">
        <v>1.834359884262085</v>
      </c>
      <c r="I13" s="49">
        <v>1.8405305147171021</v>
      </c>
      <c r="J13" s="50">
        <v>1.8453794717788696</v>
      </c>
      <c r="K13" s="50">
        <v>1.8504638671875</v>
      </c>
      <c r="L13" s="50">
        <v>1.8554704189300537</v>
      </c>
      <c r="M13" s="50">
        <v>1.8614922761917114</v>
      </c>
      <c r="N13" s="50">
        <v>1.8687669038772583</v>
      </c>
      <c r="O13" s="50">
        <v>1.8759462833404541</v>
      </c>
      <c r="P13" s="50">
        <v>1.8831626176834106</v>
      </c>
      <c r="Q13" s="50">
        <v>1.8887625932693481</v>
      </c>
      <c r="R13" s="50">
        <v>1.8930668830871582</v>
      </c>
      <c r="S13" s="50">
        <v>1.8975528478622437</v>
      </c>
      <c r="T13" s="50">
        <v>1.9034616947174072</v>
      </c>
      <c r="U13" s="50">
        <v>1.9079362154006958</v>
      </c>
      <c r="V13" s="50">
        <v>1.9077250957489014</v>
      </c>
      <c r="W13" s="50">
        <v>1.9074100255966187</v>
      </c>
      <c r="X13" s="50">
        <v>1.9072873592376709</v>
      </c>
      <c r="Y13" s="50">
        <v>1.9073306322097778</v>
      </c>
      <c r="Z13" s="50">
        <v>1.9075406789779663</v>
      </c>
      <c r="AA13" s="51">
        <v>1.9074674844741821</v>
      </c>
    </row>
    <row r="14" spans="1:27" x14ac:dyDescent="0.25">
      <c r="A14" s="19">
        <v>2</v>
      </c>
      <c r="B14" s="16" t="s">
        <v>300</v>
      </c>
      <c r="C14" s="48">
        <v>1.5868350267410278</v>
      </c>
      <c r="D14" s="49">
        <v>1.5932250022888184</v>
      </c>
      <c r="E14" s="49">
        <v>1.6029013395309448</v>
      </c>
      <c r="F14" s="49">
        <v>1.6148862838745117</v>
      </c>
      <c r="G14" s="49">
        <v>1.6245604753494263</v>
      </c>
      <c r="H14" s="49">
        <v>1.6324119567871094</v>
      </c>
      <c r="I14" s="49">
        <v>1.6379033327102661</v>
      </c>
      <c r="J14" s="50">
        <v>1.6422184705734253</v>
      </c>
      <c r="K14" s="50">
        <v>1.6467430591583252</v>
      </c>
      <c r="L14" s="50">
        <v>1.6511983871459961</v>
      </c>
      <c r="M14" s="50">
        <v>1.6565573215484619</v>
      </c>
      <c r="N14" s="50">
        <v>1.6630311012268066</v>
      </c>
      <c r="O14" s="50">
        <v>1.6694201231002808</v>
      </c>
      <c r="P14" s="50">
        <v>1.6758419275283813</v>
      </c>
      <c r="Q14" s="50">
        <v>1.6808253526687622</v>
      </c>
      <c r="R14" s="50">
        <v>1.6846559047698975</v>
      </c>
      <c r="S14" s="50">
        <v>1.688647985458374</v>
      </c>
      <c r="T14" s="50">
        <v>1.6939061880111694</v>
      </c>
      <c r="U14" s="50">
        <v>1.6978882551193237</v>
      </c>
      <c r="V14" s="50">
        <v>1.6977002620697021</v>
      </c>
      <c r="W14" s="50">
        <v>1.6974200010299683</v>
      </c>
      <c r="X14" s="50">
        <v>1.6973106861114502</v>
      </c>
      <c r="Y14" s="50">
        <v>1.6973493099212646</v>
      </c>
      <c r="Z14" s="50">
        <v>1.6975362300872803</v>
      </c>
      <c r="AA14" s="51">
        <v>1.697471022605896</v>
      </c>
    </row>
    <row r="15" spans="1:27" x14ac:dyDescent="0.25">
      <c r="A15" s="19">
        <v>3</v>
      </c>
      <c r="B15" s="16" t="s">
        <v>301</v>
      </c>
      <c r="C15" s="48">
        <v>2.0121722221374512</v>
      </c>
      <c r="D15" s="49">
        <v>2.0202751159667969</v>
      </c>
      <c r="E15" s="49">
        <v>2.0325450897216797</v>
      </c>
      <c r="F15" s="49">
        <v>2.0477423667907715</v>
      </c>
      <c r="G15" s="49">
        <v>2.0600097179412842</v>
      </c>
      <c r="H15" s="49">
        <v>2.0699658393859863</v>
      </c>
      <c r="I15" s="49">
        <v>2.0769288539886475</v>
      </c>
      <c r="J15" s="50">
        <v>2.0824007987976074</v>
      </c>
      <c r="K15" s="50">
        <v>2.0881381034851074</v>
      </c>
      <c r="L15" s="50">
        <v>2.093787670135498</v>
      </c>
      <c r="M15" s="50">
        <v>2.1005830764770508</v>
      </c>
      <c r="N15" s="50">
        <v>2.1087920665740967</v>
      </c>
      <c r="O15" s="50">
        <v>2.1168935298919678</v>
      </c>
      <c r="P15" s="50">
        <v>2.1250367164611816</v>
      </c>
      <c r="Q15" s="50">
        <v>2.1313560009002686</v>
      </c>
      <c r="R15" s="50">
        <v>2.1362130641937256</v>
      </c>
      <c r="S15" s="50">
        <v>2.14127516746521</v>
      </c>
      <c r="T15" s="50">
        <v>2.1479430198669434</v>
      </c>
      <c r="U15" s="50">
        <v>2.1529922485351562</v>
      </c>
      <c r="V15" s="50">
        <v>2.1527540683746338</v>
      </c>
      <c r="W15" s="50">
        <v>2.1523985862731934</v>
      </c>
      <c r="X15" s="50">
        <v>2.1522600650787354</v>
      </c>
      <c r="Y15" s="50">
        <v>2.1523089408874512</v>
      </c>
      <c r="Z15" s="50">
        <v>2.1525459289550781</v>
      </c>
      <c r="AA15" s="51">
        <v>2.1524631977081299</v>
      </c>
    </row>
    <row r="16" spans="1:27" x14ac:dyDescent="0.25">
      <c r="A16" s="19">
        <v>4</v>
      </c>
      <c r="B16" s="16" t="s">
        <v>302</v>
      </c>
      <c r="C16" s="52">
        <v>1.6522715091705322</v>
      </c>
      <c r="D16" s="50">
        <v>1.6589250564575195</v>
      </c>
      <c r="E16" s="50">
        <v>1.6690003871917725</v>
      </c>
      <c r="F16" s="50">
        <v>1.6814794540405273</v>
      </c>
      <c r="G16" s="50">
        <v>1.6915527582168579</v>
      </c>
      <c r="H16" s="50">
        <v>1.6997280120849609</v>
      </c>
      <c r="I16" s="50">
        <v>1.7054456472396851</v>
      </c>
      <c r="J16" s="50">
        <v>1.7099387645721436</v>
      </c>
      <c r="K16" s="50">
        <v>1.7146499156951904</v>
      </c>
      <c r="L16" s="50">
        <v>1.7192890644073486</v>
      </c>
      <c r="M16" s="50">
        <v>1.7248690128326416</v>
      </c>
      <c r="N16" s="50">
        <v>1.7316097021102905</v>
      </c>
      <c r="O16" s="50">
        <v>1.7382621765136719</v>
      </c>
      <c r="P16" s="50">
        <v>1.7449488639831543</v>
      </c>
      <c r="Q16" s="50">
        <v>1.7501378059387207</v>
      </c>
      <c r="R16" s="50">
        <v>1.7541261911392212</v>
      </c>
      <c r="S16" s="50">
        <v>1.7582828998565674</v>
      </c>
      <c r="T16" s="50">
        <v>1.7637580633163452</v>
      </c>
      <c r="U16" s="50">
        <v>1.7679042816162109</v>
      </c>
      <c r="V16" s="50">
        <v>1.7677085399627686</v>
      </c>
      <c r="W16" s="50">
        <v>1.7674167156219482</v>
      </c>
      <c r="X16" s="50">
        <v>1.7673028707504272</v>
      </c>
      <c r="Y16" s="50">
        <v>1.7673430442810059</v>
      </c>
      <c r="Z16" s="50">
        <v>1.7675377130508423</v>
      </c>
      <c r="AA16" s="51">
        <v>1.7674698829650879</v>
      </c>
    </row>
    <row r="17" spans="1:27" x14ac:dyDescent="0.25">
      <c r="A17" s="19">
        <v>5</v>
      </c>
      <c r="B17" s="16" t="s">
        <v>303</v>
      </c>
      <c r="C17" s="52">
        <v>1.8812992572784424</v>
      </c>
      <c r="D17" s="50">
        <v>1.8888750076293945</v>
      </c>
      <c r="E17" s="50">
        <v>1.9003469944000244</v>
      </c>
      <c r="F17" s="50">
        <v>1.9145559072494507</v>
      </c>
      <c r="G17" s="50">
        <v>1.926025390625</v>
      </c>
      <c r="H17" s="50">
        <v>1.9353338479995728</v>
      </c>
      <c r="I17" s="50">
        <v>1.94184410572052</v>
      </c>
      <c r="J17" s="50">
        <v>1.9469599723815918</v>
      </c>
      <c r="K17" s="50">
        <v>1.9523242712020874</v>
      </c>
      <c r="L17" s="50">
        <v>1.957606315612793</v>
      </c>
      <c r="M17" s="50">
        <v>1.9639596939086914</v>
      </c>
      <c r="N17" s="50">
        <v>1.9716347455978394</v>
      </c>
      <c r="O17" s="50">
        <v>1.9792094230651855</v>
      </c>
      <c r="P17" s="50">
        <v>1.9868229627609253</v>
      </c>
      <c r="Q17" s="50">
        <v>1.9927310943603516</v>
      </c>
      <c r="R17" s="50">
        <v>1.9972724914550781</v>
      </c>
      <c r="S17" s="50">
        <v>2.0020053386688232</v>
      </c>
      <c r="T17" s="50">
        <v>2.0082392692565918</v>
      </c>
      <c r="U17" s="50">
        <v>2.0129601955413818</v>
      </c>
      <c r="V17" s="50">
        <v>2.012737512588501</v>
      </c>
      <c r="W17" s="50">
        <v>2.0124051570892334</v>
      </c>
      <c r="X17" s="50">
        <v>2.0122756958007813</v>
      </c>
      <c r="Y17" s="50">
        <v>2.0123212337493896</v>
      </c>
      <c r="Z17" s="50">
        <v>2.0125429630279541</v>
      </c>
      <c r="AA17" s="51">
        <v>2.0124657154083252</v>
      </c>
    </row>
    <row r="18" spans="1:27" x14ac:dyDescent="0.25">
      <c r="A18" s="19">
        <v>6</v>
      </c>
      <c r="B18" s="16" t="s">
        <v>304</v>
      </c>
      <c r="C18" s="52">
        <v>1.6031941175460815</v>
      </c>
      <c r="D18" s="50">
        <v>1.6096500158309937</v>
      </c>
      <c r="E18" s="50">
        <v>1.6194261312484741</v>
      </c>
      <c r="F18" s="50">
        <v>1.6315345764160156</v>
      </c>
      <c r="G18" s="50">
        <v>1.6413085460662842</v>
      </c>
      <c r="H18" s="50">
        <v>1.6492409706115723</v>
      </c>
      <c r="I18" s="50">
        <v>1.6547888517379761</v>
      </c>
      <c r="J18" s="50">
        <v>1.6591485738754272</v>
      </c>
      <c r="K18" s="50">
        <v>1.6637197732925415</v>
      </c>
      <c r="L18" s="50">
        <v>1.668221116065979</v>
      </c>
      <c r="M18" s="50">
        <v>1.6736352443695068</v>
      </c>
      <c r="N18" s="50">
        <v>1.68017578125</v>
      </c>
      <c r="O18" s="50">
        <v>1.6866306066513062</v>
      </c>
      <c r="P18" s="50">
        <v>1.693118691444397</v>
      </c>
      <c r="Q18" s="50">
        <v>1.6981534957885742</v>
      </c>
      <c r="R18" s="50">
        <v>1.7020235061645508</v>
      </c>
      <c r="S18" s="50">
        <v>1.7060567140579224</v>
      </c>
      <c r="T18" s="50">
        <v>1.7113691568374634</v>
      </c>
      <c r="U18" s="50">
        <v>1.7153922319412231</v>
      </c>
      <c r="V18" s="50">
        <v>1.7152023315429688</v>
      </c>
      <c r="W18" s="50">
        <v>1.7149192094802856</v>
      </c>
      <c r="X18" s="50">
        <v>1.7148088216781616</v>
      </c>
      <c r="Y18" s="50">
        <v>1.7148476839065552</v>
      </c>
      <c r="Z18" s="50">
        <v>1.7150366306304932</v>
      </c>
      <c r="AA18" s="51">
        <v>1.7149707078933716</v>
      </c>
    </row>
    <row r="19" spans="1:27" x14ac:dyDescent="0.25">
      <c r="A19" s="19">
        <v>7</v>
      </c>
      <c r="B19" s="16" t="s">
        <v>305</v>
      </c>
      <c r="C19" s="52">
        <v>1.6686305999755859</v>
      </c>
      <c r="D19" s="50">
        <v>1.6753499507904053</v>
      </c>
      <c r="E19" s="50">
        <v>1.6855251789093018</v>
      </c>
      <c r="F19" s="50">
        <v>1.6981277465820312</v>
      </c>
      <c r="G19" s="50">
        <v>1.7083007097244263</v>
      </c>
      <c r="H19" s="50">
        <v>1.7165569067001343</v>
      </c>
      <c r="I19" s="50">
        <v>1.7223312854766846</v>
      </c>
      <c r="J19" s="50">
        <v>1.7268688678741455</v>
      </c>
      <c r="K19" s="50">
        <v>1.7316267490386963</v>
      </c>
      <c r="L19" s="50">
        <v>1.7363117933273315</v>
      </c>
      <c r="M19" s="50">
        <v>1.7419469356536865</v>
      </c>
      <c r="N19" s="50">
        <v>1.7487543821334839</v>
      </c>
      <c r="O19" s="50">
        <v>1.7554726600646973</v>
      </c>
      <c r="P19" s="50">
        <v>1.7622256278991699</v>
      </c>
      <c r="Q19" s="50">
        <v>1.7674658298492432</v>
      </c>
      <c r="R19" s="50">
        <v>1.7714937925338745</v>
      </c>
      <c r="S19" s="50">
        <v>1.7756917476654053</v>
      </c>
      <c r="T19" s="50">
        <v>1.7812210321426392</v>
      </c>
      <c r="U19" s="50">
        <v>1.7854082584381104</v>
      </c>
      <c r="V19" s="50">
        <v>1.7852106094360352</v>
      </c>
      <c r="W19" s="50">
        <v>1.7849158048629761</v>
      </c>
      <c r="X19" s="50">
        <v>1.7848010063171387</v>
      </c>
      <c r="Y19" s="50">
        <v>1.7848415374755859</v>
      </c>
      <c r="Z19" s="50">
        <v>1.7850381135940552</v>
      </c>
      <c r="AA19" s="51">
        <v>1.7849695682525635</v>
      </c>
    </row>
    <row r="20" spans="1:27" x14ac:dyDescent="0.25">
      <c r="A20" s="19">
        <v>8</v>
      </c>
      <c r="B20" s="16" t="s">
        <v>306</v>
      </c>
      <c r="C20" s="52">
        <v>1.6195532083511353</v>
      </c>
      <c r="D20" s="50">
        <v>1.6260750293731689</v>
      </c>
      <c r="E20" s="50">
        <v>1.6359509229660034</v>
      </c>
      <c r="F20" s="50">
        <v>1.6481828689575195</v>
      </c>
      <c r="G20" s="50">
        <v>1.6580566167831421</v>
      </c>
      <c r="H20" s="50">
        <v>1.6660699844360352</v>
      </c>
      <c r="I20" s="50">
        <v>1.6716744899749756</v>
      </c>
      <c r="J20" s="50">
        <v>1.6760785579681396</v>
      </c>
      <c r="K20" s="50">
        <v>1.6806964874267578</v>
      </c>
      <c r="L20" s="50">
        <v>1.6852437257766724</v>
      </c>
      <c r="M20" s="50">
        <v>1.6907131671905518</v>
      </c>
      <c r="N20" s="50">
        <v>1.6973203420639038</v>
      </c>
      <c r="O20" s="50">
        <v>1.7038410902023315</v>
      </c>
      <c r="P20" s="50">
        <v>1.7103954553604126</v>
      </c>
      <c r="Q20" s="50">
        <v>1.7154815196990967</v>
      </c>
      <c r="R20" s="50">
        <v>1.7193911075592041</v>
      </c>
      <c r="S20" s="50">
        <v>1.7234654426574707</v>
      </c>
      <c r="T20" s="50">
        <v>1.7288321256637573</v>
      </c>
      <c r="U20" s="50">
        <v>1.7328962087631226</v>
      </c>
      <c r="V20" s="50">
        <v>1.7327044010162354</v>
      </c>
      <c r="W20" s="50">
        <v>1.7324182987213135</v>
      </c>
      <c r="X20" s="50">
        <v>1.7323068380355835</v>
      </c>
      <c r="Y20" s="50">
        <v>1.7323461771011353</v>
      </c>
      <c r="Z20" s="50">
        <v>1.7325370311737061</v>
      </c>
      <c r="AA20" s="51">
        <v>1.7324703931808472</v>
      </c>
    </row>
    <row r="21" spans="1:27" x14ac:dyDescent="0.25">
      <c r="A21" s="20">
        <v>9</v>
      </c>
      <c r="B21" s="17" t="s">
        <v>307</v>
      </c>
      <c r="C21" s="53">
        <v>1.783144474029541</v>
      </c>
      <c r="D21" s="54">
        <v>1.7903250455856323</v>
      </c>
      <c r="E21" s="54">
        <v>1.8011984825134277</v>
      </c>
      <c r="F21" s="54">
        <v>1.8146660327911377</v>
      </c>
      <c r="G21" s="54">
        <v>1.8255370855331421</v>
      </c>
      <c r="H21" s="54">
        <v>1.834359884262085</v>
      </c>
      <c r="I21" s="54">
        <v>1.8405305147171021</v>
      </c>
      <c r="J21" s="54">
        <v>1.8453794717788696</v>
      </c>
      <c r="K21" s="54">
        <v>1.8504638671875</v>
      </c>
      <c r="L21" s="54">
        <v>1.8554704189300537</v>
      </c>
      <c r="M21" s="54">
        <v>1.8614922761917114</v>
      </c>
      <c r="N21" s="54">
        <v>1.8687669038772583</v>
      </c>
      <c r="O21" s="54">
        <v>1.8759462833404541</v>
      </c>
      <c r="P21" s="54">
        <v>1.8831626176834106</v>
      </c>
      <c r="Q21" s="54">
        <v>1.8887625932693481</v>
      </c>
      <c r="R21" s="54">
        <v>1.8930668830871582</v>
      </c>
      <c r="S21" s="54">
        <v>1.8975528478622437</v>
      </c>
      <c r="T21" s="54">
        <v>1.9034616947174072</v>
      </c>
      <c r="U21" s="54">
        <v>1.9079362154006958</v>
      </c>
      <c r="V21" s="54">
        <v>1.9077250957489014</v>
      </c>
      <c r="W21" s="54">
        <v>1.9074100255966187</v>
      </c>
      <c r="X21" s="54">
        <v>1.9072873592376709</v>
      </c>
      <c r="Y21" s="54">
        <v>1.9073306322097778</v>
      </c>
      <c r="Z21" s="54">
        <v>1.9075406789779663</v>
      </c>
      <c r="AA21" s="55">
        <v>1.9074674844741821</v>
      </c>
    </row>
    <row r="22" spans="1:2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69"/>
      <c r="B23" s="10" t="s">
        <v>85</v>
      </c>
      <c r="C23" s="69"/>
      <c r="D23" s="69"/>
      <c r="E23" s="69"/>
      <c r="F23" s="69"/>
      <c r="G23" s="69"/>
      <c r="H23" s="69"/>
      <c r="I23" s="69"/>
      <c r="J23" s="69"/>
      <c r="K23" s="69"/>
      <c r="L23" s="69"/>
      <c r="M23" s="69"/>
      <c r="N23" s="69"/>
      <c r="O23" s="69"/>
      <c r="P23" s="69"/>
      <c r="Q23" s="69"/>
      <c r="R23" s="69"/>
      <c r="S23" s="69"/>
      <c r="T23" s="69"/>
      <c r="U23" s="69"/>
      <c r="V23" s="69"/>
      <c r="W23" s="69"/>
      <c r="X23" s="69"/>
      <c r="Y23" s="69"/>
      <c r="Z23" s="69"/>
      <c r="AA23" s="69"/>
    </row>
    <row r="24" spans="1:27" x14ac:dyDescent="0.25">
      <c r="A24" s="15" t="s">
        <v>84</v>
      </c>
      <c r="B24" s="22" t="s">
        <v>83</v>
      </c>
      <c r="C24" s="46" t="s">
        <v>45</v>
      </c>
      <c r="D24" s="46" t="s">
        <v>46</v>
      </c>
      <c r="E24" s="46" t="s">
        <v>47</v>
      </c>
      <c r="F24" s="46" t="s">
        <v>48</v>
      </c>
      <c r="G24" s="46" t="s">
        <v>49</v>
      </c>
      <c r="H24" s="46" t="s">
        <v>50</v>
      </c>
      <c r="I24" s="46" t="s">
        <v>51</v>
      </c>
      <c r="J24" s="46" t="s">
        <v>52</v>
      </c>
      <c r="K24" s="46" t="s">
        <v>53</v>
      </c>
      <c r="L24" s="46" t="s">
        <v>54</v>
      </c>
      <c r="M24" s="46" t="s">
        <v>55</v>
      </c>
      <c r="N24" s="46" t="s">
        <v>56</v>
      </c>
      <c r="O24" s="46" t="s">
        <v>57</v>
      </c>
      <c r="P24" s="46" t="s">
        <v>58</v>
      </c>
      <c r="Q24" s="46" t="s">
        <v>59</v>
      </c>
      <c r="R24" s="46" t="s">
        <v>60</v>
      </c>
      <c r="S24" s="46" t="s">
        <v>61</v>
      </c>
      <c r="T24" s="46" t="s">
        <v>62</v>
      </c>
      <c r="U24" s="46" t="s">
        <v>63</v>
      </c>
      <c r="V24" s="46" t="s">
        <v>64</v>
      </c>
      <c r="W24" s="46" t="s">
        <v>65</v>
      </c>
      <c r="X24" s="46" t="s">
        <v>66</v>
      </c>
      <c r="Y24" s="46" t="s">
        <v>67</v>
      </c>
      <c r="Z24" s="46" t="s">
        <v>68</v>
      </c>
      <c r="AA24" s="47" t="s">
        <v>69</v>
      </c>
    </row>
    <row r="25" spans="1:27" x14ac:dyDescent="0.25">
      <c r="A25" s="23">
        <v>1</v>
      </c>
      <c r="B25" s="21" t="str">
        <f>VLOOKUP($A25,$A$13:$AA$21,2)</f>
        <v>Carse of Gowrie</v>
      </c>
      <c r="C25" s="64">
        <f>VLOOKUP($A25,$A$13:$AA$21,3)</f>
        <v>1.783144474029541</v>
      </c>
      <c r="D25" s="64">
        <f>VLOOKUP($A25,$A$13:$AA$21,4)</f>
        <v>1.7903250455856323</v>
      </c>
      <c r="E25" s="64">
        <f>VLOOKUP($A25,$A$13:$AA$21,5)</f>
        <v>1.8011984825134277</v>
      </c>
      <c r="F25" s="64">
        <f>VLOOKUP($A25,$A$13:$AA$21,6)</f>
        <v>1.8146660327911377</v>
      </c>
      <c r="G25" s="64">
        <f>VLOOKUP($A25,$A$13:$AA$21,7)</f>
        <v>1.8255370855331421</v>
      </c>
      <c r="H25" s="64">
        <f>VLOOKUP($A25,$A$13:$AA$21,8)</f>
        <v>1.834359884262085</v>
      </c>
      <c r="I25" s="64">
        <f>VLOOKUP($A25,$A$13:$AA$21,9)</f>
        <v>1.8405305147171021</v>
      </c>
      <c r="J25" s="64">
        <f>VLOOKUP($A25,$A$13:$AA$21,10)</f>
        <v>1.8453794717788696</v>
      </c>
      <c r="K25" s="64">
        <f>VLOOKUP($A25,$A$13:$AA$21,11)</f>
        <v>1.8504638671875</v>
      </c>
      <c r="L25" s="64">
        <f>VLOOKUP($A25,$A$13:$AA$21,12)</f>
        <v>1.8554704189300537</v>
      </c>
      <c r="M25" s="64">
        <f>VLOOKUP($A25,$A$13:$AA$21,13)</f>
        <v>1.8614922761917114</v>
      </c>
      <c r="N25" s="64">
        <f>VLOOKUP($A25,$A$13:$AA$21,14)</f>
        <v>1.8687669038772583</v>
      </c>
      <c r="O25" s="64">
        <f>VLOOKUP($A25,$A$13:$AA$21,15)</f>
        <v>1.8759462833404541</v>
      </c>
      <c r="P25" s="64">
        <f>VLOOKUP($A25,$A$13:$AA$21,16)</f>
        <v>1.8831626176834106</v>
      </c>
      <c r="Q25" s="64">
        <f>VLOOKUP($A25,$A$13:$AA$21,17)</f>
        <v>1.8887625932693481</v>
      </c>
      <c r="R25" s="64">
        <f>VLOOKUP($A25,$A$13:$AA$21,18)</f>
        <v>1.8930668830871582</v>
      </c>
      <c r="S25" s="64">
        <f>VLOOKUP($A25,$A$13:$AA$21,19)</f>
        <v>1.8975528478622437</v>
      </c>
      <c r="T25" s="64">
        <f>VLOOKUP($A25,$A$13:$AA$21,20)</f>
        <v>1.9034616947174072</v>
      </c>
      <c r="U25" s="64">
        <f>VLOOKUP($A25,$A$13:$AA$21,21)</f>
        <v>1.9079362154006958</v>
      </c>
      <c r="V25" s="64">
        <f>VLOOKUP($A25,$A$13:$AA$21,22)</f>
        <v>1.9077250957489014</v>
      </c>
      <c r="W25" s="64">
        <f>VLOOKUP($A25,$A$13:$AA$21,23)</f>
        <v>1.9074100255966187</v>
      </c>
      <c r="X25" s="64">
        <f>VLOOKUP($A25,$A$13:$AA$21,24)</f>
        <v>1.9072873592376709</v>
      </c>
      <c r="Y25" s="64">
        <f>VLOOKUP($A25,$A$13:$AA$21,25)</f>
        <v>1.9073306322097778</v>
      </c>
      <c r="Z25" s="64">
        <f>VLOOKUP($A25,$A$13:$AA$21,26)</f>
        <v>1.9075406789779663</v>
      </c>
      <c r="AA25" s="65">
        <f>VLOOKUP($A25,$A$13:$AA$21,27)</f>
        <v>1.9074674844741821</v>
      </c>
    </row>
    <row r="26" spans="1:27" x14ac:dyDescent="0.25">
      <c r="A26" s="66"/>
      <c r="B26" s="66"/>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x14ac:dyDescent="0.25">
      <c r="A27" s="161" t="s">
        <v>87</v>
      </c>
      <c r="B27" s="161"/>
      <c r="C27" s="161"/>
      <c r="D27" s="161"/>
    </row>
    <row r="47" spans="1:27"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5.75" x14ac:dyDescent="0.25">
      <c r="A48" s="154" t="s">
        <v>379</v>
      </c>
      <c r="B48" s="154"/>
      <c r="C48" s="154"/>
      <c r="D48" s="154"/>
      <c r="E48" s="154"/>
      <c r="F48" s="154"/>
      <c r="G48" s="2"/>
      <c r="H48" s="2"/>
      <c r="I48" s="2"/>
      <c r="J48" s="2"/>
      <c r="K48" s="12"/>
      <c r="L48" s="2"/>
      <c r="M48" s="2"/>
      <c r="N48" s="2"/>
      <c r="O48" s="2"/>
      <c r="P48" s="155"/>
      <c r="Q48" s="155"/>
      <c r="R48" s="155"/>
      <c r="S48" s="155"/>
      <c r="T48" s="155"/>
      <c r="U48" s="155"/>
      <c r="V48" s="155"/>
      <c r="W48" s="25"/>
      <c r="X48" s="25"/>
      <c r="Y48" s="25"/>
      <c r="Z48" s="25"/>
      <c r="AA48" s="25"/>
    </row>
    <row r="49" spans="1:27" ht="15.75" x14ac:dyDescent="0.25">
      <c r="A49" s="156" t="s">
        <v>27</v>
      </c>
      <c r="B49" s="156"/>
      <c r="C49" s="156"/>
      <c r="D49" s="156"/>
      <c r="E49" s="156"/>
      <c r="F49" s="156"/>
      <c r="G49" s="31"/>
      <c r="H49" s="31"/>
      <c r="I49" s="31"/>
      <c r="J49" s="31"/>
      <c r="K49" s="157" t="s">
        <v>86</v>
      </c>
      <c r="L49" s="157"/>
      <c r="M49" s="31"/>
      <c r="N49" s="31"/>
      <c r="O49" s="31"/>
      <c r="P49" s="156"/>
      <c r="Q49" s="156"/>
      <c r="R49" s="156"/>
      <c r="S49" s="156"/>
      <c r="T49" s="156"/>
      <c r="U49" s="156"/>
      <c r="V49" s="156"/>
      <c r="W49" s="11"/>
      <c r="X49" s="11"/>
      <c r="Y49" s="11"/>
      <c r="Z49" s="11"/>
      <c r="AA49" s="11"/>
    </row>
    <row r="51" spans="1:27" ht="15.75" x14ac:dyDescent="0.25">
      <c r="A51" s="170" t="s">
        <v>382</v>
      </c>
      <c r="B51" s="170"/>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row>
    <row r="53" spans="1:27" x14ac:dyDescent="0.25">
      <c r="A53" s="15" t="s">
        <v>84</v>
      </c>
      <c r="B53" s="15" t="s">
        <v>83</v>
      </c>
      <c r="C53" s="46"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18">
        <v>1</v>
      </c>
      <c r="B54" s="26" t="s">
        <v>299</v>
      </c>
      <c r="C54" s="56">
        <v>89.239395141601563</v>
      </c>
      <c r="D54" s="57">
        <v>83</v>
      </c>
      <c r="E54" s="57">
        <v>81.067283630371094</v>
      </c>
      <c r="F54" s="57">
        <v>79.101066589355469</v>
      </c>
      <c r="G54" s="57">
        <v>77.25421142578125</v>
      </c>
      <c r="H54" s="57">
        <v>75.537071228027344</v>
      </c>
      <c r="I54" s="57">
        <v>73.930610656738281</v>
      </c>
      <c r="J54" s="58">
        <v>72.355216979980469</v>
      </c>
      <c r="K54" s="58">
        <v>70.825233459472656</v>
      </c>
      <c r="L54" s="58">
        <v>69.401458740234375</v>
      </c>
      <c r="M54" s="58">
        <v>68.065025329589844</v>
      </c>
      <c r="N54" s="58">
        <v>66.823814392089844</v>
      </c>
      <c r="O54" s="58">
        <v>65.640892028808594</v>
      </c>
      <c r="P54" s="58">
        <v>64.503570556640625</v>
      </c>
      <c r="Q54" s="58">
        <v>63.402873992919922</v>
      </c>
      <c r="R54" s="58">
        <v>62.360698699951172</v>
      </c>
      <c r="S54" s="58">
        <v>61.397987365722656</v>
      </c>
      <c r="T54" s="58">
        <v>60.48687744140625</v>
      </c>
      <c r="U54" s="58">
        <v>59.605365753173828</v>
      </c>
      <c r="V54" s="58">
        <v>58.785411834716797</v>
      </c>
      <c r="W54" s="58">
        <v>57.989398956298828</v>
      </c>
      <c r="X54" s="58">
        <v>57.215301513671875</v>
      </c>
      <c r="Y54" s="58">
        <v>56.506282806396484</v>
      </c>
      <c r="Z54" s="58">
        <v>55.836338043212891</v>
      </c>
      <c r="AA54" s="59">
        <v>55.219028472900391</v>
      </c>
    </row>
    <row r="55" spans="1:27" x14ac:dyDescent="0.25">
      <c r="A55" s="19">
        <v>2</v>
      </c>
      <c r="B55" s="16" t="s">
        <v>300</v>
      </c>
      <c r="C55" s="48">
        <v>86.034332275390625</v>
      </c>
      <c r="D55" s="49">
        <v>80</v>
      </c>
      <c r="E55" s="49">
        <v>78.145965576171875</v>
      </c>
      <c r="F55" s="49">
        <v>76.227577209472656</v>
      </c>
      <c r="G55" s="49">
        <v>74.442314147949219</v>
      </c>
      <c r="H55" s="49">
        <v>72.7537841796875</v>
      </c>
      <c r="I55" s="49">
        <v>71.184524536132813</v>
      </c>
      <c r="J55" s="50">
        <v>69.62872314453125</v>
      </c>
      <c r="K55" s="50">
        <v>68.141105651855469</v>
      </c>
      <c r="L55" s="50">
        <v>66.730537414550781</v>
      </c>
      <c r="M55" s="50">
        <v>65.443183898925781</v>
      </c>
      <c r="N55" s="50">
        <v>64.241935729980469</v>
      </c>
      <c r="O55" s="50">
        <v>63.0931396484375</v>
      </c>
      <c r="P55" s="50">
        <v>62.003520965576172</v>
      </c>
      <c r="Q55" s="50">
        <v>60.952224731445313</v>
      </c>
      <c r="R55" s="50">
        <v>59.949047088623047</v>
      </c>
      <c r="S55" s="50">
        <v>59.030231475830078</v>
      </c>
      <c r="T55" s="50">
        <v>58.153945922851562</v>
      </c>
      <c r="U55" s="50">
        <v>57.313796997070313</v>
      </c>
      <c r="V55" s="50">
        <v>56.530574798583984</v>
      </c>
      <c r="W55" s="50">
        <v>55.760066986083984</v>
      </c>
      <c r="X55" s="50">
        <v>55.006031036376953</v>
      </c>
      <c r="Y55" s="50">
        <v>54.312183380126953</v>
      </c>
      <c r="Z55" s="50">
        <v>53.669460296630859</v>
      </c>
      <c r="AA55" s="51">
        <v>53.070297241210937</v>
      </c>
    </row>
    <row r="56" spans="1:27" x14ac:dyDescent="0.25">
      <c r="A56" s="19">
        <v>3</v>
      </c>
      <c r="B56" s="16" t="s">
        <v>301</v>
      </c>
      <c r="C56" s="48">
        <v>100.11025238037109</v>
      </c>
      <c r="D56" s="49">
        <v>93</v>
      </c>
      <c r="E56" s="49">
        <v>90.851936340332031</v>
      </c>
      <c r="F56" s="49">
        <v>88.630531311035156</v>
      </c>
      <c r="G56" s="49">
        <v>86.543441772460938</v>
      </c>
      <c r="H56" s="49">
        <v>84.586227416992188</v>
      </c>
      <c r="I56" s="49">
        <v>82.7769775390625</v>
      </c>
      <c r="J56" s="50">
        <v>81.004287719726563</v>
      </c>
      <c r="K56" s="50">
        <v>79.285514831542969</v>
      </c>
      <c r="L56" s="50">
        <v>77.663421630859375</v>
      </c>
      <c r="M56" s="50">
        <v>76.132034301757812</v>
      </c>
      <c r="N56" s="50">
        <v>74.720436096191406</v>
      </c>
      <c r="O56" s="50">
        <v>73.372543334960938</v>
      </c>
      <c r="P56" s="50">
        <v>72.075286865234375</v>
      </c>
      <c r="Q56" s="50">
        <v>70.829872131347656</v>
      </c>
      <c r="R56" s="50">
        <v>69.66058349609375</v>
      </c>
      <c r="S56" s="50">
        <v>68.582267761230469</v>
      </c>
      <c r="T56" s="50">
        <v>67.560791015625</v>
      </c>
      <c r="U56" s="50">
        <v>66.584846496582031</v>
      </c>
      <c r="V56" s="50">
        <v>65.666534423828125</v>
      </c>
      <c r="W56" s="50">
        <v>64.763008117675781</v>
      </c>
      <c r="X56" s="50">
        <v>63.882671356201172</v>
      </c>
      <c r="Y56" s="50">
        <v>63.0771484375</v>
      </c>
      <c r="Z56" s="50">
        <v>62.329814910888672</v>
      </c>
      <c r="AA56" s="51">
        <v>61.633163452148438</v>
      </c>
    </row>
    <row r="57" spans="1:27" x14ac:dyDescent="0.25">
      <c r="A57" s="19">
        <v>4</v>
      </c>
      <c r="B57" s="16" t="s">
        <v>302</v>
      </c>
      <c r="C57" s="52">
        <v>88.229995727539063</v>
      </c>
      <c r="D57" s="50">
        <v>82</v>
      </c>
      <c r="E57" s="50">
        <v>80.0924072265625</v>
      </c>
      <c r="F57" s="50">
        <v>78.143692016601563</v>
      </c>
      <c r="G57" s="50">
        <v>76.332771301269531</v>
      </c>
      <c r="H57" s="50">
        <v>74.626213073730469</v>
      </c>
      <c r="I57" s="50">
        <v>73.022430419921875</v>
      </c>
      <c r="J57" s="50">
        <v>71.454879760742188</v>
      </c>
      <c r="K57" s="50">
        <v>69.941390991210938</v>
      </c>
      <c r="L57" s="50">
        <v>68.519355773925781</v>
      </c>
      <c r="M57" s="50">
        <v>67.178627014160156</v>
      </c>
      <c r="N57" s="50">
        <v>65.950927734375</v>
      </c>
      <c r="O57" s="50">
        <v>64.771377563476562</v>
      </c>
      <c r="P57" s="50">
        <v>63.653167724609375</v>
      </c>
      <c r="Q57" s="50">
        <v>62.579856872558594</v>
      </c>
      <c r="R57" s="50">
        <v>61.553791046142578</v>
      </c>
      <c r="S57" s="50">
        <v>60.607219696044922</v>
      </c>
      <c r="T57" s="50">
        <v>59.698280334472656</v>
      </c>
      <c r="U57" s="50">
        <v>58.834663391113281</v>
      </c>
      <c r="V57" s="50">
        <v>58.030330657958984</v>
      </c>
      <c r="W57" s="50">
        <v>57.240886688232422</v>
      </c>
      <c r="X57" s="50">
        <v>56.469150543212891</v>
      </c>
      <c r="Y57" s="50">
        <v>55.7567138671875</v>
      </c>
      <c r="Z57" s="50">
        <v>55.104400634765625</v>
      </c>
      <c r="AA57" s="51">
        <v>54.488578796386719</v>
      </c>
    </row>
    <row r="58" spans="1:27" x14ac:dyDescent="0.25">
      <c r="A58" s="19">
        <v>5</v>
      </c>
      <c r="B58" s="16" t="s">
        <v>303</v>
      </c>
      <c r="C58" s="52">
        <v>109.92850494384766</v>
      </c>
      <c r="D58" s="50">
        <v>102</v>
      </c>
      <c r="E58" s="50">
        <v>99.687744140625</v>
      </c>
      <c r="F58" s="50">
        <v>97.281211853027344</v>
      </c>
      <c r="G58" s="50">
        <v>95.013961791992188</v>
      </c>
      <c r="H58" s="50">
        <v>92.890800476074219</v>
      </c>
      <c r="I58" s="50">
        <v>90.919486999511719</v>
      </c>
      <c r="J58" s="50">
        <v>89.003837585449219</v>
      </c>
      <c r="K58" s="50">
        <v>87.138748168945313</v>
      </c>
      <c r="L58" s="50">
        <v>85.377044677734375</v>
      </c>
      <c r="M58" s="50">
        <v>83.729713439941406</v>
      </c>
      <c r="N58" s="50">
        <v>82.210899353027344</v>
      </c>
      <c r="O58" s="50">
        <v>80.743812561035156</v>
      </c>
      <c r="P58" s="50">
        <v>79.34271240234375</v>
      </c>
      <c r="Q58" s="50">
        <v>78.009109497070313</v>
      </c>
      <c r="R58" s="50">
        <v>76.740745544433594</v>
      </c>
      <c r="S58" s="50">
        <v>75.564445495605469</v>
      </c>
      <c r="T58" s="50">
        <v>74.442970275878906</v>
      </c>
      <c r="U58" s="50">
        <v>73.381874084472656</v>
      </c>
      <c r="V58" s="50">
        <v>72.38116455078125</v>
      </c>
      <c r="W58" s="50">
        <v>71.404525756835938</v>
      </c>
      <c r="X58" s="50">
        <v>70.441246032714844</v>
      </c>
      <c r="Y58" s="50">
        <v>69.538421630859375</v>
      </c>
      <c r="Z58" s="50">
        <v>68.703910827636719</v>
      </c>
      <c r="AA58" s="51">
        <v>67.930740356445313</v>
      </c>
    </row>
    <row r="59" spans="1:27" x14ac:dyDescent="0.25">
      <c r="A59" s="19">
        <v>6</v>
      </c>
      <c r="B59" s="16" t="s">
        <v>304</v>
      </c>
      <c r="C59" s="52">
        <v>95.8466796875</v>
      </c>
      <c r="D59" s="50">
        <v>89</v>
      </c>
      <c r="E59" s="50">
        <v>86.96392822265625</v>
      </c>
      <c r="F59" s="50">
        <v>84.841445922851562</v>
      </c>
      <c r="G59" s="50">
        <v>82.851089477539063</v>
      </c>
      <c r="H59" s="50">
        <v>80.999191284179687</v>
      </c>
      <c r="I59" s="50">
        <v>79.267562866210938</v>
      </c>
      <c r="J59" s="50">
        <v>77.567840576171875</v>
      </c>
      <c r="K59" s="50">
        <v>75.925430297851563</v>
      </c>
      <c r="L59" s="50">
        <v>74.36798095703125</v>
      </c>
      <c r="M59" s="50">
        <v>72.916877746582031</v>
      </c>
      <c r="N59" s="50">
        <v>71.579315185546875</v>
      </c>
      <c r="O59" s="50">
        <v>70.302116394042969</v>
      </c>
      <c r="P59" s="50">
        <v>69.07061767578125</v>
      </c>
      <c r="Q59" s="50">
        <v>67.900901794433594</v>
      </c>
      <c r="R59" s="50">
        <v>66.800979614257812</v>
      </c>
      <c r="S59" s="50">
        <v>65.7835693359375</v>
      </c>
      <c r="T59" s="50">
        <v>64.811538696289062</v>
      </c>
      <c r="U59" s="50">
        <v>63.8802490234375</v>
      </c>
      <c r="V59" s="50">
        <v>63.009521484375</v>
      </c>
      <c r="W59" s="50">
        <v>62.14990234375</v>
      </c>
      <c r="X59" s="50">
        <v>61.305141448974609</v>
      </c>
      <c r="Y59" s="50">
        <v>60.530872344970703</v>
      </c>
      <c r="Z59" s="50">
        <v>59.811084747314453</v>
      </c>
      <c r="AA59" s="51">
        <v>59.135688781738281</v>
      </c>
    </row>
    <row r="60" spans="1:27" x14ac:dyDescent="0.25">
      <c r="A60" s="19">
        <v>7</v>
      </c>
      <c r="B60" s="16" t="s">
        <v>305</v>
      </c>
      <c r="C60" s="52">
        <v>93.644729614257813</v>
      </c>
      <c r="D60" s="50">
        <v>87</v>
      </c>
      <c r="E60" s="50">
        <v>85.00732421875</v>
      </c>
      <c r="F60" s="50">
        <v>82.93487548828125</v>
      </c>
      <c r="G60" s="50">
        <v>80.979774475097656</v>
      </c>
      <c r="H60" s="50">
        <v>79.146903991699219</v>
      </c>
      <c r="I60" s="50">
        <v>77.449714660644531</v>
      </c>
      <c r="J60" s="50">
        <v>75.765151977539062</v>
      </c>
      <c r="K60" s="50">
        <v>74.140106201171875</v>
      </c>
      <c r="L60" s="50">
        <v>72.588760375976563</v>
      </c>
      <c r="M60" s="50">
        <v>71.159912109375</v>
      </c>
      <c r="N60" s="50">
        <v>69.833488464355469</v>
      </c>
      <c r="O60" s="50">
        <v>68.580284118652344</v>
      </c>
      <c r="P60" s="50">
        <v>67.373512268066406</v>
      </c>
      <c r="Q60" s="50">
        <v>66.227584838867188</v>
      </c>
      <c r="R60" s="50">
        <v>65.143623352050781</v>
      </c>
      <c r="S60" s="50">
        <v>64.137710571289063</v>
      </c>
      <c r="T60" s="50">
        <v>63.184482574462891</v>
      </c>
      <c r="U60" s="50">
        <v>62.279613494873047</v>
      </c>
      <c r="V60" s="50">
        <v>61.434566497802734</v>
      </c>
      <c r="W60" s="50">
        <v>60.602737426757813</v>
      </c>
      <c r="X60" s="50">
        <v>59.787631988525391</v>
      </c>
      <c r="Y60" s="50">
        <v>59.039386749267578</v>
      </c>
      <c r="Z60" s="50">
        <v>58.34912109375</v>
      </c>
      <c r="AA60" s="51">
        <v>57.708816528320313</v>
      </c>
    </row>
    <row r="61" spans="1:27" x14ac:dyDescent="0.25">
      <c r="A61" s="19">
        <v>8</v>
      </c>
      <c r="B61" s="16" t="s">
        <v>306</v>
      </c>
      <c r="C61" s="52">
        <v>92.507492065429687</v>
      </c>
      <c r="D61" s="50">
        <v>86</v>
      </c>
      <c r="E61" s="50">
        <v>84.015472412109375</v>
      </c>
      <c r="F61" s="50">
        <v>81.954978942871094</v>
      </c>
      <c r="G61" s="50">
        <v>80.026786804199219</v>
      </c>
      <c r="H61" s="50">
        <v>78.236305236816406</v>
      </c>
      <c r="I61" s="50">
        <v>76.558143615722656</v>
      </c>
      <c r="J61" s="50">
        <v>74.906768798828125</v>
      </c>
      <c r="K61" s="50">
        <v>73.324172973632813</v>
      </c>
      <c r="L61" s="50">
        <v>71.809829711914063</v>
      </c>
      <c r="M61" s="50">
        <v>70.3917236328125</v>
      </c>
      <c r="N61" s="50">
        <v>69.092559814453125</v>
      </c>
      <c r="O61" s="50">
        <v>67.854225158691406</v>
      </c>
      <c r="P61" s="50">
        <v>66.655418395996094</v>
      </c>
      <c r="Q61" s="50">
        <v>65.52166748046875</v>
      </c>
      <c r="R61" s="50">
        <v>64.451080322265625</v>
      </c>
      <c r="S61" s="50">
        <v>63.461051940917969</v>
      </c>
      <c r="T61" s="50">
        <v>62.5177001953125</v>
      </c>
      <c r="U61" s="50">
        <v>61.618118286132813</v>
      </c>
      <c r="V61" s="50">
        <v>60.775608062744141</v>
      </c>
      <c r="W61" s="50">
        <v>59.949462890625</v>
      </c>
      <c r="X61" s="50">
        <v>59.141674041748047</v>
      </c>
      <c r="Y61" s="50">
        <v>58.397121429443359</v>
      </c>
      <c r="Z61" s="50">
        <v>57.712791442871094</v>
      </c>
      <c r="AA61" s="51">
        <v>57.073379516601563</v>
      </c>
    </row>
    <row r="62" spans="1:27" x14ac:dyDescent="0.25">
      <c r="A62" s="20">
        <v>9</v>
      </c>
      <c r="B62" s="17" t="s">
        <v>307</v>
      </c>
      <c r="C62" s="53">
        <v>87.147476196289063</v>
      </c>
      <c r="D62" s="54">
        <v>81</v>
      </c>
      <c r="E62" s="54">
        <v>79.122413635253906</v>
      </c>
      <c r="F62" s="54">
        <v>77.209236145019531</v>
      </c>
      <c r="G62" s="54">
        <v>75.410629272460938</v>
      </c>
      <c r="H62" s="54">
        <v>73.721588134765625</v>
      </c>
      <c r="I62" s="54">
        <v>72.129745483398437</v>
      </c>
      <c r="J62" s="54">
        <v>70.580543518066406</v>
      </c>
      <c r="K62" s="54">
        <v>69.080467224121094</v>
      </c>
      <c r="L62" s="54">
        <v>67.673004150390625</v>
      </c>
      <c r="M62" s="54">
        <v>66.365745544433594</v>
      </c>
      <c r="N62" s="54">
        <v>65.141220092773437</v>
      </c>
      <c r="O62" s="54">
        <v>63.975315093994141</v>
      </c>
      <c r="P62" s="54">
        <v>62.856555938720703</v>
      </c>
      <c r="Q62" s="54">
        <v>61.791210174560547</v>
      </c>
      <c r="R62" s="54">
        <v>60.787078857421875</v>
      </c>
      <c r="S62" s="54">
        <v>59.848728179931641</v>
      </c>
      <c r="T62" s="54">
        <v>58.963310241699219</v>
      </c>
      <c r="U62" s="54">
        <v>58.117431640625</v>
      </c>
      <c r="V62" s="54">
        <v>57.320426940917969</v>
      </c>
      <c r="W62" s="54">
        <v>56.542362213134766</v>
      </c>
      <c r="X62" s="54">
        <v>55.775455474853516</v>
      </c>
      <c r="Y62" s="54">
        <v>55.075267791748047</v>
      </c>
      <c r="Z62" s="54">
        <v>54.42236328125</v>
      </c>
      <c r="AA62" s="55">
        <v>53.811618804931641</v>
      </c>
    </row>
    <row r="63" spans="1:27"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x14ac:dyDescent="0.25">
      <c r="A64" s="69"/>
      <c r="B64" s="10" t="s">
        <v>85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x14ac:dyDescent="0.25">
      <c r="A65" s="22" t="s">
        <v>84</v>
      </c>
      <c r="B65" s="15" t="s">
        <v>83</v>
      </c>
      <c r="C65" s="60" t="s">
        <v>45</v>
      </c>
      <c r="D65" s="46" t="s">
        <v>46</v>
      </c>
      <c r="E65" s="46" t="s">
        <v>47</v>
      </c>
      <c r="F65" s="46" t="s">
        <v>48</v>
      </c>
      <c r="G65" s="46" t="s">
        <v>49</v>
      </c>
      <c r="H65" s="46" t="s">
        <v>50</v>
      </c>
      <c r="I65" s="46" t="s">
        <v>51</v>
      </c>
      <c r="J65" s="46" t="s">
        <v>52</v>
      </c>
      <c r="K65" s="46" t="s">
        <v>53</v>
      </c>
      <c r="L65" s="46" t="s">
        <v>54</v>
      </c>
      <c r="M65" s="46" t="s">
        <v>55</v>
      </c>
      <c r="N65" s="46" t="s">
        <v>56</v>
      </c>
      <c r="O65" s="46" t="s">
        <v>57</v>
      </c>
      <c r="P65" s="46" t="s">
        <v>58</v>
      </c>
      <c r="Q65" s="46" t="s">
        <v>59</v>
      </c>
      <c r="R65" s="46" t="s">
        <v>60</v>
      </c>
      <c r="S65" s="46" t="s">
        <v>61</v>
      </c>
      <c r="T65" s="46" t="s">
        <v>62</v>
      </c>
      <c r="U65" s="46" t="s">
        <v>63</v>
      </c>
      <c r="V65" s="46" t="s">
        <v>64</v>
      </c>
      <c r="W65" s="46" t="s">
        <v>65</v>
      </c>
      <c r="X65" s="46" t="s">
        <v>66</v>
      </c>
      <c r="Y65" s="46" t="s">
        <v>67</v>
      </c>
      <c r="Z65" s="46" t="s">
        <v>68</v>
      </c>
      <c r="AA65" s="47" t="s">
        <v>69</v>
      </c>
    </row>
    <row r="66" spans="1:27" x14ac:dyDescent="0.25">
      <c r="A66" s="110">
        <v>1</v>
      </c>
      <c r="B66" s="101" t="str">
        <f>VLOOKUP($A$66,$A$54:$AA$62,2)</f>
        <v>Carse of Gowrie</v>
      </c>
      <c r="C66" s="61">
        <f>VLOOKUP($A$66,$A$54:$AA$62,3)</f>
        <v>89.239395141601563</v>
      </c>
      <c r="D66" s="62">
        <f>VLOOKUP($A$66,$A$54:$AA$62,4)</f>
        <v>83</v>
      </c>
      <c r="E66" s="62">
        <f>VLOOKUP($A$66,$A$54:$AA$62,5)</f>
        <v>81.067283630371094</v>
      </c>
      <c r="F66" s="62">
        <f>VLOOKUP($A$66,$A$54:$AA$62,6)</f>
        <v>79.101066589355469</v>
      </c>
      <c r="G66" s="62">
        <f>VLOOKUP($A$66,$A$54:$AA$62,7)</f>
        <v>77.25421142578125</v>
      </c>
      <c r="H66" s="62">
        <f>VLOOKUP($A$66,$A$54:$AA$62,8)</f>
        <v>75.537071228027344</v>
      </c>
      <c r="I66" s="62">
        <f>VLOOKUP($A$66,$A$54:$AA$62,9)</f>
        <v>73.930610656738281</v>
      </c>
      <c r="J66" s="62">
        <f>VLOOKUP($A$66,$A$54:$AA$62,10)</f>
        <v>72.355216979980469</v>
      </c>
      <c r="K66" s="62">
        <f>VLOOKUP($A$66,$A$54:$AA$62,11)</f>
        <v>70.825233459472656</v>
      </c>
      <c r="L66" s="62">
        <f>VLOOKUP($A$66,$A$54:$AA$62,12)</f>
        <v>69.401458740234375</v>
      </c>
      <c r="M66" s="62">
        <f>VLOOKUP($A$66,$A$54:$AA$62,13)</f>
        <v>68.065025329589844</v>
      </c>
      <c r="N66" s="62">
        <f>VLOOKUP($A$66,$A$54:$AA$62,14)</f>
        <v>66.823814392089844</v>
      </c>
      <c r="O66" s="62">
        <f>VLOOKUP($A$66,$A$54:$AA$62,15)</f>
        <v>65.640892028808594</v>
      </c>
      <c r="P66" s="62">
        <f>VLOOKUP($A$66,$A$54:$AA$62,16)</f>
        <v>64.503570556640625</v>
      </c>
      <c r="Q66" s="62">
        <f>VLOOKUP($A$66,$A$54:$AA$62,17)</f>
        <v>63.402873992919922</v>
      </c>
      <c r="R66" s="62">
        <f>VLOOKUP($A$66,$A$54:$AA$62,18)</f>
        <v>62.360698699951172</v>
      </c>
      <c r="S66" s="62">
        <f>VLOOKUP($A$66,$A$54:$AA$62,19)</f>
        <v>61.397987365722656</v>
      </c>
      <c r="T66" s="62">
        <f>VLOOKUP($A$66,$A$54:$AA$62,20)</f>
        <v>60.48687744140625</v>
      </c>
      <c r="U66" s="62">
        <f>VLOOKUP($A$66,$A$54:$AA$62,21)</f>
        <v>59.605365753173828</v>
      </c>
      <c r="V66" s="62">
        <f>VLOOKUP($A$66,$A$54:$AA$62,22)</f>
        <v>58.785411834716797</v>
      </c>
      <c r="W66" s="62">
        <f>VLOOKUP($A$66,$A$54:$AA$62,23)</f>
        <v>57.989398956298828</v>
      </c>
      <c r="X66" s="62">
        <f>VLOOKUP($A$66,$A$54:$AA$62,24)</f>
        <v>57.215301513671875</v>
      </c>
      <c r="Y66" s="62">
        <f>VLOOKUP($A$66,$A$54:$AA$62,25)</f>
        <v>56.506282806396484</v>
      </c>
      <c r="Z66" s="62">
        <f>VLOOKUP($A$66,$A$54:$AA$62,26)</f>
        <v>55.836338043212891</v>
      </c>
      <c r="AA66" s="63">
        <f>VLOOKUP($A$66,$A$54:$AA$62,27)</f>
        <v>55.219028472900391</v>
      </c>
    </row>
    <row r="67" spans="1:27" x14ac:dyDescent="0.25">
      <c r="A67" s="25"/>
      <c r="B67" s="25"/>
      <c r="C67" s="67"/>
      <c r="D67" s="67"/>
      <c r="E67" s="67"/>
      <c r="F67" s="67"/>
      <c r="G67" s="67"/>
      <c r="H67" s="67"/>
      <c r="I67" s="67"/>
      <c r="J67" s="67"/>
      <c r="K67" s="67"/>
      <c r="L67" s="67"/>
      <c r="M67" s="67"/>
      <c r="N67" s="67"/>
      <c r="O67" s="67"/>
      <c r="P67" s="67"/>
      <c r="Q67" s="67"/>
      <c r="R67" s="67"/>
      <c r="S67" s="67"/>
      <c r="T67" s="67"/>
      <c r="U67" s="67"/>
      <c r="V67" s="67"/>
      <c r="W67" s="67"/>
      <c r="X67" s="67"/>
      <c r="Y67" s="67"/>
      <c r="Z67" s="67"/>
      <c r="AA67" s="67"/>
    </row>
    <row r="68" spans="1:27" x14ac:dyDescent="0.25">
      <c r="A68" s="161" t="s">
        <v>87</v>
      </c>
      <c r="B68" s="161"/>
      <c r="C68" s="161"/>
      <c r="D68" s="161"/>
    </row>
    <row r="88" spans="1:27"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5.75" x14ac:dyDescent="0.25">
      <c r="A89" s="154" t="s">
        <v>379</v>
      </c>
      <c r="B89" s="154"/>
      <c r="C89" s="154"/>
      <c r="D89" s="154"/>
      <c r="E89" s="154"/>
      <c r="F89" s="154"/>
      <c r="G89" s="2"/>
      <c r="H89" s="2"/>
      <c r="I89" s="2"/>
      <c r="J89" s="2"/>
      <c r="K89" s="12"/>
      <c r="L89" s="2"/>
      <c r="M89" s="2"/>
      <c r="N89" s="2"/>
      <c r="O89" s="2"/>
      <c r="P89" s="155"/>
      <c r="Q89" s="155"/>
      <c r="R89" s="155"/>
      <c r="S89" s="155"/>
      <c r="T89" s="155"/>
      <c r="U89" s="155"/>
      <c r="V89" s="155"/>
      <c r="W89" s="25"/>
      <c r="X89" s="25"/>
      <c r="Y89" s="25"/>
      <c r="Z89" s="25"/>
      <c r="AA89" s="25"/>
    </row>
    <row r="90" spans="1:27" ht="15.75" x14ac:dyDescent="0.25">
      <c r="A90" s="156" t="s">
        <v>27</v>
      </c>
      <c r="B90" s="156"/>
      <c r="C90" s="156"/>
      <c r="D90" s="156"/>
      <c r="E90" s="156"/>
      <c r="F90" s="156"/>
      <c r="G90" s="31"/>
      <c r="H90" s="31"/>
      <c r="I90" s="31"/>
      <c r="J90" s="31"/>
      <c r="K90" s="157" t="s">
        <v>86</v>
      </c>
      <c r="L90" s="157"/>
      <c r="M90" s="31"/>
      <c r="N90" s="31"/>
      <c r="O90" s="31"/>
      <c r="P90" s="156"/>
      <c r="Q90" s="156"/>
      <c r="R90" s="156"/>
      <c r="S90" s="156"/>
      <c r="T90" s="156"/>
      <c r="U90" s="156"/>
      <c r="V90" s="156"/>
      <c r="W90" s="11"/>
      <c r="X90" s="11"/>
      <c r="Y90" s="11"/>
      <c r="Z90" s="11"/>
      <c r="AA90" s="11"/>
    </row>
    <row r="92" spans="1:27" s="127" customFormat="1" ht="15.75" x14ac:dyDescent="0.25">
      <c r="A92" s="167" t="s">
        <v>396</v>
      </c>
      <c r="B92" s="167"/>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row>
    <row r="93" spans="1:27"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row>
    <row r="94" spans="1:27" x14ac:dyDescent="0.25">
      <c r="A94" s="22" t="s">
        <v>84</v>
      </c>
      <c r="B94" s="144" t="s">
        <v>83</v>
      </c>
      <c r="C94" s="32" t="s">
        <v>45</v>
      </c>
      <c r="D94" s="32" t="s">
        <v>46</v>
      </c>
      <c r="E94" s="32" t="s">
        <v>47</v>
      </c>
      <c r="F94" s="32" t="s">
        <v>48</v>
      </c>
      <c r="G94" s="32" t="s">
        <v>49</v>
      </c>
      <c r="H94" s="32" t="s">
        <v>50</v>
      </c>
      <c r="I94" s="32" t="s">
        <v>51</v>
      </c>
      <c r="J94" s="32" t="s">
        <v>52</v>
      </c>
      <c r="K94" s="32" t="s">
        <v>53</v>
      </c>
      <c r="L94" s="32" t="s">
        <v>54</v>
      </c>
      <c r="M94" s="32" t="s">
        <v>55</v>
      </c>
      <c r="N94" s="32" t="s">
        <v>56</v>
      </c>
      <c r="O94" s="32" t="s">
        <v>57</v>
      </c>
      <c r="P94" s="32" t="s">
        <v>58</v>
      </c>
      <c r="Q94" s="32" t="s">
        <v>59</v>
      </c>
      <c r="R94" s="32" t="s">
        <v>60</v>
      </c>
      <c r="S94" s="32" t="s">
        <v>61</v>
      </c>
      <c r="T94" s="32" t="s">
        <v>62</v>
      </c>
      <c r="U94" s="32" t="s">
        <v>63</v>
      </c>
      <c r="V94" s="32" t="s">
        <v>64</v>
      </c>
      <c r="W94" s="32" t="s">
        <v>65</v>
      </c>
      <c r="X94" s="32" t="s">
        <v>66</v>
      </c>
      <c r="Y94" s="32" t="s">
        <v>67</v>
      </c>
      <c r="Z94" s="32" t="s">
        <v>68</v>
      </c>
      <c r="AA94" s="33" t="s">
        <v>69</v>
      </c>
    </row>
    <row r="95" spans="1:27" x14ac:dyDescent="0.25">
      <c r="A95" s="18">
        <v>1</v>
      </c>
      <c r="B95" s="26" t="s">
        <v>299</v>
      </c>
      <c r="C95" s="34">
        <v>80.912261962890625</v>
      </c>
      <c r="D95" s="35">
        <v>81.805160522460938</v>
      </c>
      <c r="E95" s="35">
        <v>82.085289001464844</v>
      </c>
      <c r="F95" s="35">
        <v>82.402381896972656</v>
      </c>
      <c r="G95" s="35">
        <v>82.68133544921875</v>
      </c>
      <c r="H95" s="35">
        <v>82.96112060546875</v>
      </c>
      <c r="I95" s="35">
        <v>83.228218078613281</v>
      </c>
      <c r="J95" s="36">
        <v>83.497024536132813</v>
      </c>
      <c r="K95" s="36">
        <v>83.76812744140625</v>
      </c>
      <c r="L95" s="36">
        <v>84.038139343261719</v>
      </c>
      <c r="M95" s="36">
        <v>84.302497863769531</v>
      </c>
      <c r="N95" s="36">
        <v>84.547439575195312</v>
      </c>
      <c r="O95" s="36">
        <v>84.7740478515625</v>
      </c>
      <c r="P95" s="36">
        <v>85.006278991699219</v>
      </c>
      <c r="Q95" s="36">
        <v>85.228202819824219</v>
      </c>
      <c r="R95" s="36">
        <v>85.433799743652344</v>
      </c>
      <c r="S95" s="36">
        <v>85.633514404296875</v>
      </c>
      <c r="T95" s="36">
        <v>85.826301574707031</v>
      </c>
      <c r="U95" s="36">
        <v>86.017799377441406</v>
      </c>
      <c r="V95" s="36">
        <v>86.198371887207031</v>
      </c>
      <c r="W95" s="36">
        <v>86.3828125</v>
      </c>
      <c r="X95" s="36">
        <v>86.568412780761719</v>
      </c>
      <c r="Y95" s="36">
        <v>86.735313415527344</v>
      </c>
      <c r="Z95" s="36">
        <v>86.899696350097656</v>
      </c>
      <c r="AA95" s="37">
        <v>87.042007446289063</v>
      </c>
    </row>
    <row r="96" spans="1:27" x14ac:dyDescent="0.25">
      <c r="A96" s="19">
        <v>2</v>
      </c>
      <c r="B96" s="16" t="s">
        <v>300</v>
      </c>
      <c r="C96" s="38">
        <v>81.358665466308594</v>
      </c>
      <c r="D96" s="39">
        <v>82.26104736328125</v>
      </c>
      <c r="E96" s="39">
        <v>82.526046752929688</v>
      </c>
      <c r="F96" s="39">
        <v>82.826454162597656</v>
      </c>
      <c r="G96" s="39">
        <v>83.106391906738281</v>
      </c>
      <c r="H96" s="39">
        <v>83.384109497070313</v>
      </c>
      <c r="I96" s="39">
        <v>83.644432067871094</v>
      </c>
      <c r="J96" s="40">
        <v>83.920333862304688</v>
      </c>
      <c r="K96" s="40">
        <v>84.193840026855469</v>
      </c>
      <c r="L96" s="40">
        <v>84.465957641601563</v>
      </c>
      <c r="M96" s="40">
        <v>84.719329833984375</v>
      </c>
      <c r="N96" s="40">
        <v>84.954032897949219</v>
      </c>
      <c r="O96" s="40">
        <v>85.183242797851562</v>
      </c>
      <c r="P96" s="40">
        <v>85.407081604003906</v>
      </c>
      <c r="Q96" s="40">
        <v>85.629348754882813</v>
      </c>
      <c r="R96" s="40">
        <v>85.848793029785156</v>
      </c>
      <c r="S96" s="40">
        <v>86.049400329589844</v>
      </c>
      <c r="T96" s="40">
        <v>86.246192932128906</v>
      </c>
      <c r="U96" s="40">
        <v>86.434051513671875</v>
      </c>
      <c r="V96" s="40">
        <v>86.6114501953125</v>
      </c>
      <c r="W96" s="40">
        <v>86.7969970703125</v>
      </c>
      <c r="X96" s="40">
        <v>86.980400085449219</v>
      </c>
      <c r="Y96" s="40">
        <v>87.1497802734375</v>
      </c>
      <c r="Z96" s="40">
        <v>87.305458068847656</v>
      </c>
      <c r="AA96" s="41">
        <v>87.453292846679688</v>
      </c>
    </row>
    <row r="97" spans="1:27" x14ac:dyDescent="0.25">
      <c r="A97" s="19">
        <v>3</v>
      </c>
      <c r="B97" s="16" t="s">
        <v>301</v>
      </c>
      <c r="C97" s="38">
        <v>79.46661376953125</v>
      </c>
      <c r="D97" s="39">
        <v>80.38525390625</v>
      </c>
      <c r="E97" s="39">
        <v>80.665481567382813</v>
      </c>
      <c r="F97" s="39">
        <v>80.963409423828125</v>
      </c>
      <c r="G97" s="39">
        <v>81.249298095703125</v>
      </c>
      <c r="H97" s="39">
        <v>81.527008056640625</v>
      </c>
      <c r="I97" s="39">
        <v>81.788536071777344</v>
      </c>
      <c r="J97" s="40">
        <v>82.05615234375</v>
      </c>
      <c r="K97" s="40">
        <v>82.323005676269531</v>
      </c>
      <c r="L97" s="40">
        <v>82.585418701171875</v>
      </c>
      <c r="M97" s="40">
        <v>82.836418151855469</v>
      </c>
      <c r="N97" s="40">
        <v>83.074760437011719</v>
      </c>
      <c r="O97" s="40">
        <v>83.305625915527344</v>
      </c>
      <c r="P97" s="40">
        <v>83.53314208984375</v>
      </c>
      <c r="Q97" s="40">
        <v>83.755104064941406</v>
      </c>
      <c r="R97" s="40">
        <v>83.966026306152344</v>
      </c>
      <c r="S97" s="40">
        <v>84.161827087402344</v>
      </c>
      <c r="T97" s="40">
        <v>84.353416442871094</v>
      </c>
      <c r="U97" s="40">
        <v>84.538978576660156</v>
      </c>
      <c r="V97" s="40">
        <v>84.716636657714844</v>
      </c>
      <c r="W97" s="40">
        <v>84.894660949707031</v>
      </c>
      <c r="X97" s="40">
        <v>85.071990966796875</v>
      </c>
      <c r="Y97" s="40">
        <v>85.236259460449219</v>
      </c>
      <c r="Z97" s="40">
        <v>85.391242980957031</v>
      </c>
      <c r="AA97" s="41">
        <v>85.531059265136719</v>
      </c>
    </row>
    <row r="98" spans="1:27" x14ac:dyDescent="0.25">
      <c r="A98" s="19">
        <v>4</v>
      </c>
      <c r="B98" s="16" t="s">
        <v>302</v>
      </c>
      <c r="C98" s="42">
        <v>81.0943603515625</v>
      </c>
      <c r="D98" s="40">
        <v>82.013824462890625</v>
      </c>
      <c r="E98" s="40">
        <v>82.296142578125</v>
      </c>
      <c r="F98" s="40">
        <v>82.601593017578125</v>
      </c>
      <c r="G98" s="40">
        <v>82.878494262695313</v>
      </c>
      <c r="H98" s="40">
        <v>83.165321350097656</v>
      </c>
      <c r="I98" s="40">
        <v>83.439430236816406</v>
      </c>
      <c r="J98" s="40">
        <v>83.714492797851562</v>
      </c>
      <c r="K98" s="40">
        <v>83.99505615234375</v>
      </c>
      <c r="L98" s="40">
        <v>84.27410888671875</v>
      </c>
      <c r="M98" s="40">
        <v>84.532218933105469</v>
      </c>
      <c r="N98" s="40">
        <v>84.773101806640625</v>
      </c>
      <c r="O98" s="40">
        <v>85.013984680175781</v>
      </c>
      <c r="P98" s="40">
        <v>85.250381469726562</v>
      </c>
      <c r="Q98" s="40">
        <v>85.475624084472656</v>
      </c>
      <c r="R98" s="40">
        <v>85.692039489746094</v>
      </c>
      <c r="S98" s="40">
        <v>85.895645141601562</v>
      </c>
      <c r="T98" s="40">
        <v>86.090621948242188</v>
      </c>
      <c r="U98" s="40">
        <v>86.285781860351563</v>
      </c>
      <c r="V98" s="40">
        <v>86.474609375</v>
      </c>
      <c r="W98" s="40">
        <v>86.667022705078125</v>
      </c>
      <c r="X98" s="40">
        <v>86.850906372070313</v>
      </c>
      <c r="Y98" s="40">
        <v>87.019241333007813</v>
      </c>
      <c r="Z98" s="40">
        <v>87.182083129882813</v>
      </c>
      <c r="AA98" s="41">
        <v>87.329620361328125</v>
      </c>
    </row>
    <row r="99" spans="1:27" x14ac:dyDescent="0.25">
      <c r="A99" s="19">
        <v>5</v>
      </c>
      <c r="B99" s="16" t="s">
        <v>303</v>
      </c>
      <c r="C99" s="42">
        <v>78.351119995117187</v>
      </c>
      <c r="D99" s="40">
        <v>79.280685424804687</v>
      </c>
      <c r="E99" s="40">
        <v>79.558761596679687</v>
      </c>
      <c r="F99" s="40">
        <v>79.85479736328125</v>
      </c>
      <c r="G99" s="40">
        <v>80.13946533203125</v>
      </c>
      <c r="H99" s="40">
        <v>80.415306091308594</v>
      </c>
      <c r="I99" s="40">
        <v>80.675537109375</v>
      </c>
      <c r="J99" s="40">
        <v>80.9405517578125</v>
      </c>
      <c r="K99" s="40">
        <v>81.205513000488281</v>
      </c>
      <c r="L99" s="40">
        <v>81.462844848632813</v>
      </c>
      <c r="M99" s="40">
        <v>81.708694458007813</v>
      </c>
      <c r="N99" s="40">
        <v>81.941444396972656</v>
      </c>
      <c r="O99" s="40">
        <v>82.169288635253906</v>
      </c>
      <c r="P99" s="40">
        <v>82.392677307128906</v>
      </c>
      <c r="Q99" s="40">
        <v>82.612022399902344</v>
      </c>
      <c r="R99" s="40">
        <v>82.821441650390625</v>
      </c>
      <c r="S99" s="40">
        <v>83.015960693359375</v>
      </c>
      <c r="T99" s="40">
        <v>83.206504821777344</v>
      </c>
      <c r="U99" s="40">
        <v>83.388954162597656</v>
      </c>
      <c r="V99" s="40">
        <v>83.563484191894531</v>
      </c>
      <c r="W99" s="40">
        <v>83.741943359375</v>
      </c>
      <c r="X99" s="40">
        <v>83.914398193359375</v>
      </c>
      <c r="Y99" s="40">
        <v>84.074241638183594</v>
      </c>
      <c r="Z99" s="40">
        <v>84.228111267089844</v>
      </c>
      <c r="AA99" s="41">
        <v>84.372756958007813</v>
      </c>
    </row>
    <row r="100" spans="1:27" x14ac:dyDescent="0.25">
      <c r="A100" s="19">
        <v>6</v>
      </c>
      <c r="B100" s="16" t="s">
        <v>304</v>
      </c>
      <c r="C100" s="42">
        <v>80.030708312988281</v>
      </c>
      <c r="D100" s="40">
        <v>80.949897766113281</v>
      </c>
      <c r="E100" s="40">
        <v>81.224723815917969</v>
      </c>
      <c r="F100" s="40">
        <v>81.520362854003906</v>
      </c>
      <c r="G100" s="40">
        <v>81.805381774902344</v>
      </c>
      <c r="H100" s="40">
        <v>82.076225280761719</v>
      </c>
      <c r="I100" s="40">
        <v>82.337440490722656</v>
      </c>
      <c r="J100" s="40">
        <v>82.604652404785156</v>
      </c>
      <c r="K100" s="40">
        <v>82.871780395507813</v>
      </c>
      <c r="L100" s="40">
        <v>83.132492065429687</v>
      </c>
      <c r="M100" s="40">
        <v>83.381423950195313</v>
      </c>
      <c r="N100" s="40">
        <v>83.614425659179688</v>
      </c>
      <c r="O100" s="40">
        <v>83.845039367675781</v>
      </c>
      <c r="P100" s="40">
        <v>84.070449829101563</v>
      </c>
      <c r="Q100" s="40">
        <v>84.288421630859375</v>
      </c>
      <c r="R100" s="40">
        <v>84.496635437011719</v>
      </c>
      <c r="S100" s="40">
        <v>84.699539184570312</v>
      </c>
      <c r="T100" s="40">
        <v>84.890106201171875</v>
      </c>
      <c r="U100" s="40">
        <v>85.072196960449219</v>
      </c>
      <c r="V100" s="40">
        <v>85.248054504394531</v>
      </c>
      <c r="W100" s="40">
        <v>85.426040649414063</v>
      </c>
      <c r="X100" s="40">
        <v>85.603736877441406</v>
      </c>
      <c r="Y100" s="40">
        <v>85.767005920410156</v>
      </c>
      <c r="Z100" s="40">
        <v>85.920555114746094</v>
      </c>
      <c r="AA100" s="41">
        <v>86.061073303222656</v>
      </c>
    </row>
    <row r="101" spans="1:27" x14ac:dyDescent="0.25">
      <c r="A101" s="19">
        <v>7</v>
      </c>
      <c r="B101" s="16" t="s">
        <v>305</v>
      </c>
      <c r="C101" s="42">
        <v>80.330772399902344</v>
      </c>
      <c r="D101" s="40">
        <v>81.253997802734375</v>
      </c>
      <c r="E101" s="40">
        <v>81.52447509765625</v>
      </c>
      <c r="F101" s="40">
        <v>81.816993713378906</v>
      </c>
      <c r="G101" s="40">
        <v>82.110763549804688</v>
      </c>
      <c r="H101" s="40">
        <v>82.398605346679688</v>
      </c>
      <c r="I101" s="40">
        <v>82.663215637207031</v>
      </c>
      <c r="J101" s="40">
        <v>82.935226440429688</v>
      </c>
      <c r="K101" s="40">
        <v>83.206504821777344</v>
      </c>
      <c r="L101" s="40">
        <v>83.470733642578125</v>
      </c>
      <c r="M101" s="40">
        <v>83.72918701171875</v>
      </c>
      <c r="N101" s="40">
        <v>83.967414855957031</v>
      </c>
      <c r="O101" s="40">
        <v>84.201652526855469</v>
      </c>
      <c r="P101" s="40">
        <v>84.428062438964844</v>
      </c>
      <c r="Q101" s="40">
        <v>84.651390075683594</v>
      </c>
      <c r="R101" s="40">
        <v>84.861526489257813</v>
      </c>
      <c r="S101" s="40">
        <v>85.062850952148438</v>
      </c>
      <c r="T101" s="40">
        <v>85.256752014160156</v>
      </c>
      <c r="U101" s="40">
        <v>85.442420959472656</v>
      </c>
      <c r="V101" s="40">
        <v>85.622337341308594</v>
      </c>
      <c r="W101" s="40">
        <v>85.805076599121094</v>
      </c>
      <c r="X101" s="40">
        <v>85.987594604492187</v>
      </c>
      <c r="Y101" s="40">
        <v>86.15216064453125</v>
      </c>
      <c r="Z101" s="40">
        <v>86.305091857910156</v>
      </c>
      <c r="AA101" s="41">
        <v>86.449943542480469</v>
      </c>
    </row>
    <row r="102" spans="1:27" x14ac:dyDescent="0.25">
      <c r="A102" s="19">
        <v>8</v>
      </c>
      <c r="B102" s="16" t="s">
        <v>306</v>
      </c>
      <c r="C102" s="42">
        <v>80.461509704589844</v>
      </c>
      <c r="D102" s="40">
        <v>81.380622863769531</v>
      </c>
      <c r="E102" s="40">
        <v>81.663909912109375</v>
      </c>
      <c r="F102" s="40">
        <v>81.965362548828125</v>
      </c>
      <c r="G102" s="40">
        <v>82.264999389648437</v>
      </c>
      <c r="H102" s="40">
        <v>82.55828857421875</v>
      </c>
      <c r="I102" s="40">
        <v>82.830467224121094</v>
      </c>
      <c r="J102" s="40">
        <v>83.104522705078125</v>
      </c>
      <c r="K102" s="40">
        <v>83.381668090820312</v>
      </c>
      <c r="L102" s="40">
        <v>83.653549194335937</v>
      </c>
      <c r="M102" s="40">
        <v>83.909400939941406</v>
      </c>
      <c r="N102" s="40">
        <v>84.154258728027344</v>
      </c>
      <c r="O102" s="40">
        <v>84.390205383300781</v>
      </c>
      <c r="P102" s="40">
        <v>84.623764038085938</v>
      </c>
      <c r="Q102" s="40">
        <v>84.851692199707031</v>
      </c>
      <c r="R102" s="40">
        <v>85.070449829101563</v>
      </c>
      <c r="S102" s="40">
        <v>85.276939392089844</v>
      </c>
      <c r="T102" s="40">
        <v>85.474601745605469</v>
      </c>
      <c r="U102" s="40">
        <v>85.666023254394531</v>
      </c>
      <c r="V102" s="40">
        <v>85.854621887207031</v>
      </c>
      <c r="W102" s="40">
        <v>86.042793273925781</v>
      </c>
      <c r="X102" s="40">
        <v>86.226089477539062</v>
      </c>
      <c r="Y102" s="40">
        <v>86.396560668945313</v>
      </c>
      <c r="Z102" s="40">
        <v>86.551353454589844</v>
      </c>
      <c r="AA102" s="41">
        <v>86.70391845703125</v>
      </c>
    </row>
    <row r="103" spans="1:27" x14ac:dyDescent="0.25">
      <c r="A103" s="20">
        <v>9</v>
      </c>
      <c r="B103" s="17" t="s">
        <v>307</v>
      </c>
      <c r="C103" s="43">
        <v>81.24981689453125</v>
      </c>
      <c r="D103" s="44">
        <v>82.190956115722656</v>
      </c>
      <c r="E103" s="44">
        <v>82.464218139648438</v>
      </c>
      <c r="F103" s="44">
        <v>82.768226623535156</v>
      </c>
      <c r="G103" s="44">
        <v>83.052017211914063</v>
      </c>
      <c r="H103" s="44">
        <v>83.329505920410156</v>
      </c>
      <c r="I103" s="44">
        <v>83.594871520996094</v>
      </c>
      <c r="J103" s="44">
        <v>83.870170593261719</v>
      </c>
      <c r="K103" s="44">
        <v>84.1475830078125</v>
      </c>
      <c r="L103" s="44">
        <v>84.420127868652344</v>
      </c>
      <c r="M103" s="44">
        <v>84.674583435058594</v>
      </c>
      <c r="N103" s="44">
        <v>84.914176940917969</v>
      </c>
      <c r="O103" s="44">
        <v>85.14990234375</v>
      </c>
      <c r="P103" s="44">
        <v>85.379402160644531</v>
      </c>
      <c r="Q103" s="44">
        <v>85.610527038574219</v>
      </c>
      <c r="R103" s="44">
        <v>85.831459045410156</v>
      </c>
      <c r="S103" s="44">
        <v>86.036727905273438</v>
      </c>
      <c r="T103" s="44">
        <v>86.232658386230469</v>
      </c>
      <c r="U103" s="44">
        <v>86.419715881347656</v>
      </c>
      <c r="V103" s="44">
        <v>86.603057861328125</v>
      </c>
      <c r="W103" s="44">
        <v>86.787742614746094</v>
      </c>
      <c r="X103" s="44">
        <v>86.971725463867188</v>
      </c>
      <c r="Y103" s="44">
        <v>87.139434814453125</v>
      </c>
      <c r="Z103" s="44">
        <v>87.299690246582031</v>
      </c>
      <c r="AA103" s="45">
        <v>87.448440551757813</v>
      </c>
    </row>
    <row r="104" spans="1:27"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row>
    <row r="105" spans="1:27" x14ac:dyDescent="0.25">
      <c r="A105" s="69"/>
      <c r="B105" s="10" t="s">
        <v>85</v>
      </c>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row>
    <row r="106" spans="1:27" x14ac:dyDescent="0.25">
      <c r="A106" s="22" t="s">
        <v>84</v>
      </c>
      <c r="B106" s="15" t="s">
        <v>83</v>
      </c>
      <c r="C106" s="60" t="s">
        <v>45</v>
      </c>
      <c r="D106" s="46" t="s">
        <v>46</v>
      </c>
      <c r="E106" s="46" t="s">
        <v>47</v>
      </c>
      <c r="F106" s="46" t="s">
        <v>48</v>
      </c>
      <c r="G106" s="46" t="s">
        <v>49</v>
      </c>
      <c r="H106" s="46" t="s">
        <v>50</v>
      </c>
      <c r="I106" s="46" t="s">
        <v>51</v>
      </c>
      <c r="J106" s="46" t="s">
        <v>52</v>
      </c>
      <c r="K106" s="46" t="s">
        <v>53</v>
      </c>
      <c r="L106" s="46" t="s">
        <v>54</v>
      </c>
      <c r="M106" s="46" t="s">
        <v>55</v>
      </c>
      <c r="N106" s="46" t="s">
        <v>56</v>
      </c>
      <c r="O106" s="46" t="s">
        <v>57</v>
      </c>
      <c r="P106" s="46" t="s">
        <v>58</v>
      </c>
      <c r="Q106" s="46" t="s">
        <v>59</v>
      </c>
      <c r="R106" s="46" t="s">
        <v>60</v>
      </c>
      <c r="S106" s="46" t="s">
        <v>61</v>
      </c>
      <c r="T106" s="46" t="s">
        <v>62</v>
      </c>
      <c r="U106" s="46" t="s">
        <v>63</v>
      </c>
      <c r="V106" s="46" t="s">
        <v>64</v>
      </c>
      <c r="W106" s="46" t="s">
        <v>65</v>
      </c>
      <c r="X106" s="46" t="s">
        <v>66</v>
      </c>
      <c r="Y106" s="46" t="s">
        <v>67</v>
      </c>
      <c r="Z106" s="46" t="s">
        <v>68</v>
      </c>
      <c r="AA106" s="47" t="s">
        <v>69</v>
      </c>
    </row>
    <row r="107" spans="1:27" x14ac:dyDescent="0.25">
      <c r="A107" s="29">
        <v>1</v>
      </c>
      <c r="B107" s="30" t="str">
        <f>VLOOKUP($A$107,$A$95:$AA$103,2)</f>
        <v>Carse of Gowrie</v>
      </c>
      <c r="C107" s="61">
        <f>VLOOKUP($A$107,$A$95:$AA$103,3)</f>
        <v>80.912261962890625</v>
      </c>
      <c r="D107" s="62">
        <f>VLOOKUP($A$107,$A$95:$AA$103,4)</f>
        <v>81.805160522460938</v>
      </c>
      <c r="E107" s="62">
        <f>VLOOKUP($A$107,$A$95:$AA$103,5)</f>
        <v>82.085289001464844</v>
      </c>
      <c r="F107" s="62">
        <f>VLOOKUP($A$107,$A$95:$AA$103,6)</f>
        <v>82.402381896972656</v>
      </c>
      <c r="G107" s="62">
        <f>VLOOKUP($A$107,$A$95:$AA$103,7)</f>
        <v>82.68133544921875</v>
      </c>
      <c r="H107" s="62">
        <f>VLOOKUP($A$107,$A$95:$AA$103,8)</f>
        <v>82.96112060546875</v>
      </c>
      <c r="I107" s="62">
        <f>VLOOKUP($A$107,$A$95:$AA$103,9)</f>
        <v>83.228218078613281</v>
      </c>
      <c r="J107" s="62">
        <f>VLOOKUP($A$107,$A$95:$AA$103,10)</f>
        <v>83.497024536132813</v>
      </c>
      <c r="K107" s="62">
        <f>VLOOKUP($A$107,$A$95:$AA$103,11)</f>
        <v>83.76812744140625</v>
      </c>
      <c r="L107" s="62">
        <f>VLOOKUP($A$107,$A$95:$AA$103,12)</f>
        <v>84.038139343261719</v>
      </c>
      <c r="M107" s="62">
        <f>VLOOKUP($A$107,$A$95:$AA$103,13)</f>
        <v>84.302497863769531</v>
      </c>
      <c r="N107" s="62">
        <f>VLOOKUP($A$107,$A$95:$AA$103,14)</f>
        <v>84.547439575195312</v>
      </c>
      <c r="O107" s="62">
        <f>VLOOKUP($A$107,$A$95:$AA$103,15)</f>
        <v>84.7740478515625</v>
      </c>
      <c r="P107" s="62">
        <f>VLOOKUP($A$107,$A$95:$AA$103,16)</f>
        <v>85.006278991699219</v>
      </c>
      <c r="Q107" s="62">
        <f>VLOOKUP($A$107,$A$95:$AA$103,17)</f>
        <v>85.228202819824219</v>
      </c>
      <c r="R107" s="62">
        <f>VLOOKUP($A$107,$A$95:$AA$103,18)</f>
        <v>85.433799743652344</v>
      </c>
      <c r="S107" s="62">
        <f>VLOOKUP($A$107,$A$95:$AA$103,19)</f>
        <v>85.633514404296875</v>
      </c>
      <c r="T107" s="62">
        <f>VLOOKUP($A$107,$A$95:$AA$103,20)</f>
        <v>85.826301574707031</v>
      </c>
      <c r="U107" s="62">
        <f>VLOOKUP($A$107,$A$95:$AA$103,21)</f>
        <v>86.017799377441406</v>
      </c>
      <c r="V107" s="62">
        <f>VLOOKUP($A$107,$A$95:$AA$103,22)</f>
        <v>86.198371887207031</v>
      </c>
      <c r="W107" s="62">
        <f>VLOOKUP($A$107,$A$95:$AA$103,23)</f>
        <v>86.3828125</v>
      </c>
      <c r="X107" s="62">
        <f>VLOOKUP($A$107,$A$95:$AA$103,24)</f>
        <v>86.568412780761719</v>
      </c>
      <c r="Y107" s="62">
        <f>VLOOKUP($A$107,$A$95:$AA$103,25)</f>
        <v>86.735313415527344</v>
      </c>
      <c r="Z107" s="62">
        <f>VLOOKUP($A$107,$A$95:$AA$103,26)</f>
        <v>86.899696350097656</v>
      </c>
      <c r="AA107" s="63">
        <f>VLOOKUP($A$107,$A$95:$AA$103,27)</f>
        <v>87.042007446289063</v>
      </c>
    </row>
    <row r="108" spans="1:27" x14ac:dyDescent="0.25">
      <c r="A108" s="25"/>
      <c r="B108" s="25"/>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x14ac:dyDescent="0.25">
      <c r="A109" s="161" t="s">
        <v>87</v>
      </c>
      <c r="B109" s="161"/>
      <c r="C109" s="161"/>
      <c r="D109" s="161"/>
    </row>
    <row r="132" spans="1:38" ht="15.75" x14ac:dyDescent="0.25">
      <c r="A132" s="163" t="s">
        <v>379</v>
      </c>
      <c r="B132" s="163"/>
      <c r="C132" s="163"/>
      <c r="D132" s="163"/>
      <c r="E132" s="163"/>
      <c r="F132" s="163"/>
      <c r="G132" s="111"/>
      <c r="H132" s="111"/>
      <c r="I132" s="111"/>
      <c r="J132" s="111"/>
      <c r="K132" s="112"/>
      <c r="L132" s="111"/>
      <c r="M132" s="111"/>
      <c r="N132" s="111"/>
      <c r="O132" s="111"/>
      <c r="P132" s="169"/>
      <c r="Q132" s="169"/>
      <c r="R132" s="169"/>
      <c r="S132" s="169"/>
      <c r="T132" s="169"/>
      <c r="U132" s="169"/>
      <c r="V132" s="169"/>
      <c r="W132" s="113"/>
      <c r="X132" s="113"/>
      <c r="Y132" s="113"/>
      <c r="Z132" s="113"/>
      <c r="AA132" s="113"/>
    </row>
    <row r="133" spans="1:38" ht="15.75" x14ac:dyDescent="0.25">
      <c r="A133" s="156" t="s">
        <v>27</v>
      </c>
      <c r="B133" s="156"/>
      <c r="C133" s="156"/>
      <c r="D133" s="156"/>
      <c r="E133" s="156"/>
      <c r="F133" s="156"/>
      <c r="G133" s="31"/>
      <c r="H133" s="31"/>
      <c r="I133" s="31"/>
      <c r="J133" s="31"/>
      <c r="K133" s="157" t="s">
        <v>86</v>
      </c>
      <c r="L133" s="157"/>
      <c r="M133" s="31"/>
      <c r="N133" s="31"/>
      <c r="O133" s="31"/>
      <c r="P133" s="156"/>
      <c r="Q133" s="156"/>
      <c r="R133" s="156"/>
      <c r="S133" s="156"/>
      <c r="T133" s="156"/>
      <c r="U133" s="156"/>
      <c r="V133" s="156"/>
      <c r="W133" s="11"/>
      <c r="X133" s="11"/>
      <c r="Y133" s="11"/>
      <c r="Z133" s="11"/>
      <c r="AA133" s="11"/>
    </row>
    <row r="135" spans="1:38" ht="18.75" x14ac:dyDescent="0.25">
      <c r="A135" s="167" t="s">
        <v>399</v>
      </c>
      <c r="B135" s="167"/>
      <c r="C135" s="167"/>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38"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38" x14ac:dyDescent="0.25">
      <c r="A137" s="14" t="s">
        <v>84</v>
      </c>
      <c r="B137" s="15" t="s">
        <v>83</v>
      </c>
      <c r="C137" s="87" t="s">
        <v>394</v>
      </c>
      <c r="D137" s="87" t="s">
        <v>393</v>
      </c>
      <c r="E137" s="87" t="s">
        <v>392</v>
      </c>
      <c r="F137" s="87" t="s">
        <v>391</v>
      </c>
      <c r="G137" s="87" t="s">
        <v>390</v>
      </c>
      <c r="H137" s="87" t="s">
        <v>389</v>
      </c>
      <c r="I137" s="87" t="s">
        <v>388</v>
      </c>
      <c r="J137" s="87" t="s">
        <v>387</v>
      </c>
      <c r="K137" s="87" t="s">
        <v>386</v>
      </c>
      <c r="L137" s="87" t="s">
        <v>385</v>
      </c>
      <c r="M137" s="87" t="s">
        <v>384</v>
      </c>
      <c r="N137" s="32" t="s">
        <v>45</v>
      </c>
      <c r="O137" s="32" t="s">
        <v>46</v>
      </c>
      <c r="P137" s="32" t="s">
        <v>47</v>
      </c>
      <c r="Q137" s="32" t="s">
        <v>48</v>
      </c>
      <c r="R137" s="32" t="s">
        <v>49</v>
      </c>
      <c r="S137" s="32" t="s">
        <v>50</v>
      </c>
      <c r="T137" s="32" t="s">
        <v>51</v>
      </c>
      <c r="U137" s="32" t="s">
        <v>52</v>
      </c>
      <c r="V137" s="32" t="s">
        <v>53</v>
      </c>
      <c r="W137" s="32" t="s">
        <v>54</v>
      </c>
      <c r="X137" s="32" t="s">
        <v>55</v>
      </c>
      <c r="Y137" s="32" t="s">
        <v>56</v>
      </c>
      <c r="Z137" s="32" t="s">
        <v>57</v>
      </c>
      <c r="AA137" s="32" t="s">
        <v>58</v>
      </c>
      <c r="AB137" s="32" t="s">
        <v>59</v>
      </c>
      <c r="AC137" s="32" t="s">
        <v>60</v>
      </c>
      <c r="AD137" s="32" t="s">
        <v>61</v>
      </c>
      <c r="AE137" s="32" t="s">
        <v>62</v>
      </c>
      <c r="AF137" s="32" t="s">
        <v>63</v>
      </c>
      <c r="AG137" s="32" t="s">
        <v>64</v>
      </c>
      <c r="AH137" s="32" t="s">
        <v>65</v>
      </c>
      <c r="AI137" s="32" t="s">
        <v>66</v>
      </c>
      <c r="AJ137" s="32" t="s">
        <v>67</v>
      </c>
      <c r="AK137" s="32" t="s">
        <v>68</v>
      </c>
      <c r="AL137" s="33" t="s">
        <v>69</v>
      </c>
    </row>
    <row r="138" spans="1:38" x14ac:dyDescent="0.25">
      <c r="A138" s="18">
        <v>1</v>
      </c>
      <c r="B138" s="26" t="s">
        <v>299</v>
      </c>
      <c r="C138" s="84">
        <v>166</v>
      </c>
      <c r="D138" s="89">
        <v>57</v>
      </c>
      <c r="E138" s="89">
        <v>304</v>
      </c>
      <c r="F138" s="89">
        <v>210</v>
      </c>
      <c r="G138" s="89">
        <v>188</v>
      </c>
      <c r="H138" s="89">
        <v>290</v>
      </c>
      <c r="I138" s="89">
        <v>284</v>
      </c>
      <c r="J138" s="89">
        <v>419</v>
      </c>
      <c r="K138" s="89">
        <v>166</v>
      </c>
      <c r="L138" s="89">
        <v>-290</v>
      </c>
      <c r="M138" s="89">
        <v>179</v>
      </c>
      <c r="N138" s="88">
        <v>199.64811706542969</v>
      </c>
      <c r="O138" s="88">
        <v>201.70881652832031</v>
      </c>
      <c r="P138" s="88">
        <v>199.83726501464844</v>
      </c>
      <c r="Q138" s="88">
        <v>204.826416015625</v>
      </c>
      <c r="R138" s="88">
        <v>202.978515625</v>
      </c>
      <c r="S138" s="88">
        <v>205.2525634765625</v>
      </c>
      <c r="T138" s="88">
        <v>204.71192932128906</v>
      </c>
      <c r="U138" s="89">
        <v>201.99406433105469</v>
      </c>
      <c r="V138" s="89">
        <v>201.42251586914062</v>
      </c>
      <c r="W138" s="89">
        <v>199.48362731933594</v>
      </c>
      <c r="X138" s="89">
        <v>199.98330688476562</v>
      </c>
      <c r="Y138" s="89">
        <v>198.82511901855469</v>
      </c>
      <c r="Z138" s="89">
        <v>199.02880859375</v>
      </c>
      <c r="AA138" s="89">
        <v>200.12251281738281</v>
      </c>
      <c r="AB138" s="89">
        <v>198.88211059570312</v>
      </c>
      <c r="AC138" s="89">
        <v>199.2486572265625</v>
      </c>
      <c r="AD138" s="89">
        <v>199.62113952636719</v>
      </c>
      <c r="AE138" s="89">
        <v>199.23786926269531</v>
      </c>
      <c r="AF138" s="89">
        <v>197.12496948242187</v>
      </c>
      <c r="AG138" s="89">
        <v>197.77401733398437</v>
      </c>
      <c r="AH138" s="89">
        <v>197.22746276855469</v>
      </c>
      <c r="AI138" s="89">
        <v>197.31843566894531</v>
      </c>
      <c r="AJ138" s="89">
        <v>196.98519897460937</v>
      </c>
      <c r="AK138" s="89">
        <v>197.70843505859375</v>
      </c>
      <c r="AL138" s="90">
        <v>197.56892395019531</v>
      </c>
    </row>
    <row r="139" spans="1:38" x14ac:dyDescent="0.25">
      <c r="A139" s="19">
        <v>2</v>
      </c>
      <c r="B139" s="16" t="s">
        <v>300</v>
      </c>
      <c r="C139" s="85">
        <v>-66</v>
      </c>
      <c r="D139" s="92">
        <v>108</v>
      </c>
      <c r="E139" s="92">
        <v>103</v>
      </c>
      <c r="F139" s="92">
        <v>118</v>
      </c>
      <c r="G139" s="92">
        <v>50</v>
      </c>
      <c r="H139" s="92">
        <v>66</v>
      </c>
      <c r="I139" s="92">
        <v>191</v>
      </c>
      <c r="J139" s="92">
        <v>2</v>
      </c>
      <c r="K139" s="92">
        <v>-30</v>
      </c>
      <c r="L139" s="92">
        <v>128</v>
      </c>
      <c r="M139" s="92">
        <v>103</v>
      </c>
      <c r="N139" s="91">
        <v>72.06378173828125</v>
      </c>
      <c r="O139" s="91">
        <v>71.300376892089844</v>
      </c>
      <c r="P139" s="91">
        <v>71.600875854492188</v>
      </c>
      <c r="Q139" s="91">
        <v>74.244781494140625</v>
      </c>
      <c r="R139" s="91">
        <v>74.741714477539063</v>
      </c>
      <c r="S139" s="91">
        <v>73.393257141113281</v>
      </c>
      <c r="T139" s="91">
        <v>74.952583312988281</v>
      </c>
      <c r="U139" s="92">
        <v>74.559799194335937</v>
      </c>
      <c r="V139" s="92">
        <v>75.219497680664063</v>
      </c>
      <c r="W139" s="92">
        <v>75.145858764648438</v>
      </c>
      <c r="X139" s="92">
        <v>74.539497375488281</v>
      </c>
      <c r="Y139" s="92">
        <v>73.798332214355469</v>
      </c>
      <c r="Z139" s="92">
        <v>73.600616455078125</v>
      </c>
      <c r="AA139" s="92">
        <v>73.707817077636719</v>
      </c>
      <c r="AB139" s="92">
        <v>71.694145202636719</v>
      </c>
      <c r="AC139" s="92">
        <v>71.527809143066406</v>
      </c>
      <c r="AD139" s="92">
        <v>71.800437927246094</v>
      </c>
      <c r="AE139" s="92">
        <v>70.930610656738281</v>
      </c>
      <c r="AF139" s="92">
        <v>69.853385925292969</v>
      </c>
      <c r="AG139" s="92">
        <v>70.329109191894531</v>
      </c>
      <c r="AH139" s="92">
        <v>69.53662109375</v>
      </c>
      <c r="AI139" s="92">
        <v>68.794876098632812</v>
      </c>
      <c r="AJ139" s="92">
        <v>68.934440612792969</v>
      </c>
      <c r="AK139" s="92">
        <v>68.58355712890625</v>
      </c>
      <c r="AL139" s="93">
        <v>68.341499328613281</v>
      </c>
    </row>
    <row r="140" spans="1:38" x14ac:dyDescent="0.25">
      <c r="A140" s="19">
        <v>3</v>
      </c>
      <c r="B140" s="16" t="s">
        <v>301</v>
      </c>
      <c r="C140" s="85">
        <v>-33</v>
      </c>
      <c r="D140" s="92">
        <v>147</v>
      </c>
      <c r="E140" s="92">
        <v>236</v>
      </c>
      <c r="F140" s="92">
        <v>166</v>
      </c>
      <c r="G140" s="92">
        <v>307</v>
      </c>
      <c r="H140" s="92">
        <v>404</v>
      </c>
      <c r="I140" s="92">
        <v>150</v>
      </c>
      <c r="J140" s="92">
        <v>85</v>
      </c>
      <c r="K140" s="92">
        <v>259</v>
      </c>
      <c r="L140" s="92">
        <v>218</v>
      </c>
      <c r="M140" s="92">
        <v>64</v>
      </c>
      <c r="N140" s="91">
        <v>151.61123657226562</v>
      </c>
      <c r="O140" s="91">
        <v>150.85945129394531</v>
      </c>
      <c r="P140" s="91">
        <v>150.37734985351562</v>
      </c>
      <c r="Q140" s="91">
        <v>155.56985473632812</v>
      </c>
      <c r="R140" s="91">
        <v>155.01008605957031</v>
      </c>
      <c r="S140" s="91">
        <v>155.39936828613281</v>
      </c>
      <c r="T140" s="91">
        <v>154.30598449707031</v>
      </c>
      <c r="U140" s="92">
        <v>154.8790283203125</v>
      </c>
      <c r="V140" s="92">
        <v>152.66943359375</v>
      </c>
      <c r="W140" s="92">
        <v>154.08303833007812</v>
      </c>
      <c r="X140" s="92">
        <v>153.03279113769531</v>
      </c>
      <c r="Y140" s="92">
        <v>153.41697692871094</v>
      </c>
      <c r="Z140" s="92">
        <v>153.33937072753906</v>
      </c>
      <c r="AA140" s="92">
        <v>152.12162780761719</v>
      </c>
      <c r="AB140" s="92">
        <v>150.70301818847656</v>
      </c>
      <c r="AC140" s="92">
        <v>150.90788269042969</v>
      </c>
      <c r="AD140" s="92">
        <v>150.17501831054687</v>
      </c>
      <c r="AE140" s="92">
        <v>149.09860229492187</v>
      </c>
      <c r="AF140" s="92">
        <v>146.84471130371094</v>
      </c>
      <c r="AG140" s="92">
        <v>148.16961669921875</v>
      </c>
      <c r="AH140" s="92">
        <v>147.76657104492188</v>
      </c>
      <c r="AI140" s="92">
        <v>146.28875732421875</v>
      </c>
      <c r="AJ140" s="92">
        <v>146.76173400878906</v>
      </c>
      <c r="AK140" s="92">
        <v>146.6688232421875</v>
      </c>
      <c r="AL140" s="93">
        <v>146.11898803710937</v>
      </c>
    </row>
    <row r="141" spans="1:38" x14ac:dyDescent="0.25">
      <c r="A141" s="19">
        <v>4</v>
      </c>
      <c r="B141" s="16" t="s">
        <v>302</v>
      </c>
      <c r="C141" s="85">
        <v>97</v>
      </c>
      <c r="D141" s="92">
        <v>302</v>
      </c>
      <c r="E141" s="92">
        <v>102</v>
      </c>
      <c r="F141" s="92">
        <v>129</v>
      </c>
      <c r="G141" s="92">
        <v>88</v>
      </c>
      <c r="H141" s="92">
        <v>136</v>
      </c>
      <c r="I141" s="92">
        <v>209</v>
      </c>
      <c r="J141" s="92">
        <v>180</v>
      </c>
      <c r="K141" s="92">
        <v>146</v>
      </c>
      <c r="L141" s="92">
        <v>89</v>
      </c>
      <c r="M141" s="92">
        <v>47</v>
      </c>
      <c r="N141" s="92">
        <v>129.2490234375</v>
      </c>
      <c r="O141" s="92">
        <v>126.44797515869141</v>
      </c>
      <c r="P141" s="92">
        <v>127.43747711181641</v>
      </c>
      <c r="Q141" s="92">
        <v>131.59762573242187</v>
      </c>
      <c r="R141" s="92">
        <v>131.90646362304687</v>
      </c>
      <c r="S141" s="92">
        <v>130.50845336914063</v>
      </c>
      <c r="T141" s="92">
        <v>130.59230041503906</v>
      </c>
      <c r="U141" s="92">
        <v>131.56411743164062</v>
      </c>
      <c r="V141" s="92">
        <v>131.44766235351562</v>
      </c>
      <c r="W141" s="92">
        <v>131.63723754882813</v>
      </c>
      <c r="X141" s="92">
        <v>129.9774169921875</v>
      </c>
      <c r="Y141" s="92">
        <v>130.98863220214844</v>
      </c>
      <c r="Z141" s="92">
        <v>130.43994140625</v>
      </c>
      <c r="AA141" s="92">
        <v>129.64506530761719</v>
      </c>
      <c r="AB141" s="92">
        <v>129.41748046875</v>
      </c>
      <c r="AC141" s="92">
        <v>128.61407470703125</v>
      </c>
      <c r="AD141" s="92">
        <v>128.90618896484375</v>
      </c>
      <c r="AE141" s="92">
        <v>127.70269775390625</v>
      </c>
      <c r="AF141" s="92">
        <v>127.55502319335938</v>
      </c>
      <c r="AG141" s="92">
        <v>127.36443328857422</v>
      </c>
      <c r="AH141" s="92">
        <v>127.29962921142578</v>
      </c>
      <c r="AI141" s="92">
        <v>126.51401519775391</v>
      </c>
      <c r="AJ141" s="92">
        <v>126.70603942871094</v>
      </c>
      <c r="AK141" s="92">
        <v>126.58207702636719</v>
      </c>
      <c r="AL141" s="93">
        <v>126.06180572509766</v>
      </c>
    </row>
    <row r="142" spans="1:38" x14ac:dyDescent="0.25">
      <c r="A142" s="19">
        <v>5</v>
      </c>
      <c r="B142" s="16" t="s">
        <v>303</v>
      </c>
      <c r="C142" s="85">
        <v>-223</v>
      </c>
      <c r="D142" s="92">
        <v>14</v>
      </c>
      <c r="E142" s="92">
        <v>138</v>
      </c>
      <c r="F142" s="92">
        <v>8</v>
      </c>
      <c r="G142" s="92">
        <v>120</v>
      </c>
      <c r="H142" s="92">
        <v>63</v>
      </c>
      <c r="I142" s="92">
        <v>188</v>
      </c>
      <c r="J142" s="92">
        <v>232</v>
      </c>
      <c r="K142" s="92">
        <v>149</v>
      </c>
      <c r="L142" s="92">
        <v>252</v>
      </c>
      <c r="M142" s="92">
        <v>-15</v>
      </c>
      <c r="N142" s="92">
        <v>156.79910278320312</v>
      </c>
      <c r="O142" s="92">
        <v>156.77139282226562</v>
      </c>
      <c r="P142" s="92">
        <v>157.67974853515625</v>
      </c>
      <c r="Q142" s="92">
        <v>164.1851806640625</v>
      </c>
      <c r="R142" s="92">
        <v>162.96546936035156</v>
      </c>
      <c r="S142" s="92">
        <v>162.90974426269531</v>
      </c>
      <c r="T142" s="92">
        <v>161.3919677734375</v>
      </c>
      <c r="U142" s="92">
        <v>162.46507263183594</v>
      </c>
      <c r="V142" s="92">
        <v>162.06936645507812</v>
      </c>
      <c r="W142" s="92">
        <v>160.63151550292969</v>
      </c>
      <c r="X142" s="92">
        <v>159.68284606933594</v>
      </c>
      <c r="Y142" s="92">
        <v>159.90728759765625</v>
      </c>
      <c r="Z142" s="92">
        <v>159.6766357421875</v>
      </c>
      <c r="AA142" s="92">
        <v>159.44715881347656</v>
      </c>
      <c r="AB142" s="92">
        <v>157.71699523925781</v>
      </c>
      <c r="AC142" s="92">
        <v>157.79647827148437</v>
      </c>
      <c r="AD142" s="92">
        <v>157.07954406738281</v>
      </c>
      <c r="AE142" s="92">
        <v>157.21421813964844</v>
      </c>
      <c r="AF142" s="92">
        <v>154.45988464355469</v>
      </c>
      <c r="AG142" s="92">
        <v>155.52392578125</v>
      </c>
      <c r="AH142" s="92">
        <v>154.97398376464844</v>
      </c>
      <c r="AI142" s="92">
        <v>152.43437194824219</v>
      </c>
      <c r="AJ142" s="92">
        <v>152.96011352539062</v>
      </c>
      <c r="AK142" s="92">
        <v>153.01571655273437</v>
      </c>
      <c r="AL142" s="93">
        <v>152.54586791992187</v>
      </c>
    </row>
    <row r="143" spans="1:38" x14ac:dyDescent="0.25">
      <c r="A143" s="19">
        <v>6</v>
      </c>
      <c r="B143" s="16" t="s">
        <v>304</v>
      </c>
      <c r="C143" s="85">
        <v>169</v>
      </c>
      <c r="D143" s="92">
        <v>236</v>
      </c>
      <c r="E143" s="92">
        <v>106</v>
      </c>
      <c r="F143" s="92">
        <v>308</v>
      </c>
      <c r="G143" s="92">
        <v>315</v>
      </c>
      <c r="H143" s="92">
        <v>476</v>
      </c>
      <c r="I143" s="92">
        <v>135</v>
      </c>
      <c r="J143" s="92">
        <v>243</v>
      </c>
      <c r="K143" s="92">
        <v>230</v>
      </c>
      <c r="L143" s="92">
        <v>284</v>
      </c>
      <c r="M143" s="92">
        <v>-91</v>
      </c>
      <c r="N143" s="92">
        <v>160.60188293457031</v>
      </c>
      <c r="O143" s="92">
        <v>158.43704223632812</v>
      </c>
      <c r="P143" s="92">
        <v>160.91278076171875</v>
      </c>
      <c r="Q143" s="92">
        <v>166.24734497070312</v>
      </c>
      <c r="R143" s="92">
        <v>167.78790283203125</v>
      </c>
      <c r="S143" s="92">
        <v>166.58259582519531</v>
      </c>
      <c r="T143" s="92">
        <v>164.71627807617187</v>
      </c>
      <c r="U143" s="92">
        <v>167.27784729003906</v>
      </c>
      <c r="V143" s="92">
        <v>167.96316528320312</v>
      </c>
      <c r="W143" s="92">
        <v>167.14804077148437</v>
      </c>
      <c r="X143" s="92">
        <v>165.61827087402344</v>
      </c>
      <c r="Y143" s="92">
        <v>166.61070251464844</v>
      </c>
      <c r="Z143" s="92">
        <v>164.81129455566406</v>
      </c>
      <c r="AA143" s="92">
        <v>165.49543762207031</v>
      </c>
      <c r="AB143" s="92">
        <v>162.82926940917969</v>
      </c>
      <c r="AC143" s="92">
        <v>163.10708618164062</v>
      </c>
      <c r="AD143" s="92">
        <v>162.21583557128906</v>
      </c>
      <c r="AE143" s="92">
        <v>160.334716796875</v>
      </c>
      <c r="AF143" s="92">
        <v>158.33665466308594</v>
      </c>
      <c r="AG143" s="92">
        <v>158.82127380371094</v>
      </c>
      <c r="AH143" s="92">
        <v>158.85038757324219</v>
      </c>
      <c r="AI143" s="92">
        <v>157.05558776855469</v>
      </c>
      <c r="AJ143" s="92">
        <v>157.1761474609375</v>
      </c>
      <c r="AK143" s="92">
        <v>157.38827514648437</v>
      </c>
      <c r="AL143" s="93">
        <v>157.24772644042969</v>
      </c>
    </row>
    <row r="144" spans="1:38" x14ac:dyDescent="0.25">
      <c r="A144" s="19">
        <v>7</v>
      </c>
      <c r="B144" s="16" t="s">
        <v>305</v>
      </c>
      <c r="C144" s="85">
        <v>84</v>
      </c>
      <c r="D144" s="92">
        <v>124</v>
      </c>
      <c r="E144" s="92">
        <v>132</v>
      </c>
      <c r="F144" s="92">
        <v>413</v>
      </c>
      <c r="G144" s="92">
        <v>160</v>
      </c>
      <c r="H144" s="92">
        <v>206</v>
      </c>
      <c r="I144" s="92">
        <v>415</v>
      </c>
      <c r="J144" s="92">
        <v>-10</v>
      </c>
      <c r="K144" s="92">
        <v>119</v>
      </c>
      <c r="L144" s="92">
        <v>198</v>
      </c>
      <c r="M144" s="92">
        <v>209</v>
      </c>
      <c r="N144" s="92">
        <v>195.39865112304688</v>
      </c>
      <c r="O144" s="92">
        <v>193.95277404785156</v>
      </c>
      <c r="P144" s="92">
        <v>193.38822937011719</v>
      </c>
      <c r="Q144" s="92">
        <v>198.68032836914062</v>
      </c>
      <c r="R144" s="92">
        <v>197.49539184570312</v>
      </c>
      <c r="S144" s="92">
        <v>197.1015625</v>
      </c>
      <c r="T144" s="92">
        <v>196.58685302734375</v>
      </c>
      <c r="U144" s="92">
        <v>198.76960754394531</v>
      </c>
      <c r="V144" s="92">
        <v>196.9031982421875</v>
      </c>
      <c r="W144" s="92">
        <v>196.64703369140625</v>
      </c>
      <c r="X144" s="92">
        <v>195.62356567382812</v>
      </c>
      <c r="Y144" s="92">
        <v>195.57705688476562</v>
      </c>
      <c r="Z144" s="92">
        <v>196.51548767089844</v>
      </c>
      <c r="AA144" s="92">
        <v>195.49656677246094</v>
      </c>
      <c r="AB144" s="92">
        <v>194.21951293945312</v>
      </c>
      <c r="AC144" s="92">
        <v>193.36222839355469</v>
      </c>
      <c r="AD144" s="92">
        <v>193.07987976074219</v>
      </c>
      <c r="AE144" s="92">
        <v>192.34048461914063</v>
      </c>
      <c r="AF144" s="92">
        <v>191.89741516113281</v>
      </c>
      <c r="AG144" s="92">
        <v>192.43060302734375</v>
      </c>
      <c r="AH144" s="92">
        <v>192.05018615722656</v>
      </c>
      <c r="AI144" s="92">
        <v>190.51414489746094</v>
      </c>
      <c r="AJ144" s="92">
        <v>191.01789855957031</v>
      </c>
      <c r="AK144" s="92">
        <v>189.75653076171875</v>
      </c>
      <c r="AL144" s="93">
        <v>190.00326538085937</v>
      </c>
    </row>
    <row r="145" spans="1:38" x14ac:dyDescent="0.25">
      <c r="A145" s="19">
        <v>8</v>
      </c>
      <c r="B145" s="16" t="s">
        <v>306</v>
      </c>
      <c r="C145" s="85">
        <v>130</v>
      </c>
      <c r="D145" s="92">
        <v>-17</v>
      </c>
      <c r="E145" s="92">
        <v>-16</v>
      </c>
      <c r="F145" s="92">
        <v>133</v>
      </c>
      <c r="G145" s="92">
        <v>109</v>
      </c>
      <c r="H145" s="92">
        <v>175</v>
      </c>
      <c r="I145" s="92">
        <v>171</v>
      </c>
      <c r="J145" s="92">
        <v>-117</v>
      </c>
      <c r="K145" s="92">
        <v>126</v>
      </c>
      <c r="L145" s="92">
        <v>153</v>
      </c>
      <c r="M145" s="92">
        <v>107</v>
      </c>
      <c r="N145" s="92">
        <v>83.125724792480469</v>
      </c>
      <c r="O145" s="92">
        <v>80.696983337402344</v>
      </c>
      <c r="P145" s="92">
        <v>81.669792175292969</v>
      </c>
      <c r="Q145" s="92">
        <v>86.6339111328125</v>
      </c>
      <c r="R145" s="92">
        <v>85.606422424316406</v>
      </c>
      <c r="S145" s="92">
        <v>85.060089111328125</v>
      </c>
      <c r="T145" s="92">
        <v>83.423446655273437</v>
      </c>
      <c r="U145" s="92">
        <v>84.862564086914063</v>
      </c>
      <c r="V145" s="92">
        <v>84.334007263183594</v>
      </c>
      <c r="W145" s="92">
        <v>83.537895202636719</v>
      </c>
      <c r="X145" s="92">
        <v>82.979057312011719</v>
      </c>
      <c r="Y145" s="92">
        <v>84.091438293457031</v>
      </c>
      <c r="Z145" s="92">
        <v>83.652900695800781</v>
      </c>
      <c r="AA145" s="92">
        <v>83.53802490234375</v>
      </c>
      <c r="AB145" s="92">
        <v>82.242988586425781</v>
      </c>
      <c r="AC145" s="92">
        <v>82.402565002441406</v>
      </c>
      <c r="AD145" s="92">
        <v>82.196434020996094</v>
      </c>
      <c r="AE145" s="92">
        <v>81.231834411621094</v>
      </c>
      <c r="AF145" s="92">
        <v>80.170440673828125</v>
      </c>
      <c r="AG145" s="92">
        <v>81.228302001953125</v>
      </c>
      <c r="AH145" s="92">
        <v>79.793685913085938</v>
      </c>
      <c r="AI145" s="92">
        <v>78.775550842285156</v>
      </c>
      <c r="AJ145" s="92">
        <v>79.40350341796875</v>
      </c>
      <c r="AK145" s="92">
        <v>79.108177185058594</v>
      </c>
      <c r="AL145" s="93">
        <v>79.242530822753906</v>
      </c>
    </row>
    <row r="146" spans="1:38" x14ac:dyDescent="0.25">
      <c r="A146" s="20">
        <v>9</v>
      </c>
      <c r="B146" s="17" t="s">
        <v>307</v>
      </c>
      <c r="C146" s="86">
        <v>208</v>
      </c>
      <c r="D146" s="94">
        <v>148</v>
      </c>
      <c r="E146" s="94">
        <v>106</v>
      </c>
      <c r="F146" s="94">
        <v>127</v>
      </c>
      <c r="G146" s="94">
        <v>266</v>
      </c>
      <c r="H146" s="94">
        <v>165</v>
      </c>
      <c r="I146" s="94">
        <v>169</v>
      </c>
      <c r="J146" s="94">
        <v>267</v>
      </c>
      <c r="K146" s="94">
        <v>172</v>
      </c>
      <c r="L146" s="94">
        <v>233</v>
      </c>
      <c r="M146" s="94">
        <v>370</v>
      </c>
      <c r="N146" s="94">
        <v>245.11505126953125</v>
      </c>
      <c r="O146" s="94">
        <v>242.35757446289062</v>
      </c>
      <c r="P146" s="94">
        <v>244.79083251953125</v>
      </c>
      <c r="Q146" s="94">
        <v>249.69410705566406</v>
      </c>
      <c r="R146" s="94">
        <v>248.84532165527344</v>
      </c>
      <c r="S146" s="94">
        <v>248.45632934570312</v>
      </c>
      <c r="T146" s="94">
        <v>248.69514465332031</v>
      </c>
      <c r="U146" s="94">
        <v>249.66259765625</v>
      </c>
      <c r="V146" s="94">
        <v>249.18046569824219</v>
      </c>
      <c r="W146" s="94">
        <v>248.29695129394531</v>
      </c>
      <c r="X146" s="94">
        <v>247.76072692871094</v>
      </c>
      <c r="Y146" s="94">
        <v>247.36428833007812</v>
      </c>
      <c r="Z146" s="94">
        <v>247.76194763183594</v>
      </c>
      <c r="AA146" s="94">
        <v>247.42436218261719</v>
      </c>
      <c r="AB146" s="94">
        <v>245.6016845703125</v>
      </c>
      <c r="AC146" s="94">
        <v>245.46029663085937</v>
      </c>
      <c r="AD146" s="94">
        <v>245.07455444335937</v>
      </c>
      <c r="AE146" s="94">
        <v>245.24342346191406</v>
      </c>
      <c r="AF146" s="94">
        <v>243.22950744628906</v>
      </c>
      <c r="AG146" s="94">
        <v>244.6444091796875</v>
      </c>
      <c r="AH146" s="94">
        <v>243.8702392578125</v>
      </c>
      <c r="AI146" s="94">
        <v>242.83041381835937</v>
      </c>
      <c r="AJ146" s="94">
        <v>243.3800048828125</v>
      </c>
      <c r="AK146" s="94">
        <v>243.44024658203125</v>
      </c>
      <c r="AL146" s="95">
        <v>242.78671264648437</v>
      </c>
    </row>
    <row r="147" spans="1:38" x14ac:dyDescent="0.25">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spans="1:38" x14ac:dyDescent="0.25">
      <c r="A148" s="82"/>
      <c r="B148" s="10" t="s">
        <v>85</v>
      </c>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spans="1:38" x14ac:dyDescent="0.25">
      <c r="A149" s="22" t="s">
        <v>84</v>
      </c>
      <c r="B149" s="15" t="s">
        <v>83</v>
      </c>
      <c r="C149" s="102" t="s">
        <v>394</v>
      </c>
      <c r="D149" s="87" t="s">
        <v>393</v>
      </c>
      <c r="E149" s="87" t="s">
        <v>392</v>
      </c>
      <c r="F149" s="87" t="s">
        <v>391</v>
      </c>
      <c r="G149" s="87" t="s">
        <v>390</v>
      </c>
      <c r="H149" s="87" t="s">
        <v>389</v>
      </c>
      <c r="I149" s="87" t="s">
        <v>388</v>
      </c>
      <c r="J149" s="87" t="s">
        <v>387</v>
      </c>
      <c r="K149" s="87" t="s">
        <v>386</v>
      </c>
      <c r="L149" s="87" t="s">
        <v>385</v>
      </c>
      <c r="M149" s="87" t="s">
        <v>384</v>
      </c>
      <c r="N149" s="46" t="s">
        <v>45</v>
      </c>
      <c r="O149" s="46" t="s">
        <v>46</v>
      </c>
      <c r="P149" s="46" t="s">
        <v>47</v>
      </c>
      <c r="Q149" s="46" t="s">
        <v>48</v>
      </c>
      <c r="R149" s="46" t="s">
        <v>49</v>
      </c>
      <c r="S149" s="46" t="s">
        <v>50</v>
      </c>
      <c r="T149" s="46" t="s">
        <v>51</v>
      </c>
      <c r="U149" s="46" t="s">
        <v>52</v>
      </c>
      <c r="V149" s="46" t="s">
        <v>53</v>
      </c>
      <c r="W149" s="46" t="s">
        <v>54</v>
      </c>
      <c r="X149" s="46" t="s">
        <v>55</v>
      </c>
      <c r="Y149" s="46" t="s">
        <v>56</v>
      </c>
      <c r="Z149" s="46" t="s">
        <v>57</v>
      </c>
      <c r="AA149" s="46" t="s">
        <v>58</v>
      </c>
      <c r="AB149" s="46" t="s">
        <v>59</v>
      </c>
      <c r="AC149" s="46" t="s">
        <v>60</v>
      </c>
      <c r="AD149" s="46" t="s">
        <v>61</v>
      </c>
      <c r="AE149" s="46" t="s">
        <v>62</v>
      </c>
      <c r="AF149" s="46" t="s">
        <v>63</v>
      </c>
      <c r="AG149" s="46" t="s">
        <v>64</v>
      </c>
      <c r="AH149" s="46" t="s">
        <v>65</v>
      </c>
      <c r="AI149" s="46" t="s">
        <v>66</v>
      </c>
      <c r="AJ149" s="46" t="s">
        <v>67</v>
      </c>
      <c r="AK149" s="46" t="s">
        <v>68</v>
      </c>
      <c r="AL149" s="47" t="s">
        <v>69</v>
      </c>
    </row>
    <row r="150" spans="1:38" x14ac:dyDescent="0.25">
      <c r="A150" s="29">
        <v>1</v>
      </c>
      <c r="B150" s="101" t="str">
        <f>VLOOKUP($A$150,$A$138:$AL$146,2)</f>
        <v>Carse of Gowrie</v>
      </c>
      <c r="C150" s="96">
        <f>VLOOKUP($A$150,$A$138:$AL$146,3)</f>
        <v>166</v>
      </c>
      <c r="D150" s="97">
        <f>VLOOKUP($A$150,$A$138:$AL$146,4)</f>
        <v>57</v>
      </c>
      <c r="E150" s="97">
        <f>VLOOKUP($A$150,$A$138:$AL$146,5)</f>
        <v>304</v>
      </c>
      <c r="F150" s="97">
        <f>VLOOKUP($A$150,$A$138:$AL$146,6)</f>
        <v>210</v>
      </c>
      <c r="G150" s="97">
        <f>VLOOKUP($A$150,$A$138:$AL$146,7)</f>
        <v>188</v>
      </c>
      <c r="H150" s="97">
        <f>VLOOKUP($A$150,$A$138:$AL$146,8)</f>
        <v>290</v>
      </c>
      <c r="I150" s="97">
        <f>VLOOKUP($A$150,$A$138:$AL$146,9)</f>
        <v>284</v>
      </c>
      <c r="J150" s="97">
        <f>VLOOKUP($A$150,$A$138:$AL$146,10)</f>
        <v>419</v>
      </c>
      <c r="K150" s="97">
        <f>VLOOKUP($A$150,$A$138:$AL$146,11)</f>
        <v>166</v>
      </c>
      <c r="L150" s="97">
        <f>VLOOKUP($A$150,$A$138:$AL$146,12)</f>
        <v>-290</v>
      </c>
      <c r="M150" s="97">
        <f>VLOOKUP($A$150,$A$138:$AL$146,13)</f>
        <v>179</v>
      </c>
      <c r="N150" s="97">
        <f>VLOOKUP($A$150,$A$138:$AL$146,14)</f>
        <v>199.64811706542969</v>
      </c>
      <c r="O150" s="97">
        <f>VLOOKUP($A$150,$A$138:$AL$146,15)</f>
        <v>201.70881652832031</v>
      </c>
      <c r="P150" s="97">
        <f>VLOOKUP($A$150,$A$138:$AL$146,16)</f>
        <v>199.83726501464844</v>
      </c>
      <c r="Q150" s="97">
        <f>VLOOKUP($A$150,$A$138:$AL$146,17)</f>
        <v>204.826416015625</v>
      </c>
      <c r="R150" s="97">
        <f>VLOOKUP($A$150,$A$138:$AL$146,18)</f>
        <v>202.978515625</v>
      </c>
      <c r="S150" s="97">
        <f>VLOOKUP($A$150,$A$138:$AL$146,19)</f>
        <v>205.2525634765625</v>
      </c>
      <c r="T150" s="97">
        <f>VLOOKUP($A$150,$A$138:$AL$146,20)</f>
        <v>204.71192932128906</v>
      </c>
      <c r="U150" s="97">
        <f>VLOOKUP($A$150,$A$138:$AL$146,21)</f>
        <v>201.99406433105469</v>
      </c>
      <c r="V150" s="97">
        <f>VLOOKUP($A$150,$A$138:$AL$146,22)</f>
        <v>201.42251586914062</v>
      </c>
      <c r="W150" s="97">
        <f>VLOOKUP($A$150,$A$138:$AL$146,23)</f>
        <v>199.48362731933594</v>
      </c>
      <c r="X150" s="97">
        <f>VLOOKUP($A$150,$A$138:$AL$146,24)</f>
        <v>199.98330688476562</v>
      </c>
      <c r="Y150" s="97">
        <f>VLOOKUP($A$150,$A$138:$AL$146,25)</f>
        <v>198.82511901855469</v>
      </c>
      <c r="Z150" s="97">
        <f>VLOOKUP($A$150,$A$138:$AL$146,26)</f>
        <v>199.02880859375</v>
      </c>
      <c r="AA150" s="97">
        <f>VLOOKUP($A$150,$A$138:$AL$146,27)</f>
        <v>200.12251281738281</v>
      </c>
      <c r="AB150" s="97">
        <f>VLOOKUP($A$150,$A$138:$AL$146,28)</f>
        <v>198.88211059570312</v>
      </c>
      <c r="AC150" s="97">
        <f>VLOOKUP($A$150,$A$138:$AL$146,29)</f>
        <v>199.2486572265625</v>
      </c>
      <c r="AD150" s="97">
        <f>VLOOKUP($A$150,$A$138:$AL$146,30)</f>
        <v>199.62113952636719</v>
      </c>
      <c r="AE150" s="97">
        <f>VLOOKUP($A$150,$A$138:$AL$146,31)</f>
        <v>199.23786926269531</v>
      </c>
      <c r="AF150" s="97">
        <f>VLOOKUP($A$150,$A$138:$AL$146,32)</f>
        <v>197.12496948242187</v>
      </c>
      <c r="AG150" s="97">
        <f>VLOOKUP($A$150,$A$138:$AL$146,33)</f>
        <v>197.77401733398437</v>
      </c>
      <c r="AH150" s="97">
        <f>VLOOKUP($A$150,$A$138:$AL$146,34)</f>
        <v>197.22746276855469</v>
      </c>
      <c r="AI150" s="97">
        <f>VLOOKUP($A$150,$A$138:$AL$146,35)</f>
        <v>197.31843566894531</v>
      </c>
      <c r="AJ150" s="97">
        <f>VLOOKUP($A$150,$A$138:$AL$146,36)</f>
        <v>196.98519897460937</v>
      </c>
      <c r="AK150" s="97">
        <f>VLOOKUP($A$150,$A$138:$AL$146,37)</f>
        <v>197.70843505859375</v>
      </c>
      <c r="AL150" s="98">
        <f>VLOOKUP($A$150,$A$138:$AL$146,38)</f>
        <v>197.56892395019531</v>
      </c>
    </row>
    <row r="151" spans="1:38" x14ac:dyDescent="0.25">
      <c r="A151" s="25"/>
      <c r="B151" s="25"/>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38" x14ac:dyDescent="0.25">
      <c r="A152" s="161" t="s">
        <v>87</v>
      </c>
      <c r="B152" s="161"/>
      <c r="C152" s="161"/>
      <c r="D152" s="161"/>
    </row>
    <row r="174" spans="1:16358" s="25" customFormat="1" ht="15.75" x14ac:dyDescent="0.25">
      <c r="A174" s="156"/>
      <c r="B174" s="156"/>
      <c r="C174" s="156"/>
      <c r="D174" s="156"/>
      <c r="E174" s="156"/>
      <c r="F174" s="156"/>
      <c r="G174" s="31"/>
      <c r="H174" s="31"/>
      <c r="I174" s="31"/>
      <c r="J174" s="31"/>
      <c r="K174" s="157" t="s">
        <v>86</v>
      </c>
      <c r="L174" s="157"/>
      <c r="M174" s="31"/>
      <c r="N174" s="31"/>
      <c r="O174" s="31"/>
      <c r="P174" s="156"/>
      <c r="Q174" s="156"/>
      <c r="R174" s="156"/>
      <c r="S174" s="156"/>
      <c r="T174" s="156"/>
      <c r="U174" s="156"/>
      <c r="V174" s="156"/>
      <c r="W174" s="11"/>
      <c r="X174" s="11"/>
      <c r="Y174" s="11"/>
      <c r="Z174" s="11"/>
      <c r="AA174" s="11"/>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row>
    <row r="176" spans="1:16358" x14ac:dyDescent="0.25">
      <c r="A176" s="165" t="s">
        <v>435</v>
      </c>
      <c r="B176" s="165"/>
    </row>
    <row r="177" spans="1:10" s="114" customFormat="1" ht="11.25" x14ac:dyDescent="0.2">
      <c r="A177" s="164" t="s">
        <v>441</v>
      </c>
      <c r="B177" s="164"/>
      <c r="C177" s="164"/>
      <c r="D177" s="164"/>
      <c r="E177" s="164"/>
      <c r="F177" s="164"/>
      <c r="G177" s="164"/>
      <c r="H177" s="164"/>
    </row>
    <row r="178" spans="1:10" s="114" customFormat="1" ht="24.75" customHeight="1" x14ac:dyDescent="0.25">
      <c r="A178" s="158" t="s">
        <v>442</v>
      </c>
      <c r="B178" s="159"/>
      <c r="C178" s="159"/>
      <c r="D178" s="159"/>
      <c r="E178" s="159"/>
      <c r="F178" s="159"/>
      <c r="G178" s="159"/>
      <c r="H178" s="159"/>
      <c r="I178" s="159"/>
      <c r="J178" s="159"/>
    </row>
    <row r="179" spans="1:10" s="114" customFormat="1" x14ac:dyDescent="0.25">
      <c r="A179" s="118"/>
      <c r="B179" s="119"/>
      <c r="C179" s="119"/>
      <c r="D179" s="119"/>
      <c r="E179" s="119"/>
      <c r="F179" s="119"/>
      <c r="G179" s="119"/>
      <c r="H179" s="119"/>
      <c r="I179" s="119"/>
      <c r="J179" s="119"/>
    </row>
    <row r="180" spans="1:10" s="114" customFormat="1" ht="11.25" x14ac:dyDescent="0.2">
      <c r="A180" s="153" t="s">
        <v>5</v>
      </c>
      <c r="B180" s="153"/>
    </row>
  </sheetData>
  <mergeCells count="41">
    <mergeCell ref="A5:B5"/>
    <mergeCell ref="A176:B176"/>
    <mergeCell ref="A177:H177"/>
    <mergeCell ref="A180:B180"/>
    <mergeCell ref="A6:B6"/>
    <mergeCell ref="C6:G6"/>
    <mergeCell ref="A7:B7"/>
    <mergeCell ref="C7:G7"/>
    <mergeCell ref="A92:B92"/>
    <mergeCell ref="A109:D109"/>
    <mergeCell ref="A51:B51"/>
    <mergeCell ref="A68:D68"/>
    <mergeCell ref="A89:F89"/>
    <mergeCell ref="A152:D152"/>
    <mergeCell ref="A178:J178"/>
    <mergeCell ref="A10:B10"/>
    <mergeCell ref="A174:F174"/>
    <mergeCell ref="P89:V89"/>
    <mergeCell ref="A90:F90"/>
    <mergeCell ref="K90:L90"/>
    <mergeCell ref="P90:V90"/>
    <mergeCell ref="K174:L174"/>
    <mergeCell ref="P174:V174"/>
    <mergeCell ref="P132:V132"/>
    <mergeCell ref="A133:F133"/>
    <mergeCell ref="K133:L133"/>
    <mergeCell ref="P133:V133"/>
    <mergeCell ref="A135:C135"/>
    <mergeCell ref="A132:F132"/>
    <mergeCell ref="A27:D27"/>
    <mergeCell ref="A48:F48"/>
    <mergeCell ref="P48:V48"/>
    <mergeCell ref="A49:F49"/>
    <mergeCell ref="K49:L49"/>
    <mergeCell ref="P49:V49"/>
    <mergeCell ref="A1:F1"/>
    <mergeCell ref="P1:V1"/>
    <mergeCell ref="A3:F3"/>
    <mergeCell ref="K3:L3"/>
    <mergeCell ref="P3:V3"/>
    <mergeCell ref="A2:B2"/>
  </mergeCells>
  <hyperlinks>
    <hyperlink ref="K3" display="Back to contents page "/>
    <hyperlink ref="K3:L3" location="Contents!A1" display="Back to contents page "/>
    <hyperlink ref="K49" display="Back to contents page "/>
    <hyperlink ref="K49:L49" location="Contents!A1" display="Back to contents page "/>
    <hyperlink ref="K90" display="Back to contents page "/>
    <hyperlink ref="K90:L90" location="Contents!A1" display="Back to contents page "/>
    <hyperlink ref="K133" display="Back to contents page "/>
    <hyperlink ref="K133:L133" location="Contents!A1" display="Back to contents page "/>
    <hyperlink ref="K174" display="Back to contents page "/>
    <hyperlink ref="K174:L174" location="Contents!A1" display="Back to contents page "/>
    <hyperlink ref="A6:B6" location="'Perth &amp; Kinross'!A28" display="1. Total Fertility Rate (All persons)"/>
    <hyperlink ref="C6:G6" location="'Perth &amp; Kinross'!A69" display="2. Standardised Mortality Ratio (All Persons)"/>
    <hyperlink ref="A7:B7" location="'Perth &amp; Kinross'!A110" display="3. Life Expectancy (All Persons)"/>
    <hyperlink ref="C7:G7" location="'Perth &amp; Kinross'!A15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9525</xdr:colOff>
                    <xdr:row>27</xdr:row>
                    <xdr:rowOff>0</xdr:rowOff>
                  </from>
                  <to>
                    <xdr:col>2</xdr:col>
                    <xdr:colOff>9525</xdr:colOff>
                    <xdr:row>46</xdr:row>
                    <xdr:rowOff>9525</xdr:rowOff>
                  </to>
                </anchor>
              </controlPr>
            </control>
          </mc:Choice>
        </mc:AlternateContent>
        <mc:AlternateContent xmlns:mc="http://schemas.openxmlformats.org/markup-compatibility/2006">
          <mc:Choice Requires="x14">
            <control shapeId="61442" r:id="rId5" name="List Box 2">
              <controlPr defaultSize="0" autoLine="0" autoPict="0">
                <anchor moveWithCells="1">
                  <from>
                    <xdr:col>1</xdr:col>
                    <xdr:colOff>38100</xdr:colOff>
                    <xdr:row>68</xdr:row>
                    <xdr:rowOff>19050</xdr:rowOff>
                  </from>
                  <to>
                    <xdr:col>2</xdr:col>
                    <xdr:colOff>9525</xdr:colOff>
                    <xdr:row>87</xdr:row>
                    <xdr:rowOff>9525</xdr:rowOff>
                  </to>
                </anchor>
              </controlPr>
            </control>
          </mc:Choice>
        </mc:AlternateContent>
        <mc:AlternateContent xmlns:mc="http://schemas.openxmlformats.org/markup-compatibility/2006">
          <mc:Choice Requires="x14">
            <control shapeId="61443" r:id="rId6" name="List Box 3">
              <controlPr defaultSize="0" autoLine="0" autoPict="0">
                <anchor moveWithCells="1">
                  <from>
                    <xdr:col>1</xdr:col>
                    <xdr:colOff>38100</xdr:colOff>
                    <xdr:row>109</xdr:row>
                    <xdr:rowOff>57150</xdr:rowOff>
                  </from>
                  <to>
                    <xdr:col>2</xdr:col>
                    <xdr:colOff>28575</xdr:colOff>
                    <xdr:row>129</xdr:row>
                    <xdr:rowOff>133350</xdr:rowOff>
                  </to>
                </anchor>
              </controlPr>
            </control>
          </mc:Choice>
        </mc:AlternateContent>
        <mc:AlternateContent xmlns:mc="http://schemas.openxmlformats.org/markup-compatibility/2006">
          <mc:Choice Requires="x14">
            <control shapeId="61444" r:id="rId7" name="List Box 4">
              <controlPr defaultSize="0" autoLine="0" autoPict="0">
                <anchor moveWithCells="1">
                  <from>
                    <xdr:col>1</xdr:col>
                    <xdr:colOff>38100</xdr:colOff>
                    <xdr:row>152</xdr:row>
                    <xdr:rowOff>57150</xdr:rowOff>
                  </from>
                  <to>
                    <xdr:col>2</xdr:col>
                    <xdr:colOff>28575</xdr:colOff>
                    <xdr:row>172</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XED187"/>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28</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308</v>
      </c>
      <c r="C13" s="48">
        <v>1.7036181688308716</v>
      </c>
      <c r="D13" s="49">
        <v>1.7104784250259399</v>
      </c>
      <c r="E13" s="49">
        <v>1.7208669185638428</v>
      </c>
      <c r="F13" s="49">
        <v>1.7337337732315063</v>
      </c>
      <c r="G13" s="49">
        <v>1.7441201210021973</v>
      </c>
      <c r="H13" s="49">
        <v>1.752549409866333</v>
      </c>
      <c r="I13" s="49">
        <v>1.7584447860717773</v>
      </c>
      <c r="J13" s="50">
        <v>1.7630774974822998</v>
      </c>
      <c r="K13" s="50">
        <v>1.7679351568222046</v>
      </c>
      <c r="L13" s="50">
        <v>1.7727184295654297</v>
      </c>
      <c r="M13" s="50">
        <v>1.7784717082977295</v>
      </c>
      <c r="N13" s="50">
        <v>1.7854218482971191</v>
      </c>
      <c r="O13" s="50">
        <v>1.7922810316085815</v>
      </c>
      <c r="P13" s="50">
        <v>1.7991756200790405</v>
      </c>
      <c r="Q13" s="50">
        <v>1.8045257329940796</v>
      </c>
      <c r="R13" s="50">
        <v>1.8086382150650024</v>
      </c>
      <c r="S13" s="50">
        <v>1.8129240274429321</v>
      </c>
      <c r="T13" s="50">
        <v>1.8185693025588989</v>
      </c>
      <c r="U13" s="50">
        <v>1.8228442668914795</v>
      </c>
      <c r="V13" s="50">
        <v>1.8226425647735596</v>
      </c>
      <c r="W13" s="50">
        <v>1.8223416805267334</v>
      </c>
      <c r="X13" s="50">
        <v>1.8222243785858154</v>
      </c>
      <c r="Y13" s="50">
        <v>1.8222657442092896</v>
      </c>
      <c r="Z13" s="50">
        <v>1.8224664926528931</v>
      </c>
      <c r="AA13" s="51">
        <v>1.8223963975906372</v>
      </c>
    </row>
    <row r="14" spans="1:27" x14ac:dyDescent="0.25">
      <c r="A14" s="19">
        <v>2</v>
      </c>
      <c r="B14" s="16" t="s">
        <v>309</v>
      </c>
      <c r="C14" s="48">
        <v>1.5879489183425903</v>
      </c>
      <c r="D14" s="49">
        <v>1.5943434238433838</v>
      </c>
      <c r="E14" s="49">
        <v>1.6040265560150146</v>
      </c>
      <c r="F14" s="49">
        <v>1.6160198450088501</v>
      </c>
      <c r="G14" s="49">
        <v>1.6257009506225586</v>
      </c>
      <c r="H14" s="49">
        <v>1.633557915687561</v>
      </c>
      <c r="I14" s="49">
        <v>1.6390531063079834</v>
      </c>
      <c r="J14" s="50">
        <v>1.6433712244033813</v>
      </c>
      <c r="K14" s="50">
        <v>1.6478990316390991</v>
      </c>
      <c r="L14" s="50">
        <v>1.6523575782775879</v>
      </c>
      <c r="M14" s="50">
        <v>1.6577202081680298</v>
      </c>
      <c r="N14" s="50">
        <v>1.6641985177993774</v>
      </c>
      <c r="O14" s="50">
        <v>1.6705919504165649</v>
      </c>
      <c r="P14" s="50">
        <v>1.677018404006958</v>
      </c>
      <c r="Q14" s="50">
        <v>1.6820052862167358</v>
      </c>
      <c r="R14" s="50">
        <v>1.6858384609222412</v>
      </c>
      <c r="S14" s="50">
        <v>1.689833402633667</v>
      </c>
      <c r="T14" s="50">
        <v>1.695095419883728</v>
      </c>
      <c r="U14" s="50">
        <v>1.6990801095962524</v>
      </c>
      <c r="V14" s="50">
        <v>1.6988921165466309</v>
      </c>
      <c r="W14" s="50">
        <v>1.6986116170883179</v>
      </c>
      <c r="X14" s="50">
        <v>1.6985021829605103</v>
      </c>
      <c r="Y14" s="50">
        <v>1.6985408067703247</v>
      </c>
      <c r="Z14" s="50">
        <v>1.6987279653549194</v>
      </c>
      <c r="AA14" s="51">
        <v>1.6986626386642456</v>
      </c>
    </row>
    <row r="15" spans="1:27" x14ac:dyDescent="0.25">
      <c r="A15" s="19">
        <v>3</v>
      </c>
      <c r="B15" s="16" t="s">
        <v>310</v>
      </c>
      <c r="C15" s="48">
        <v>1.7526839971542358</v>
      </c>
      <c r="D15" s="49">
        <v>1.7597419023513794</v>
      </c>
      <c r="E15" s="49">
        <v>1.7704296112060547</v>
      </c>
      <c r="F15" s="49">
        <v>1.7836670875549316</v>
      </c>
      <c r="G15" s="49">
        <v>1.7943524122238159</v>
      </c>
      <c r="H15" s="49">
        <v>1.8030245304107666</v>
      </c>
      <c r="I15" s="49">
        <v>1.8090897798538208</v>
      </c>
      <c r="J15" s="50">
        <v>1.8138558864593506</v>
      </c>
      <c r="K15" s="50">
        <v>1.8188533782958984</v>
      </c>
      <c r="L15" s="50">
        <v>1.8237744569778442</v>
      </c>
      <c r="M15" s="50">
        <v>1.8296934366226196</v>
      </c>
      <c r="N15" s="50">
        <v>1.836843729019165</v>
      </c>
      <c r="O15" s="50">
        <v>1.8439005613327026</v>
      </c>
      <c r="P15" s="50">
        <v>1.8509936332702637</v>
      </c>
      <c r="Q15" s="50">
        <v>1.8564978837966919</v>
      </c>
      <c r="R15" s="50">
        <v>1.8607287406921387</v>
      </c>
      <c r="S15" s="50">
        <v>1.865138053894043</v>
      </c>
      <c r="T15" s="50">
        <v>1.870945930480957</v>
      </c>
      <c r="U15" s="50">
        <v>1.8753440380096436</v>
      </c>
      <c r="V15" s="50">
        <v>1.8751364946365356</v>
      </c>
      <c r="W15" s="50">
        <v>1.8748267889022827</v>
      </c>
      <c r="X15" s="50">
        <v>1.8747061491012573</v>
      </c>
      <c r="Y15" s="50">
        <v>1.874748706817627</v>
      </c>
      <c r="Z15" s="50">
        <v>1.8749552965164185</v>
      </c>
      <c r="AA15" s="51">
        <v>1.8748832941055298</v>
      </c>
    </row>
    <row r="16" spans="1:27" x14ac:dyDescent="0.25">
      <c r="A16" s="19">
        <v>4</v>
      </c>
      <c r="B16" s="16" t="s">
        <v>311</v>
      </c>
      <c r="C16" s="52">
        <v>1.7769409418106079</v>
      </c>
      <c r="D16" s="50">
        <v>1.7840964794158936</v>
      </c>
      <c r="E16" s="50">
        <v>1.7949321269989014</v>
      </c>
      <c r="F16" s="50">
        <v>1.8083528280258179</v>
      </c>
      <c r="G16" s="50">
        <v>1.8191860914230347</v>
      </c>
      <c r="H16" s="50">
        <v>1.8279781341552734</v>
      </c>
      <c r="I16" s="50">
        <v>1.8341273069381714</v>
      </c>
      <c r="J16" s="50">
        <v>1.8389594554901123</v>
      </c>
      <c r="K16" s="50">
        <v>1.8440260887145996</v>
      </c>
      <c r="L16" s="50">
        <v>1.8490152359008789</v>
      </c>
      <c r="M16" s="50">
        <v>1.8550162315368652</v>
      </c>
      <c r="N16" s="50">
        <v>1.8622654676437378</v>
      </c>
      <c r="O16" s="50">
        <v>1.8694199323654175</v>
      </c>
      <c r="P16" s="50">
        <v>1.8766111135482788</v>
      </c>
      <c r="Q16" s="50">
        <v>1.88219153881073</v>
      </c>
      <c r="R16" s="50">
        <v>1.8864810466766357</v>
      </c>
      <c r="S16" s="50">
        <v>1.89095139503479</v>
      </c>
      <c r="T16" s="50">
        <v>1.8968396186828613</v>
      </c>
      <c r="U16" s="50">
        <v>1.9012986421585083</v>
      </c>
      <c r="V16" s="50">
        <v>1.9010881185531616</v>
      </c>
      <c r="W16" s="50">
        <v>1.9007742404937744</v>
      </c>
      <c r="X16" s="50">
        <v>1.9006519317626953</v>
      </c>
      <c r="Y16" s="50">
        <v>1.9006950855255127</v>
      </c>
      <c r="Z16" s="50">
        <v>1.9009044170379639</v>
      </c>
      <c r="AA16" s="51">
        <v>1.9008314609527588</v>
      </c>
    </row>
    <row r="17" spans="1:27" x14ac:dyDescent="0.25">
      <c r="A17" s="19">
        <v>5</v>
      </c>
      <c r="B17" s="16" t="s">
        <v>312</v>
      </c>
      <c r="C17" s="52">
        <v>1.8112071752548218</v>
      </c>
      <c r="D17" s="50">
        <v>1.8185006380081177</v>
      </c>
      <c r="E17" s="50">
        <v>1.829545259475708</v>
      </c>
      <c r="F17" s="50">
        <v>1.8432247638702393</v>
      </c>
      <c r="G17" s="50">
        <v>1.854266881942749</v>
      </c>
      <c r="H17" s="50">
        <v>1.8632285594940186</v>
      </c>
      <c r="I17" s="50">
        <v>1.8694963455200195</v>
      </c>
      <c r="J17" s="50">
        <v>1.8744215965270996</v>
      </c>
      <c r="K17" s="50">
        <v>1.8795859813690186</v>
      </c>
      <c r="L17" s="50">
        <v>1.8846713304519653</v>
      </c>
      <c r="M17" s="50">
        <v>1.8907879590988159</v>
      </c>
      <c r="N17" s="50">
        <v>1.8981770277023315</v>
      </c>
      <c r="O17" s="50">
        <v>1.9054694175720215</v>
      </c>
      <c r="P17" s="50">
        <v>1.9127993583679199</v>
      </c>
      <c r="Q17" s="50">
        <v>1.9184874296188354</v>
      </c>
      <c r="R17" s="50">
        <v>1.9228595495223999</v>
      </c>
      <c r="S17" s="50">
        <v>1.9274160861968994</v>
      </c>
      <c r="T17" s="50">
        <v>1.933417797088623</v>
      </c>
      <c r="U17" s="50">
        <v>1.9379628896713257</v>
      </c>
      <c r="V17" s="50">
        <v>1.9377483129501343</v>
      </c>
      <c r="W17" s="50">
        <v>1.9374284744262695</v>
      </c>
      <c r="X17" s="50">
        <v>1.9373036623001099</v>
      </c>
      <c r="Y17" s="50">
        <v>1.9373477697372437</v>
      </c>
      <c r="Z17" s="50">
        <v>1.9375611543655396</v>
      </c>
      <c r="AA17" s="51">
        <v>1.9374866485595703</v>
      </c>
    </row>
    <row r="18" spans="1:27" x14ac:dyDescent="0.25">
      <c r="A18" s="19">
        <v>6</v>
      </c>
      <c r="B18" s="16" t="s">
        <v>313</v>
      </c>
      <c r="C18" s="52">
        <v>1.5172833204269409</v>
      </c>
      <c r="D18" s="50">
        <v>1.5233932733535767</v>
      </c>
      <c r="E18" s="50">
        <v>1.532645583152771</v>
      </c>
      <c r="F18" s="50">
        <v>1.5441051721572876</v>
      </c>
      <c r="G18" s="50">
        <v>1.55335533618927</v>
      </c>
      <c r="H18" s="50">
        <v>1.56086266040802</v>
      </c>
      <c r="I18" s="50">
        <v>1.5661133527755737</v>
      </c>
      <c r="J18" s="50">
        <v>1.5702393054962158</v>
      </c>
      <c r="K18" s="50">
        <v>1.5745656490325928</v>
      </c>
      <c r="L18" s="50">
        <v>1.5788257122039795</v>
      </c>
      <c r="M18" s="50">
        <v>1.5839498043060303</v>
      </c>
      <c r="N18" s="50">
        <v>1.5901397466659546</v>
      </c>
      <c r="O18" s="50">
        <v>1.5962487459182739</v>
      </c>
      <c r="P18" s="50">
        <v>1.6023890972137451</v>
      </c>
      <c r="Q18" s="50">
        <v>1.6071541309356689</v>
      </c>
      <c r="R18" s="50">
        <v>1.6108167171478271</v>
      </c>
      <c r="S18" s="50">
        <v>1.6146339178085327</v>
      </c>
      <c r="T18" s="50">
        <v>1.6196616888046265</v>
      </c>
      <c r="U18" s="50">
        <v>1.6234691143035889</v>
      </c>
      <c r="V18" s="50">
        <v>1.6232893466949463</v>
      </c>
      <c r="W18" s="50">
        <v>1.6230213642120361</v>
      </c>
      <c r="X18" s="50">
        <v>1.6229169368743896</v>
      </c>
      <c r="Y18" s="50">
        <v>1.6229537725448608</v>
      </c>
      <c r="Z18" s="50">
        <v>1.623132586479187</v>
      </c>
      <c r="AA18" s="51">
        <v>1.623070240020752</v>
      </c>
    </row>
    <row r="19" spans="1:27" x14ac:dyDescent="0.25">
      <c r="A19" s="19">
        <v>7</v>
      </c>
      <c r="B19" s="16" t="s">
        <v>314</v>
      </c>
      <c r="C19" s="52">
        <v>1.7653547525405884</v>
      </c>
      <c r="D19" s="50">
        <v>1.7724636793136597</v>
      </c>
      <c r="E19" s="50">
        <v>1.7832286357879639</v>
      </c>
      <c r="F19" s="50">
        <v>1.7965617179870605</v>
      </c>
      <c r="G19" s="50">
        <v>1.8073244094848633</v>
      </c>
      <c r="H19" s="50">
        <v>1.8160592317581177</v>
      </c>
      <c r="I19" s="50">
        <v>1.822168231010437</v>
      </c>
      <c r="J19" s="50">
        <v>1.8269689083099365</v>
      </c>
      <c r="K19" s="50">
        <v>1.8320025205612183</v>
      </c>
      <c r="L19" s="50">
        <v>1.8369591236114502</v>
      </c>
      <c r="M19" s="50">
        <v>1.8429208993911743</v>
      </c>
      <c r="N19" s="50">
        <v>1.8501229286193848</v>
      </c>
      <c r="O19" s="50">
        <v>1.8572306632995605</v>
      </c>
      <c r="P19" s="50">
        <v>1.8643749952316284</v>
      </c>
      <c r="Q19" s="50">
        <v>1.8699190616607666</v>
      </c>
      <c r="R19" s="50">
        <v>1.8741805553436279</v>
      </c>
      <c r="S19" s="50">
        <v>1.8786216974258423</v>
      </c>
      <c r="T19" s="50">
        <v>1.8844715356826782</v>
      </c>
      <c r="U19" s="50">
        <v>1.8889014720916748</v>
      </c>
      <c r="V19" s="50">
        <v>1.8886923789978027</v>
      </c>
      <c r="W19" s="50">
        <v>1.8883806467056274</v>
      </c>
      <c r="X19" s="50">
        <v>1.8882590532302856</v>
      </c>
      <c r="Y19" s="50">
        <v>1.8883019685745239</v>
      </c>
      <c r="Z19" s="50">
        <v>1.88850998878479</v>
      </c>
      <c r="AA19" s="51">
        <v>1.8884373903274536</v>
      </c>
    </row>
    <row r="20" spans="1:27" x14ac:dyDescent="0.25">
      <c r="A20" s="19">
        <v>8</v>
      </c>
      <c r="B20" s="16" t="s">
        <v>315</v>
      </c>
      <c r="C20" s="52">
        <v>1.7025269269943237</v>
      </c>
      <c r="D20" s="50">
        <v>1.7093827724456787</v>
      </c>
      <c r="E20" s="50">
        <v>1.7197645902633667</v>
      </c>
      <c r="F20" s="50">
        <v>1.7326232194900513</v>
      </c>
      <c r="G20" s="50">
        <v>1.7430028915405273</v>
      </c>
      <c r="H20" s="50">
        <v>1.7514268159866333</v>
      </c>
      <c r="I20" s="50">
        <v>1.757318377494812</v>
      </c>
      <c r="J20" s="50">
        <v>1.7619482278823853</v>
      </c>
      <c r="K20" s="50">
        <v>1.7668026685714722</v>
      </c>
      <c r="L20" s="50">
        <v>1.7715828418731689</v>
      </c>
      <c r="M20" s="50">
        <v>1.7773325443267822</v>
      </c>
      <c r="N20" s="50">
        <v>1.7842781543731689</v>
      </c>
      <c r="O20" s="50">
        <v>1.7911330461502075</v>
      </c>
      <c r="P20" s="50">
        <v>1.7980231046676636</v>
      </c>
      <c r="Q20" s="50">
        <v>1.8033698797225952</v>
      </c>
      <c r="R20" s="50">
        <v>1.8074796199798584</v>
      </c>
      <c r="S20" s="50">
        <v>1.811762809753418</v>
      </c>
      <c r="T20" s="50">
        <v>1.8174043893814087</v>
      </c>
      <c r="U20" s="50">
        <v>1.8216767311096191</v>
      </c>
      <c r="V20" s="50">
        <v>1.8214750289916992</v>
      </c>
      <c r="W20" s="50">
        <v>1.8211742639541626</v>
      </c>
      <c r="X20" s="50">
        <v>1.8210570812225342</v>
      </c>
      <c r="Y20" s="50">
        <v>1.8210984468460083</v>
      </c>
      <c r="Z20" s="50">
        <v>1.8212990760803223</v>
      </c>
      <c r="AA20" s="51">
        <v>1.821229100227356</v>
      </c>
    </row>
    <row r="21" spans="1:27" x14ac:dyDescent="0.25">
      <c r="A21" s="19">
        <v>9</v>
      </c>
      <c r="B21" s="16" t="s">
        <v>316</v>
      </c>
      <c r="C21" s="52">
        <v>1.5787131786346436</v>
      </c>
      <c r="D21" s="50">
        <v>1.5850703716278076</v>
      </c>
      <c r="E21" s="50">
        <v>1.5946972370147705</v>
      </c>
      <c r="F21" s="50">
        <v>1.6066207885742187</v>
      </c>
      <c r="G21" s="50">
        <v>1.6162456274032593</v>
      </c>
      <c r="H21" s="50">
        <v>1.6240568161010742</v>
      </c>
      <c r="I21" s="50">
        <v>1.629520058631897</v>
      </c>
      <c r="J21" s="50">
        <v>1.6338131427764893</v>
      </c>
      <c r="K21" s="50">
        <v>1.6383144855499268</v>
      </c>
      <c r="L21" s="50">
        <v>1.642747163772583</v>
      </c>
      <c r="M21" s="50">
        <v>1.6480785608291626</v>
      </c>
      <c r="N21" s="50">
        <v>1.6545192003250122</v>
      </c>
      <c r="O21" s="50">
        <v>1.6608755588531494</v>
      </c>
      <c r="P21" s="50">
        <v>1.6672645807266235</v>
      </c>
      <c r="Q21" s="50">
        <v>1.6722224950790405</v>
      </c>
      <c r="R21" s="50">
        <v>1.6760333776473999</v>
      </c>
      <c r="S21" s="50">
        <v>1.6800049543380737</v>
      </c>
      <c r="T21" s="50">
        <v>1.6852363348007202</v>
      </c>
      <c r="U21" s="50">
        <v>1.6891978979110718</v>
      </c>
      <c r="V21" s="50">
        <v>1.6890109777450562</v>
      </c>
      <c r="W21" s="50">
        <v>1.6887321472167969</v>
      </c>
      <c r="X21" s="50">
        <v>1.6886234283447266</v>
      </c>
      <c r="Y21" s="50">
        <v>1.6886618137359619</v>
      </c>
      <c r="Z21" s="50">
        <v>1.6888477802276611</v>
      </c>
      <c r="AA21" s="51">
        <v>1.6887829303741455</v>
      </c>
    </row>
    <row r="22" spans="1:27" x14ac:dyDescent="0.25">
      <c r="A22" s="19">
        <v>10</v>
      </c>
      <c r="B22" s="16" t="s">
        <v>317</v>
      </c>
      <c r="C22" s="52">
        <v>1.6640735864639282</v>
      </c>
      <c r="D22" s="50">
        <v>1.6707746982574463</v>
      </c>
      <c r="E22" s="50">
        <v>1.6809220314025879</v>
      </c>
      <c r="F22" s="50">
        <v>1.6934902667999268</v>
      </c>
      <c r="G22" s="50">
        <v>1.7036354541778564</v>
      </c>
      <c r="H22" s="50">
        <v>1.7118690013885498</v>
      </c>
      <c r="I22" s="50">
        <v>1.7176276445388794</v>
      </c>
      <c r="J22" s="50">
        <v>1.7221528291702271</v>
      </c>
      <c r="K22" s="50">
        <v>1.7268975973129272</v>
      </c>
      <c r="L22" s="50">
        <v>1.7315698862075806</v>
      </c>
      <c r="M22" s="50">
        <v>1.7371896505355835</v>
      </c>
      <c r="N22" s="50">
        <v>1.7439785003662109</v>
      </c>
      <c r="O22" s="50">
        <v>1.750678539276123</v>
      </c>
      <c r="P22" s="50">
        <v>1.7574130296707153</v>
      </c>
      <c r="Q22" s="50">
        <v>1.7626389265060425</v>
      </c>
      <c r="R22" s="50">
        <v>1.7666559219360352</v>
      </c>
      <c r="S22" s="50">
        <v>1.7708423137664795</v>
      </c>
      <c r="T22" s="50">
        <v>1.77635657787323</v>
      </c>
      <c r="U22" s="50">
        <v>1.7805323600769043</v>
      </c>
      <c r="V22" s="50">
        <v>1.7803351879119873</v>
      </c>
      <c r="W22" s="50">
        <v>1.7800413370132446</v>
      </c>
      <c r="X22" s="50">
        <v>1.7799266576766968</v>
      </c>
      <c r="Y22" s="50">
        <v>1.779967188835144</v>
      </c>
      <c r="Z22" s="50">
        <v>1.7801631689071655</v>
      </c>
      <c r="AA22" s="51">
        <v>1.7800948619842529</v>
      </c>
    </row>
    <row r="23" spans="1:27" x14ac:dyDescent="0.25">
      <c r="A23" s="20">
        <v>11</v>
      </c>
      <c r="B23" s="17" t="s">
        <v>318</v>
      </c>
      <c r="C23" s="53">
        <v>1.8066858053207397</v>
      </c>
      <c r="D23" s="54">
        <v>1.8139611482620239</v>
      </c>
      <c r="E23" s="54">
        <v>1.8249781131744385</v>
      </c>
      <c r="F23" s="54">
        <v>1.8386235237121582</v>
      </c>
      <c r="G23" s="54">
        <v>1.8496381044387817</v>
      </c>
      <c r="H23" s="54">
        <v>1.8585773706436157</v>
      </c>
      <c r="I23" s="54">
        <v>1.8648295402526855</v>
      </c>
      <c r="J23" s="54">
        <v>1.8697425127029419</v>
      </c>
      <c r="K23" s="54">
        <v>1.8748939037322998</v>
      </c>
      <c r="L23" s="54">
        <v>1.8799666166305542</v>
      </c>
      <c r="M23" s="54">
        <v>1.8860679864883423</v>
      </c>
      <c r="N23" s="54">
        <v>1.8934386968612671</v>
      </c>
      <c r="O23" s="54">
        <v>1.9007128477096558</v>
      </c>
      <c r="P23" s="54">
        <v>1.9080244302749634</v>
      </c>
      <c r="Q23" s="54">
        <v>1.9136983156204224</v>
      </c>
      <c r="R23" s="54">
        <v>1.9180594682693481</v>
      </c>
      <c r="S23" s="54">
        <v>1.9226046800613403</v>
      </c>
      <c r="T23" s="54">
        <v>1.9285914897918701</v>
      </c>
      <c r="U23" s="54">
        <v>1.9331251382827759</v>
      </c>
      <c r="V23" s="54">
        <v>1.9329111576080322</v>
      </c>
      <c r="W23" s="54">
        <v>1.9325920343399048</v>
      </c>
      <c r="X23" s="54">
        <v>1.9324676990509033</v>
      </c>
      <c r="Y23" s="54">
        <v>1.932511568069458</v>
      </c>
      <c r="Z23" s="54">
        <v>1.9327243566513062</v>
      </c>
      <c r="AA23" s="55">
        <v>1.9326502084732056</v>
      </c>
    </row>
    <row r="24" spans="1:2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row>
    <row r="25" spans="1:27" x14ac:dyDescent="0.25">
      <c r="A25" s="69"/>
      <c r="B25" s="10" t="s">
        <v>85</v>
      </c>
      <c r="C25" s="69"/>
      <c r="D25" s="69"/>
      <c r="E25" s="69"/>
      <c r="F25" s="69"/>
      <c r="G25" s="69"/>
      <c r="H25" s="69"/>
      <c r="I25" s="69"/>
      <c r="J25" s="69"/>
      <c r="K25" s="69"/>
      <c r="L25" s="69"/>
      <c r="M25" s="69"/>
      <c r="N25" s="69"/>
      <c r="O25" s="69"/>
      <c r="P25" s="69"/>
      <c r="Q25" s="69"/>
      <c r="R25" s="69"/>
      <c r="S25" s="69"/>
      <c r="T25" s="69"/>
      <c r="U25" s="69"/>
      <c r="V25" s="69"/>
      <c r="W25" s="69"/>
      <c r="X25" s="69"/>
      <c r="Y25" s="69"/>
      <c r="Z25" s="69"/>
      <c r="AA25" s="69"/>
    </row>
    <row r="26" spans="1:27" x14ac:dyDescent="0.25">
      <c r="A26" s="15" t="s">
        <v>84</v>
      </c>
      <c r="B26" s="22" t="s">
        <v>83</v>
      </c>
      <c r="C26" s="46" t="s">
        <v>45</v>
      </c>
      <c r="D26" s="46" t="s">
        <v>46</v>
      </c>
      <c r="E26" s="46" t="s">
        <v>47</v>
      </c>
      <c r="F26" s="46" t="s">
        <v>48</v>
      </c>
      <c r="G26" s="46" t="s">
        <v>49</v>
      </c>
      <c r="H26" s="46" t="s">
        <v>50</v>
      </c>
      <c r="I26" s="46" t="s">
        <v>51</v>
      </c>
      <c r="J26" s="46" t="s">
        <v>52</v>
      </c>
      <c r="K26" s="46" t="s">
        <v>53</v>
      </c>
      <c r="L26" s="46" t="s">
        <v>54</v>
      </c>
      <c r="M26" s="46" t="s">
        <v>55</v>
      </c>
      <c r="N26" s="46" t="s">
        <v>56</v>
      </c>
      <c r="O26" s="46" t="s">
        <v>57</v>
      </c>
      <c r="P26" s="46" t="s">
        <v>58</v>
      </c>
      <c r="Q26" s="46" t="s">
        <v>59</v>
      </c>
      <c r="R26" s="46" t="s">
        <v>60</v>
      </c>
      <c r="S26" s="46" t="s">
        <v>61</v>
      </c>
      <c r="T26" s="46" t="s">
        <v>62</v>
      </c>
      <c r="U26" s="46" t="s">
        <v>63</v>
      </c>
      <c r="V26" s="46" t="s">
        <v>64</v>
      </c>
      <c r="W26" s="46" t="s">
        <v>65</v>
      </c>
      <c r="X26" s="46" t="s">
        <v>66</v>
      </c>
      <c r="Y26" s="46" t="s">
        <v>67</v>
      </c>
      <c r="Z26" s="46" t="s">
        <v>68</v>
      </c>
      <c r="AA26" s="47" t="s">
        <v>69</v>
      </c>
    </row>
    <row r="27" spans="1:27" x14ac:dyDescent="0.25">
      <c r="A27" s="23">
        <v>1</v>
      </c>
      <c r="B27" s="21" t="str">
        <f>VLOOKUP($A27,$A$13:$AA$23,2)</f>
        <v>Bishopton, Bridge of Weir &amp; Langbank</v>
      </c>
      <c r="C27" s="64">
        <f>VLOOKUP($A27,$A$13:$AA$23,3)</f>
        <v>1.7036181688308716</v>
      </c>
      <c r="D27" s="64">
        <f>VLOOKUP($A27,$A$13:$AA$23,4)</f>
        <v>1.7104784250259399</v>
      </c>
      <c r="E27" s="64">
        <f>VLOOKUP($A27,$A$13:$AA$23,5)</f>
        <v>1.7208669185638428</v>
      </c>
      <c r="F27" s="64">
        <f>VLOOKUP($A27,$A$13:$AA$23,6)</f>
        <v>1.7337337732315063</v>
      </c>
      <c r="G27" s="64">
        <f>VLOOKUP($A27,$A$13:$AA$23,7)</f>
        <v>1.7441201210021973</v>
      </c>
      <c r="H27" s="64">
        <f>VLOOKUP($A27,$A$13:$AA$23,8)</f>
        <v>1.752549409866333</v>
      </c>
      <c r="I27" s="64">
        <f>VLOOKUP($A27,$A$13:$AA$23,9)</f>
        <v>1.7584447860717773</v>
      </c>
      <c r="J27" s="64">
        <f>VLOOKUP($A27,$A$13:$AA$23,10)</f>
        <v>1.7630774974822998</v>
      </c>
      <c r="K27" s="64">
        <f>VLOOKUP($A27,$A$13:$AA$23,11)</f>
        <v>1.7679351568222046</v>
      </c>
      <c r="L27" s="64">
        <f>VLOOKUP($A27,$A$13:$AA$23,12)</f>
        <v>1.7727184295654297</v>
      </c>
      <c r="M27" s="64">
        <f>VLOOKUP($A27,$A$13:$AA$23,13)</f>
        <v>1.7784717082977295</v>
      </c>
      <c r="N27" s="64">
        <f>VLOOKUP($A27,$A$13:$AA$23,14)</f>
        <v>1.7854218482971191</v>
      </c>
      <c r="O27" s="64">
        <f>VLOOKUP($A27,$A$13:$AA$23,15)</f>
        <v>1.7922810316085815</v>
      </c>
      <c r="P27" s="64">
        <f>VLOOKUP($A27,$A$13:$AA$23,16)</f>
        <v>1.7991756200790405</v>
      </c>
      <c r="Q27" s="64">
        <f>VLOOKUP($A27,$A$13:$AA$23,17)</f>
        <v>1.8045257329940796</v>
      </c>
      <c r="R27" s="64">
        <f>VLOOKUP($A27,$A$13:$AA$23,18)</f>
        <v>1.8086382150650024</v>
      </c>
      <c r="S27" s="64">
        <f>VLOOKUP($A27,$A$13:$AA$23,19)</f>
        <v>1.8129240274429321</v>
      </c>
      <c r="T27" s="64">
        <f>VLOOKUP($A27,$A$13:$AA$23,20)</f>
        <v>1.8185693025588989</v>
      </c>
      <c r="U27" s="64">
        <f>VLOOKUP($A27,$A$13:$AA$23,21)</f>
        <v>1.8228442668914795</v>
      </c>
      <c r="V27" s="64">
        <f>VLOOKUP($A27,$A$13:$AA$23,22)</f>
        <v>1.8226425647735596</v>
      </c>
      <c r="W27" s="64">
        <f>VLOOKUP($A27,$A$13:$AA$23,23)</f>
        <v>1.8223416805267334</v>
      </c>
      <c r="X27" s="64">
        <f>VLOOKUP($A27,$A$13:$AA$23,24)</f>
        <v>1.8222243785858154</v>
      </c>
      <c r="Y27" s="64">
        <f>VLOOKUP($A27,$A$13:$AA$23,25)</f>
        <v>1.8222657442092896</v>
      </c>
      <c r="Z27" s="64">
        <f>VLOOKUP($A27,$A$13:$AA$23,26)</f>
        <v>1.8224664926528931</v>
      </c>
      <c r="AA27" s="65">
        <f>VLOOKUP($A27,$A$13:$AA$23,27)</f>
        <v>1.8223963975906372</v>
      </c>
    </row>
    <row r="28" spans="1:27" x14ac:dyDescent="0.25">
      <c r="A28" s="66"/>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x14ac:dyDescent="0.25">
      <c r="A29" s="161" t="s">
        <v>87</v>
      </c>
      <c r="B29" s="161"/>
      <c r="C29" s="161"/>
      <c r="D29" s="161"/>
    </row>
    <row r="49" spans="1:27"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5.75" x14ac:dyDescent="0.25">
      <c r="A50" s="154" t="s">
        <v>379</v>
      </c>
      <c r="B50" s="154"/>
      <c r="C50" s="154"/>
      <c r="D50" s="154"/>
      <c r="E50" s="154"/>
      <c r="F50" s="154"/>
      <c r="G50" s="2"/>
      <c r="H50" s="2"/>
      <c r="I50" s="2"/>
      <c r="J50" s="2"/>
      <c r="K50" s="12"/>
      <c r="L50" s="2"/>
      <c r="M50" s="2"/>
      <c r="N50" s="2"/>
      <c r="O50" s="2"/>
      <c r="P50" s="155"/>
      <c r="Q50" s="155"/>
      <c r="R50" s="155"/>
      <c r="S50" s="155"/>
      <c r="T50" s="155"/>
      <c r="U50" s="155"/>
      <c r="V50" s="155"/>
      <c r="W50" s="25"/>
      <c r="X50" s="25"/>
      <c r="Y50" s="25"/>
      <c r="Z50" s="25"/>
      <c r="AA50" s="25"/>
    </row>
    <row r="51" spans="1:27" ht="15.75" x14ac:dyDescent="0.25">
      <c r="A51" s="156" t="s">
        <v>28</v>
      </c>
      <c r="B51" s="156"/>
      <c r="C51" s="156"/>
      <c r="D51" s="156"/>
      <c r="E51" s="156"/>
      <c r="F51" s="156"/>
      <c r="G51" s="31"/>
      <c r="H51" s="31"/>
      <c r="I51" s="31"/>
      <c r="J51" s="31"/>
      <c r="K51" s="157" t="s">
        <v>86</v>
      </c>
      <c r="L51" s="157"/>
      <c r="M51" s="31"/>
      <c r="N51" s="31"/>
      <c r="O51" s="31"/>
      <c r="P51" s="156"/>
      <c r="Q51" s="156"/>
      <c r="R51" s="156"/>
      <c r="S51" s="156"/>
      <c r="T51" s="156"/>
      <c r="U51" s="156"/>
      <c r="V51" s="156"/>
      <c r="W51" s="11"/>
      <c r="X51" s="11"/>
      <c r="Y51" s="11"/>
      <c r="Z51" s="11"/>
      <c r="AA51" s="11"/>
    </row>
    <row r="53" spans="1:27" ht="15.75" x14ac:dyDescent="0.25">
      <c r="A53" s="170" t="s">
        <v>382</v>
      </c>
      <c r="B53" s="170"/>
      <c r="C53" s="8"/>
      <c r="D53" s="8"/>
      <c r="E53" s="8"/>
      <c r="F53" s="8"/>
      <c r="G53" s="8"/>
      <c r="H53" s="8"/>
      <c r="I53" s="8"/>
      <c r="J53" s="8"/>
      <c r="K53" s="8"/>
      <c r="L53" s="8"/>
      <c r="M53" s="8"/>
      <c r="N53" s="8"/>
      <c r="O53" s="8"/>
      <c r="P53" s="8"/>
      <c r="Q53" s="8"/>
      <c r="R53" s="8"/>
      <c r="S53" s="8"/>
      <c r="T53" s="8"/>
      <c r="U53" s="8"/>
      <c r="V53" s="8"/>
      <c r="W53" s="8"/>
      <c r="X53" s="8"/>
      <c r="Y53" s="8"/>
      <c r="Z53" s="8"/>
      <c r="AA53" s="8"/>
    </row>
    <row r="54" spans="1:27"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row>
    <row r="55" spans="1:27" x14ac:dyDescent="0.25">
      <c r="A55" s="22" t="s">
        <v>84</v>
      </c>
      <c r="B55" s="15" t="s">
        <v>83</v>
      </c>
      <c r="C55" s="46" t="s">
        <v>45</v>
      </c>
      <c r="D55" s="46" t="s">
        <v>46</v>
      </c>
      <c r="E55" s="46" t="s">
        <v>47</v>
      </c>
      <c r="F55" s="46" t="s">
        <v>48</v>
      </c>
      <c r="G55" s="46" t="s">
        <v>49</v>
      </c>
      <c r="H55" s="46" t="s">
        <v>50</v>
      </c>
      <c r="I55" s="46" t="s">
        <v>51</v>
      </c>
      <c r="J55" s="46" t="s">
        <v>52</v>
      </c>
      <c r="K55" s="46" t="s">
        <v>53</v>
      </c>
      <c r="L55" s="46" t="s">
        <v>54</v>
      </c>
      <c r="M55" s="46" t="s">
        <v>55</v>
      </c>
      <c r="N55" s="46" t="s">
        <v>56</v>
      </c>
      <c r="O55" s="46" t="s">
        <v>57</v>
      </c>
      <c r="P55" s="46" t="s">
        <v>58</v>
      </c>
      <c r="Q55" s="46" t="s">
        <v>59</v>
      </c>
      <c r="R55" s="46" t="s">
        <v>60</v>
      </c>
      <c r="S55" s="46" t="s">
        <v>61</v>
      </c>
      <c r="T55" s="46" t="s">
        <v>62</v>
      </c>
      <c r="U55" s="46" t="s">
        <v>63</v>
      </c>
      <c r="V55" s="46" t="s">
        <v>64</v>
      </c>
      <c r="W55" s="46" t="s">
        <v>65</v>
      </c>
      <c r="X55" s="46" t="s">
        <v>66</v>
      </c>
      <c r="Y55" s="46" t="s">
        <v>67</v>
      </c>
      <c r="Z55" s="46" t="s">
        <v>68</v>
      </c>
      <c r="AA55" s="47" t="s">
        <v>69</v>
      </c>
    </row>
    <row r="56" spans="1:27" x14ac:dyDescent="0.25">
      <c r="A56" s="18">
        <v>1</v>
      </c>
      <c r="B56" s="26" t="s">
        <v>308</v>
      </c>
      <c r="C56" s="56">
        <v>109.34795379638672</v>
      </c>
      <c r="D56" s="57">
        <v>101.95843505859375</v>
      </c>
      <c r="E56" s="57">
        <v>99.626724243164063</v>
      </c>
      <c r="F56" s="57">
        <v>97.195144653320313</v>
      </c>
      <c r="G56" s="57">
        <v>94.889358520507812</v>
      </c>
      <c r="H56" s="57">
        <v>92.738868713378906</v>
      </c>
      <c r="I56" s="57">
        <v>90.729118347167969</v>
      </c>
      <c r="J56" s="58">
        <v>88.760574340820312</v>
      </c>
      <c r="K56" s="58">
        <v>86.850608825683594</v>
      </c>
      <c r="L56" s="58">
        <v>85.035484313964844</v>
      </c>
      <c r="M56" s="58">
        <v>83.335617065429687</v>
      </c>
      <c r="N56" s="58">
        <v>81.791366577148438</v>
      </c>
      <c r="O56" s="58">
        <v>80.280708312988281</v>
      </c>
      <c r="P56" s="58">
        <v>78.853309631347656</v>
      </c>
      <c r="Q56" s="58">
        <v>77.490180969238281</v>
      </c>
      <c r="R56" s="58">
        <v>76.198272705078125</v>
      </c>
      <c r="S56" s="58">
        <v>75.006439208984375</v>
      </c>
      <c r="T56" s="58">
        <v>73.880500793457031</v>
      </c>
      <c r="U56" s="58">
        <v>72.807281494140625</v>
      </c>
      <c r="V56" s="58">
        <v>71.806716918945313</v>
      </c>
      <c r="W56" s="58">
        <v>70.817604064941406</v>
      </c>
      <c r="X56" s="58">
        <v>69.855499267578125</v>
      </c>
      <c r="Y56" s="58">
        <v>68.959465026855469</v>
      </c>
      <c r="Z56" s="58">
        <v>68.144798278808594</v>
      </c>
      <c r="AA56" s="59">
        <v>67.3961181640625</v>
      </c>
    </row>
    <row r="57" spans="1:27" x14ac:dyDescent="0.25">
      <c r="A57" s="19">
        <v>2</v>
      </c>
      <c r="B57" s="16" t="s">
        <v>309</v>
      </c>
      <c r="C57" s="48">
        <v>107.10205078125</v>
      </c>
      <c r="D57" s="49">
        <v>99.483383178710938</v>
      </c>
      <c r="E57" s="49">
        <v>97.2203369140625</v>
      </c>
      <c r="F57" s="49">
        <v>94.877471923828125</v>
      </c>
      <c r="G57" s="49">
        <v>92.67327880859375</v>
      </c>
      <c r="H57" s="49">
        <v>90.597267150878906</v>
      </c>
      <c r="I57" s="49">
        <v>88.691032409667969</v>
      </c>
      <c r="J57" s="50">
        <v>86.776824951171875</v>
      </c>
      <c r="K57" s="50">
        <v>84.964012145996094</v>
      </c>
      <c r="L57" s="50">
        <v>83.195602416992188</v>
      </c>
      <c r="M57" s="50">
        <v>81.561515808105469</v>
      </c>
      <c r="N57" s="50">
        <v>80.040336608886719</v>
      </c>
      <c r="O57" s="50">
        <v>78.589012145996094</v>
      </c>
      <c r="P57" s="50">
        <v>77.18865966796875</v>
      </c>
      <c r="Q57" s="50">
        <v>75.865974426269531</v>
      </c>
      <c r="R57" s="50">
        <v>74.608047485351562</v>
      </c>
      <c r="S57" s="50">
        <v>73.462348937988281</v>
      </c>
      <c r="T57" s="50">
        <v>72.360511779785156</v>
      </c>
      <c r="U57" s="50">
        <v>71.309249877929688</v>
      </c>
      <c r="V57" s="50">
        <v>70.310165405273438</v>
      </c>
      <c r="W57" s="50">
        <v>69.340217590332031</v>
      </c>
      <c r="X57" s="50">
        <v>68.401313781738281</v>
      </c>
      <c r="Y57" s="50">
        <v>67.524803161621094</v>
      </c>
      <c r="Z57" s="50">
        <v>66.710121154785156</v>
      </c>
      <c r="AA57" s="51">
        <v>65.95782470703125</v>
      </c>
    </row>
    <row r="58" spans="1:27" x14ac:dyDescent="0.25">
      <c r="A58" s="19">
        <v>3</v>
      </c>
      <c r="B58" s="16" t="s">
        <v>310</v>
      </c>
      <c r="C58" s="48">
        <v>103.28072357177734</v>
      </c>
      <c r="D58" s="49">
        <v>95.97064208984375</v>
      </c>
      <c r="E58" s="49">
        <v>93.67840576171875</v>
      </c>
      <c r="F58" s="49">
        <v>91.396156311035156</v>
      </c>
      <c r="G58" s="49">
        <v>89.257186889648438</v>
      </c>
      <c r="H58" s="49">
        <v>87.251640319824219</v>
      </c>
      <c r="I58" s="49">
        <v>85.387008666992188</v>
      </c>
      <c r="J58" s="50">
        <v>83.588027954101563</v>
      </c>
      <c r="K58" s="50">
        <v>81.865531921386719</v>
      </c>
      <c r="L58" s="50">
        <v>80.233230590820313</v>
      </c>
      <c r="M58" s="50">
        <v>78.691932678222656</v>
      </c>
      <c r="N58" s="50">
        <v>77.288360595703125</v>
      </c>
      <c r="O58" s="50">
        <v>75.931564331054687</v>
      </c>
      <c r="P58" s="50">
        <v>74.621002197265625</v>
      </c>
      <c r="Q58" s="50">
        <v>73.362045288085938</v>
      </c>
      <c r="R58" s="50">
        <v>72.180908203125</v>
      </c>
      <c r="S58" s="50">
        <v>71.072532653808594</v>
      </c>
      <c r="T58" s="50">
        <v>70.020240783691406</v>
      </c>
      <c r="U58" s="50">
        <v>69.017890930175781</v>
      </c>
      <c r="V58" s="50">
        <v>68.069252014160156</v>
      </c>
      <c r="W58" s="50">
        <v>67.141349792480469</v>
      </c>
      <c r="X58" s="50">
        <v>66.249374389648437</v>
      </c>
      <c r="Y58" s="50">
        <v>65.414924621582031</v>
      </c>
      <c r="Z58" s="50">
        <v>64.634635925292969</v>
      </c>
      <c r="AA58" s="51">
        <v>63.901180267333984</v>
      </c>
    </row>
    <row r="59" spans="1:27" x14ac:dyDescent="0.25">
      <c r="A59" s="19">
        <v>4</v>
      </c>
      <c r="B59" s="16" t="s">
        <v>311</v>
      </c>
      <c r="C59" s="52">
        <v>117.49505615234375</v>
      </c>
      <c r="D59" s="50">
        <v>109.08805084228516</v>
      </c>
      <c r="E59" s="50">
        <v>106.51116943359375</v>
      </c>
      <c r="F59" s="50">
        <v>103.93097686767578</v>
      </c>
      <c r="G59" s="50">
        <v>101.47652435302734</v>
      </c>
      <c r="H59" s="50">
        <v>99.180656433105469</v>
      </c>
      <c r="I59" s="50">
        <v>97.0482177734375</v>
      </c>
      <c r="J59" s="50">
        <v>95.011322021484375</v>
      </c>
      <c r="K59" s="50">
        <v>93.057952880859375</v>
      </c>
      <c r="L59" s="50">
        <v>91.227081298828125</v>
      </c>
      <c r="M59" s="50">
        <v>89.506210327148438</v>
      </c>
      <c r="N59" s="50">
        <v>87.868301391601563</v>
      </c>
      <c r="O59" s="50">
        <v>86.318374633789063</v>
      </c>
      <c r="P59" s="50">
        <v>84.84942626953125</v>
      </c>
      <c r="Q59" s="50">
        <v>83.424598693847656</v>
      </c>
      <c r="R59" s="50">
        <v>82.086074829101563</v>
      </c>
      <c r="S59" s="50">
        <v>80.823280334472656</v>
      </c>
      <c r="T59" s="50">
        <v>79.625175476074219</v>
      </c>
      <c r="U59" s="50">
        <v>78.486595153808594</v>
      </c>
      <c r="V59" s="50">
        <v>77.403312683105469</v>
      </c>
      <c r="W59" s="50">
        <v>76.361473083496094</v>
      </c>
      <c r="X59" s="50">
        <v>75.339385986328125</v>
      </c>
      <c r="Y59" s="50">
        <v>74.3856201171875</v>
      </c>
      <c r="Z59" s="50">
        <v>73.492706298828125</v>
      </c>
      <c r="AA59" s="51">
        <v>72.659866333007813</v>
      </c>
    </row>
    <row r="60" spans="1:27" x14ac:dyDescent="0.25">
      <c r="A60" s="19">
        <v>5</v>
      </c>
      <c r="B60" s="16" t="s">
        <v>312</v>
      </c>
      <c r="C60" s="52">
        <v>127.49747467041016</v>
      </c>
      <c r="D60" s="50">
        <v>118.37776184082031</v>
      </c>
      <c r="E60" s="50">
        <v>115.60187530517578</v>
      </c>
      <c r="F60" s="50">
        <v>112.78565216064453</v>
      </c>
      <c r="G60" s="50">
        <v>110.14100646972656</v>
      </c>
      <c r="H60" s="50">
        <v>107.67266082763672</v>
      </c>
      <c r="I60" s="50">
        <v>105.37061309814453</v>
      </c>
      <c r="J60" s="50">
        <v>103.15645599365234</v>
      </c>
      <c r="K60" s="50">
        <v>101.0382080078125</v>
      </c>
      <c r="L60" s="50">
        <v>98.989677429199219</v>
      </c>
      <c r="M60" s="50">
        <v>97.119598388671875</v>
      </c>
      <c r="N60" s="50">
        <v>95.366851806640625</v>
      </c>
      <c r="O60" s="50">
        <v>93.685165405273437</v>
      </c>
      <c r="P60" s="50">
        <v>92.063949584960938</v>
      </c>
      <c r="Q60" s="50">
        <v>90.5238037109375</v>
      </c>
      <c r="R60" s="50">
        <v>89.062850952148438</v>
      </c>
      <c r="S60" s="50">
        <v>87.70892333984375</v>
      </c>
      <c r="T60" s="50">
        <v>86.415321350097656</v>
      </c>
      <c r="U60" s="50">
        <v>85.185684204101563</v>
      </c>
      <c r="V60" s="50">
        <v>84.012252807617188</v>
      </c>
      <c r="W60" s="50">
        <v>82.877059936523438</v>
      </c>
      <c r="X60" s="50">
        <v>81.761589050292969</v>
      </c>
      <c r="Y60" s="50">
        <v>80.730789184570313</v>
      </c>
      <c r="Z60" s="50">
        <v>79.773780822753906</v>
      </c>
      <c r="AA60" s="51">
        <v>78.860977172851562</v>
      </c>
    </row>
    <row r="61" spans="1:27" x14ac:dyDescent="0.25">
      <c r="A61" s="19">
        <v>6</v>
      </c>
      <c r="B61" s="16" t="s">
        <v>313</v>
      </c>
      <c r="C61" s="52">
        <v>116.52310180664062</v>
      </c>
      <c r="D61" s="50">
        <v>108.14674377441406</v>
      </c>
      <c r="E61" s="50">
        <v>105.67910003662109</v>
      </c>
      <c r="F61" s="50">
        <v>103.12155151367187</v>
      </c>
      <c r="G61" s="50">
        <v>100.72964477539062</v>
      </c>
      <c r="H61" s="50">
        <v>98.486862182617188</v>
      </c>
      <c r="I61" s="50">
        <v>96.402793884277344</v>
      </c>
      <c r="J61" s="50">
        <v>94.37615966796875</v>
      </c>
      <c r="K61" s="50">
        <v>92.398307800292969</v>
      </c>
      <c r="L61" s="50">
        <v>90.526901245117187</v>
      </c>
      <c r="M61" s="50">
        <v>88.802154541015625</v>
      </c>
      <c r="N61" s="50">
        <v>87.1959228515625</v>
      </c>
      <c r="O61" s="50">
        <v>85.644248962402344</v>
      </c>
      <c r="P61" s="50">
        <v>84.156082153320313</v>
      </c>
      <c r="Q61" s="50">
        <v>82.737823486328125</v>
      </c>
      <c r="R61" s="50">
        <v>81.398765563964844</v>
      </c>
      <c r="S61" s="50">
        <v>80.154228210449219</v>
      </c>
      <c r="T61" s="50">
        <v>78.972488403320313</v>
      </c>
      <c r="U61" s="50">
        <v>77.836189270019531</v>
      </c>
      <c r="V61" s="50">
        <v>76.754501342773438</v>
      </c>
      <c r="W61" s="50">
        <v>75.704666137695313</v>
      </c>
      <c r="X61" s="50">
        <v>74.690589904785156</v>
      </c>
      <c r="Y61" s="50">
        <v>73.733665466308594</v>
      </c>
      <c r="Z61" s="50">
        <v>72.829109191894531</v>
      </c>
      <c r="AA61" s="51">
        <v>72.002296447753906</v>
      </c>
    </row>
    <row r="62" spans="1:27" x14ac:dyDescent="0.25">
      <c r="A62" s="19">
        <v>7</v>
      </c>
      <c r="B62" s="16" t="s">
        <v>314</v>
      </c>
      <c r="C62" s="52">
        <v>156.759033203125</v>
      </c>
      <c r="D62" s="50">
        <v>145.51448059082031</v>
      </c>
      <c r="E62" s="50">
        <v>142.17648315429687</v>
      </c>
      <c r="F62" s="50">
        <v>138.76896667480469</v>
      </c>
      <c r="G62" s="50">
        <v>135.57009887695312</v>
      </c>
      <c r="H62" s="50">
        <v>132.57411193847656</v>
      </c>
      <c r="I62" s="50">
        <v>129.77859497070313</v>
      </c>
      <c r="J62" s="50">
        <v>127.10679626464844</v>
      </c>
      <c r="K62" s="50">
        <v>124.56023406982422</v>
      </c>
      <c r="L62" s="50">
        <v>122.13284301757813</v>
      </c>
      <c r="M62" s="50">
        <v>119.85466003417969</v>
      </c>
      <c r="N62" s="50">
        <v>117.73287963867187</v>
      </c>
      <c r="O62" s="50">
        <v>115.69345855712891</v>
      </c>
      <c r="P62" s="50">
        <v>113.74104309082031</v>
      </c>
      <c r="Q62" s="50">
        <v>111.87236785888672</v>
      </c>
      <c r="R62" s="50">
        <v>110.09130096435547</v>
      </c>
      <c r="S62" s="50">
        <v>108.41633605957031</v>
      </c>
      <c r="T62" s="50">
        <v>106.83124542236328</v>
      </c>
      <c r="U62" s="50">
        <v>105.32701873779297</v>
      </c>
      <c r="V62" s="50">
        <v>103.86683654785156</v>
      </c>
      <c r="W62" s="50">
        <v>102.472900390625</v>
      </c>
      <c r="X62" s="50">
        <v>101.09912109375</v>
      </c>
      <c r="Y62" s="50">
        <v>99.815536499023438</v>
      </c>
      <c r="Z62" s="50">
        <v>98.593696594238281</v>
      </c>
      <c r="AA62" s="51">
        <v>97.411643981933594</v>
      </c>
    </row>
    <row r="63" spans="1:27" x14ac:dyDescent="0.25">
      <c r="A63" s="19">
        <v>8</v>
      </c>
      <c r="B63" s="16" t="s">
        <v>315</v>
      </c>
      <c r="C63" s="52">
        <v>132.96144104003906</v>
      </c>
      <c r="D63" s="50">
        <v>123.376220703125</v>
      </c>
      <c r="E63" s="50">
        <v>120.49203491210937</v>
      </c>
      <c r="F63" s="50">
        <v>117.54159545898437</v>
      </c>
      <c r="G63" s="50">
        <v>114.78697967529297</v>
      </c>
      <c r="H63" s="50">
        <v>112.20562744140625</v>
      </c>
      <c r="I63" s="50">
        <v>109.80088806152344</v>
      </c>
      <c r="J63" s="50">
        <v>107.47774505615234</v>
      </c>
      <c r="K63" s="50">
        <v>105.25456237792969</v>
      </c>
      <c r="L63" s="50">
        <v>103.16121673583984</v>
      </c>
      <c r="M63" s="50">
        <v>101.2242431640625</v>
      </c>
      <c r="N63" s="50">
        <v>99.419662475585938</v>
      </c>
      <c r="O63" s="50">
        <v>97.682891845703125</v>
      </c>
      <c r="P63" s="50">
        <v>96.02392578125</v>
      </c>
      <c r="Q63" s="50">
        <v>94.428192138671875</v>
      </c>
      <c r="R63" s="50">
        <v>92.91925048828125</v>
      </c>
      <c r="S63" s="50">
        <v>91.524078369140625</v>
      </c>
      <c r="T63" s="50">
        <v>90.177383422851563</v>
      </c>
      <c r="U63" s="50">
        <v>88.892524719238281</v>
      </c>
      <c r="V63" s="50">
        <v>87.683334350585937</v>
      </c>
      <c r="W63" s="50">
        <v>86.515556335449219</v>
      </c>
      <c r="X63" s="50">
        <v>85.368080139160156</v>
      </c>
      <c r="Y63" s="50">
        <v>84.2882080078125</v>
      </c>
      <c r="Z63" s="50">
        <v>83.284049987792969</v>
      </c>
      <c r="AA63" s="51">
        <v>82.327316284179688</v>
      </c>
    </row>
    <row r="64" spans="1:27" x14ac:dyDescent="0.25">
      <c r="A64" s="19">
        <v>9</v>
      </c>
      <c r="B64" s="16" t="s">
        <v>316</v>
      </c>
      <c r="C64" s="52">
        <v>119.39637756347656</v>
      </c>
      <c r="D64" s="50">
        <v>110.81423950195312</v>
      </c>
      <c r="E64" s="50">
        <v>108.24950408935547</v>
      </c>
      <c r="F64" s="50">
        <v>105.62361145019531</v>
      </c>
      <c r="G64" s="50">
        <v>103.16416931152344</v>
      </c>
      <c r="H64" s="50">
        <v>100.87745666503906</v>
      </c>
      <c r="I64" s="50">
        <v>98.720268249511719</v>
      </c>
      <c r="J64" s="50">
        <v>96.62567138671875</v>
      </c>
      <c r="K64" s="50">
        <v>94.620162963867188</v>
      </c>
      <c r="L64" s="50">
        <v>92.686599731445313</v>
      </c>
      <c r="M64" s="50">
        <v>90.88787841796875</v>
      </c>
      <c r="N64" s="50">
        <v>89.238677978515625</v>
      </c>
      <c r="O64" s="50">
        <v>87.655342102050781</v>
      </c>
      <c r="P64" s="50">
        <v>86.123748779296875</v>
      </c>
      <c r="Q64" s="50">
        <v>84.680320739746094</v>
      </c>
      <c r="R64" s="50">
        <v>83.300491333007813</v>
      </c>
      <c r="S64" s="50">
        <v>82.013336181640625</v>
      </c>
      <c r="T64" s="50">
        <v>80.799392700195312</v>
      </c>
      <c r="U64" s="50">
        <v>79.629776000976563</v>
      </c>
      <c r="V64" s="50">
        <v>78.521598815917969</v>
      </c>
      <c r="W64" s="50">
        <v>77.447708129882812</v>
      </c>
      <c r="X64" s="50">
        <v>76.404861450195312</v>
      </c>
      <c r="Y64" s="50">
        <v>75.44122314453125</v>
      </c>
      <c r="Z64" s="50">
        <v>74.53839111328125</v>
      </c>
      <c r="AA64" s="51">
        <v>73.680099487304688</v>
      </c>
    </row>
    <row r="65" spans="1:27" x14ac:dyDescent="0.25">
      <c r="A65" s="19">
        <v>10</v>
      </c>
      <c r="B65" s="16" t="s">
        <v>317</v>
      </c>
      <c r="C65" s="52">
        <v>108.95230865478516</v>
      </c>
      <c r="D65" s="50">
        <v>101.18943786621094</v>
      </c>
      <c r="E65" s="50">
        <v>98.832000732421875</v>
      </c>
      <c r="F65" s="50">
        <v>96.469871520996094</v>
      </c>
      <c r="G65" s="50">
        <v>94.264633178710938</v>
      </c>
      <c r="H65" s="50">
        <v>92.179641723632813</v>
      </c>
      <c r="I65" s="50">
        <v>90.241630554199219</v>
      </c>
      <c r="J65" s="50">
        <v>88.399574279785156</v>
      </c>
      <c r="K65" s="50">
        <v>86.606361389160156</v>
      </c>
      <c r="L65" s="50">
        <v>84.896507263183594</v>
      </c>
      <c r="M65" s="50">
        <v>83.301727294921875</v>
      </c>
      <c r="N65" s="50">
        <v>81.824790954589844</v>
      </c>
      <c r="O65" s="50">
        <v>80.372245788574219</v>
      </c>
      <c r="P65" s="50">
        <v>78.999374389648438</v>
      </c>
      <c r="Q65" s="50">
        <v>77.674407958984375</v>
      </c>
      <c r="R65" s="50">
        <v>76.417900085449219</v>
      </c>
      <c r="S65" s="50">
        <v>75.237586975097656</v>
      </c>
      <c r="T65" s="50">
        <v>74.106925964355469</v>
      </c>
      <c r="U65" s="50">
        <v>73.029151916503906</v>
      </c>
      <c r="V65" s="50">
        <v>71.981407165527344</v>
      </c>
      <c r="W65" s="50">
        <v>70.978919982910156</v>
      </c>
      <c r="X65" s="50">
        <v>70.016769409179687</v>
      </c>
      <c r="Y65" s="50">
        <v>69.1038818359375</v>
      </c>
      <c r="Z65" s="50">
        <v>68.25714111328125</v>
      </c>
      <c r="AA65" s="51">
        <v>67.447700500488281</v>
      </c>
    </row>
    <row r="66" spans="1:27" x14ac:dyDescent="0.25">
      <c r="A66" s="20">
        <v>11</v>
      </c>
      <c r="B66" s="17" t="s">
        <v>318</v>
      </c>
      <c r="C66" s="53">
        <v>142.11773681640625</v>
      </c>
      <c r="D66" s="54">
        <v>131.79408264160156</v>
      </c>
      <c r="E66" s="54">
        <v>128.77462768554687</v>
      </c>
      <c r="F66" s="54">
        <v>125.68626403808594</v>
      </c>
      <c r="G66" s="54">
        <v>122.78234100341797</v>
      </c>
      <c r="H66" s="54">
        <v>120.07328033447266</v>
      </c>
      <c r="I66" s="54">
        <v>117.53598785400391</v>
      </c>
      <c r="J66" s="54">
        <v>115.04300689697266</v>
      </c>
      <c r="K66" s="54">
        <v>112.65096282958984</v>
      </c>
      <c r="L66" s="54">
        <v>110.37061309814453</v>
      </c>
      <c r="M66" s="54">
        <v>108.26057434082031</v>
      </c>
      <c r="N66" s="54">
        <v>106.28646850585937</v>
      </c>
      <c r="O66" s="54">
        <v>104.39199829101562</v>
      </c>
      <c r="P66" s="54">
        <v>102.57548522949219</v>
      </c>
      <c r="Q66" s="54">
        <v>100.82952117919922</v>
      </c>
      <c r="R66" s="54">
        <v>99.202095031738281</v>
      </c>
      <c r="S66" s="54">
        <v>97.692832946777344</v>
      </c>
      <c r="T66" s="54">
        <v>96.230903625488281</v>
      </c>
      <c r="U66" s="54">
        <v>94.855087280273438</v>
      </c>
      <c r="V66" s="54">
        <v>93.550064086914063</v>
      </c>
      <c r="W66" s="54">
        <v>92.2894287109375</v>
      </c>
      <c r="X66" s="54">
        <v>91.055534362792969</v>
      </c>
      <c r="Y66" s="54">
        <v>89.897674560546875</v>
      </c>
      <c r="Z66" s="54">
        <v>88.833976745605469</v>
      </c>
      <c r="AA66" s="55">
        <v>87.838844299316406</v>
      </c>
    </row>
    <row r="67" spans="1:27"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spans="1:27" x14ac:dyDescent="0.25">
      <c r="A68" s="69"/>
      <c r="B68" s="10" t="s">
        <v>85</v>
      </c>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spans="1:27" x14ac:dyDescent="0.25">
      <c r="A69" s="22" t="s">
        <v>84</v>
      </c>
      <c r="B69" s="15" t="s">
        <v>83</v>
      </c>
      <c r="C69" s="60" t="s">
        <v>45</v>
      </c>
      <c r="D69" s="46" t="s">
        <v>46</v>
      </c>
      <c r="E69" s="46" t="s">
        <v>47</v>
      </c>
      <c r="F69" s="46" t="s">
        <v>48</v>
      </c>
      <c r="G69" s="46" t="s">
        <v>49</v>
      </c>
      <c r="H69" s="46" t="s">
        <v>50</v>
      </c>
      <c r="I69" s="46" t="s">
        <v>51</v>
      </c>
      <c r="J69" s="46" t="s">
        <v>52</v>
      </c>
      <c r="K69" s="46" t="s">
        <v>53</v>
      </c>
      <c r="L69" s="46" t="s">
        <v>54</v>
      </c>
      <c r="M69" s="46" t="s">
        <v>55</v>
      </c>
      <c r="N69" s="46" t="s">
        <v>56</v>
      </c>
      <c r="O69" s="46" t="s">
        <v>57</v>
      </c>
      <c r="P69" s="46" t="s">
        <v>58</v>
      </c>
      <c r="Q69" s="46" t="s">
        <v>59</v>
      </c>
      <c r="R69" s="46" t="s">
        <v>60</v>
      </c>
      <c r="S69" s="46" t="s">
        <v>61</v>
      </c>
      <c r="T69" s="46" t="s">
        <v>62</v>
      </c>
      <c r="U69" s="46" t="s">
        <v>63</v>
      </c>
      <c r="V69" s="46" t="s">
        <v>64</v>
      </c>
      <c r="W69" s="46" t="s">
        <v>65</v>
      </c>
      <c r="X69" s="46" t="s">
        <v>66</v>
      </c>
      <c r="Y69" s="46" t="s">
        <v>67</v>
      </c>
      <c r="Z69" s="46" t="s">
        <v>68</v>
      </c>
      <c r="AA69" s="47" t="s">
        <v>69</v>
      </c>
    </row>
    <row r="70" spans="1:27" x14ac:dyDescent="0.25">
      <c r="A70" s="110">
        <v>1</v>
      </c>
      <c r="B70" s="101" t="str">
        <f>VLOOKUP($A$70,$A$56:$AA$66,2)</f>
        <v>Bishopton, Bridge of Weir &amp; Langbank</v>
      </c>
      <c r="C70" s="61">
        <f>VLOOKUP($A$70,$A$56:$AA$66,3)</f>
        <v>109.34795379638672</v>
      </c>
      <c r="D70" s="62">
        <f>VLOOKUP($A$70,$A$56:$AA$66,4)</f>
        <v>101.95843505859375</v>
      </c>
      <c r="E70" s="62">
        <f>VLOOKUP($A$70,$A$56:$AA$66,5)</f>
        <v>99.626724243164063</v>
      </c>
      <c r="F70" s="62">
        <f>VLOOKUP($A$70,$A$56:$AA$66,6)</f>
        <v>97.195144653320313</v>
      </c>
      <c r="G70" s="62">
        <f>VLOOKUP($A$70,$A$56:$AA$66,7)</f>
        <v>94.889358520507812</v>
      </c>
      <c r="H70" s="62">
        <f>VLOOKUP($A$70,$A$56:$AA$66,8)</f>
        <v>92.738868713378906</v>
      </c>
      <c r="I70" s="62">
        <f>VLOOKUP($A$70,$A$56:$AA$66,9)</f>
        <v>90.729118347167969</v>
      </c>
      <c r="J70" s="62">
        <f>VLOOKUP($A$70,$A$56:$AA$66,10)</f>
        <v>88.760574340820312</v>
      </c>
      <c r="K70" s="62">
        <f>VLOOKUP($A$70,$A$56:$AA$66,11)</f>
        <v>86.850608825683594</v>
      </c>
      <c r="L70" s="62">
        <f>VLOOKUP($A$70,$A$56:$AA$66,12)</f>
        <v>85.035484313964844</v>
      </c>
      <c r="M70" s="62">
        <f>VLOOKUP($A$70,$A$56:$AA$66,13)</f>
        <v>83.335617065429687</v>
      </c>
      <c r="N70" s="62">
        <f>VLOOKUP($A$70,$A$56:$AA$66,14)</f>
        <v>81.791366577148438</v>
      </c>
      <c r="O70" s="62">
        <f>VLOOKUP($A$70,$A$56:$AA$66,15)</f>
        <v>80.280708312988281</v>
      </c>
      <c r="P70" s="62">
        <f>VLOOKUP($A$70,$A$56:$AA$66,16)</f>
        <v>78.853309631347656</v>
      </c>
      <c r="Q70" s="62">
        <f>VLOOKUP($A$70,$A$56:$AA$66,17)</f>
        <v>77.490180969238281</v>
      </c>
      <c r="R70" s="62">
        <f>VLOOKUP($A$70,$A$56:$AA$66,18)</f>
        <v>76.198272705078125</v>
      </c>
      <c r="S70" s="62">
        <f>VLOOKUP($A$70,$A$56:$AA$66,19)</f>
        <v>75.006439208984375</v>
      </c>
      <c r="T70" s="62">
        <f>VLOOKUP($A$70,$A$56:$AA$66,20)</f>
        <v>73.880500793457031</v>
      </c>
      <c r="U70" s="62">
        <f>VLOOKUP($A$70,$A$56:$AA$66,21)</f>
        <v>72.807281494140625</v>
      </c>
      <c r="V70" s="62">
        <f>VLOOKUP($A$70,$A$56:$AA$66,22)</f>
        <v>71.806716918945313</v>
      </c>
      <c r="W70" s="62">
        <f>VLOOKUP($A$70,$A$56:$AA$66,23)</f>
        <v>70.817604064941406</v>
      </c>
      <c r="X70" s="62">
        <f>VLOOKUP($A$70,$A$56:$AA$66,24)</f>
        <v>69.855499267578125</v>
      </c>
      <c r="Y70" s="62">
        <f>VLOOKUP($A$70,$A$56:$AA$66,25)</f>
        <v>68.959465026855469</v>
      </c>
      <c r="Z70" s="62">
        <f>VLOOKUP($A$70,$A$56:$AA$66,26)</f>
        <v>68.144798278808594</v>
      </c>
      <c r="AA70" s="63">
        <f>VLOOKUP($A$70,$A$56:$AA$66,27)</f>
        <v>67.3961181640625</v>
      </c>
    </row>
    <row r="71" spans="1:27" x14ac:dyDescent="0.25">
      <c r="A71" s="25"/>
      <c r="B71" s="25"/>
      <c r="C71" s="67"/>
      <c r="D71" s="67"/>
      <c r="E71" s="67"/>
      <c r="F71" s="67"/>
      <c r="G71" s="67"/>
      <c r="H71" s="67"/>
      <c r="I71" s="67"/>
      <c r="J71" s="67"/>
      <c r="K71" s="67"/>
      <c r="L71" s="67"/>
      <c r="M71" s="67"/>
      <c r="N71" s="67"/>
      <c r="O71" s="67"/>
      <c r="P71" s="67"/>
      <c r="Q71" s="67"/>
      <c r="R71" s="67"/>
      <c r="S71" s="67"/>
      <c r="T71" s="67"/>
      <c r="U71" s="67"/>
      <c r="V71" s="67"/>
      <c r="W71" s="67"/>
      <c r="X71" s="67"/>
      <c r="Y71" s="67"/>
      <c r="Z71" s="67"/>
      <c r="AA71" s="67"/>
    </row>
    <row r="72" spans="1:27" x14ac:dyDescent="0.25">
      <c r="A72" s="161" t="s">
        <v>87</v>
      </c>
      <c r="B72" s="161"/>
      <c r="C72" s="161"/>
      <c r="D72" s="161"/>
    </row>
    <row r="92" spans="1:27"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5.75" x14ac:dyDescent="0.25">
      <c r="A93" s="154" t="s">
        <v>379</v>
      </c>
      <c r="B93" s="154"/>
      <c r="C93" s="154"/>
      <c r="D93" s="154"/>
      <c r="E93" s="154"/>
      <c r="F93" s="154"/>
      <c r="G93" s="2"/>
      <c r="H93" s="2"/>
      <c r="I93" s="2"/>
      <c r="J93" s="2"/>
      <c r="K93" s="12"/>
      <c r="L93" s="2"/>
      <c r="M93" s="2"/>
      <c r="N93" s="2"/>
      <c r="O93" s="2"/>
      <c r="P93" s="155"/>
      <c r="Q93" s="155"/>
      <c r="R93" s="155"/>
      <c r="S93" s="155"/>
      <c r="T93" s="155"/>
      <c r="U93" s="155"/>
      <c r="V93" s="155"/>
      <c r="W93" s="25"/>
      <c r="X93" s="25"/>
      <c r="Y93" s="25"/>
      <c r="Z93" s="25"/>
      <c r="AA93" s="25"/>
    </row>
    <row r="94" spans="1:27" ht="15.75" x14ac:dyDescent="0.25">
      <c r="A94" s="156" t="s">
        <v>28</v>
      </c>
      <c r="B94" s="156"/>
      <c r="C94" s="156"/>
      <c r="D94" s="156"/>
      <c r="E94" s="156"/>
      <c r="F94" s="156"/>
      <c r="G94" s="31"/>
      <c r="H94" s="31"/>
      <c r="I94" s="31"/>
      <c r="J94" s="31"/>
      <c r="K94" s="157" t="s">
        <v>86</v>
      </c>
      <c r="L94" s="157"/>
      <c r="M94" s="31"/>
      <c r="N94" s="31"/>
      <c r="O94" s="31"/>
      <c r="P94" s="156"/>
      <c r="Q94" s="156"/>
      <c r="R94" s="156"/>
      <c r="S94" s="156"/>
      <c r="T94" s="156"/>
      <c r="U94" s="156"/>
      <c r="V94" s="156"/>
      <c r="W94" s="11"/>
      <c r="X94" s="11"/>
      <c r="Y94" s="11"/>
      <c r="Z94" s="11"/>
      <c r="AA94" s="11"/>
    </row>
    <row r="96" spans="1:27" s="127" customFormat="1" ht="15.75" x14ac:dyDescent="0.25">
      <c r="A96" s="167" t="s">
        <v>396</v>
      </c>
      <c r="B96" s="167"/>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row>
    <row r="97" spans="1:27"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row>
    <row r="98" spans="1:27" x14ac:dyDescent="0.25">
      <c r="A98" s="14" t="s">
        <v>84</v>
      </c>
      <c r="B98" s="14" t="s">
        <v>83</v>
      </c>
      <c r="C98" s="32" t="s">
        <v>45</v>
      </c>
      <c r="D98" s="32" t="s">
        <v>46</v>
      </c>
      <c r="E98" s="32" t="s">
        <v>47</v>
      </c>
      <c r="F98" s="32" t="s">
        <v>48</v>
      </c>
      <c r="G98" s="32" t="s">
        <v>49</v>
      </c>
      <c r="H98" s="32" t="s">
        <v>50</v>
      </c>
      <c r="I98" s="32" t="s">
        <v>51</v>
      </c>
      <c r="J98" s="32" t="s">
        <v>52</v>
      </c>
      <c r="K98" s="32" t="s">
        <v>53</v>
      </c>
      <c r="L98" s="32" t="s">
        <v>54</v>
      </c>
      <c r="M98" s="32" t="s">
        <v>55</v>
      </c>
      <c r="N98" s="32" t="s">
        <v>56</v>
      </c>
      <c r="O98" s="32" t="s">
        <v>57</v>
      </c>
      <c r="P98" s="32" t="s">
        <v>58</v>
      </c>
      <c r="Q98" s="32" t="s">
        <v>59</v>
      </c>
      <c r="R98" s="32" t="s">
        <v>60</v>
      </c>
      <c r="S98" s="32" t="s">
        <v>61</v>
      </c>
      <c r="T98" s="32" t="s">
        <v>62</v>
      </c>
      <c r="U98" s="32" t="s">
        <v>63</v>
      </c>
      <c r="V98" s="32" t="s">
        <v>64</v>
      </c>
      <c r="W98" s="32" t="s">
        <v>65</v>
      </c>
      <c r="X98" s="32" t="s">
        <v>66</v>
      </c>
      <c r="Y98" s="32" t="s">
        <v>67</v>
      </c>
      <c r="Z98" s="32" t="s">
        <v>68</v>
      </c>
      <c r="AA98" s="33" t="s">
        <v>69</v>
      </c>
    </row>
    <row r="99" spans="1:27" x14ac:dyDescent="0.25">
      <c r="A99" s="18">
        <v>1</v>
      </c>
      <c r="B99" s="26" t="s">
        <v>308</v>
      </c>
      <c r="C99" s="34">
        <v>78.156181335449219</v>
      </c>
      <c r="D99" s="35">
        <v>79.038894653320313</v>
      </c>
      <c r="E99" s="35">
        <v>79.316757202148438</v>
      </c>
      <c r="F99" s="35">
        <v>79.614059448242188</v>
      </c>
      <c r="G99" s="35">
        <v>79.902755737304687</v>
      </c>
      <c r="H99" s="35">
        <v>80.179794311523438</v>
      </c>
      <c r="I99" s="35">
        <v>80.440681457519531</v>
      </c>
      <c r="J99" s="36">
        <v>80.711387634277344</v>
      </c>
      <c r="K99" s="36">
        <v>80.981643676757812</v>
      </c>
      <c r="L99" s="36">
        <v>81.248039245605469</v>
      </c>
      <c r="M99" s="36">
        <v>81.502639770507812</v>
      </c>
      <c r="N99" s="36">
        <v>81.739669799804688</v>
      </c>
      <c r="O99" s="36">
        <v>81.973892211914063</v>
      </c>
      <c r="P99" s="36">
        <v>82.194618225097656</v>
      </c>
      <c r="Q99" s="36">
        <v>82.414031982421875</v>
      </c>
      <c r="R99" s="36">
        <v>82.624237060546875</v>
      </c>
      <c r="S99" s="36">
        <v>82.826736450195313</v>
      </c>
      <c r="T99" s="36">
        <v>83.020393371582031</v>
      </c>
      <c r="U99" s="36">
        <v>83.20733642578125</v>
      </c>
      <c r="V99" s="36">
        <v>83.382293701171875</v>
      </c>
      <c r="W99" s="36">
        <v>83.563217163085938</v>
      </c>
      <c r="X99" s="36">
        <v>83.737190246582031</v>
      </c>
      <c r="Y99" s="36">
        <v>83.903564453125</v>
      </c>
      <c r="Z99" s="36">
        <v>84.060600280761719</v>
      </c>
      <c r="AA99" s="37">
        <v>84.207733154296875</v>
      </c>
    </row>
    <row r="100" spans="1:27" x14ac:dyDescent="0.25">
      <c r="A100" s="19">
        <v>2</v>
      </c>
      <c r="B100" s="16" t="s">
        <v>309</v>
      </c>
      <c r="C100" s="38">
        <v>78.652572631835938</v>
      </c>
      <c r="D100" s="39">
        <v>79.583908081054688</v>
      </c>
      <c r="E100" s="39">
        <v>79.859130859375</v>
      </c>
      <c r="F100" s="39">
        <v>80.155990600585938</v>
      </c>
      <c r="G100" s="39">
        <v>80.446693420410156</v>
      </c>
      <c r="H100" s="39">
        <v>80.726097106933594</v>
      </c>
      <c r="I100" s="39">
        <v>80.996604919433594</v>
      </c>
      <c r="J100" s="40">
        <v>81.26422119140625</v>
      </c>
      <c r="K100" s="40">
        <v>81.531082153320312</v>
      </c>
      <c r="L100" s="40">
        <v>81.792549133300781</v>
      </c>
      <c r="M100" s="40">
        <v>82.046714782714844</v>
      </c>
      <c r="N100" s="40">
        <v>82.285369873046875</v>
      </c>
      <c r="O100" s="40">
        <v>82.520622253417969</v>
      </c>
      <c r="P100" s="40">
        <v>82.750473022460938</v>
      </c>
      <c r="Q100" s="40">
        <v>82.971534729003906</v>
      </c>
      <c r="R100" s="40">
        <v>83.183441162109375</v>
      </c>
      <c r="S100" s="40">
        <v>83.38140869140625</v>
      </c>
      <c r="T100" s="40">
        <v>83.574028015136719</v>
      </c>
      <c r="U100" s="40">
        <v>83.760200500488281</v>
      </c>
      <c r="V100" s="40">
        <v>83.943023681640625</v>
      </c>
      <c r="W100" s="40">
        <v>84.124832153320313</v>
      </c>
      <c r="X100" s="40">
        <v>84.300033569335938</v>
      </c>
      <c r="Y100" s="40">
        <v>84.468894958496094</v>
      </c>
      <c r="Z100" s="40">
        <v>84.627166748046875</v>
      </c>
      <c r="AA100" s="41">
        <v>84.77728271484375</v>
      </c>
    </row>
    <row r="101" spans="1:27" x14ac:dyDescent="0.25">
      <c r="A101" s="19">
        <v>3</v>
      </c>
      <c r="B101" s="16" t="s">
        <v>310</v>
      </c>
      <c r="C101" s="38">
        <v>79.100669860839844</v>
      </c>
      <c r="D101" s="39">
        <v>80.030677795410156</v>
      </c>
      <c r="E101" s="39">
        <v>80.304435729980469</v>
      </c>
      <c r="F101" s="39">
        <v>80.590705871582031</v>
      </c>
      <c r="G101" s="39">
        <v>80.874282836914062</v>
      </c>
      <c r="H101" s="39">
        <v>81.163688659667969</v>
      </c>
      <c r="I101" s="39">
        <v>81.423820495605469</v>
      </c>
      <c r="J101" s="40">
        <v>81.695648193359375</v>
      </c>
      <c r="K101" s="40">
        <v>81.964614868164062</v>
      </c>
      <c r="L101" s="40">
        <v>82.228927612304688</v>
      </c>
      <c r="M101" s="40">
        <v>82.483848571777344</v>
      </c>
      <c r="N101" s="40">
        <v>82.718658447265625</v>
      </c>
      <c r="O101" s="40">
        <v>82.95111083984375</v>
      </c>
      <c r="P101" s="40">
        <v>83.175399780273437</v>
      </c>
      <c r="Q101" s="40">
        <v>83.391838073730469</v>
      </c>
      <c r="R101" s="40">
        <v>83.600967407226563</v>
      </c>
      <c r="S101" s="40">
        <v>83.800323486328125</v>
      </c>
      <c r="T101" s="40">
        <v>83.996253967285156</v>
      </c>
      <c r="U101" s="40">
        <v>84.185935974121094</v>
      </c>
      <c r="V101" s="40">
        <v>84.361442565917969</v>
      </c>
      <c r="W101" s="40">
        <v>84.547721862792969</v>
      </c>
      <c r="X101" s="40">
        <v>84.722442626953125</v>
      </c>
      <c r="Y101" s="40">
        <v>84.883995056152344</v>
      </c>
      <c r="Z101" s="40">
        <v>85.041801452636719</v>
      </c>
      <c r="AA101" s="41">
        <v>85.19268798828125</v>
      </c>
    </row>
    <row r="102" spans="1:27" x14ac:dyDescent="0.25">
      <c r="A102" s="19">
        <v>4</v>
      </c>
      <c r="B102" s="16" t="s">
        <v>311</v>
      </c>
      <c r="C102" s="42">
        <v>77.444786071777344</v>
      </c>
      <c r="D102" s="40">
        <v>78.363075256347656</v>
      </c>
      <c r="E102" s="40">
        <v>78.64276123046875</v>
      </c>
      <c r="F102" s="40">
        <v>78.93280029296875</v>
      </c>
      <c r="G102" s="40">
        <v>79.210685729980469</v>
      </c>
      <c r="H102" s="40">
        <v>79.482521057128906</v>
      </c>
      <c r="I102" s="40">
        <v>79.737754821777344</v>
      </c>
      <c r="J102" s="40">
        <v>79.993156433105469</v>
      </c>
      <c r="K102" s="40">
        <v>80.258148193359375</v>
      </c>
      <c r="L102" s="40">
        <v>80.516265869140625</v>
      </c>
      <c r="M102" s="40">
        <v>80.757736206054687</v>
      </c>
      <c r="N102" s="40">
        <v>80.988662719726563</v>
      </c>
      <c r="O102" s="40">
        <v>81.214485168457031</v>
      </c>
      <c r="P102" s="40">
        <v>81.436042785644531</v>
      </c>
      <c r="Q102" s="40">
        <v>81.64935302734375</v>
      </c>
      <c r="R102" s="40">
        <v>81.854301452636719</v>
      </c>
      <c r="S102" s="40">
        <v>82.050323486328125</v>
      </c>
      <c r="T102" s="40">
        <v>82.235542297363281</v>
      </c>
      <c r="U102" s="40">
        <v>82.421684265136719</v>
      </c>
      <c r="V102" s="40">
        <v>82.597518920898438</v>
      </c>
      <c r="W102" s="40">
        <v>82.773460388183594</v>
      </c>
      <c r="X102" s="40">
        <v>82.950973510742188</v>
      </c>
      <c r="Y102" s="40">
        <v>83.109054565429688</v>
      </c>
      <c r="Z102" s="40">
        <v>83.261772155761719</v>
      </c>
      <c r="AA102" s="41">
        <v>83.40350341796875</v>
      </c>
    </row>
    <row r="103" spans="1:27" x14ac:dyDescent="0.25">
      <c r="A103" s="19">
        <v>5</v>
      </c>
      <c r="B103" s="16" t="s">
        <v>312</v>
      </c>
      <c r="C103" s="42">
        <v>76.410720825195313</v>
      </c>
      <c r="D103" s="40">
        <v>77.345474243164062</v>
      </c>
      <c r="E103" s="40">
        <v>77.630958557128906</v>
      </c>
      <c r="F103" s="40">
        <v>77.925758361816406</v>
      </c>
      <c r="G103" s="40">
        <v>78.214149475097656</v>
      </c>
      <c r="H103" s="40">
        <v>78.487075805664063</v>
      </c>
      <c r="I103" s="40">
        <v>78.745758056640625</v>
      </c>
      <c r="J103" s="40">
        <v>79.009666442871094</v>
      </c>
      <c r="K103" s="40">
        <v>79.276649475097656</v>
      </c>
      <c r="L103" s="40">
        <v>79.5364990234375</v>
      </c>
      <c r="M103" s="40">
        <v>79.784767150878906</v>
      </c>
      <c r="N103" s="40">
        <v>80.020645141601562</v>
      </c>
      <c r="O103" s="40">
        <v>80.252052307128906</v>
      </c>
      <c r="P103" s="40">
        <v>80.4744873046875</v>
      </c>
      <c r="Q103" s="40">
        <v>80.687187194824219</v>
      </c>
      <c r="R103" s="40">
        <v>80.895790100097656</v>
      </c>
      <c r="S103" s="40">
        <v>81.093505859375</v>
      </c>
      <c r="T103" s="40">
        <v>81.2847900390625</v>
      </c>
      <c r="U103" s="40">
        <v>81.468971252441406</v>
      </c>
      <c r="V103" s="40">
        <v>81.647758483886719</v>
      </c>
      <c r="W103" s="40">
        <v>81.825996398925781</v>
      </c>
      <c r="X103" s="40">
        <v>81.99749755859375</v>
      </c>
      <c r="Y103" s="40">
        <v>82.159637451171875</v>
      </c>
      <c r="Z103" s="40">
        <v>82.319343566894531</v>
      </c>
      <c r="AA103" s="41">
        <v>82.467384338378906</v>
      </c>
    </row>
    <row r="104" spans="1:27" x14ac:dyDescent="0.25">
      <c r="A104" s="19">
        <v>6</v>
      </c>
      <c r="B104" s="16" t="s">
        <v>313</v>
      </c>
      <c r="C104" s="42">
        <v>77.554008483886719</v>
      </c>
      <c r="D104" s="40">
        <v>78.476676940917969</v>
      </c>
      <c r="E104" s="40">
        <v>78.7520751953125</v>
      </c>
      <c r="F104" s="40">
        <v>79.049903869628906</v>
      </c>
      <c r="G104" s="40">
        <v>79.335472106933594</v>
      </c>
      <c r="H104" s="40">
        <v>79.607551574707031</v>
      </c>
      <c r="I104" s="40">
        <v>79.864349365234375</v>
      </c>
      <c r="J104" s="40">
        <v>80.125190734863281</v>
      </c>
      <c r="K104" s="40">
        <v>80.388412475585938</v>
      </c>
      <c r="L104" s="40">
        <v>80.64581298828125</v>
      </c>
      <c r="M104" s="40">
        <v>80.889198303222656</v>
      </c>
      <c r="N104" s="40">
        <v>81.121871948242188</v>
      </c>
      <c r="O104" s="40">
        <v>81.347862243652344</v>
      </c>
      <c r="P104" s="40">
        <v>81.56658935546875</v>
      </c>
      <c r="Q104" s="40">
        <v>81.783401489257813</v>
      </c>
      <c r="R104" s="40">
        <v>81.991142272949219</v>
      </c>
      <c r="S104" s="40">
        <v>82.181243896484375</v>
      </c>
      <c r="T104" s="40">
        <v>82.370246887207031</v>
      </c>
      <c r="U104" s="40">
        <v>82.551651000976563</v>
      </c>
      <c r="V104" s="40">
        <v>82.727867126464844</v>
      </c>
      <c r="W104" s="40">
        <v>82.90887451171875</v>
      </c>
      <c r="X104" s="40">
        <v>83.07989501953125</v>
      </c>
      <c r="Y104" s="40">
        <v>83.242050170898437</v>
      </c>
      <c r="Z104" s="40">
        <v>83.393692016601562</v>
      </c>
      <c r="AA104" s="41">
        <v>83.540840148925781</v>
      </c>
    </row>
    <row r="105" spans="1:27" x14ac:dyDescent="0.25">
      <c r="A105" s="19">
        <v>7</v>
      </c>
      <c r="B105" s="16" t="s">
        <v>314</v>
      </c>
      <c r="C105" s="42">
        <v>73.677780151367188</v>
      </c>
      <c r="D105" s="40">
        <v>74.62188720703125</v>
      </c>
      <c r="E105" s="40">
        <v>74.905136108398437</v>
      </c>
      <c r="F105" s="40">
        <v>75.203895568847656</v>
      </c>
      <c r="G105" s="40">
        <v>75.488182067871094</v>
      </c>
      <c r="H105" s="40">
        <v>75.761077880859375</v>
      </c>
      <c r="I105" s="40">
        <v>76.022262573242187</v>
      </c>
      <c r="J105" s="40">
        <v>76.282783508300781</v>
      </c>
      <c r="K105" s="40">
        <v>76.542152404785156</v>
      </c>
      <c r="L105" s="40">
        <v>76.796585083007813</v>
      </c>
      <c r="M105" s="40">
        <v>77.039543151855469</v>
      </c>
      <c r="N105" s="40">
        <v>77.270469665527344</v>
      </c>
      <c r="O105" s="40">
        <v>77.494415283203125</v>
      </c>
      <c r="P105" s="40">
        <v>77.713066101074219</v>
      </c>
      <c r="Q105" s="40">
        <v>77.923286437988281</v>
      </c>
      <c r="R105" s="40">
        <v>78.129501342773437</v>
      </c>
      <c r="S105" s="40">
        <v>78.322784423828125</v>
      </c>
      <c r="T105" s="40">
        <v>78.512611389160156</v>
      </c>
      <c r="U105" s="40">
        <v>78.695755004882813</v>
      </c>
      <c r="V105" s="40">
        <v>78.873146057128906</v>
      </c>
      <c r="W105" s="40">
        <v>79.050956726074219</v>
      </c>
      <c r="X105" s="40">
        <v>79.221733093261719</v>
      </c>
      <c r="Y105" s="40">
        <v>79.383460998535156</v>
      </c>
      <c r="Z105" s="40">
        <v>79.534339904785156</v>
      </c>
      <c r="AA105" s="41">
        <v>79.680992126464844</v>
      </c>
    </row>
    <row r="106" spans="1:27" x14ac:dyDescent="0.25">
      <c r="A106" s="19">
        <v>8</v>
      </c>
      <c r="B106" s="16" t="s">
        <v>315</v>
      </c>
      <c r="C106" s="42">
        <v>75.888587951660156</v>
      </c>
      <c r="D106" s="40">
        <v>76.815132141113281</v>
      </c>
      <c r="E106" s="40">
        <v>77.086273193359375</v>
      </c>
      <c r="F106" s="40">
        <v>77.375762939453125</v>
      </c>
      <c r="G106" s="40">
        <v>77.65484619140625</v>
      </c>
      <c r="H106" s="40">
        <v>77.922317504882813</v>
      </c>
      <c r="I106" s="40">
        <v>78.1807861328125</v>
      </c>
      <c r="J106" s="40">
        <v>78.438529968261719</v>
      </c>
      <c r="K106" s="40">
        <v>78.698905944824219</v>
      </c>
      <c r="L106" s="40">
        <v>78.951194763183594</v>
      </c>
      <c r="M106" s="40">
        <v>79.192893981933594</v>
      </c>
      <c r="N106" s="40">
        <v>79.420478820800781</v>
      </c>
      <c r="O106" s="40">
        <v>79.643539428710937</v>
      </c>
      <c r="P106" s="40">
        <v>79.8558349609375</v>
      </c>
      <c r="Q106" s="40">
        <v>80.068595886230469</v>
      </c>
      <c r="R106" s="40">
        <v>80.272796630859375</v>
      </c>
      <c r="S106" s="40">
        <v>80.465278625488281</v>
      </c>
      <c r="T106" s="40">
        <v>80.651718139648438</v>
      </c>
      <c r="U106" s="40">
        <v>80.836296081542969</v>
      </c>
      <c r="V106" s="40">
        <v>81.011222839355469</v>
      </c>
      <c r="W106" s="40">
        <v>81.184478759765625</v>
      </c>
      <c r="X106" s="40">
        <v>81.355087280273438</v>
      </c>
      <c r="Y106" s="40">
        <v>81.519149780273437</v>
      </c>
      <c r="Z106" s="40">
        <v>81.673408508300781</v>
      </c>
      <c r="AA106" s="41">
        <v>81.817977905273438</v>
      </c>
    </row>
    <row r="107" spans="1:27" x14ac:dyDescent="0.25">
      <c r="A107" s="19">
        <v>9</v>
      </c>
      <c r="B107" s="16" t="s">
        <v>316</v>
      </c>
      <c r="C107" s="42">
        <v>77.291755676269531</v>
      </c>
      <c r="D107" s="40">
        <v>78.227958679199219</v>
      </c>
      <c r="E107" s="40">
        <v>78.508712768554688</v>
      </c>
      <c r="F107" s="40">
        <v>78.800880432128906</v>
      </c>
      <c r="G107" s="40">
        <v>79.080421447753906</v>
      </c>
      <c r="H107" s="40">
        <v>79.350883483886719</v>
      </c>
      <c r="I107" s="40">
        <v>79.608123779296875</v>
      </c>
      <c r="J107" s="40">
        <v>79.8707275390625</v>
      </c>
      <c r="K107" s="40">
        <v>80.132926940917969</v>
      </c>
      <c r="L107" s="40">
        <v>80.386947631835938</v>
      </c>
      <c r="M107" s="40">
        <v>80.626998901367188</v>
      </c>
      <c r="N107" s="40">
        <v>80.859115600585937</v>
      </c>
      <c r="O107" s="40">
        <v>81.088661193847656</v>
      </c>
      <c r="P107" s="40">
        <v>81.306488037109375</v>
      </c>
      <c r="Q107" s="40">
        <v>81.515968322753906</v>
      </c>
      <c r="R107" s="40">
        <v>81.716178894042969</v>
      </c>
      <c r="S107" s="40">
        <v>81.904464721679688</v>
      </c>
      <c r="T107" s="40">
        <v>82.088508605957031</v>
      </c>
      <c r="U107" s="40">
        <v>82.26934814453125</v>
      </c>
      <c r="V107" s="40">
        <v>82.436576843261719</v>
      </c>
      <c r="W107" s="40">
        <v>82.608345031738281</v>
      </c>
      <c r="X107" s="40">
        <v>82.778579711914062</v>
      </c>
      <c r="Y107" s="40">
        <v>82.936660766601563</v>
      </c>
      <c r="Z107" s="40">
        <v>83.084197998046875</v>
      </c>
      <c r="AA107" s="41">
        <v>83.223220825195313</v>
      </c>
    </row>
    <row r="108" spans="1:27" x14ac:dyDescent="0.25">
      <c r="A108" s="19">
        <v>10</v>
      </c>
      <c r="B108" s="16" t="s">
        <v>317</v>
      </c>
      <c r="C108" s="42">
        <v>78.425872802734375</v>
      </c>
      <c r="D108" s="40">
        <v>79.365982055664063</v>
      </c>
      <c r="E108" s="40">
        <v>79.63970947265625</v>
      </c>
      <c r="F108" s="40">
        <v>79.934967041015625</v>
      </c>
      <c r="G108" s="40">
        <v>80.222030639648438</v>
      </c>
      <c r="H108" s="40">
        <v>80.500923156738281</v>
      </c>
      <c r="I108" s="40">
        <v>80.757041931152344</v>
      </c>
      <c r="J108" s="40">
        <v>81.023452758789063</v>
      </c>
      <c r="K108" s="40">
        <v>81.287788391113281</v>
      </c>
      <c r="L108" s="40">
        <v>81.539520263671875</v>
      </c>
      <c r="M108" s="40">
        <v>81.79498291015625</v>
      </c>
      <c r="N108" s="40">
        <v>82.035652160644531</v>
      </c>
      <c r="O108" s="40">
        <v>82.271858215332031</v>
      </c>
      <c r="P108" s="40">
        <v>82.495338439941406</v>
      </c>
      <c r="Q108" s="40">
        <v>82.724220275878906</v>
      </c>
      <c r="R108" s="40">
        <v>82.941123962402344</v>
      </c>
      <c r="S108" s="40">
        <v>83.138717651367188</v>
      </c>
      <c r="T108" s="40">
        <v>83.335617065429687</v>
      </c>
      <c r="U108" s="40">
        <v>83.518165588378906</v>
      </c>
      <c r="V108" s="40">
        <v>83.701454162597656</v>
      </c>
      <c r="W108" s="40">
        <v>83.885818481445313</v>
      </c>
      <c r="X108" s="40">
        <v>84.064262390136719</v>
      </c>
      <c r="Y108" s="40">
        <v>84.231941223144531</v>
      </c>
      <c r="Z108" s="40">
        <v>84.3892822265625</v>
      </c>
      <c r="AA108" s="41">
        <v>84.538368225097656</v>
      </c>
    </row>
    <row r="109" spans="1:27" x14ac:dyDescent="0.25">
      <c r="A109" s="20">
        <v>11</v>
      </c>
      <c r="B109" s="17" t="s">
        <v>318</v>
      </c>
      <c r="C109" s="43">
        <v>75.052879333496094</v>
      </c>
      <c r="D109" s="44">
        <v>76.002410888671875</v>
      </c>
      <c r="E109" s="44">
        <v>76.282341003417969</v>
      </c>
      <c r="F109" s="44">
        <v>76.573043823242188</v>
      </c>
      <c r="G109" s="44">
        <v>76.854660034179688</v>
      </c>
      <c r="H109" s="44">
        <v>77.132400512695313</v>
      </c>
      <c r="I109" s="44">
        <v>77.396400451660156</v>
      </c>
      <c r="J109" s="44">
        <v>77.661720275878906</v>
      </c>
      <c r="K109" s="44">
        <v>77.924674987792969</v>
      </c>
      <c r="L109" s="44">
        <v>78.179641723632813</v>
      </c>
      <c r="M109" s="44">
        <v>78.424301147460938</v>
      </c>
      <c r="N109" s="44">
        <v>78.658393859863281</v>
      </c>
      <c r="O109" s="44">
        <v>78.886611938476562</v>
      </c>
      <c r="P109" s="44">
        <v>79.10791015625</v>
      </c>
      <c r="Q109" s="44">
        <v>79.323333740234375</v>
      </c>
      <c r="R109" s="44">
        <v>79.532493591308594</v>
      </c>
      <c r="S109" s="44">
        <v>79.729698181152344</v>
      </c>
      <c r="T109" s="44">
        <v>79.921272277832031</v>
      </c>
      <c r="U109" s="44">
        <v>80.105087280273438</v>
      </c>
      <c r="V109" s="44">
        <v>80.280433654785156</v>
      </c>
      <c r="W109" s="44">
        <v>80.457344055175781</v>
      </c>
      <c r="X109" s="44">
        <v>80.630279541015625</v>
      </c>
      <c r="Y109" s="44">
        <v>80.796356201171875</v>
      </c>
      <c r="Z109" s="44">
        <v>80.951988220214844</v>
      </c>
      <c r="AA109" s="45">
        <v>81.098251342773438</v>
      </c>
    </row>
    <row r="110" spans="1:27"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row>
    <row r="111" spans="1:27" x14ac:dyDescent="0.25">
      <c r="A111" s="69"/>
      <c r="B111" s="10" t="s">
        <v>85</v>
      </c>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row>
    <row r="112" spans="1:27" x14ac:dyDescent="0.25">
      <c r="A112" s="22" t="s">
        <v>84</v>
      </c>
      <c r="B112" s="15" t="s">
        <v>83</v>
      </c>
      <c r="C112" s="60" t="s">
        <v>45</v>
      </c>
      <c r="D112" s="46" t="s">
        <v>46</v>
      </c>
      <c r="E112" s="46" t="s">
        <v>47</v>
      </c>
      <c r="F112" s="46" t="s">
        <v>48</v>
      </c>
      <c r="G112" s="46" t="s">
        <v>49</v>
      </c>
      <c r="H112" s="46" t="s">
        <v>50</v>
      </c>
      <c r="I112" s="46" t="s">
        <v>51</v>
      </c>
      <c r="J112" s="46" t="s">
        <v>52</v>
      </c>
      <c r="K112" s="46" t="s">
        <v>53</v>
      </c>
      <c r="L112" s="46" t="s">
        <v>54</v>
      </c>
      <c r="M112" s="46" t="s">
        <v>55</v>
      </c>
      <c r="N112" s="46" t="s">
        <v>56</v>
      </c>
      <c r="O112" s="46" t="s">
        <v>57</v>
      </c>
      <c r="P112" s="46" t="s">
        <v>58</v>
      </c>
      <c r="Q112" s="46" t="s">
        <v>59</v>
      </c>
      <c r="R112" s="46" t="s">
        <v>60</v>
      </c>
      <c r="S112" s="46" t="s">
        <v>61</v>
      </c>
      <c r="T112" s="46" t="s">
        <v>62</v>
      </c>
      <c r="U112" s="46" t="s">
        <v>63</v>
      </c>
      <c r="V112" s="46" t="s">
        <v>64</v>
      </c>
      <c r="W112" s="46" t="s">
        <v>65</v>
      </c>
      <c r="X112" s="46" t="s">
        <v>66</v>
      </c>
      <c r="Y112" s="46" t="s">
        <v>67</v>
      </c>
      <c r="Z112" s="46" t="s">
        <v>68</v>
      </c>
      <c r="AA112" s="47" t="s">
        <v>69</v>
      </c>
    </row>
    <row r="113" spans="1:27" x14ac:dyDescent="0.25">
      <c r="A113" s="110">
        <v>1</v>
      </c>
      <c r="B113" s="101" t="str">
        <f>VLOOKUP($A$113,$A$99:$AA$109,2)</f>
        <v>Bishopton, Bridge of Weir &amp; Langbank</v>
      </c>
      <c r="C113" s="61">
        <f>VLOOKUP($A$113,$A$99:$AA$109,3)</f>
        <v>78.156181335449219</v>
      </c>
      <c r="D113" s="62">
        <f>VLOOKUP($A$113,$A$99:$AA$109,4)</f>
        <v>79.038894653320313</v>
      </c>
      <c r="E113" s="62">
        <f>VLOOKUP($A$113,$A$99:$AA$109,5)</f>
        <v>79.316757202148438</v>
      </c>
      <c r="F113" s="62">
        <f>VLOOKUP($A$113,$A$99:$AA$109,6)</f>
        <v>79.614059448242188</v>
      </c>
      <c r="G113" s="62">
        <f>VLOOKUP($A$113,$A$99:$AA$109,7)</f>
        <v>79.902755737304687</v>
      </c>
      <c r="H113" s="62">
        <f>VLOOKUP($A$113,$A$99:$AA$109,8)</f>
        <v>80.179794311523438</v>
      </c>
      <c r="I113" s="62">
        <f>VLOOKUP($A$113,$A$99:$AA$109,9)</f>
        <v>80.440681457519531</v>
      </c>
      <c r="J113" s="62">
        <f>VLOOKUP($A$113,$A$99:$AA$109,10)</f>
        <v>80.711387634277344</v>
      </c>
      <c r="K113" s="62">
        <f>VLOOKUP($A$113,$A$99:$AA$109,11)</f>
        <v>80.981643676757812</v>
      </c>
      <c r="L113" s="62">
        <f>VLOOKUP($A$113,$A$99:$AA$109,12)</f>
        <v>81.248039245605469</v>
      </c>
      <c r="M113" s="62">
        <f>VLOOKUP($A$113,$A$99:$AA$109,13)</f>
        <v>81.502639770507812</v>
      </c>
      <c r="N113" s="62">
        <f>VLOOKUP($A$113,$A$99:$AA$109,14)</f>
        <v>81.739669799804688</v>
      </c>
      <c r="O113" s="62">
        <f>VLOOKUP($A$113,$A$99:$AA$109,15)</f>
        <v>81.973892211914063</v>
      </c>
      <c r="P113" s="62">
        <f>VLOOKUP($A$113,$A$99:$AA$109,16)</f>
        <v>82.194618225097656</v>
      </c>
      <c r="Q113" s="62">
        <f>VLOOKUP($A$113,$A$99:$AA$109,17)</f>
        <v>82.414031982421875</v>
      </c>
      <c r="R113" s="62">
        <f>VLOOKUP($A$113,$A$99:$AA$109,18)</f>
        <v>82.624237060546875</v>
      </c>
      <c r="S113" s="62">
        <f>VLOOKUP($A$113,$A$99:$AA$109,19)</f>
        <v>82.826736450195313</v>
      </c>
      <c r="T113" s="62">
        <f>VLOOKUP($A$113,$A$99:$AA$109,20)</f>
        <v>83.020393371582031</v>
      </c>
      <c r="U113" s="62">
        <f>VLOOKUP($A$113,$A$99:$AA$109,21)</f>
        <v>83.20733642578125</v>
      </c>
      <c r="V113" s="62">
        <f>VLOOKUP($A$113,$A$99:$AA$109,22)</f>
        <v>83.382293701171875</v>
      </c>
      <c r="W113" s="62">
        <f>VLOOKUP($A$113,$A$99:$AA$109,23)</f>
        <v>83.563217163085938</v>
      </c>
      <c r="X113" s="62">
        <f>VLOOKUP($A$113,$A$99:$AA$109,24)</f>
        <v>83.737190246582031</v>
      </c>
      <c r="Y113" s="62">
        <f>VLOOKUP($A$113,$A$99:$AA$109,25)</f>
        <v>83.903564453125</v>
      </c>
      <c r="Z113" s="62">
        <f>VLOOKUP($A$113,$A$99:$AA$109,26)</f>
        <v>84.060600280761719</v>
      </c>
      <c r="AA113" s="63">
        <f>VLOOKUP($A$113,$A$99:$AA$109,27)</f>
        <v>84.207733154296875</v>
      </c>
    </row>
    <row r="114" spans="1:27" x14ac:dyDescent="0.25">
      <c r="A114" s="25"/>
      <c r="B114" s="25"/>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x14ac:dyDescent="0.25">
      <c r="A115" s="161" t="s">
        <v>87</v>
      </c>
      <c r="B115" s="161"/>
      <c r="C115" s="161"/>
      <c r="D115" s="161"/>
    </row>
    <row r="136" spans="1:38" ht="20.25" customHeight="1" x14ac:dyDescent="0.25"/>
    <row r="137" spans="1:38" ht="20.25" customHeight="1" x14ac:dyDescent="0.25">
      <c r="A137" s="163" t="s">
        <v>379</v>
      </c>
      <c r="B137" s="163"/>
      <c r="C137" s="163"/>
      <c r="D137" s="163"/>
      <c r="E137" s="163"/>
      <c r="F137" s="163"/>
      <c r="G137" s="111"/>
      <c r="H137" s="111"/>
      <c r="I137" s="111"/>
      <c r="J137" s="111"/>
      <c r="K137" s="112"/>
      <c r="L137" s="111"/>
      <c r="M137" s="111"/>
      <c r="N137" s="111"/>
      <c r="O137" s="111"/>
      <c r="P137" s="169"/>
      <c r="Q137" s="169"/>
      <c r="R137" s="169"/>
      <c r="S137" s="169"/>
      <c r="T137" s="169"/>
      <c r="U137" s="169"/>
      <c r="V137" s="169"/>
      <c r="W137" s="113"/>
      <c r="X137" s="113"/>
      <c r="Y137" s="113"/>
      <c r="Z137" s="113"/>
      <c r="AA137" s="113"/>
      <c r="AB137" s="113"/>
      <c r="AC137" s="113"/>
      <c r="AD137" s="113"/>
      <c r="AE137" s="113"/>
      <c r="AF137" s="113"/>
      <c r="AG137" s="113"/>
      <c r="AH137" s="113"/>
      <c r="AI137" s="113"/>
      <c r="AJ137" s="113"/>
      <c r="AK137" s="113"/>
      <c r="AL137" s="113"/>
    </row>
    <row r="138" spans="1:38" ht="15.75" x14ac:dyDescent="0.25">
      <c r="A138" s="156" t="s">
        <v>28</v>
      </c>
      <c r="B138" s="156"/>
      <c r="C138" s="156"/>
      <c r="D138" s="156"/>
      <c r="E138" s="156"/>
      <c r="F138" s="156"/>
      <c r="G138" s="31"/>
      <c r="H138" s="31"/>
      <c r="I138" s="31"/>
      <c r="J138" s="31"/>
      <c r="K138" s="157" t="s">
        <v>86</v>
      </c>
      <c r="L138" s="157"/>
      <c r="M138" s="31"/>
      <c r="N138" s="31"/>
      <c r="O138" s="31"/>
      <c r="P138" s="156"/>
      <c r="Q138" s="156"/>
      <c r="R138" s="156"/>
      <c r="S138" s="156"/>
      <c r="T138" s="156"/>
      <c r="U138" s="156"/>
      <c r="V138" s="156"/>
      <c r="W138" s="11"/>
      <c r="X138" s="11"/>
      <c r="Y138" s="11"/>
      <c r="Z138" s="11"/>
      <c r="AA138" s="11"/>
      <c r="AB138" s="11"/>
      <c r="AC138" s="11"/>
      <c r="AD138" s="11"/>
      <c r="AE138" s="11"/>
      <c r="AF138" s="11"/>
      <c r="AG138" s="11"/>
      <c r="AH138" s="11"/>
      <c r="AI138" s="11"/>
      <c r="AJ138" s="11"/>
      <c r="AK138" s="11"/>
      <c r="AL138" s="11"/>
    </row>
    <row r="140" spans="1:38" ht="18.75" x14ac:dyDescent="0.25">
      <c r="A140" s="167" t="s">
        <v>399</v>
      </c>
      <c r="B140" s="167"/>
      <c r="C140" s="167"/>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1:38"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38" x14ac:dyDescent="0.25">
      <c r="A142" s="14" t="s">
        <v>84</v>
      </c>
      <c r="B142" s="15" t="s">
        <v>83</v>
      </c>
      <c r="C142" s="87" t="s">
        <v>394</v>
      </c>
      <c r="D142" s="87" t="s">
        <v>393</v>
      </c>
      <c r="E142" s="87" t="s">
        <v>392</v>
      </c>
      <c r="F142" s="87" t="s">
        <v>391</v>
      </c>
      <c r="G142" s="87" t="s">
        <v>390</v>
      </c>
      <c r="H142" s="87" t="s">
        <v>389</v>
      </c>
      <c r="I142" s="87" t="s">
        <v>388</v>
      </c>
      <c r="J142" s="87" t="s">
        <v>387</v>
      </c>
      <c r="K142" s="87" t="s">
        <v>386</v>
      </c>
      <c r="L142" s="87" t="s">
        <v>385</v>
      </c>
      <c r="M142" s="87" t="s">
        <v>384</v>
      </c>
      <c r="N142" s="32" t="s">
        <v>45</v>
      </c>
      <c r="O142" s="32" t="s">
        <v>46</v>
      </c>
      <c r="P142" s="32" t="s">
        <v>47</v>
      </c>
      <c r="Q142" s="32" t="s">
        <v>48</v>
      </c>
      <c r="R142" s="32" t="s">
        <v>49</v>
      </c>
      <c r="S142" s="32" t="s">
        <v>50</v>
      </c>
      <c r="T142" s="32" t="s">
        <v>51</v>
      </c>
      <c r="U142" s="32" t="s">
        <v>52</v>
      </c>
      <c r="V142" s="32" t="s">
        <v>53</v>
      </c>
      <c r="W142" s="32" t="s">
        <v>54</v>
      </c>
      <c r="X142" s="32" t="s">
        <v>55</v>
      </c>
      <c r="Y142" s="32" t="s">
        <v>56</v>
      </c>
      <c r="Z142" s="32" t="s">
        <v>57</v>
      </c>
      <c r="AA142" s="32" t="s">
        <v>58</v>
      </c>
      <c r="AB142" s="32" t="s">
        <v>59</v>
      </c>
      <c r="AC142" s="32" t="s">
        <v>60</v>
      </c>
      <c r="AD142" s="32" t="s">
        <v>61</v>
      </c>
      <c r="AE142" s="32" t="s">
        <v>62</v>
      </c>
      <c r="AF142" s="32" t="s">
        <v>63</v>
      </c>
      <c r="AG142" s="32" t="s">
        <v>64</v>
      </c>
      <c r="AH142" s="32" t="s">
        <v>65</v>
      </c>
      <c r="AI142" s="32" t="s">
        <v>66</v>
      </c>
      <c r="AJ142" s="32" t="s">
        <v>67</v>
      </c>
      <c r="AK142" s="32" t="s">
        <v>68</v>
      </c>
      <c r="AL142" s="33" t="s">
        <v>69</v>
      </c>
    </row>
    <row r="143" spans="1:38" x14ac:dyDescent="0.25">
      <c r="A143" s="18">
        <v>1</v>
      </c>
      <c r="B143" s="26" t="s">
        <v>308</v>
      </c>
      <c r="C143" s="84">
        <v>-71</v>
      </c>
      <c r="D143" s="89">
        <v>137</v>
      </c>
      <c r="E143" s="89">
        <v>179</v>
      </c>
      <c r="F143" s="89">
        <v>162</v>
      </c>
      <c r="G143" s="89">
        <v>131</v>
      </c>
      <c r="H143" s="89">
        <v>157</v>
      </c>
      <c r="I143" s="89">
        <v>194</v>
      </c>
      <c r="J143" s="89">
        <v>30</v>
      </c>
      <c r="K143" s="89">
        <v>-84</v>
      </c>
      <c r="L143" s="89">
        <v>-34</v>
      </c>
      <c r="M143" s="89">
        <v>-23</v>
      </c>
      <c r="N143" s="88">
        <v>9.2289209365844727</v>
      </c>
      <c r="O143" s="88">
        <v>9.3895978927612305</v>
      </c>
      <c r="P143" s="88">
        <v>9.242131233215332</v>
      </c>
      <c r="Q143" s="88">
        <v>14.228923797607422</v>
      </c>
      <c r="R143" s="88">
        <v>13.516532897949219</v>
      </c>
      <c r="S143" s="88">
        <v>12.969826698303223</v>
      </c>
      <c r="T143" s="88">
        <v>14.483439445495605</v>
      </c>
      <c r="U143" s="89">
        <v>14.431699752807617</v>
      </c>
      <c r="V143" s="89">
        <v>13.547945022583008</v>
      </c>
      <c r="W143" s="89">
        <v>14.698568344116211</v>
      </c>
      <c r="X143" s="89">
        <v>14.577539443969727</v>
      </c>
      <c r="Y143" s="89">
        <v>13.494936943054199</v>
      </c>
      <c r="Z143" s="89">
        <v>13.345418930053711</v>
      </c>
      <c r="AA143" s="89">
        <v>12.623139381408691</v>
      </c>
      <c r="AB143" s="89">
        <v>13.631617546081543</v>
      </c>
      <c r="AC143" s="89">
        <v>12.578690528869629</v>
      </c>
      <c r="AD143" s="89">
        <v>11.534647941589355</v>
      </c>
      <c r="AE143" s="89">
        <v>10.47853946685791</v>
      </c>
      <c r="AF143" s="89">
        <v>9.5369853973388672</v>
      </c>
      <c r="AG143" s="89">
        <v>9.6919431686401367</v>
      </c>
      <c r="AH143" s="89">
        <v>10.723980903625488</v>
      </c>
      <c r="AI143" s="89">
        <v>9.9444046020507812</v>
      </c>
      <c r="AJ143" s="89">
        <v>8.9386301040649414</v>
      </c>
      <c r="AK143" s="89">
        <v>8.2026214599609375</v>
      </c>
      <c r="AL143" s="90">
        <v>7.2459697723388672</v>
      </c>
    </row>
    <row r="144" spans="1:38" x14ac:dyDescent="0.25">
      <c r="A144" s="19">
        <v>2</v>
      </c>
      <c r="B144" s="16" t="s">
        <v>309</v>
      </c>
      <c r="C144" s="85">
        <v>36</v>
      </c>
      <c r="D144" s="92">
        <v>-24</v>
      </c>
      <c r="E144" s="92">
        <v>107</v>
      </c>
      <c r="F144" s="92">
        <v>166</v>
      </c>
      <c r="G144" s="92">
        <v>76</v>
      </c>
      <c r="H144" s="92">
        <v>17</v>
      </c>
      <c r="I144" s="92">
        <v>101</v>
      </c>
      <c r="J144" s="92">
        <v>110</v>
      </c>
      <c r="K144" s="92">
        <v>-80</v>
      </c>
      <c r="L144" s="92">
        <v>-15</v>
      </c>
      <c r="M144" s="92">
        <v>-87</v>
      </c>
      <c r="N144" s="91">
        <v>-13.370089530944824</v>
      </c>
      <c r="O144" s="91">
        <v>-11.634536743164063</v>
      </c>
      <c r="P144" s="91">
        <v>-12.687191009521484</v>
      </c>
      <c r="Q144" s="91">
        <v>-1.902989387512207</v>
      </c>
      <c r="R144" s="91">
        <v>-5.0526256561279297</v>
      </c>
      <c r="S144" s="91">
        <v>-5.2919116020202637</v>
      </c>
      <c r="T144" s="91">
        <v>-6.1357278823852539</v>
      </c>
      <c r="U144" s="92">
        <v>-6.369682788848877</v>
      </c>
      <c r="V144" s="92">
        <v>-6.5704798698425293</v>
      </c>
      <c r="W144" s="92">
        <v>-7.1401820182800293</v>
      </c>
      <c r="X144" s="92">
        <v>-6.1686100959777832</v>
      </c>
      <c r="Y144" s="92">
        <v>-6.9174699783325195</v>
      </c>
      <c r="Z144" s="92">
        <v>-6.7940812110900879</v>
      </c>
      <c r="AA144" s="92">
        <v>-5.733269214630127</v>
      </c>
      <c r="AB144" s="92">
        <v>-6.3808956146240234</v>
      </c>
      <c r="AC144" s="92">
        <v>-7.5845203399658203</v>
      </c>
      <c r="AD144" s="92">
        <v>-8.7400960922241211</v>
      </c>
      <c r="AE144" s="92">
        <v>-9.7555360794067383</v>
      </c>
      <c r="AF144" s="92">
        <v>-8.9923496246337891</v>
      </c>
      <c r="AG144" s="92">
        <v>-10.281888008117676</v>
      </c>
      <c r="AH144" s="92">
        <v>-9.2744159698486328</v>
      </c>
      <c r="AI144" s="92">
        <v>-10.071250915527344</v>
      </c>
      <c r="AJ144" s="92">
        <v>-11.259390830993652</v>
      </c>
      <c r="AK144" s="92">
        <v>-11.027632713317871</v>
      </c>
      <c r="AL144" s="93">
        <v>-11.259313583374023</v>
      </c>
    </row>
    <row r="145" spans="1:38" x14ac:dyDescent="0.25">
      <c r="A145" s="19">
        <v>3</v>
      </c>
      <c r="B145" s="16" t="s">
        <v>310</v>
      </c>
      <c r="C145" s="85">
        <v>-51</v>
      </c>
      <c r="D145" s="92">
        <v>-63</v>
      </c>
      <c r="E145" s="92">
        <v>3</v>
      </c>
      <c r="F145" s="92">
        <v>176</v>
      </c>
      <c r="G145" s="92">
        <v>-7</v>
      </c>
      <c r="H145" s="92">
        <v>33</v>
      </c>
      <c r="I145" s="92">
        <v>29</v>
      </c>
      <c r="J145" s="92">
        <v>-35</v>
      </c>
      <c r="K145" s="92">
        <v>44</v>
      </c>
      <c r="L145" s="92">
        <v>-2</v>
      </c>
      <c r="M145" s="92">
        <v>-93</v>
      </c>
      <c r="N145" s="91">
        <v>-18.088699340820312</v>
      </c>
      <c r="O145" s="91">
        <v>-17.877128601074219</v>
      </c>
      <c r="P145" s="91">
        <v>-17.256198883056641</v>
      </c>
      <c r="Q145" s="91">
        <v>-12.668119430541992</v>
      </c>
      <c r="R145" s="91">
        <v>-14.59544563293457</v>
      </c>
      <c r="S145" s="91">
        <v>-14.122931480407715</v>
      </c>
      <c r="T145" s="91">
        <v>-13.549226760864258</v>
      </c>
      <c r="U145" s="92">
        <v>-14.580667495727539</v>
      </c>
      <c r="V145" s="92">
        <v>-14.157305717468262</v>
      </c>
      <c r="W145" s="92">
        <v>-13.711479187011719</v>
      </c>
      <c r="X145" s="92">
        <v>-13.949037551879883</v>
      </c>
      <c r="Y145" s="92">
        <v>-14.830127716064453</v>
      </c>
      <c r="Z145" s="92">
        <v>-14.843770027160645</v>
      </c>
      <c r="AA145" s="92">
        <v>-15.59990406036377</v>
      </c>
      <c r="AB145" s="92">
        <v>-14.793620109558105</v>
      </c>
      <c r="AC145" s="92">
        <v>-16.123952865600586</v>
      </c>
      <c r="AD145" s="92">
        <v>-16.594738006591797</v>
      </c>
      <c r="AE145" s="92">
        <v>-16.449682235717773</v>
      </c>
      <c r="AF145" s="92">
        <v>-17.603876113891602</v>
      </c>
      <c r="AG145" s="92">
        <v>-17.242391586303711</v>
      </c>
      <c r="AH145" s="92">
        <v>-17.601827621459961</v>
      </c>
      <c r="AI145" s="92">
        <v>-17.593818664550781</v>
      </c>
      <c r="AJ145" s="92">
        <v>-18.515384674072266</v>
      </c>
      <c r="AK145" s="92">
        <v>-18.996086120605469</v>
      </c>
      <c r="AL145" s="93">
        <v>-19.225828170776367</v>
      </c>
    </row>
    <row r="146" spans="1:38" x14ac:dyDescent="0.25">
      <c r="A146" s="19">
        <v>4</v>
      </c>
      <c r="B146" s="16" t="s">
        <v>311</v>
      </c>
      <c r="C146" s="85">
        <v>-36</v>
      </c>
      <c r="D146" s="92">
        <v>-22</v>
      </c>
      <c r="E146" s="92">
        <v>102</v>
      </c>
      <c r="F146" s="92">
        <v>-19</v>
      </c>
      <c r="G146" s="92">
        <v>102</v>
      </c>
      <c r="H146" s="92">
        <v>49</v>
      </c>
      <c r="I146" s="92">
        <v>77</v>
      </c>
      <c r="J146" s="92">
        <v>-51</v>
      </c>
      <c r="K146" s="92">
        <v>-72</v>
      </c>
      <c r="L146" s="92">
        <v>-56</v>
      </c>
      <c r="M146" s="92">
        <v>8</v>
      </c>
      <c r="N146" s="92">
        <v>-26.183469772338867</v>
      </c>
      <c r="O146" s="92">
        <v>-25.153770446777344</v>
      </c>
      <c r="P146" s="92">
        <v>-24.888555526733398</v>
      </c>
      <c r="Q146" s="92">
        <v>-20.049980163574219</v>
      </c>
      <c r="R146" s="92">
        <v>-22.120241165161133</v>
      </c>
      <c r="S146" s="92">
        <v>-22.987360000610352</v>
      </c>
      <c r="T146" s="92">
        <v>-22.979402542114258</v>
      </c>
      <c r="U146" s="92">
        <v>-24.085561752319336</v>
      </c>
      <c r="V146" s="92">
        <v>-22.985649108886719</v>
      </c>
      <c r="W146" s="92">
        <v>-23.467397689819336</v>
      </c>
      <c r="X146" s="92">
        <v>-24.691276550292969</v>
      </c>
      <c r="Y146" s="92">
        <v>-23.76347541809082</v>
      </c>
      <c r="Z146" s="92">
        <v>-23.966342926025391</v>
      </c>
      <c r="AA146" s="92">
        <v>-26.451194763183594</v>
      </c>
      <c r="AB146" s="92">
        <v>-24.853612899780273</v>
      </c>
      <c r="AC146" s="92">
        <v>-26.485713958740234</v>
      </c>
      <c r="AD146" s="92">
        <v>-26.73979377746582</v>
      </c>
      <c r="AE146" s="92">
        <v>-27.468572616577148</v>
      </c>
      <c r="AF146" s="92">
        <v>-28.669546127319336</v>
      </c>
      <c r="AG146" s="92">
        <v>-28.056648254394531</v>
      </c>
      <c r="AH146" s="92">
        <v>-27.693124771118164</v>
      </c>
      <c r="AI146" s="92">
        <v>-29.117368698120117</v>
      </c>
      <c r="AJ146" s="92">
        <v>-29.492828369140625</v>
      </c>
      <c r="AK146" s="92">
        <v>-29.971405029296875</v>
      </c>
      <c r="AL146" s="93">
        <v>-30.274110794067383</v>
      </c>
    </row>
    <row r="147" spans="1:38" x14ac:dyDescent="0.25">
      <c r="A147" s="19">
        <v>5</v>
      </c>
      <c r="B147" s="16" t="s">
        <v>312</v>
      </c>
      <c r="C147" s="85">
        <v>21</v>
      </c>
      <c r="D147" s="92">
        <v>97</v>
      </c>
      <c r="E147" s="92">
        <v>26</v>
      </c>
      <c r="F147" s="92">
        <v>-10</v>
      </c>
      <c r="G147" s="92">
        <v>98</v>
      </c>
      <c r="H147" s="92">
        <v>107</v>
      </c>
      <c r="I147" s="92">
        <v>113</v>
      </c>
      <c r="J147" s="92">
        <v>12</v>
      </c>
      <c r="K147" s="92">
        <v>84</v>
      </c>
      <c r="L147" s="92">
        <v>33</v>
      </c>
      <c r="M147" s="92">
        <v>24</v>
      </c>
      <c r="N147" s="92">
        <v>45.368068695068359</v>
      </c>
      <c r="O147" s="92">
        <v>45.263843536376953</v>
      </c>
      <c r="P147" s="92">
        <v>45.956150054931641</v>
      </c>
      <c r="Q147" s="92">
        <v>50.895195007324219</v>
      </c>
      <c r="R147" s="92">
        <v>48.977371215820313</v>
      </c>
      <c r="S147" s="92">
        <v>49.293525695800781</v>
      </c>
      <c r="T147" s="92">
        <v>49.714649200439453</v>
      </c>
      <c r="U147" s="92">
        <v>48.336917877197266</v>
      </c>
      <c r="V147" s="92">
        <v>49.390472412109375</v>
      </c>
      <c r="W147" s="92">
        <v>49.761650085449219</v>
      </c>
      <c r="X147" s="92">
        <v>48.710426330566406</v>
      </c>
      <c r="Y147" s="92">
        <v>48.317955017089844</v>
      </c>
      <c r="Z147" s="92">
        <v>47.783935546875</v>
      </c>
      <c r="AA147" s="92">
        <v>46.924190521240234</v>
      </c>
      <c r="AB147" s="92">
        <v>48.605918884277344</v>
      </c>
      <c r="AC147" s="92">
        <v>47.304946899414063</v>
      </c>
      <c r="AD147" s="92">
        <v>47.096202850341797</v>
      </c>
      <c r="AE147" s="92">
        <v>46.138641357421875</v>
      </c>
      <c r="AF147" s="92">
        <v>45.371433258056641</v>
      </c>
      <c r="AG147" s="92">
        <v>45.225620269775391</v>
      </c>
      <c r="AH147" s="92">
        <v>45.815132141113281</v>
      </c>
      <c r="AI147" s="92">
        <v>44.859569549560547</v>
      </c>
      <c r="AJ147" s="92">
        <v>44.210792541503906</v>
      </c>
      <c r="AK147" s="92">
        <v>44.498672485351563</v>
      </c>
      <c r="AL147" s="93">
        <v>43.992912292480469</v>
      </c>
    </row>
    <row r="148" spans="1:38" x14ac:dyDescent="0.25">
      <c r="A148" s="19">
        <v>6</v>
      </c>
      <c r="B148" s="16" t="s">
        <v>313</v>
      </c>
      <c r="C148" s="85">
        <v>204</v>
      </c>
      <c r="D148" s="92">
        <v>126</v>
      </c>
      <c r="E148" s="92">
        <v>93</v>
      </c>
      <c r="F148" s="92">
        <v>114</v>
      </c>
      <c r="G148" s="92">
        <v>115</v>
      </c>
      <c r="H148" s="92">
        <v>206</v>
      </c>
      <c r="I148" s="92">
        <v>225</v>
      </c>
      <c r="J148" s="92">
        <v>154</v>
      </c>
      <c r="K148" s="92">
        <v>142</v>
      </c>
      <c r="L148" s="92">
        <v>29</v>
      </c>
      <c r="M148" s="92">
        <v>79</v>
      </c>
      <c r="N148" s="92">
        <v>116.01857757568359</v>
      </c>
      <c r="O148" s="92">
        <v>117.31375885009766</v>
      </c>
      <c r="P148" s="92">
        <v>118.48768615722656</v>
      </c>
      <c r="Q148" s="92">
        <v>122.44509124755859</v>
      </c>
      <c r="R148" s="92">
        <v>121.76209259033203</v>
      </c>
      <c r="S148" s="92">
        <v>121.06246948242187</v>
      </c>
      <c r="T148" s="92">
        <v>121.5457763671875</v>
      </c>
      <c r="U148" s="92">
        <v>120.95610809326172</v>
      </c>
      <c r="V148" s="92">
        <v>121.36235046386719</v>
      </c>
      <c r="W148" s="92">
        <v>121.49964904785156</v>
      </c>
      <c r="X148" s="92">
        <v>120.66925811767578</v>
      </c>
      <c r="Y148" s="92">
        <v>120.2674560546875</v>
      </c>
      <c r="Z148" s="92">
        <v>120.05263519287109</v>
      </c>
      <c r="AA148" s="92">
        <v>119.26210021972656</v>
      </c>
      <c r="AB148" s="92">
        <v>119.46592712402344</v>
      </c>
      <c r="AC148" s="92">
        <v>118.72198486328125</v>
      </c>
      <c r="AD148" s="92">
        <v>118.36015319824219</v>
      </c>
      <c r="AE148" s="92">
        <v>117.91199493408203</v>
      </c>
      <c r="AF148" s="92">
        <v>116.54712677001953</v>
      </c>
      <c r="AG148" s="92">
        <v>117.05113220214844</v>
      </c>
      <c r="AH148" s="92">
        <v>117.31432342529297</v>
      </c>
      <c r="AI148" s="92">
        <v>116.39142608642578</v>
      </c>
      <c r="AJ148" s="92">
        <v>115.50296020507812</v>
      </c>
      <c r="AK148" s="92">
        <v>116.3046875</v>
      </c>
      <c r="AL148" s="93">
        <v>115.87938690185547</v>
      </c>
    </row>
    <row r="149" spans="1:38" x14ac:dyDescent="0.25">
      <c r="A149" s="19">
        <v>7</v>
      </c>
      <c r="B149" s="16" t="s">
        <v>314</v>
      </c>
      <c r="C149" s="85">
        <v>208</v>
      </c>
      <c r="D149" s="92">
        <v>316</v>
      </c>
      <c r="E149" s="92">
        <v>202</v>
      </c>
      <c r="F149" s="92">
        <v>24</v>
      </c>
      <c r="G149" s="92">
        <v>182</v>
      </c>
      <c r="H149" s="92">
        <v>313</v>
      </c>
      <c r="I149" s="92">
        <v>292</v>
      </c>
      <c r="J149" s="92">
        <v>157</v>
      </c>
      <c r="K149" s="92">
        <v>48</v>
      </c>
      <c r="L149" s="92">
        <v>62</v>
      </c>
      <c r="M149" s="92">
        <v>37</v>
      </c>
      <c r="N149" s="92">
        <v>114.24645233154297</v>
      </c>
      <c r="O149" s="92">
        <v>114.23857879638672</v>
      </c>
      <c r="P149" s="92">
        <v>113.7501220703125</v>
      </c>
      <c r="Q149" s="92">
        <v>119.18049621582031</v>
      </c>
      <c r="R149" s="92">
        <v>118.19995880126953</v>
      </c>
      <c r="S149" s="92">
        <v>118.75310516357422</v>
      </c>
      <c r="T149" s="92">
        <v>119.03341674804688</v>
      </c>
      <c r="U149" s="92">
        <v>119.228759765625</v>
      </c>
      <c r="V149" s="92">
        <v>118.4798583984375</v>
      </c>
      <c r="W149" s="92">
        <v>118.51607513427734</v>
      </c>
      <c r="X149" s="92">
        <v>117.82137298583984</v>
      </c>
      <c r="Y149" s="92">
        <v>117.35316467285156</v>
      </c>
      <c r="Z149" s="92">
        <v>117.42032623291016</v>
      </c>
      <c r="AA149" s="92">
        <v>116.64383697509766</v>
      </c>
      <c r="AB149" s="92">
        <v>117.305908203125</v>
      </c>
      <c r="AC149" s="92">
        <v>116.23094177246094</v>
      </c>
      <c r="AD149" s="92">
        <v>115.35931396484375</v>
      </c>
      <c r="AE149" s="92">
        <v>115.02666473388672</v>
      </c>
      <c r="AF149" s="92">
        <v>114.02946472167969</v>
      </c>
      <c r="AG149" s="92">
        <v>114.24958801269531</v>
      </c>
      <c r="AH149" s="92">
        <v>114.5369873046875</v>
      </c>
      <c r="AI149" s="92">
        <v>113.45610046386719</v>
      </c>
      <c r="AJ149" s="92">
        <v>112.60170745849609</v>
      </c>
      <c r="AK149" s="92">
        <v>112.86483001708984</v>
      </c>
      <c r="AL149" s="93">
        <v>113.0743408203125</v>
      </c>
    </row>
    <row r="150" spans="1:38" x14ac:dyDescent="0.25">
      <c r="A150" s="19">
        <v>8</v>
      </c>
      <c r="B150" s="16" t="s">
        <v>315</v>
      </c>
      <c r="C150" s="85">
        <v>54</v>
      </c>
      <c r="D150" s="92">
        <v>120</v>
      </c>
      <c r="E150" s="92">
        <v>169</v>
      </c>
      <c r="F150" s="92">
        <v>223</v>
      </c>
      <c r="G150" s="92">
        <v>53</v>
      </c>
      <c r="H150" s="92">
        <v>224</v>
      </c>
      <c r="I150" s="92">
        <v>159</v>
      </c>
      <c r="J150" s="92">
        <v>16</v>
      </c>
      <c r="K150" s="92">
        <v>-75</v>
      </c>
      <c r="L150" s="92">
        <v>93</v>
      </c>
      <c r="M150" s="92">
        <v>-58</v>
      </c>
      <c r="N150" s="92">
        <v>20.292335510253906</v>
      </c>
      <c r="O150" s="92">
        <v>21.231670379638672</v>
      </c>
      <c r="P150" s="92">
        <v>20.466072082519531</v>
      </c>
      <c r="Q150" s="92">
        <v>25.83445930480957</v>
      </c>
      <c r="R150" s="92">
        <v>25.010250091552734</v>
      </c>
      <c r="S150" s="92">
        <v>24.404035568237305</v>
      </c>
      <c r="T150" s="92">
        <v>24.685146331787109</v>
      </c>
      <c r="U150" s="92">
        <v>22.956602096557617</v>
      </c>
      <c r="V150" s="92">
        <v>23.570045471191406</v>
      </c>
      <c r="W150" s="92">
        <v>24.2947998046875</v>
      </c>
      <c r="X150" s="92">
        <v>23.611967086791992</v>
      </c>
      <c r="Y150" s="92">
        <v>22.973297119140625</v>
      </c>
      <c r="Z150" s="92">
        <v>23.463449478149414</v>
      </c>
      <c r="AA150" s="92">
        <v>21.853654861450195</v>
      </c>
      <c r="AB150" s="92">
        <v>22.832332611083984</v>
      </c>
      <c r="AC150" s="92">
        <v>21.297792434692383</v>
      </c>
      <c r="AD150" s="92">
        <v>21.503084182739258</v>
      </c>
      <c r="AE150" s="92">
        <v>21.190971374511719</v>
      </c>
      <c r="AF150" s="92">
        <v>20.133787155151367</v>
      </c>
      <c r="AG150" s="92">
        <v>20.465402603149414</v>
      </c>
      <c r="AH150" s="92">
        <v>21.016304016113281</v>
      </c>
      <c r="AI150" s="92">
        <v>19.825859069824219</v>
      </c>
      <c r="AJ150" s="92">
        <v>18.866508483886719</v>
      </c>
      <c r="AK150" s="92">
        <v>19.100303649902344</v>
      </c>
      <c r="AL150" s="93">
        <v>18.309736251831055</v>
      </c>
    </row>
    <row r="151" spans="1:38" x14ac:dyDescent="0.25">
      <c r="A151" s="19">
        <v>9</v>
      </c>
      <c r="B151" s="16" t="s">
        <v>316</v>
      </c>
      <c r="C151" s="85">
        <v>141</v>
      </c>
      <c r="D151" s="92">
        <v>113</v>
      </c>
      <c r="E151" s="92">
        <v>85</v>
      </c>
      <c r="F151" s="92">
        <v>55</v>
      </c>
      <c r="G151" s="92">
        <v>57</v>
      </c>
      <c r="H151" s="92">
        <v>151</v>
      </c>
      <c r="I151" s="92">
        <v>2</v>
      </c>
      <c r="J151" s="92">
        <v>-123</v>
      </c>
      <c r="K151" s="92">
        <v>-11</v>
      </c>
      <c r="L151" s="92">
        <v>-98</v>
      </c>
      <c r="M151" s="92">
        <v>-40</v>
      </c>
      <c r="N151" s="92">
        <v>-43.557815551757813</v>
      </c>
      <c r="O151" s="92">
        <v>-42.571964263916016</v>
      </c>
      <c r="P151" s="92">
        <v>-41.914203643798828</v>
      </c>
      <c r="Q151" s="92">
        <v>-37.656551361083984</v>
      </c>
      <c r="R151" s="92">
        <v>-35.537296295166016</v>
      </c>
      <c r="S151" s="92">
        <v>-36.821872711181641</v>
      </c>
      <c r="T151" s="92">
        <v>-35.530696868896484</v>
      </c>
      <c r="U151" s="92">
        <v>-35.133861541748047</v>
      </c>
      <c r="V151" s="92">
        <v>-34.756282806396484</v>
      </c>
      <c r="W151" s="92">
        <v>-33.061286926269531</v>
      </c>
      <c r="X151" s="92">
        <v>-34.260311126708984</v>
      </c>
      <c r="Y151" s="92">
        <v>-34.842113494873047</v>
      </c>
      <c r="Z151" s="92">
        <v>-35.103500366210938</v>
      </c>
      <c r="AA151" s="92">
        <v>-35.885517120361328</v>
      </c>
      <c r="AB151" s="92">
        <v>-34.998554229736328</v>
      </c>
      <c r="AC151" s="92">
        <v>-36.739532470703125</v>
      </c>
      <c r="AD151" s="92">
        <v>-36.443927764892578</v>
      </c>
      <c r="AE151" s="92">
        <v>-37.331840515136719</v>
      </c>
      <c r="AF151" s="92">
        <v>-39.363109588623047</v>
      </c>
      <c r="AG151" s="92">
        <v>-37.982250213623047</v>
      </c>
      <c r="AH151" s="92">
        <v>-36.532630920410156</v>
      </c>
      <c r="AI151" s="92">
        <v>-37.939586639404297</v>
      </c>
      <c r="AJ151" s="92">
        <v>-39.178607940673828</v>
      </c>
      <c r="AK151" s="92">
        <v>-39.441387176513672</v>
      </c>
      <c r="AL151" s="93">
        <v>-38.150112152099609</v>
      </c>
    </row>
    <row r="152" spans="1:38" x14ac:dyDescent="0.25">
      <c r="A152" s="19">
        <v>10</v>
      </c>
      <c r="B152" s="16" t="s">
        <v>317</v>
      </c>
      <c r="C152" s="85">
        <v>243</v>
      </c>
      <c r="D152" s="92">
        <v>323</v>
      </c>
      <c r="E152" s="92">
        <v>301</v>
      </c>
      <c r="F152" s="92">
        <v>161</v>
      </c>
      <c r="G152" s="92">
        <v>75</v>
      </c>
      <c r="H152" s="92">
        <v>271</v>
      </c>
      <c r="I152" s="92">
        <v>57</v>
      </c>
      <c r="J152" s="92">
        <v>90</v>
      </c>
      <c r="K152" s="92">
        <v>222</v>
      </c>
      <c r="L152" s="92">
        <v>250</v>
      </c>
      <c r="M152" s="92">
        <v>238</v>
      </c>
      <c r="N152" s="92">
        <v>167.58537292480469</v>
      </c>
      <c r="O152" s="92">
        <v>168.07135009765625</v>
      </c>
      <c r="P152" s="92">
        <v>168.50898742675781</v>
      </c>
      <c r="Q152" s="92">
        <v>172.71340942382812</v>
      </c>
      <c r="R152" s="92">
        <v>172.26289367675781</v>
      </c>
      <c r="S152" s="92">
        <v>171.67044067382812</v>
      </c>
      <c r="T152" s="92">
        <v>172.59805297851562</v>
      </c>
      <c r="U152" s="92">
        <v>172.28302001953125</v>
      </c>
      <c r="V152" s="92">
        <v>172.26997375488281</v>
      </c>
      <c r="W152" s="92">
        <v>172.67323303222656</v>
      </c>
      <c r="X152" s="92">
        <v>171.0550537109375</v>
      </c>
      <c r="Y152" s="92">
        <v>171.65296936035156</v>
      </c>
      <c r="Z152" s="92">
        <v>171.51156616210937</v>
      </c>
      <c r="AA152" s="92">
        <v>170.43621826171875</v>
      </c>
      <c r="AB152" s="92">
        <v>171.62138366699219</v>
      </c>
      <c r="AC152" s="92">
        <v>170.81356811523437</v>
      </c>
      <c r="AD152" s="92">
        <v>169.69989013671875</v>
      </c>
      <c r="AE152" s="92">
        <v>169.18693542480469</v>
      </c>
      <c r="AF152" s="92">
        <v>168.79595947265625</v>
      </c>
      <c r="AG152" s="92">
        <v>168.59461975097656</v>
      </c>
      <c r="AH152" s="92">
        <v>169.04212951660156</v>
      </c>
      <c r="AI152" s="92">
        <v>168.42495727539062</v>
      </c>
      <c r="AJ152" s="92">
        <v>168.11721801757813</v>
      </c>
      <c r="AK152" s="92">
        <v>168.05693054199219</v>
      </c>
      <c r="AL152" s="93">
        <v>167.50236511230469</v>
      </c>
    </row>
    <row r="153" spans="1:38" x14ac:dyDescent="0.25">
      <c r="A153" s="20">
        <v>11</v>
      </c>
      <c r="B153" s="17" t="s">
        <v>318</v>
      </c>
      <c r="C153" s="86">
        <v>113</v>
      </c>
      <c r="D153" s="94">
        <v>117</v>
      </c>
      <c r="E153" s="94">
        <v>109</v>
      </c>
      <c r="F153" s="94">
        <v>-11</v>
      </c>
      <c r="G153" s="94">
        <v>-51</v>
      </c>
      <c r="H153" s="94">
        <v>-16</v>
      </c>
      <c r="I153" s="94">
        <v>13</v>
      </c>
      <c r="J153" s="94">
        <v>-20</v>
      </c>
      <c r="K153" s="94">
        <v>-18</v>
      </c>
      <c r="L153" s="94">
        <v>39</v>
      </c>
      <c r="M153" s="94">
        <v>-80</v>
      </c>
      <c r="N153" s="94">
        <v>-22.562471389770508</v>
      </c>
      <c r="O153" s="94">
        <v>-21.765514373779297</v>
      </c>
      <c r="P153" s="94">
        <v>-21.649106979370117</v>
      </c>
      <c r="Q153" s="94">
        <v>-17.390954971313477</v>
      </c>
      <c r="R153" s="94">
        <v>-17.045595169067383</v>
      </c>
      <c r="S153" s="94">
        <v>-17.512781143188477</v>
      </c>
      <c r="T153" s="94">
        <v>-17.521434783935547</v>
      </c>
      <c r="U153" s="94">
        <v>-18.303531646728516</v>
      </c>
      <c r="V153" s="94">
        <v>-17.806419372558594</v>
      </c>
      <c r="W153" s="94">
        <v>-16.992326736450195</v>
      </c>
      <c r="X153" s="94">
        <v>-18.723457336425781</v>
      </c>
      <c r="Y153" s="94">
        <v>-18.291427612304687</v>
      </c>
      <c r="Z153" s="94">
        <v>-18.636701583862305</v>
      </c>
      <c r="AA153" s="94">
        <v>-19.271978378295898</v>
      </c>
      <c r="AB153" s="94">
        <v>-18.434711456298828</v>
      </c>
      <c r="AC153" s="94">
        <v>-19.180315017700195</v>
      </c>
      <c r="AD153" s="94">
        <v>-19.431768417358398</v>
      </c>
      <c r="AE153" s="94">
        <v>-20.319896697998047</v>
      </c>
      <c r="AF153" s="94">
        <v>-21.193994522094727</v>
      </c>
      <c r="AG153" s="94">
        <v>-20.721696853637695</v>
      </c>
      <c r="AH153" s="94">
        <v>-19.960084915161133</v>
      </c>
      <c r="AI153" s="94">
        <v>-21.293924331665039</v>
      </c>
      <c r="AJ153" s="94">
        <v>-22.163986206054688</v>
      </c>
      <c r="AK153" s="94">
        <v>-22.622844696044922</v>
      </c>
      <c r="AL153" s="95">
        <v>-22.791095733642578</v>
      </c>
    </row>
    <row r="154" spans="1:38"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row>
    <row r="155" spans="1:38" x14ac:dyDescent="0.25">
      <c r="A155" s="83"/>
      <c r="B155" s="10" t="s">
        <v>85</v>
      </c>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row>
    <row r="156" spans="1:38" x14ac:dyDescent="0.25">
      <c r="A156" s="22" t="s">
        <v>84</v>
      </c>
      <c r="B156" s="15" t="s">
        <v>83</v>
      </c>
      <c r="C156" s="102" t="s">
        <v>394</v>
      </c>
      <c r="D156" s="87" t="s">
        <v>393</v>
      </c>
      <c r="E156" s="87" t="s">
        <v>392</v>
      </c>
      <c r="F156" s="87" t="s">
        <v>391</v>
      </c>
      <c r="G156" s="87" t="s">
        <v>390</v>
      </c>
      <c r="H156" s="87" t="s">
        <v>389</v>
      </c>
      <c r="I156" s="87" t="s">
        <v>388</v>
      </c>
      <c r="J156" s="87" t="s">
        <v>387</v>
      </c>
      <c r="K156" s="87" t="s">
        <v>386</v>
      </c>
      <c r="L156" s="87" t="s">
        <v>385</v>
      </c>
      <c r="M156" s="87" t="s">
        <v>384</v>
      </c>
      <c r="N156" s="46" t="s">
        <v>45</v>
      </c>
      <c r="O156" s="46" t="s">
        <v>46</v>
      </c>
      <c r="P156" s="46" t="s">
        <v>47</v>
      </c>
      <c r="Q156" s="46" t="s">
        <v>48</v>
      </c>
      <c r="R156" s="46" t="s">
        <v>49</v>
      </c>
      <c r="S156" s="46" t="s">
        <v>50</v>
      </c>
      <c r="T156" s="46" t="s">
        <v>51</v>
      </c>
      <c r="U156" s="46" t="s">
        <v>52</v>
      </c>
      <c r="V156" s="46" t="s">
        <v>53</v>
      </c>
      <c r="W156" s="46" t="s">
        <v>54</v>
      </c>
      <c r="X156" s="46" t="s">
        <v>55</v>
      </c>
      <c r="Y156" s="46" t="s">
        <v>56</v>
      </c>
      <c r="Z156" s="46" t="s">
        <v>57</v>
      </c>
      <c r="AA156" s="46" t="s">
        <v>58</v>
      </c>
      <c r="AB156" s="46" t="s">
        <v>59</v>
      </c>
      <c r="AC156" s="46" t="s">
        <v>60</v>
      </c>
      <c r="AD156" s="46" t="s">
        <v>61</v>
      </c>
      <c r="AE156" s="46" t="s">
        <v>62</v>
      </c>
      <c r="AF156" s="46" t="s">
        <v>63</v>
      </c>
      <c r="AG156" s="46" t="s">
        <v>64</v>
      </c>
      <c r="AH156" s="46" t="s">
        <v>65</v>
      </c>
      <c r="AI156" s="46" t="s">
        <v>66</v>
      </c>
      <c r="AJ156" s="46" t="s">
        <v>67</v>
      </c>
      <c r="AK156" s="46" t="s">
        <v>68</v>
      </c>
      <c r="AL156" s="47" t="s">
        <v>69</v>
      </c>
    </row>
    <row r="157" spans="1:38" x14ac:dyDescent="0.25">
      <c r="A157" s="29">
        <v>1</v>
      </c>
      <c r="B157" s="101" t="str">
        <f>VLOOKUP($A$157,$A$143:$AL$153,2)</f>
        <v>Bishopton, Bridge of Weir &amp; Langbank</v>
      </c>
      <c r="C157" s="96">
        <f>VLOOKUP($A$157,$A$143:$AL$153,3)</f>
        <v>-71</v>
      </c>
      <c r="D157" s="97">
        <f>VLOOKUP($A$157,$A$143:$AL$153,4)</f>
        <v>137</v>
      </c>
      <c r="E157" s="97">
        <f>VLOOKUP($A$157,$A$143:$AL$153,5)</f>
        <v>179</v>
      </c>
      <c r="F157" s="97">
        <f>VLOOKUP($A$157,$A$143:$AL$153,6)</f>
        <v>162</v>
      </c>
      <c r="G157" s="97">
        <f>VLOOKUP($A$157,$A$143:$AL$153,7)</f>
        <v>131</v>
      </c>
      <c r="H157" s="97">
        <f>VLOOKUP($A$157,$A$143:$AL$153,8)</f>
        <v>157</v>
      </c>
      <c r="I157" s="97">
        <f>VLOOKUP($A$157,$A$143:$AL$153,9)</f>
        <v>194</v>
      </c>
      <c r="J157" s="97">
        <f>VLOOKUP($A$157,$A$143:$AL$153,10)</f>
        <v>30</v>
      </c>
      <c r="K157" s="97">
        <f>VLOOKUP($A$157,$A$143:$AL$153,11)</f>
        <v>-84</v>
      </c>
      <c r="L157" s="97">
        <f>VLOOKUP($A$157,$A$143:$AL$153,12)</f>
        <v>-34</v>
      </c>
      <c r="M157" s="97">
        <f>VLOOKUP($A$157,$A$143:$AL$153,13)</f>
        <v>-23</v>
      </c>
      <c r="N157" s="97">
        <f>VLOOKUP($A$157,$A$143:$AL$153,14)</f>
        <v>9.2289209365844727</v>
      </c>
      <c r="O157" s="97">
        <f>VLOOKUP($A$157,$A$143:$AL$153,15)</f>
        <v>9.3895978927612305</v>
      </c>
      <c r="P157" s="97">
        <f>VLOOKUP($A$157,$A$143:$AL$153,16)</f>
        <v>9.242131233215332</v>
      </c>
      <c r="Q157" s="97">
        <f>VLOOKUP($A$157,$A$143:$AL$153,17)</f>
        <v>14.228923797607422</v>
      </c>
      <c r="R157" s="97">
        <f>VLOOKUP($A$157,$A$143:$AL$153,18)</f>
        <v>13.516532897949219</v>
      </c>
      <c r="S157" s="97">
        <f>VLOOKUP($A$157,$A$143:$AL$153,19)</f>
        <v>12.969826698303223</v>
      </c>
      <c r="T157" s="97">
        <f>VLOOKUP($A$157,$A$143:$AL$153,20)</f>
        <v>14.483439445495605</v>
      </c>
      <c r="U157" s="97">
        <f>VLOOKUP($A$157,$A$143:$AL$153,21)</f>
        <v>14.431699752807617</v>
      </c>
      <c r="V157" s="97">
        <f>VLOOKUP($A$157,$A$143:$AL$153,22)</f>
        <v>13.547945022583008</v>
      </c>
      <c r="W157" s="97">
        <f>VLOOKUP($A$157,$A$143:$AL$153,23)</f>
        <v>14.698568344116211</v>
      </c>
      <c r="X157" s="97">
        <f>VLOOKUP($A$157,$A$143:$AL$153,24)</f>
        <v>14.577539443969727</v>
      </c>
      <c r="Y157" s="97">
        <f>VLOOKUP($A$157,$A$143:$AL$153,25)</f>
        <v>13.494936943054199</v>
      </c>
      <c r="Z157" s="97">
        <f>VLOOKUP($A$157,$A$143:$AL$153,26)</f>
        <v>13.345418930053711</v>
      </c>
      <c r="AA157" s="97">
        <f>VLOOKUP($A$157,$A$143:$AL$153,27)</f>
        <v>12.623139381408691</v>
      </c>
      <c r="AB157" s="97">
        <f>VLOOKUP($A$157,$A$143:$AL$153,28)</f>
        <v>13.631617546081543</v>
      </c>
      <c r="AC157" s="97">
        <f>VLOOKUP($A$157,$A$143:$AL$153,29)</f>
        <v>12.578690528869629</v>
      </c>
      <c r="AD157" s="97">
        <f>VLOOKUP($A$157,$A$143:$AL$153,30)</f>
        <v>11.534647941589355</v>
      </c>
      <c r="AE157" s="97">
        <f>VLOOKUP($A$157,$A$143:$AL$153,31)</f>
        <v>10.47853946685791</v>
      </c>
      <c r="AF157" s="97">
        <f>VLOOKUP($A$157,$A$143:$AL$153,32)</f>
        <v>9.5369853973388672</v>
      </c>
      <c r="AG157" s="97">
        <f>VLOOKUP($A$157,$A$143:$AL$153,33)</f>
        <v>9.6919431686401367</v>
      </c>
      <c r="AH157" s="97">
        <f>VLOOKUP($A$157,$A$143:$AL$153,34)</f>
        <v>10.723980903625488</v>
      </c>
      <c r="AI157" s="97">
        <f>VLOOKUP($A$157,$A$143:$AL$153,35)</f>
        <v>9.9444046020507812</v>
      </c>
      <c r="AJ157" s="97">
        <f>VLOOKUP($A$157,$A$143:$AL$153,36)</f>
        <v>8.9386301040649414</v>
      </c>
      <c r="AK157" s="97">
        <f>VLOOKUP($A$157,$A$143:$AL$153,37)</f>
        <v>8.2026214599609375</v>
      </c>
      <c r="AL157" s="98">
        <f>VLOOKUP($A$157,$A$143:$AL$153,38)</f>
        <v>7.2459697723388672</v>
      </c>
    </row>
    <row r="158" spans="1:38" x14ac:dyDescent="0.25">
      <c r="A158" s="25"/>
      <c r="B158" s="25"/>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38" x14ac:dyDescent="0.25">
      <c r="A159" s="161" t="s">
        <v>87</v>
      </c>
      <c r="B159" s="161"/>
      <c r="C159" s="161"/>
      <c r="D159" s="161"/>
    </row>
    <row r="181" spans="1:16358" s="25" customFormat="1" ht="15.75" x14ac:dyDescent="0.25">
      <c r="A181" s="156"/>
      <c r="B181" s="156"/>
      <c r="C181" s="156"/>
      <c r="D181" s="156"/>
      <c r="E181" s="156"/>
      <c r="F181" s="156"/>
      <c r="G181" s="31"/>
      <c r="H181" s="31"/>
      <c r="I181" s="31"/>
      <c r="J181" s="31"/>
      <c r="K181" s="157" t="s">
        <v>86</v>
      </c>
      <c r="L181" s="157"/>
      <c r="M181" s="31"/>
      <c r="N181" s="31"/>
      <c r="O181" s="31"/>
      <c r="P181" s="156"/>
      <c r="Q181" s="156"/>
      <c r="R181" s="156"/>
      <c r="S181" s="156"/>
      <c r="T181" s="156"/>
      <c r="U181" s="156"/>
      <c r="V181" s="156"/>
      <c r="W181" s="11"/>
      <c r="X181" s="11"/>
      <c r="Y181" s="11"/>
      <c r="Z181" s="11"/>
      <c r="AA181" s="1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row>
    <row r="183" spans="1:16358" x14ac:dyDescent="0.25">
      <c r="A183" s="165" t="s">
        <v>435</v>
      </c>
      <c r="B183" s="165"/>
    </row>
    <row r="184" spans="1:16358" s="114" customFormat="1" ht="11.25" x14ac:dyDescent="0.2">
      <c r="A184" s="164" t="s">
        <v>441</v>
      </c>
      <c r="B184" s="164"/>
      <c r="C184" s="164"/>
      <c r="D184" s="164"/>
      <c r="E184" s="164"/>
      <c r="F184" s="164"/>
      <c r="G184" s="164"/>
      <c r="H184" s="164"/>
    </row>
    <row r="185" spans="1:16358" s="114" customFormat="1" ht="24.75" customHeight="1" x14ac:dyDescent="0.25">
      <c r="A185" s="158" t="s">
        <v>442</v>
      </c>
      <c r="B185" s="159"/>
      <c r="C185" s="159"/>
      <c r="D185" s="159"/>
      <c r="E185" s="159"/>
      <c r="F185" s="159"/>
      <c r="G185" s="159"/>
      <c r="H185" s="159"/>
      <c r="I185" s="159"/>
      <c r="J185" s="159"/>
    </row>
    <row r="186" spans="1:16358" s="114" customFormat="1" x14ac:dyDescent="0.25">
      <c r="A186" s="118"/>
      <c r="B186" s="119"/>
      <c r="C186" s="119"/>
      <c r="D186" s="119"/>
      <c r="E186" s="119"/>
      <c r="F186" s="119"/>
      <c r="G186" s="119"/>
      <c r="H186" s="119"/>
      <c r="I186" s="119"/>
      <c r="J186" s="119"/>
    </row>
    <row r="187" spans="1:16358" s="114" customFormat="1" ht="11.25" x14ac:dyDescent="0.2">
      <c r="A187" s="153" t="s">
        <v>5</v>
      </c>
      <c r="B187" s="153"/>
    </row>
  </sheetData>
  <mergeCells count="41">
    <mergeCell ref="A2:B2"/>
    <mergeCell ref="A5:B5"/>
    <mergeCell ref="A183:B183"/>
    <mergeCell ref="A184:H184"/>
    <mergeCell ref="A140:C140"/>
    <mergeCell ref="A137:F137"/>
    <mergeCell ref="A187:B187"/>
    <mergeCell ref="A6:B6"/>
    <mergeCell ref="C6:G6"/>
    <mergeCell ref="A7:B7"/>
    <mergeCell ref="C7:G7"/>
    <mergeCell ref="A159:D159"/>
    <mergeCell ref="A185:J185"/>
    <mergeCell ref="A96:B96"/>
    <mergeCell ref="A115:D115"/>
    <mergeCell ref="A53:B53"/>
    <mergeCell ref="A72:D72"/>
    <mergeCell ref="A93:F93"/>
    <mergeCell ref="A10:B10"/>
    <mergeCell ref="A181:F181"/>
    <mergeCell ref="P51:V51"/>
    <mergeCell ref="P137:V137"/>
    <mergeCell ref="A138:F138"/>
    <mergeCell ref="K138:L138"/>
    <mergeCell ref="P138:V138"/>
    <mergeCell ref="K181:L181"/>
    <mergeCell ref="P181:V181"/>
    <mergeCell ref="A1:F1"/>
    <mergeCell ref="P1:V1"/>
    <mergeCell ref="A3:F3"/>
    <mergeCell ref="K3:L3"/>
    <mergeCell ref="P3:V3"/>
    <mergeCell ref="P93:V93"/>
    <mergeCell ref="A94:F94"/>
    <mergeCell ref="K94:L94"/>
    <mergeCell ref="P94:V94"/>
    <mergeCell ref="A29:D29"/>
    <mergeCell ref="A50:F50"/>
    <mergeCell ref="P50:V50"/>
    <mergeCell ref="A51:F51"/>
    <mergeCell ref="K51:L51"/>
  </mergeCells>
  <hyperlinks>
    <hyperlink ref="K3" display="Back to contents page "/>
    <hyperlink ref="K3:L3" location="Contents!A1" display="Back to contents page "/>
    <hyperlink ref="K51" display="Back to contents page "/>
    <hyperlink ref="K51:L51" location="Contents!A1" display="Back to contents page "/>
    <hyperlink ref="K94" display="Back to contents page "/>
    <hyperlink ref="K94:L94" location="Contents!A1" display="Back to contents page "/>
    <hyperlink ref="K138" display="Back to contents page "/>
    <hyperlink ref="K138:L138" location="Contents!A1" display="Back to contents page "/>
    <hyperlink ref="K181" display="Back to contents page "/>
    <hyperlink ref="K181:L181" location="Contents!A1" display="Back to contents page "/>
    <hyperlink ref="A6:B6" location="Renfrewshire!A30" display="1. Total Fertility Rate (All persons)"/>
    <hyperlink ref="C6:G6" location="Renfrewshire!A73" display="2. Standardised Mortality Ratio (All Persons)"/>
    <hyperlink ref="A7:B7" location="Renfrewshire!A116" display="3. Life Expectancy (All Persons)"/>
    <hyperlink ref="C7:G7" location="Renfrewshire!A160"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List Box 1">
              <controlPr defaultSize="0" autoLine="0" autoPict="0">
                <anchor moveWithCells="1">
                  <from>
                    <xdr:col>1</xdr:col>
                    <xdr:colOff>9525</xdr:colOff>
                    <xdr:row>29</xdr:row>
                    <xdr:rowOff>0</xdr:rowOff>
                  </from>
                  <to>
                    <xdr:col>2</xdr:col>
                    <xdr:colOff>9525</xdr:colOff>
                    <xdr:row>48</xdr:row>
                    <xdr:rowOff>0</xdr:rowOff>
                  </to>
                </anchor>
              </controlPr>
            </control>
          </mc:Choice>
        </mc:AlternateContent>
        <mc:AlternateContent xmlns:mc="http://schemas.openxmlformats.org/markup-compatibility/2006">
          <mc:Choice Requires="x14">
            <control shapeId="62466" r:id="rId5" name="List Box 2">
              <controlPr defaultSize="0" autoLine="0" autoPict="0">
                <anchor moveWithCells="1">
                  <from>
                    <xdr:col>1</xdr:col>
                    <xdr:colOff>38100</xdr:colOff>
                    <xdr:row>72</xdr:row>
                    <xdr:rowOff>19050</xdr:rowOff>
                  </from>
                  <to>
                    <xdr:col>2</xdr:col>
                    <xdr:colOff>9525</xdr:colOff>
                    <xdr:row>91</xdr:row>
                    <xdr:rowOff>9525</xdr:rowOff>
                  </to>
                </anchor>
              </controlPr>
            </control>
          </mc:Choice>
        </mc:AlternateContent>
        <mc:AlternateContent xmlns:mc="http://schemas.openxmlformats.org/markup-compatibility/2006">
          <mc:Choice Requires="x14">
            <control shapeId="62467" r:id="rId6" name="List Box 3">
              <controlPr defaultSize="0" autoLine="0" autoPict="0">
                <anchor moveWithCells="1">
                  <from>
                    <xdr:col>1</xdr:col>
                    <xdr:colOff>38100</xdr:colOff>
                    <xdr:row>115</xdr:row>
                    <xdr:rowOff>57150</xdr:rowOff>
                  </from>
                  <to>
                    <xdr:col>2</xdr:col>
                    <xdr:colOff>28575</xdr:colOff>
                    <xdr:row>135</xdr:row>
                    <xdr:rowOff>114300</xdr:rowOff>
                  </to>
                </anchor>
              </controlPr>
            </control>
          </mc:Choice>
        </mc:AlternateContent>
        <mc:AlternateContent xmlns:mc="http://schemas.openxmlformats.org/markup-compatibility/2006">
          <mc:Choice Requires="x14">
            <control shapeId="62468" r:id="rId7" name="List Box 4">
              <controlPr defaultSize="0" autoLine="0" autoPict="0">
                <anchor moveWithCells="1">
                  <from>
                    <xdr:col>1</xdr:col>
                    <xdr:colOff>38100</xdr:colOff>
                    <xdr:row>159</xdr:row>
                    <xdr:rowOff>57150</xdr:rowOff>
                  </from>
                  <to>
                    <xdr:col>2</xdr:col>
                    <xdr:colOff>28575</xdr:colOff>
                    <xdr:row>179</xdr:row>
                    <xdr:rowOff>123825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XED18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29</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319</v>
      </c>
      <c r="C13" s="48">
        <v>1.8835933208465576</v>
      </c>
      <c r="D13" s="49">
        <v>1.8911783695220947</v>
      </c>
      <c r="E13" s="49">
        <v>1.9026643037796021</v>
      </c>
      <c r="F13" s="49">
        <v>1.9168905019760132</v>
      </c>
      <c r="G13" s="49">
        <v>1.9283740520477295</v>
      </c>
      <c r="H13" s="49">
        <v>1.9376938343048096</v>
      </c>
      <c r="I13" s="49">
        <v>1.9442119598388672</v>
      </c>
      <c r="J13" s="50">
        <v>1.9493341445922852</v>
      </c>
      <c r="K13" s="50">
        <v>1.9547048807144165</v>
      </c>
      <c r="L13" s="50">
        <v>1.9599934816360474</v>
      </c>
      <c r="M13" s="50">
        <v>1.9663546085357666</v>
      </c>
      <c r="N13" s="50">
        <v>1.9740390777587891</v>
      </c>
      <c r="O13" s="50">
        <v>1.9816228151321411</v>
      </c>
      <c r="P13" s="50">
        <v>1.9892457723617554</v>
      </c>
      <c r="Q13" s="50">
        <v>1.9951610565185547</v>
      </c>
      <c r="R13" s="50">
        <v>1.9997079372406006</v>
      </c>
      <c r="S13" s="50">
        <v>2.0044465065002441</v>
      </c>
      <c r="T13" s="50">
        <v>2.010688304901123</v>
      </c>
      <c r="U13" s="50">
        <v>2.0154149532318115</v>
      </c>
      <c r="V13" s="50">
        <v>2.0151917934417725</v>
      </c>
      <c r="W13" s="50">
        <v>2.0148591995239258</v>
      </c>
      <c r="X13" s="50">
        <v>2.0147294998168945</v>
      </c>
      <c r="Y13" s="50">
        <v>2.014775276184082</v>
      </c>
      <c r="Z13" s="50">
        <v>2.0149970054626465</v>
      </c>
      <c r="AA13" s="51">
        <v>2.0149197578430176</v>
      </c>
    </row>
    <row r="14" spans="1:27" x14ac:dyDescent="0.25">
      <c r="A14" s="19">
        <v>2</v>
      </c>
      <c r="B14" s="16" t="s">
        <v>320</v>
      </c>
      <c r="C14" s="48">
        <v>1.7612357139587402</v>
      </c>
      <c r="D14" s="49">
        <v>1.7683279514312744</v>
      </c>
      <c r="E14" s="49">
        <v>1.7790678739547729</v>
      </c>
      <c r="F14" s="49">
        <v>1.7923698425292969</v>
      </c>
      <c r="G14" s="49">
        <v>1.8031073808670044</v>
      </c>
      <c r="H14" s="49">
        <v>1.8118218183517456</v>
      </c>
      <c r="I14" s="49">
        <v>1.8179166316986084</v>
      </c>
      <c r="J14" s="50">
        <v>1.8227059841156006</v>
      </c>
      <c r="K14" s="50">
        <v>1.8277279138565063</v>
      </c>
      <c r="L14" s="50">
        <v>1.8326729536056519</v>
      </c>
      <c r="M14" s="50">
        <v>1.8386209011077881</v>
      </c>
      <c r="N14" s="50">
        <v>1.8458061218261719</v>
      </c>
      <c r="O14" s="50">
        <v>1.8528972864151001</v>
      </c>
      <c r="P14" s="50">
        <v>1.8600249290466309</v>
      </c>
      <c r="Q14" s="50">
        <v>1.865556001663208</v>
      </c>
      <c r="R14" s="50">
        <v>1.8698076009750366</v>
      </c>
      <c r="S14" s="50">
        <v>1.8742383718490601</v>
      </c>
      <c r="T14" s="50">
        <v>1.8800746202468872</v>
      </c>
      <c r="U14" s="50">
        <v>1.8844941854476929</v>
      </c>
      <c r="V14" s="50">
        <v>1.884285569190979</v>
      </c>
      <c r="W14" s="50">
        <v>1.8839744329452515</v>
      </c>
      <c r="X14" s="50">
        <v>1.8838531970977783</v>
      </c>
      <c r="Y14" s="50">
        <v>1.8838959932327271</v>
      </c>
      <c r="Z14" s="50">
        <v>1.884103536605835</v>
      </c>
      <c r="AA14" s="51">
        <v>1.8840311765670776</v>
      </c>
    </row>
    <row r="15" spans="1:27" x14ac:dyDescent="0.25">
      <c r="A15" s="19">
        <v>3</v>
      </c>
      <c r="B15" s="16" t="s">
        <v>321</v>
      </c>
      <c r="C15" s="48">
        <v>1.7768493890762329</v>
      </c>
      <c r="D15" s="49">
        <v>1.7840045690536499</v>
      </c>
      <c r="E15" s="49">
        <v>1.79483962059021</v>
      </c>
      <c r="F15" s="49">
        <v>1.8082596063613892</v>
      </c>
      <c r="G15" s="49">
        <v>1.8190922737121582</v>
      </c>
      <c r="H15" s="49">
        <v>1.8278839588165283</v>
      </c>
      <c r="I15" s="49">
        <v>1.8340327739715576</v>
      </c>
      <c r="J15" s="50">
        <v>1.8388646841049194</v>
      </c>
      <c r="K15" s="50">
        <v>1.8439310789108276</v>
      </c>
      <c r="L15" s="50">
        <v>1.8489199876785278</v>
      </c>
      <c r="M15" s="50">
        <v>1.854920506477356</v>
      </c>
      <c r="N15" s="50">
        <v>1.8621695041656494</v>
      </c>
      <c r="O15" s="50">
        <v>1.8693234920501709</v>
      </c>
      <c r="P15" s="50">
        <v>1.8765144348144531</v>
      </c>
      <c r="Q15" s="50">
        <v>1.8820945024490356</v>
      </c>
      <c r="R15" s="50">
        <v>1.8863837718963623</v>
      </c>
      <c r="S15" s="50">
        <v>1.8908538818359375</v>
      </c>
      <c r="T15" s="50">
        <v>1.8967417478561401</v>
      </c>
      <c r="U15" s="50">
        <v>1.901200532913208</v>
      </c>
      <c r="V15" s="50">
        <v>1.9009901285171509</v>
      </c>
      <c r="W15" s="50">
        <v>1.9006762504577637</v>
      </c>
      <c r="X15" s="50">
        <v>1.9005539417266846</v>
      </c>
      <c r="Y15" s="50">
        <v>1.900597095489502</v>
      </c>
      <c r="Z15" s="50">
        <v>1.9008064270019531</v>
      </c>
      <c r="AA15" s="51">
        <v>1.900733470916748</v>
      </c>
    </row>
    <row r="16" spans="1:27" x14ac:dyDescent="0.25">
      <c r="A16" s="19">
        <v>4</v>
      </c>
      <c r="B16" s="16" t="s">
        <v>322</v>
      </c>
      <c r="C16" s="52">
        <v>1.5937484502792358</v>
      </c>
      <c r="D16" s="50">
        <v>1.6001662015914917</v>
      </c>
      <c r="E16" s="50">
        <v>1.6098847389221191</v>
      </c>
      <c r="F16" s="50">
        <v>1.6219218969345093</v>
      </c>
      <c r="G16" s="50">
        <v>1.6316382884979248</v>
      </c>
      <c r="H16" s="50">
        <v>1.639523983001709</v>
      </c>
      <c r="I16" s="50">
        <v>1.6450392007827759</v>
      </c>
      <c r="J16" s="50">
        <v>1.6493731737136841</v>
      </c>
      <c r="K16" s="50">
        <v>1.6539174318313599</v>
      </c>
      <c r="L16" s="50">
        <v>1.6583921909332275</v>
      </c>
      <c r="M16" s="50">
        <v>1.6637744903564453</v>
      </c>
      <c r="N16" s="50">
        <v>1.670276403427124</v>
      </c>
      <c r="O16" s="50">
        <v>1.676693320274353</v>
      </c>
      <c r="P16" s="50">
        <v>1.683143138885498</v>
      </c>
      <c r="Q16" s="50">
        <v>1.6881482601165771</v>
      </c>
      <c r="R16" s="50">
        <v>1.6919955015182495</v>
      </c>
      <c r="S16" s="50">
        <v>1.6960049867630005</v>
      </c>
      <c r="T16" s="50">
        <v>1.7012861967086792</v>
      </c>
      <c r="U16" s="50">
        <v>1.7052854299545288</v>
      </c>
      <c r="V16" s="50">
        <v>1.7050967216491699</v>
      </c>
      <c r="W16" s="50">
        <v>1.704815149307251</v>
      </c>
      <c r="X16" s="50">
        <v>1.7047054767608643</v>
      </c>
      <c r="Y16" s="50">
        <v>1.7047442197799683</v>
      </c>
      <c r="Z16" s="50">
        <v>1.7049319744110107</v>
      </c>
      <c r="AA16" s="51">
        <v>1.7048664093017578</v>
      </c>
    </row>
    <row r="17" spans="1:27" x14ac:dyDescent="0.25">
      <c r="A17" s="19">
        <v>5</v>
      </c>
      <c r="B17" s="16" t="s">
        <v>323</v>
      </c>
      <c r="C17" s="52">
        <v>1.7884652614593506</v>
      </c>
      <c r="D17" s="50">
        <v>1.7956671714782715</v>
      </c>
      <c r="E17" s="50">
        <v>1.8065731525421143</v>
      </c>
      <c r="F17" s="50">
        <v>1.8200808763504028</v>
      </c>
      <c r="G17" s="50">
        <v>1.830984354019165</v>
      </c>
      <c r="H17" s="50">
        <v>1.8398334980010986</v>
      </c>
      <c r="I17" s="50">
        <v>1.8460224866867065</v>
      </c>
      <c r="J17" s="50">
        <v>1.8508859872817993</v>
      </c>
      <c r="K17" s="50">
        <v>1.8559855222702026</v>
      </c>
      <c r="L17" s="50">
        <v>1.8610069751739502</v>
      </c>
      <c r="M17" s="50">
        <v>1.8670468330383301</v>
      </c>
      <c r="N17" s="50">
        <v>1.8743431568145752</v>
      </c>
      <c r="O17" s="50">
        <v>1.8815439939498901</v>
      </c>
      <c r="P17" s="50">
        <v>1.8887819051742554</v>
      </c>
      <c r="Q17" s="50">
        <v>1.8943984508514404</v>
      </c>
      <c r="R17" s="50">
        <v>1.8987157344818115</v>
      </c>
      <c r="S17" s="50">
        <v>1.9032150506973267</v>
      </c>
      <c r="T17" s="50">
        <v>1.9091414213180542</v>
      </c>
      <c r="U17" s="50">
        <v>1.913629412651062</v>
      </c>
      <c r="V17" s="50">
        <v>1.9134175777435303</v>
      </c>
      <c r="W17" s="50">
        <v>1.9131016731262207</v>
      </c>
      <c r="X17" s="50">
        <v>1.9129785299301147</v>
      </c>
      <c r="Y17" s="50">
        <v>1.9130220413208008</v>
      </c>
      <c r="Z17" s="50">
        <v>1.913232684135437</v>
      </c>
      <c r="AA17" s="51">
        <v>1.9131592512130737</v>
      </c>
    </row>
    <row r="18" spans="1:27" x14ac:dyDescent="0.25">
      <c r="A18" s="19">
        <v>6</v>
      </c>
      <c r="B18" s="16" t="s">
        <v>324</v>
      </c>
      <c r="C18" s="52">
        <v>1.7510617971420288</v>
      </c>
      <c r="D18" s="50">
        <v>1.7581131458282471</v>
      </c>
      <c r="E18" s="50">
        <v>1.7687908411026001</v>
      </c>
      <c r="F18" s="50">
        <v>1.7820161581039429</v>
      </c>
      <c r="G18" s="50">
        <v>1.7926915884017944</v>
      </c>
      <c r="H18" s="50">
        <v>1.8013557195663452</v>
      </c>
      <c r="I18" s="50">
        <v>1.807415246963501</v>
      </c>
      <c r="J18" s="50">
        <v>1.8121770620346069</v>
      </c>
      <c r="K18" s="50">
        <v>1.8171699047088623</v>
      </c>
      <c r="L18" s="50">
        <v>1.8220863342285156</v>
      </c>
      <c r="M18" s="50">
        <v>1.8279999494552612</v>
      </c>
      <c r="N18" s="50">
        <v>1.8351435661315918</v>
      </c>
      <c r="O18" s="50">
        <v>1.8421938419342041</v>
      </c>
      <c r="P18" s="50">
        <v>1.8492803573608398</v>
      </c>
      <c r="Q18" s="50">
        <v>1.8547794818878174</v>
      </c>
      <c r="R18" s="50">
        <v>1.859006404876709</v>
      </c>
      <c r="S18" s="50">
        <v>1.8634116649627686</v>
      </c>
      <c r="T18" s="50">
        <v>1.8692141771316528</v>
      </c>
      <c r="U18" s="50">
        <v>1.8736082315444946</v>
      </c>
      <c r="V18" s="50">
        <v>1.8734008073806763</v>
      </c>
      <c r="W18" s="50">
        <v>1.8730915784835815</v>
      </c>
      <c r="X18" s="50">
        <v>1.8729709386825562</v>
      </c>
      <c r="Y18" s="50">
        <v>1.8730134963989258</v>
      </c>
      <c r="Z18" s="50">
        <v>1.8732198476791382</v>
      </c>
      <c r="AA18" s="51">
        <v>1.8731478452682495</v>
      </c>
    </row>
    <row r="19" spans="1:27" x14ac:dyDescent="0.25">
      <c r="A19" s="19">
        <v>7</v>
      </c>
      <c r="B19" s="16" t="s">
        <v>325</v>
      </c>
      <c r="C19" s="52">
        <v>1.714837908744812</v>
      </c>
      <c r="D19" s="50">
        <v>1.7217433452606201</v>
      </c>
      <c r="E19" s="50">
        <v>1.7322002649307251</v>
      </c>
      <c r="F19" s="50">
        <v>1.7451519966125488</v>
      </c>
      <c r="G19" s="50">
        <v>1.7556066513061523</v>
      </c>
      <c r="H19" s="50">
        <v>1.7640913724899292</v>
      </c>
      <c r="I19" s="50">
        <v>1.7700256109237671</v>
      </c>
      <c r="J19" s="50">
        <v>1.7746889591217041</v>
      </c>
      <c r="K19" s="50">
        <v>1.7795784473419189</v>
      </c>
      <c r="L19" s="50">
        <v>1.784393310546875</v>
      </c>
      <c r="M19" s="50">
        <v>1.790184497833252</v>
      </c>
      <c r="N19" s="50">
        <v>1.7971804141998291</v>
      </c>
      <c r="O19" s="50">
        <v>1.8040847778320313</v>
      </c>
      <c r="P19" s="50">
        <v>1.8110246658325195</v>
      </c>
      <c r="Q19" s="50">
        <v>1.8164100646972656</v>
      </c>
      <c r="R19" s="50">
        <v>1.8205496072769165</v>
      </c>
      <c r="S19" s="50">
        <v>1.8248636722564697</v>
      </c>
      <c r="T19" s="50">
        <v>1.8305461406707764</v>
      </c>
      <c r="U19" s="50">
        <v>1.8348493576049805</v>
      </c>
      <c r="V19" s="50">
        <v>1.8346462249755859</v>
      </c>
      <c r="W19" s="50">
        <v>1.8343433141708374</v>
      </c>
      <c r="X19" s="50">
        <v>1.8342252969741821</v>
      </c>
      <c r="Y19" s="50">
        <v>1.8342669010162354</v>
      </c>
      <c r="Z19" s="50">
        <v>1.8344689607620239</v>
      </c>
      <c r="AA19" s="51">
        <v>1.8343985080718994</v>
      </c>
    </row>
    <row r="20" spans="1:27" x14ac:dyDescent="0.25">
      <c r="A20" s="19">
        <v>8</v>
      </c>
      <c r="B20" s="16" t="s">
        <v>326</v>
      </c>
      <c r="C20" s="52">
        <v>1.730370044708252</v>
      </c>
      <c r="D20" s="50">
        <v>1.7373380661010742</v>
      </c>
      <c r="E20" s="50">
        <v>1.7478896379470825</v>
      </c>
      <c r="F20" s="50">
        <v>1.7609585523605347</v>
      </c>
      <c r="G20" s="50">
        <v>1.7715079784393311</v>
      </c>
      <c r="H20" s="50">
        <v>1.7800695896148682</v>
      </c>
      <c r="I20" s="50">
        <v>1.7860575914382935</v>
      </c>
      <c r="J20" s="50">
        <v>1.7907631397247314</v>
      </c>
      <c r="K20" s="50">
        <v>1.7956969738006592</v>
      </c>
      <c r="L20" s="50">
        <v>1.8005553483963013</v>
      </c>
      <c r="M20" s="50">
        <v>1.8063989877700806</v>
      </c>
      <c r="N20" s="50">
        <v>1.8134583234786987</v>
      </c>
      <c r="O20" s="50">
        <v>1.820425271987915</v>
      </c>
      <c r="P20" s="50">
        <v>1.8274279832839966</v>
      </c>
      <c r="Q20" s="50">
        <v>1.8328621387481689</v>
      </c>
      <c r="R20" s="50">
        <v>1.8370392322540283</v>
      </c>
      <c r="S20" s="50">
        <v>1.8413923978805542</v>
      </c>
      <c r="T20" s="50">
        <v>1.8471262454986572</v>
      </c>
      <c r="U20" s="50">
        <v>1.8514684438705444</v>
      </c>
      <c r="V20" s="50">
        <v>1.8512635231018066</v>
      </c>
      <c r="W20" s="50">
        <v>1.8509578704833984</v>
      </c>
      <c r="X20" s="50">
        <v>1.8508386611938477</v>
      </c>
      <c r="Y20" s="50">
        <v>1.8508807420730591</v>
      </c>
      <c r="Z20" s="50">
        <v>1.8510845899581909</v>
      </c>
      <c r="AA20" s="51">
        <v>1.8510135412216187</v>
      </c>
    </row>
    <row r="21" spans="1:27" x14ac:dyDescent="0.25">
      <c r="A21" s="19">
        <v>9</v>
      </c>
      <c r="B21" s="16" t="s">
        <v>327</v>
      </c>
      <c r="C21" s="52">
        <v>3.3404891490936279</v>
      </c>
      <c r="D21" s="50">
        <v>3.3539409637451172</v>
      </c>
      <c r="E21" s="50">
        <v>3.3743109703063965</v>
      </c>
      <c r="F21" s="50">
        <v>3.3995406627655029</v>
      </c>
      <c r="G21" s="50">
        <v>3.4199063777923584</v>
      </c>
      <c r="H21" s="50">
        <v>3.4364345073699951</v>
      </c>
      <c r="I21" s="50">
        <v>3.4479944705963135</v>
      </c>
      <c r="J21" s="50">
        <v>3.4570784568786621</v>
      </c>
      <c r="K21" s="50">
        <v>3.4666032791137695</v>
      </c>
      <c r="L21" s="50">
        <v>3.4759824275970459</v>
      </c>
      <c r="M21" s="50">
        <v>3.4872636795043945</v>
      </c>
      <c r="N21" s="50">
        <v>3.5008916854858398</v>
      </c>
      <c r="O21" s="50">
        <v>3.5143413543701172</v>
      </c>
      <c r="P21" s="50">
        <v>3.527860164642334</v>
      </c>
      <c r="Q21" s="50">
        <v>3.5383510589599609</v>
      </c>
      <c r="R21" s="50">
        <v>3.5464146137237549</v>
      </c>
      <c r="S21" s="50">
        <v>3.5548186302185059</v>
      </c>
      <c r="T21" s="50">
        <v>3.5658879280090332</v>
      </c>
      <c r="U21" s="50">
        <v>3.574270486831665</v>
      </c>
      <c r="V21" s="50">
        <v>3.5738747119903564</v>
      </c>
      <c r="W21" s="50">
        <v>3.5732846260070801</v>
      </c>
      <c r="X21" s="50">
        <v>3.5730547904968262</v>
      </c>
      <c r="Y21" s="50">
        <v>3.5731358528137207</v>
      </c>
      <c r="Z21" s="50">
        <v>3.5735294818878174</v>
      </c>
      <c r="AA21" s="51">
        <v>3.5733921527862549</v>
      </c>
    </row>
    <row r="22" spans="1:27" x14ac:dyDescent="0.25">
      <c r="A22" s="19">
        <v>10</v>
      </c>
      <c r="B22" s="16" t="s">
        <v>328</v>
      </c>
      <c r="C22" s="52">
        <v>1.8505059480667114</v>
      </c>
      <c r="D22" s="50">
        <v>1.8579577207565308</v>
      </c>
      <c r="E22" s="50">
        <v>1.8692419528961182</v>
      </c>
      <c r="F22" s="50">
        <v>1.8832182884216309</v>
      </c>
      <c r="G22" s="50">
        <v>1.8945000171661377</v>
      </c>
      <c r="H22" s="50">
        <v>1.9036561250686646</v>
      </c>
      <c r="I22" s="50">
        <v>1.9100598096847534</v>
      </c>
      <c r="J22" s="50">
        <v>1.9150919914245605</v>
      </c>
      <c r="K22" s="50">
        <v>1.9203684329986572</v>
      </c>
      <c r="L22" s="50">
        <v>1.925564169883728</v>
      </c>
      <c r="M22" s="50">
        <v>1.9318134784698486</v>
      </c>
      <c r="N22" s="50">
        <v>1.9393628835678101</v>
      </c>
      <c r="O22" s="50">
        <v>1.9468135833740234</v>
      </c>
      <c r="P22" s="50">
        <v>1.9543025493621826</v>
      </c>
      <c r="Q22" s="50">
        <v>1.9601140022277832</v>
      </c>
      <c r="R22" s="50">
        <v>1.9645810127258301</v>
      </c>
      <c r="S22" s="50">
        <v>1.9692363739013672</v>
      </c>
      <c r="T22" s="50">
        <v>1.9753683805465698</v>
      </c>
      <c r="U22" s="50">
        <v>1.9800119400024414</v>
      </c>
      <c r="V22" s="50">
        <v>1.9797928333282471</v>
      </c>
      <c r="W22" s="50">
        <v>1.9794659614562988</v>
      </c>
      <c r="X22" s="50">
        <v>1.979338526725769</v>
      </c>
      <c r="Y22" s="50">
        <v>1.9793834686279297</v>
      </c>
      <c r="Z22" s="50">
        <v>1.9796015024185181</v>
      </c>
      <c r="AA22" s="51">
        <v>1.9795254468917847</v>
      </c>
    </row>
    <row r="23" spans="1:27" x14ac:dyDescent="0.25">
      <c r="A23" s="20">
        <v>11</v>
      </c>
      <c r="B23" s="17" t="s">
        <v>329</v>
      </c>
      <c r="C23" s="53">
        <v>1.9340997934341431</v>
      </c>
      <c r="D23" s="54">
        <v>1.9418882131576538</v>
      </c>
      <c r="E23" s="54">
        <v>1.9536821842193604</v>
      </c>
      <c r="F23" s="54">
        <v>1.968289852142334</v>
      </c>
      <c r="G23" s="54">
        <v>1.98008131980896</v>
      </c>
      <c r="H23" s="54">
        <v>1.9896509647369385</v>
      </c>
      <c r="I23" s="54">
        <v>1.9963439702987671</v>
      </c>
      <c r="J23" s="54">
        <v>2.001603364944458</v>
      </c>
      <c r="K23" s="54">
        <v>2.0071182250976562</v>
      </c>
      <c r="L23" s="54">
        <v>2.0125486850738525</v>
      </c>
      <c r="M23" s="54">
        <v>2.0190804004669189</v>
      </c>
      <c r="N23" s="54">
        <v>2.0269708633422852</v>
      </c>
      <c r="O23" s="54">
        <v>2.0347578525543213</v>
      </c>
      <c r="P23" s="54">
        <v>2.0425851345062256</v>
      </c>
      <c r="Q23" s="54">
        <v>2.048659086227417</v>
      </c>
      <c r="R23" s="54">
        <v>2.0533280372619629</v>
      </c>
      <c r="S23" s="54">
        <v>2.0581936836242676</v>
      </c>
      <c r="T23" s="54">
        <v>2.0646026134490967</v>
      </c>
      <c r="U23" s="54">
        <v>2.0694561004638672</v>
      </c>
      <c r="V23" s="54">
        <v>2.0692269802093506</v>
      </c>
      <c r="W23" s="54">
        <v>2.068885326385498</v>
      </c>
      <c r="X23" s="54">
        <v>2.0687522888183594</v>
      </c>
      <c r="Y23" s="54">
        <v>2.0687992572784424</v>
      </c>
      <c r="Z23" s="54">
        <v>2.0690271854400635</v>
      </c>
      <c r="AA23" s="55">
        <v>2.0689475536346436</v>
      </c>
    </row>
    <row r="24" spans="1:2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row>
    <row r="25" spans="1:27" x14ac:dyDescent="0.25">
      <c r="A25" s="69"/>
      <c r="B25" s="10" t="s">
        <v>85</v>
      </c>
      <c r="C25" s="69"/>
      <c r="D25" s="69"/>
      <c r="E25" s="69"/>
      <c r="F25" s="69"/>
      <c r="G25" s="69"/>
      <c r="H25" s="69"/>
      <c r="I25" s="69"/>
      <c r="J25" s="69"/>
      <c r="K25" s="69"/>
      <c r="L25" s="69"/>
      <c r="M25" s="69"/>
      <c r="N25" s="69"/>
      <c r="O25" s="69"/>
      <c r="P25" s="69"/>
      <c r="Q25" s="69"/>
      <c r="R25" s="69"/>
      <c r="S25" s="69"/>
      <c r="T25" s="69"/>
      <c r="U25" s="69"/>
      <c r="V25" s="69"/>
      <c r="W25" s="69"/>
      <c r="X25" s="69"/>
      <c r="Y25" s="69"/>
      <c r="Z25" s="69"/>
      <c r="AA25" s="69"/>
    </row>
    <row r="26" spans="1:27" x14ac:dyDescent="0.25">
      <c r="A26" s="15" t="s">
        <v>84</v>
      </c>
      <c r="B26" s="22" t="s">
        <v>83</v>
      </c>
      <c r="C26" s="46" t="s">
        <v>45</v>
      </c>
      <c r="D26" s="46" t="s">
        <v>46</v>
      </c>
      <c r="E26" s="46" t="s">
        <v>47</v>
      </c>
      <c r="F26" s="46" t="s">
        <v>48</v>
      </c>
      <c r="G26" s="46" t="s">
        <v>49</v>
      </c>
      <c r="H26" s="46" t="s">
        <v>50</v>
      </c>
      <c r="I26" s="46" t="s">
        <v>51</v>
      </c>
      <c r="J26" s="46" t="s">
        <v>52</v>
      </c>
      <c r="K26" s="46" t="s">
        <v>53</v>
      </c>
      <c r="L26" s="46" t="s">
        <v>54</v>
      </c>
      <c r="M26" s="46" t="s">
        <v>55</v>
      </c>
      <c r="N26" s="46" t="s">
        <v>56</v>
      </c>
      <c r="O26" s="46" t="s">
        <v>57</v>
      </c>
      <c r="P26" s="46" t="s">
        <v>58</v>
      </c>
      <c r="Q26" s="46" t="s">
        <v>59</v>
      </c>
      <c r="R26" s="46" t="s">
        <v>60</v>
      </c>
      <c r="S26" s="46" t="s">
        <v>61</v>
      </c>
      <c r="T26" s="46" t="s">
        <v>62</v>
      </c>
      <c r="U26" s="46" t="s">
        <v>63</v>
      </c>
      <c r="V26" s="46" t="s">
        <v>64</v>
      </c>
      <c r="W26" s="46" t="s">
        <v>65</v>
      </c>
      <c r="X26" s="46" t="s">
        <v>66</v>
      </c>
      <c r="Y26" s="46" t="s">
        <v>67</v>
      </c>
      <c r="Z26" s="46" t="s">
        <v>68</v>
      </c>
      <c r="AA26" s="47" t="s">
        <v>69</v>
      </c>
    </row>
    <row r="27" spans="1:27" x14ac:dyDescent="0.25">
      <c r="A27" s="23">
        <v>3</v>
      </c>
      <c r="B27" s="21" t="str">
        <f>VLOOKUP($A27,$A$13:$AA$23,2)</f>
        <v>Hawick and Denholm</v>
      </c>
      <c r="C27" s="64">
        <f>VLOOKUP($A27,$A$13:$AA$23,3)</f>
        <v>1.7768493890762329</v>
      </c>
      <c r="D27" s="64">
        <f>VLOOKUP($A27,$A$13:$AA$23,4)</f>
        <v>1.7840045690536499</v>
      </c>
      <c r="E27" s="64">
        <f>VLOOKUP($A27,$A$13:$AA$23,5)</f>
        <v>1.79483962059021</v>
      </c>
      <c r="F27" s="64">
        <f>VLOOKUP($A27,$A$13:$AA$23,6)</f>
        <v>1.8082596063613892</v>
      </c>
      <c r="G27" s="64">
        <f>VLOOKUP($A27,$A$13:$AA$23,7)</f>
        <v>1.8190922737121582</v>
      </c>
      <c r="H27" s="64">
        <f>VLOOKUP($A27,$A$13:$AA$23,8)</f>
        <v>1.8278839588165283</v>
      </c>
      <c r="I27" s="64">
        <f>VLOOKUP($A27,$A$13:$AA$23,9)</f>
        <v>1.8340327739715576</v>
      </c>
      <c r="J27" s="64">
        <f>VLOOKUP($A27,$A$13:$AA$23,10)</f>
        <v>1.8388646841049194</v>
      </c>
      <c r="K27" s="64">
        <f>VLOOKUP($A27,$A$13:$AA$23,11)</f>
        <v>1.8439310789108276</v>
      </c>
      <c r="L27" s="64">
        <f>VLOOKUP($A27,$A$13:$AA$23,12)</f>
        <v>1.8489199876785278</v>
      </c>
      <c r="M27" s="64">
        <f>VLOOKUP($A27,$A$13:$AA$23,13)</f>
        <v>1.854920506477356</v>
      </c>
      <c r="N27" s="64">
        <f>VLOOKUP($A27,$A$13:$AA$23,14)</f>
        <v>1.8621695041656494</v>
      </c>
      <c r="O27" s="64">
        <f>VLOOKUP($A27,$A$13:$AA$23,15)</f>
        <v>1.8693234920501709</v>
      </c>
      <c r="P27" s="64">
        <f>VLOOKUP($A27,$A$13:$AA$23,16)</f>
        <v>1.8765144348144531</v>
      </c>
      <c r="Q27" s="64">
        <f>VLOOKUP($A27,$A$13:$AA$23,17)</f>
        <v>1.8820945024490356</v>
      </c>
      <c r="R27" s="64">
        <f>VLOOKUP($A27,$A$13:$AA$23,18)</f>
        <v>1.8863837718963623</v>
      </c>
      <c r="S27" s="64">
        <f>VLOOKUP($A27,$A$13:$AA$23,19)</f>
        <v>1.8908538818359375</v>
      </c>
      <c r="T27" s="64">
        <f>VLOOKUP($A27,$A$13:$AA$23,20)</f>
        <v>1.8967417478561401</v>
      </c>
      <c r="U27" s="64">
        <f>VLOOKUP($A27,$A$13:$AA$23,21)</f>
        <v>1.901200532913208</v>
      </c>
      <c r="V27" s="64">
        <f>VLOOKUP($A27,$A$13:$AA$23,22)</f>
        <v>1.9009901285171509</v>
      </c>
      <c r="W27" s="64">
        <f>VLOOKUP($A27,$A$13:$AA$23,23)</f>
        <v>1.9006762504577637</v>
      </c>
      <c r="X27" s="64">
        <f>VLOOKUP($A27,$A$13:$AA$23,24)</f>
        <v>1.9005539417266846</v>
      </c>
      <c r="Y27" s="64">
        <f>VLOOKUP($A27,$A$13:$AA$23,25)</f>
        <v>1.900597095489502</v>
      </c>
      <c r="Z27" s="64">
        <f>VLOOKUP($A27,$A$13:$AA$23,26)</f>
        <v>1.9008064270019531</v>
      </c>
      <c r="AA27" s="65">
        <f>VLOOKUP($A27,$A$13:$AA$23,27)</f>
        <v>1.900733470916748</v>
      </c>
    </row>
    <row r="28" spans="1:27" x14ac:dyDescent="0.25">
      <c r="A28" s="66"/>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x14ac:dyDescent="0.25">
      <c r="A29" s="161" t="s">
        <v>87</v>
      </c>
      <c r="B29" s="161"/>
      <c r="C29" s="161"/>
      <c r="D29" s="161"/>
    </row>
    <row r="49" spans="1:27"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5.75" x14ac:dyDescent="0.25">
      <c r="A50" s="154" t="s">
        <v>379</v>
      </c>
      <c r="B50" s="154"/>
      <c r="C50" s="154"/>
      <c r="D50" s="154"/>
      <c r="E50" s="154"/>
      <c r="F50" s="154"/>
      <c r="G50" s="2"/>
      <c r="H50" s="2"/>
      <c r="I50" s="2"/>
      <c r="J50" s="2"/>
      <c r="K50" s="12"/>
      <c r="L50" s="2"/>
      <c r="M50" s="2"/>
      <c r="N50" s="2"/>
      <c r="O50" s="2"/>
      <c r="P50" s="155"/>
      <c r="Q50" s="155"/>
      <c r="R50" s="155"/>
      <c r="S50" s="155"/>
      <c r="T50" s="155"/>
      <c r="U50" s="155"/>
      <c r="V50" s="155"/>
      <c r="W50" s="25"/>
      <c r="X50" s="25"/>
      <c r="Y50" s="25"/>
      <c r="Z50" s="25"/>
      <c r="AA50" s="25"/>
    </row>
    <row r="51" spans="1:27" ht="15.75" x14ac:dyDescent="0.25">
      <c r="A51" s="156" t="s">
        <v>29</v>
      </c>
      <c r="B51" s="156"/>
      <c r="C51" s="156"/>
      <c r="D51" s="156"/>
      <c r="E51" s="156"/>
      <c r="F51" s="156"/>
      <c r="G51" s="31"/>
      <c r="H51" s="31"/>
      <c r="I51" s="31"/>
      <c r="J51" s="31"/>
      <c r="K51" s="157" t="s">
        <v>86</v>
      </c>
      <c r="L51" s="157"/>
      <c r="M51" s="31"/>
      <c r="N51" s="31"/>
      <c r="O51" s="31"/>
      <c r="P51" s="156"/>
      <c r="Q51" s="156"/>
      <c r="R51" s="156"/>
      <c r="S51" s="156"/>
      <c r="T51" s="156"/>
      <c r="U51" s="156"/>
      <c r="V51" s="156"/>
      <c r="W51" s="11"/>
      <c r="X51" s="11"/>
      <c r="Y51" s="11"/>
      <c r="Z51" s="11"/>
      <c r="AA51" s="11"/>
    </row>
    <row r="53" spans="1:27" ht="15.75" x14ac:dyDescent="0.25">
      <c r="A53" s="170" t="s">
        <v>382</v>
      </c>
      <c r="B53" s="170"/>
      <c r="C53" s="8"/>
      <c r="D53" s="8"/>
      <c r="E53" s="8"/>
      <c r="F53" s="8"/>
      <c r="G53" s="8"/>
      <c r="H53" s="8"/>
      <c r="I53" s="8"/>
      <c r="J53" s="8"/>
      <c r="K53" s="8"/>
      <c r="L53" s="8"/>
      <c r="M53" s="8"/>
      <c r="N53" s="8"/>
      <c r="O53" s="8"/>
      <c r="P53" s="8"/>
      <c r="Q53" s="8"/>
      <c r="R53" s="8"/>
      <c r="S53" s="8"/>
      <c r="T53" s="8"/>
      <c r="U53" s="8"/>
      <c r="V53" s="8"/>
      <c r="W53" s="8"/>
      <c r="X53" s="8"/>
      <c r="Y53" s="8"/>
      <c r="Z53" s="8"/>
      <c r="AA53" s="8"/>
    </row>
    <row r="54" spans="1:27"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row>
    <row r="55" spans="1:27" x14ac:dyDescent="0.25">
      <c r="A55" s="22" t="s">
        <v>84</v>
      </c>
      <c r="B55" s="15" t="s">
        <v>83</v>
      </c>
      <c r="C55" s="46" t="s">
        <v>45</v>
      </c>
      <c r="D55" s="46" t="s">
        <v>46</v>
      </c>
      <c r="E55" s="46" t="s">
        <v>47</v>
      </c>
      <c r="F55" s="46" t="s">
        <v>48</v>
      </c>
      <c r="G55" s="46" t="s">
        <v>49</v>
      </c>
      <c r="H55" s="46" t="s">
        <v>50</v>
      </c>
      <c r="I55" s="46" t="s">
        <v>51</v>
      </c>
      <c r="J55" s="46" t="s">
        <v>52</v>
      </c>
      <c r="K55" s="46" t="s">
        <v>53</v>
      </c>
      <c r="L55" s="46" t="s">
        <v>54</v>
      </c>
      <c r="M55" s="46" t="s">
        <v>55</v>
      </c>
      <c r="N55" s="46" t="s">
        <v>56</v>
      </c>
      <c r="O55" s="46" t="s">
        <v>57</v>
      </c>
      <c r="P55" s="46" t="s">
        <v>58</v>
      </c>
      <c r="Q55" s="46" t="s">
        <v>59</v>
      </c>
      <c r="R55" s="46" t="s">
        <v>60</v>
      </c>
      <c r="S55" s="46" t="s">
        <v>61</v>
      </c>
      <c r="T55" s="46" t="s">
        <v>62</v>
      </c>
      <c r="U55" s="46" t="s">
        <v>63</v>
      </c>
      <c r="V55" s="46" t="s">
        <v>64</v>
      </c>
      <c r="W55" s="46" t="s">
        <v>65</v>
      </c>
      <c r="X55" s="46" t="s">
        <v>66</v>
      </c>
      <c r="Y55" s="46" t="s">
        <v>67</v>
      </c>
      <c r="Z55" s="46" t="s">
        <v>68</v>
      </c>
      <c r="AA55" s="47" t="s">
        <v>69</v>
      </c>
    </row>
    <row r="56" spans="1:27" x14ac:dyDescent="0.25">
      <c r="A56" s="18">
        <v>1</v>
      </c>
      <c r="B56" s="26" t="s">
        <v>319</v>
      </c>
      <c r="C56" s="56">
        <v>86.113204956054687</v>
      </c>
      <c r="D56" s="57">
        <v>80.085624694824219</v>
      </c>
      <c r="E56" s="57">
        <v>78.199691772460938</v>
      </c>
      <c r="F56" s="57">
        <v>76.298881530761719</v>
      </c>
      <c r="G56" s="57">
        <v>74.506843566894531</v>
      </c>
      <c r="H56" s="57">
        <v>72.823745727539062</v>
      </c>
      <c r="I56" s="57">
        <v>71.272270202636719</v>
      </c>
      <c r="J56" s="58">
        <v>69.779975891113281</v>
      </c>
      <c r="K56" s="58">
        <v>68.328277587890625</v>
      </c>
      <c r="L56" s="58">
        <v>66.962959289550781</v>
      </c>
      <c r="M56" s="58">
        <v>65.690071105957031</v>
      </c>
      <c r="N56" s="58">
        <v>64.487930297851563</v>
      </c>
      <c r="O56" s="58">
        <v>63.344100952148437</v>
      </c>
      <c r="P56" s="58">
        <v>62.252521514892578</v>
      </c>
      <c r="Q56" s="58">
        <v>61.203887939453125</v>
      </c>
      <c r="R56" s="58">
        <v>60.216461181640625</v>
      </c>
      <c r="S56" s="58">
        <v>59.289730072021484</v>
      </c>
      <c r="T56" s="58">
        <v>58.414157867431641</v>
      </c>
      <c r="U56" s="58">
        <v>57.562370300292969</v>
      </c>
      <c r="V56" s="58">
        <v>56.758213043212891</v>
      </c>
      <c r="W56" s="58">
        <v>55.987766265869141</v>
      </c>
      <c r="X56" s="58">
        <v>55.234909057617188</v>
      </c>
      <c r="Y56" s="58">
        <v>54.529788970947266</v>
      </c>
      <c r="Z56" s="58">
        <v>53.870700836181641</v>
      </c>
      <c r="AA56" s="59">
        <v>53.253864288330078</v>
      </c>
    </row>
    <row r="57" spans="1:27" x14ac:dyDescent="0.25">
      <c r="A57" s="19">
        <v>2</v>
      </c>
      <c r="B57" s="16" t="s">
        <v>320</v>
      </c>
      <c r="C57" s="48">
        <v>111.88321685791016</v>
      </c>
      <c r="D57" s="49">
        <v>103.940673828125</v>
      </c>
      <c r="E57" s="49">
        <v>101.57986450195312</v>
      </c>
      <c r="F57" s="49">
        <v>99.128875732421875</v>
      </c>
      <c r="G57" s="49">
        <v>96.833328247070312</v>
      </c>
      <c r="H57" s="49">
        <v>94.667335510253906</v>
      </c>
      <c r="I57" s="49">
        <v>92.6522216796875</v>
      </c>
      <c r="J57" s="50">
        <v>90.663734436035156</v>
      </c>
      <c r="K57" s="50">
        <v>88.763839721679688</v>
      </c>
      <c r="L57" s="50">
        <v>86.978225708007813</v>
      </c>
      <c r="M57" s="50">
        <v>85.300117492675781</v>
      </c>
      <c r="N57" s="50">
        <v>83.761123657226562</v>
      </c>
      <c r="O57" s="50">
        <v>82.276557922363281</v>
      </c>
      <c r="P57" s="50">
        <v>80.852104187011719</v>
      </c>
      <c r="Q57" s="50">
        <v>79.483154296875</v>
      </c>
      <c r="R57" s="50">
        <v>78.18426513671875</v>
      </c>
      <c r="S57" s="50">
        <v>76.984046936035156</v>
      </c>
      <c r="T57" s="50">
        <v>75.829521179199219</v>
      </c>
      <c r="U57" s="50">
        <v>74.721473693847656</v>
      </c>
      <c r="V57" s="50">
        <v>73.692153930664062</v>
      </c>
      <c r="W57" s="50">
        <v>72.683792114257813</v>
      </c>
      <c r="X57" s="50">
        <v>71.70184326171875</v>
      </c>
      <c r="Y57" s="50">
        <v>70.783065795898437</v>
      </c>
      <c r="Z57" s="50">
        <v>69.928802490234375</v>
      </c>
      <c r="AA57" s="51">
        <v>69.124923706054687</v>
      </c>
    </row>
    <row r="58" spans="1:27" x14ac:dyDescent="0.25">
      <c r="A58" s="19">
        <v>3</v>
      </c>
      <c r="B58" s="16" t="s">
        <v>321</v>
      </c>
      <c r="C58" s="48">
        <v>97.798820495605469</v>
      </c>
      <c r="D58" s="49">
        <v>90.897186279296875</v>
      </c>
      <c r="E58" s="49">
        <v>88.761924743652344</v>
      </c>
      <c r="F58" s="49">
        <v>86.5953369140625</v>
      </c>
      <c r="G58" s="49">
        <v>84.561882019042969</v>
      </c>
      <c r="H58" s="49">
        <v>82.668197631835938</v>
      </c>
      <c r="I58" s="49">
        <v>80.912010192871094</v>
      </c>
      <c r="J58" s="50">
        <v>79.179840087890625</v>
      </c>
      <c r="K58" s="50">
        <v>77.511856079101563</v>
      </c>
      <c r="L58" s="50">
        <v>75.938667297363281</v>
      </c>
      <c r="M58" s="50">
        <v>74.475349426269531</v>
      </c>
      <c r="N58" s="50">
        <v>73.116767883300781</v>
      </c>
      <c r="O58" s="50">
        <v>71.817001342773438</v>
      </c>
      <c r="P58" s="50">
        <v>70.578109741210937</v>
      </c>
      <c r="Q58" s="50">
        <v>69.384231567382812</v>
      </c>
      <c r="R58" s="50">
        <v>68.245018005371094</v>
      </c>
      <c r="S58" s="50">
        <v>67.190391540527344</v>
      </c>
      <c r="T58" s="50">
        <v>66.173530578613281</v>
      </c>
      <c r="U58" s="50">
        <v>65.205528259277344</v>
      </c>
      <c r="V58" s="50">
        <v>64.300148010253906</v>
      </c>
      <c r="W58" s="50">
        <v>63.429649353027344</v>
      </c>
      <c r="X58" s="50">
        <v>62.575439453125</v>
      </c>
      <c r="Y58" s="50">
        <v>61.783672332763672</v>
      </c>
      <c r="Z58" s="50">
        <v>61.044700622558594</v>
      </c>
      <c r="AA58" s="51">
        <v>60.356884002685547</v>
      </c>
    </row>
    <row r="59" spans="1:27" x14ac:dyDescent="0.25">
      <c r="A59" s="19">
        <v>4</v>
      </c>
      <c r="B59" s="16" t="s">
        <v>322</v>
      </c>
      <c r="C59" s="52">
        <v>107.78150177001953</v>
      </c>
      <c r="D59" s="50">
        <v>100.19286346435547</v>
      </c>
      <c r="E59" s="50">
        <v>97.831031799316406</v>
      </c>
      <c r="F59" s="50">
        <v>95.435302734375</v>
      </c>
      <c r="G59" s="50">
        <v>93.183815002441406</v>
      </c>
      <c r="H59" s="50">
        <v>91.069290161132813</v>
      </c>
      <c r="I59" s="50">
        <v>89.111167907714844</v>
      </c>
      <c r="J59" s="50">
        <v>87.207290649414063</v>
      </c>
      <c r="K59" s="50">
        <v>85.363380432128906</v>
      </c>
      <c r="L59" s="50">
        <v>83.621116638183594</v>
      </c>
      <c r="M59" s="50">
        <v>82.006019592285156</v>
      </c>
      <c r="N59" s="50">
        <v>80.506309509277344</v>
      </c>
      <c r="O59" s="50">
        <v>79.0626220703125</v>
      </c>
      <c r="P59" s="50">
        <v>77.695732116699219</v>
      </c>
      <c r="Q59" s="50">
        <v>76.38238525390625</v>
      </c>
      <c r="R59" s="50">
        <v>75.11932373046875</v>
      </c>
      <c r="S59" s="50">
        <v>73.957595825195313</v>
      </c>
      <c r="T59" s="50">
        <v>72.852706909179688</v>
      </c>
      <c r="U59" s="50">
        <v>71.793106079101563</v>
      </c>
      <c r="V59" s="50">
        <v>70.800163269042969</v>
      </c>
      <c r="W59" s="50">
        <v>69.847572326660156</v>
      </c>
      <c r="X59" s="50">
        <v>68.910781860351563</v>
      </c>
      <c r="Y59" s="50">
        <v>68.042022705078125</v>
      </c>
      <c r="Z59" s="50">
        <v>67.232131958007813</v>
      </c>
      <c r="AA59" s="51">
        <v>66.479103088378906</v>
      </c>
    </row>
    <row r="60" spans="1:27" x14ac:dyDescent="0.25">
      <c r="A60" s="19">
        <v>5</v>
      </c>
      <c r="B60" s="16" t="s">
        <v>323</v>
      </c>
      <c r="C60" s="52">
        <v>101.681640625</v>
      </c>
      <c r="D60" s="50">
        <v>94.398292541503906</v>
      </c>
      <c r="E60" s="50">
        <v>92.218826293945313</v>
      </c>
      <c r="F60" s="50">
        <v>89.978614807128906</v>
      </c>
      <c r="G60" s="50">
        <v>87.879684448242188</v>
      </c>
      <c r="H60" s="50">
        <v>85.899765014648437</v>
      </c>
      <c r="I60" s="50">
        <v>84.058570861816406</v>
      </c>
      <c r="J60" s="50">
        <v>82.235641479492187</v>
      </c>
      <c r="K60" s="50">
        <v>80.47265625</v>
      </c>
      <c r="L60" s="50">
        <v>78.821548461914063</v>
      </c>
      <c r="M60" s="50">
        <v>77.289955139160156</v>
      </c>
      <c r="N60" s="50">
        <v>75.873138427734375</v>
      </c>
      <c r="O60" s="50">
        <v>74.504585266113281</v>
      </c>
      <c r="P60" s="50">
        <v>73.194656372070313</v>
      </c>
      <c r="Q60" s="50">
        <v>71.952964782714844</v>
      </c>
      <c r="R60" s="50">
        <v>70.769432067871094</v>
      </c>
      <c r="S60" s="50">
        <v>69.6788330078125</v>
      </c>
      <c r="T60" s="50">
        <v>68.637893676757813</v>
      </c>
      <c r="U60" s="50">
        <v>67.634910583496094</v>
      </c>
      <c r="V60" s="50">
        <v>66.70013427734375</v>
      </c>
      <c r="W60" s="50">
        <v>65.793617248535156</v>
      </c>
      <c r="X60" s="50">
        <v>64.902931213378906</v>
      </c>
      <c r="Y60" s="50">
        <v>64.077499389648437</v>
      </c>
      <c r="Z60" s="50">
        <v>63.326427459716797</v>
      </c>
      <c r="AA60" s="51">
        <v>62.627063751220703</v>
      </c>
    </row>
    <row r="61" spans="1:27" x14ac:dyDescent="0.25">
      <c r="A61" s="19">
        <v>6</v>
      </c>
      <c r="B61" s="16" t="s">
        <v>324</v>
      </c>
      <c r="C61" s="52">
        <v>94.587814331054687</v>
      </c>
      <c r="D61" s="50">
        <v>87.910400390625</v>
      </c>
      <c r="E61" s="50">
        <v>85.865615844726563</v>
      </c>
      <c r="F61" s="50">
        <v>83.751380920410156</v>
      </c>
      <c r="G61" s="50">
        <v>81.752326965332031</v>
      </c>
      <c r="H61" s="50">
        <v>79.903770446777344</v>
      </c>
      <c r="I61" s="50">
        <v>78.177322387695313</v>
      </c>
      <c r="J61" s="50">
        <v>76.503425598144531</v>
      </c>
      <c r="K61" s="50">
        <v>74.879165649414063</v>
      </c>
      <c r="L61" s="50">
        <v>73.332984924316406</v>
      </c>
      <c r="M61" s="50">
        <v>71.898551940917969</v>
      </c>
      <c r="N61" s="50">
        <v>70.573318481445313</v>
      </c>
      <c r="O61" s="50">
        <v>69.290580749511719</v>
      </c>
      <c r="P61" s="50">
        <v>68.065422058105469</v>
      </c>
      <c r="Q61" s="50">
        <v>66.903732299804688</v>
      </c>
      <c r="R61" s="50">
        <v>65.806159973144531</v>
      </c>
      <c r="S61" s="50">
        <v>64.78179931640625</v>
      </c>
      <c r="T61" s="50">
        <v>63.812698364257813</v>
      </c>
      <c r="U61" s="50">
        <v>62.8887939453125</v>
      </c>
      <c r="V61" s="50">
        <v>62.027854919433594</v>
      </c>
      <c r="W61" s="50">
        <v>61.192153930664062</v>
      </c>
      <c r="X61" s="50">
        <v>60.36566162109375</v>
      </c>
      <c r="Y61" s="50">
        <v>59.604022979736328</v>
      </c>
      <c r="Z61" s="50">
        <v>58.902427673339844</v>
      </c>
      <c r="AA61" s="51">
        <v>58.2479248046875</v>
      </c>
    </row>
    <row r="62" spans="1:27" x14ac:dyDescent="0.25">
      <c r="A62" s="19">
        <v>7</v>
      </c>
      <c r="B62" s="16" t="s">
        <v>325</v>
      </c>
      <c r="C62" s="52">
        <v>101.18208312988281</v>
      </c>
      <c r="D62" s="50">
        <v>93.965225219726563</v>
      </c>
      <c r="E62" s="50">
        <v>91.812240600585937</v>
      </c>
      <c r="F62" s="50">
        <v>89.582473754882813</v>
      </c>
      <c r="G62" s="50">
        <v>87.490020751953125</v>
      </c>
      <c r="H62" s="50">
        <v>85.521797180175781</v>
      </c>
      <c r="I62" s="50">
        <v>83.70025634765625</v>
      </c>
      <c r="J62" s="50">
        <v>81.892547607421875</v>
      </c>
      <c r="K62" s="50">
        <v>80.1593017578125</v>
      </c>
      <c r="L62" s="50">
        <v>78.502487182617188</v>
      </c>
      <c r="M62" s="50">
        <v>76.975120544433594</v>
      </c>
      <c r="N62" s="50">
        <v>75.556686401367188</v>
      </c>
      <c r="O62" s="50">
        <v>74.199424743652344</v>
      </c>
      <c r="P62" s="50">
        <v>72.893035888671875</v>
      </c>
      <c r="Q62" s="50">
        <v>71.64617919921875</v>
      </c>
      <c r="R62" s="50">
        <v>70.461738586425781</v>
      </c>
      <c r="S62" s="50">
        <v>69.3819580078125</v>
      </c>
      <c r="T62" s="50">
        <v>68.350631713867187</v>
      </c>
      <c r="U62" s="50">
        <v>67.3668212890625</v>
      </c>
      <c r="V62" s="50">
        <v>66.443679809570313</v>
      </c>
      <c r="W62" s="50">
        <v>65.550605773925781</v>
      </c>
      <c r="X62" s="50">
        <v>64.670425415039063</v>
      </c>
      <c r="Y62" s="50">
        <v>63.857772827148438</v>
      </c>
      <c r="Z62" s="50">
        <v>63.098281860351563</v>
      </c>
      <c r="AA62" s="51">
        <v>62.393207550048828</v>
      </c>
    </row>
    <row r="63" spans="1:27" x14ac:dyDescent="0.25">
      <c r="A63" s="19">
        <v>8</v>
      </c>
      <c r="B63" s="16" t="s">
        <v>326</v>
      </c>
      <c r="C63" s="52">
        <v>94.625648498535156</v>
      </c>
      <c r="D63" s="50">
        <v>87.992698669433594</v>
      </c>
      <c r="E63" s="50">
        <v>85.927490234375</v>
      </c>
      <c r="F63" s="50">
        <v>83.83905029296875</v>
      </c>
      <c r="G63" s="50">
        <v>81.871109008789063</v>
      </c>
      <c r="H63" s="50">
        <v>80.023605346679688</v>
      </c>
      <c r="I63" s="50">
        <v>78.303482055664063</v>
      </c>
      <c r="J63" s="50">
        <v>76.615211486816406</v>
      </c>
      <c r="K63" s="50">
        <v>74.977653503417969</v>
      </c>
      <c r="L63" s="50">
        <v>73.432876586914063</v>
      </c>
      <c r="M63" s="50">
        <v>72.007957458496094</v>
      </c>
      <c r="N63" s="50">
        <v>70.677291870117187</v>
      </c>
      <c r="O63" s="50">
        <v>69.397789001464844</v>
      </c>
      <c r="P63" s="50">
        <v>68.181526184082031</v>
      </c>
      <c r="Q63" s="50">
        <v>67.019882202148438</v>
      </c>
      <c r="R63" s="50">
        <v>65.915763854980469</v>
      </c>
      <c r="S63" s="50">
        <v>64.887786865234375</v>
      </c>
      <c r="T63" s="50">
        <v>63.914623260498047</v>
      </c>
      <c r="U63" s="50">
        <v>62.993064880371094</v>
      </c>
      <c r="V63" s="50">
        <v>62.126144409179688</v>
      </c>
      <c r="W63" s="50">
        <v>61.280815124511719</v>
      </c>
      <c r="X63" s="50">
        <v>60.455883026123047</v>
      </c>
      <c r="Y63" s="50">
        <v>59.692428588867188</v>
      </c>
      <c r="Z63" s="50">
        <v>58.980037689208984</v>
      </c>
      <c r="AA63" s="51">
        <v>58.330989837646484</v>
      </c>
    </row>
    <row r="64" spans="1:27" x14ac:dyDescent="0.25">
      <c r="A64" s="19">
        <v>9</v>
      </c>
      <c r="B64" s="16" t="s">
        <v>327</v>
      </c>
      <c r="C64" s="52">
        <v>132.07020568847656</v>
      </c>
      <c r="D64" s="50">
        <v>122.81089019775391</v>
      </c>
      <c r="E64" s="50">
        <v>119.98055267333984</v>
      </c>
      <c r="F64" s="50">
        <v>117.07357788085937</v>
      </c>
      <c r="G64" s="50">
        <v>114.31697082519531</v>
      </c>
      <c r="H64" s="50">
        <v>111.74306488037109</v>
      </c>
      <c r="I64" s="50">
        <v>109.34760284423828</v>
      </c>
      <c r="J64" s="50">
        <v>107.00783538818359</v>
      </c>
      <c r="K64" s="50">
        <v>104.72120666503906</v>
      </c>
      <c r="L64" s="50">
        <v>102.57740020751953</v>
      </c>
      <c r="M64" s="50">
        <v>100.57753753662109</v>
      </c>
      <c r="N64" s="50">
        <v>98.7222900390625</v>
      </c>
      <c r="O64" s="50">
        <v>96.949264526367188</v>
      </c>
      <c r="P64" s="50">
        <v>95.259124755859375</v>
      </c>
      <c r="Q64" s="50">
        <v>93.633270263671875</v>
      </c>
      <c r="R64" s="50">
        <v>92.084388732910156</v>
      </c>
      <c r="S64" s="50">
        <v>90.645179748535156</v>
      </c>
      <c r="T64" s="50">
        <v>89.287826538085938</v>
      </c>
      <c r="U64" s="50">
        <v>87.9857177734375</v>
      </c>
      <c r="V64" s="50">
        <v>86.775199890136719</v>
      </c>
      <c r="W64" s="50">
        <v>85.607757568359375</v>
      </c>
      <c r="X64" s="50">
        <v>84.449363708496094</v>
      </c>
      <c r="Y64" s="50">
        <v>83.374465942382813</v>
      </c>
      <c r="Z64" s="50">
        <v>82.379638671875</v>
      </c>
      <c r="AA64" s="51">
        <v>81.462295532226562</v>
      </c>
    </row>
    <row r="65" spans="1:27" x14ac:dyDescent="0.25">
      <c r="A65" s="19">
        <v>10</v>
      </c>
      <c r="B65" s="16" t="s">
        <v>328</v>
      </c>
      <c r="C65" s="52">
        <v>81.256935119628906</v>
      </c>
      <c r="D65" s="50">
        <v>75.540611267089844</v>
      </c>
      <c r="E65" s="50">
        <v>73.789779663085938</v>
      </c>
      <c r="F65" s="50">
        <v>72.000999450683594</v>
      </c>
      <c r="G65" s="50">
        <v>70.3148193359375</v>
      </c>
      <c r="H65" s="50">
        <v>68.716171264648437</v>
      </c>
      <c r="I65" s="50">
        <v>67.224876403808594</v>
      </c>
      <c r="J65" s="50">
        <v>65.772537231445312</v>
      </c>
      <c r="K65" s="50">
        <v>64.411994934082031</v>
      </c>
      <c r="L65" s="50">
        <v>63.100364685058594</v>
      </c>
      <c r="M65" s="50">
        <v>61.899951934814453</v>
      </c>
      <c r="N65" s="50">
        <v>60.775829315185547</v>
      </c>
      <c r="O65" s="50">
        <v>59.698348999023438</v>
      </c>
      <c r="P65" s="50">
        <v>58.659027099609375</v>
      </c>
      <c r="Q65" s="50">
        <v>57.670536041259766</v>
      </c>
      <c r="R65" s="50">
        <v>56.727699279785156</v>
      </c>
      <c r="S65" s="50">
        <v>55.845977783203125</v>
      </c>
      <c r="T65" s="50">
        <v>55.020999908447266</v>
      </c>
      <c r="U65" s="50">
        <v>54.239265441894531</v>
      </c>
      <c r="V65" s="50">
        <v>53.486026763916016</v>
      </c>
      <c r="W65" s="50">
        <v>52.7623291015625</v>
      </c>
      <c r="X65" s="50">
        <v>52.053504943847656</v>
      </c>
      <c r="Y65" s="50">
        <v>51.401683807373047</v>
      </c>
      <c r="Z65" s="50">
        <v>50.793636322021484</v>
      </c>
      <c r="AA65" s="51">
        <v>50.221912384033203</v>
      </c>
    </row>
    <row r="66" spans="1:27" x14ac:dyDescent="0.25">
      <c r="A66" s="20">
        <v>11</v>
      </c>
      <c r="B66" s="17" t="s">
        <v>329</v>
      </c>
      <c r="C66" s="53">
        <v>91.737991333007813</v>
      </c>
      <c r="D66" s="54">
        <v>85.174148559570313</v>
      </c>
      <c r="E66" s="54">
        <v>83.223983764648438</v>
      </c>
      <c r="F66" s="54">
        <v>81.192695617675781</v>
      </c>
      <c r="G66" s="54">
        <v>79.289642333984375</v>
      </c>
      <c r="H66" s="54">
        <v>77.495368957519531</v>
      </c>
      <c r="I66" s="54">
        <v>75.833274841308594</v>
      </c>
      <c r="J66" s="54">
        <v>74.178993225097656</v>
      </c>
      <c r="K66" s="54">
        <v>72.603652954101563</v>
      </c>
      <c r="L66" s="54">
        <v>71.112350463867187</v>
      </c>
      <c r="M66" s="54">
        <v>69.737403869628906</v>
      </c>
      <c r="N66" s="54">
        <v>68.451820373535156</v>
      </c>
      <c r="O66" s="54">
        <v>67.230888366699219</v>
      </c>
      <c r="P66" s="54">
        <v>66.051200866699219</v>
      </c>
      <c r="Q66" s="54">
        <v>64.928932189941406</v>
      </c>
      <c r="R66" s="54">
        <v>63.860580444335938</v>
      </c>
      <c r="S66" s="54">
        <v>62.885276794433594</v>
      </c>
      <c r="T66" s="54">
        <v>61.946063995361328</v>
      </c>
      <c r="U66" s="54">
        <v>61.059989929199219</v>
      </c>
      <c r="V66" s="54">
        <v>60.223445892333984</v>
      </c>
      <c r="W66" s="54">
        <v>59.403007507324219</v>
      </c>
      <c r="X66" s="54">
        <v>58.599784851074219</v>
      </c>
      <c r="Y66" s="54">
        <v>57.857742309570313</v>
      </c>
      <c r="Z66" s="54">
        <v>57.170055389404297</v>
      </c>
      <c r="AA66" s="55">
        <v>56.5263671875</v>
      </c>
    </row>
    <row r="67" spans="1:27"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spans="1:27" x14ac:dyDescent="0.25">
      <c r="A68" s="69"/>
      <c r="B68" s="10" t="s">
        <v>85</v>
      </c>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spans="1:27" x14ac:dyDescent="0.25">
      <c r="A69" s="27" t="s">
        <v>84</v>
      </c>
      <c r="B69" s="28" t="s">
        <v>83</v>
      </c>
      <c r="C69" s="60" t="s">
        <v>45</v>
      </c>
      <c r="D69" s="46" t="s">
        <v>46</v>
      </c>
      <c r="E69" s="46" t="s">
        <v>47</v>
      </c>
      <c r="F69" s="46" t="s">
        <v>48</v>
      </c>
      <c r="G69" s="46" t="s">
        <v>49</v>
      </c>
      <c r="H69" s="46" t="s">
        <v>50</v>
      </c>
      <c r="I69" s="46" t="s">
        <v>51</v>
      </c>
      <c r="J69" s="46" t="s">
        <v>52</v>
      </c>
      <c r="K69" s="46" t="s">
        <v>53</v>
      </c>
      <c r="L69" s="46" t="s">
        <v>54</v>
      </c>
      <c r="M69" s="46" t="s">
        <v>55</v>
      </c>
      <c r="N69" s="46" t="s">
        <v>56</v>
      </c>
      <c r="O69" s="46" t="s">
        <v>57</v>
      </c>
      <c r="P69" s="46" t="s">
        <v>58</v>
      </c>
      <c r="Q69" s="46" t="s">
        <v>59</v>
      </c>
      <c r="R69" s="46" t="s">
        <v>60</v>
      </c>
      <c r="S69" s="46" t="s">
        <v>61</v>
      </c>
      <c r="T69" s="46" t="s">
        <v>62</v>
      </c>
      <c r="U69" s="46" t="s">
        <v>63</v>
      </c>
      <c r="V69" s="46" t="s">
        <v>64</v>
      </c>
      <c r="W69" s="46" t="s">
        <v>65</v>
      </c>
      <c r="X69" s="46" t="s">
        <v>66</v>
      </c>
      <c r="Y69" s="46" t="s">
        <v>67</v>
      </c>
      <c r="Z69" s="46" t="s">
        <v>68</v>
      </c>
      <c r="AA69" s="47" t="s">
        <v>69</v>
      </c>
    </row>
    <row r="70" spans="1:27" x14ac:dyDescent="0.25">
      <c r="A70" s="110">
        <v>1</v>
      </c>
      <c r="B70" s="101" t="str">
        <f>VLOOKUP($A$70,$A$56:$AA$66,2)</f>
        <v>East Berwickshire</v>
      </c>
      <c r="C70" s="61">
        <f>VLOOKUP($A$70,$A$56:$AA$66,3)</f>
        <v>86.113204956054687</v>
      </c>
      <c r="D70" s="62">
        <f>VLOOKUP($A$70,$A$56:$AA$66,4)</f>
        <v>80.085624694824219</v>
      </c>
      <c r="E70" s="62">
        <f>VLOOKUP($A$70,$A$56:$AA$66,5)</f>
        <v>78.199691772460938</v>
      </c>
      <c r="F70" s="62">
        <f>VLOOKUP($A$70,$A$56:$AA$66,6)</f>
        <v>76.298881530761719</v>
      </c>
      <c r="G70" s="62">
        <f>VLOOKUP($A$70,$A$56:$AA$66,7)</f>
        <v>74.506843566894531</v>
      </c>
      <c r="H70" s="62">
        <f>VLOOKUP($A$70,$A$56:$AA$66,8)</f>
        <v>72.823745727539062</v>
      </c>
      <c r="I70" s="62">
        <f>VLOOKUP($A$70,$A$56:$AA$66,9)</f>
        <v>71.272270202636719</v>
      </c>
      <c r="J70" s="62">
        <f>VLOOKUP($A$70,$A$56:$AA$66,10)</f>
        <v>69.779975891113281</v>
      </c>
      <c r="K70" s="62">
        <f>VLOOKUP($A$70,$A$56:$AA$66,11)</f>
        <v>68.328277587890625</v>
      </c>
      <c r="L70" s="62">
        <f>VLOOKUP($A$70,$A$56:$AA$66,12)</f>
        <v>66.962959289550781</v>
      </c>
      <c r="M70" s="62">
        <f>VLOOKUP($A$70,$A$56:$AA$66,13)</f>
        <v>65.690071105957031</v>
      </c>
      <c r="N70" s="62">
        <f>VLOOKUP($A$70,$A$56:$AA$66,14)</f>
        <v>64.487930297851563</v>
      </c>
      <c r="O70" s="62">
        <f>VLOOKUP($A$70,$A$56:$AA$66,15)</f>
        <v>63.344100952148437</v>
      </c>
      <c r="P70" s="62">
        <f>VLOOKUP($A$70,$A$56:$AA$66,16)</f>
        <v>62.252521514892578</v>
      </c>
      <c r="Q70" s="62">
        <f>VLOOKUP($A$70,$A$56:$AA$66,17)</f>
        <v>61.203887939453125</v>
      </c>
      <c r="R70" s="62">
        <f>VLOOKUP($A$70,$A$56:$AA$66,18)</f>
        <v>60.216461181640625</v>
      </c>
      <c r="S70" s="62">
        <f>VLOOKUP($A$70,$A$56:$AA$66,19)</f>
        <v>59.289730072021484</v>
      </c>
      <c r="T70" s="62">
        <f>VLOOKUP($A$70,$A$56:$AA$66,20)</f>
        <v>58.414157867431641</v>
      </c>
      <c r="U70" s="62">
        <f>VLOOKUP($A$70,$A$56:$AA$66,21)</f>
        <v>57.562370300292969</v>
      </c>
      <c r="V70" s="62">
        <f>VLOOKUP($A$70,$A$56:$AA$66,22)</f>
        <v>56.758213043212891</v>
      </c>
      <c r="W70" s="62">
        <f>VLOOKUP($A$70,$A$56:$AA$66,23)</f>
        <v>55.987766265869141</v>
      </c>
      <c r="X70" s="62">
        <f>VLOOKUP($A$70,$A$56:$AA$66,24)</f>
        <v>55.234909057617188</v>
      </c>
      <c r="Y70" s="62">
        <f>VLOOKUP($A$70,$A$56:$AA$66,25)</f>
        <v>54.529788970947266</v>
      </c>
      <c r="Z70" s="62">
        <f>VLOOKUP($A$70,$A$56:$AA$66,26)</f>
        <v>53.870700836181641</v>
      </c>
      <c r="AA70" s="63">
        <f>VLOOKUP($A$70,$A$56:$AA$66,27)</f>
        <v>53.253864288330078</v>
      </c>
    </row>
    <row r="71" spans="1:27" x14ac:dyDescent="0.25">
      <c r="A71" s="25"/>
      <c r="B71" s="25"/>
      <c r="C71" s="67"/>
      <c r="D71" s="67"/>
      <c r="E71" s="67"/>
      <c r="F71" s="67"/>
      <c r="G71" s="67"/>
      <c r="H71" s="67"/>
      <c r="I71" s="67"/>
      <c r="J71" s="67"/>
      <c r="K71" s="67"/>
      <c r="L71" s="67"/>
      <c r="M71" s="67"/>
      <c r="N71" s="67"/>
      <c r="O71" s="67"/>
      <c r="P71" s="67"/>
      <c r="Q71" s="67"/>
      <c r="R71" s="67"/>
      <c r="S71" s="67"/>
      <c r="T71" s="67"/>
      <c r="U71" s="67"/>
      <c r="V71" s="67"/>
      <c r="W71" s="67"/>
      <c r="X71" s="67"/>
      <c r="Y71" s="67"/>
      <c r="Z71" s="67"/>
      <c r="AA71" s="67"/>
    </row>
    <row r="72" spans="1:27" x14ac:dyDescent="0.25">
      <c r="A72" s="161" t="s">
        <v>87</v>
      </c>
      <c r="B72" s="161"/>
      <c r="C72" s="161"/>
      <c r="D72" s="161"/>
    </row>
    <row r="92" spans="1:27"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5.75" x14ac:dyDescent="0.25">
      <c r="A93" s="154" t="s">
        <v>379</v>
      </c>
      <c r="B93" s="154"/>
      <c r="C93" s="154"/>
      <c r="D93" s="154"/>
      <c r="E93" s="154"/>
      <c r="F93" s="154"/>
      <c r="G93" s="2"/>
      <c r="H93" s="2"/>
      <c r="I93" s="2"/>
      <c r="J93" s="2"/>
      <c r="K93" s="12"/>
      <c r="L93" s="2"/>
      <c r="M93" s="2"/>
      <c r="N93" s="2"/>
      <c r="O93" s="2"/>
      <c r="P93" s="155"/>
      <c r="Q93" s="155"/>
      <c r="R93" s="155"/>
      <c r="S93" s="155"/>
      <c r="T93" s="155"/>
      <c r="U93" s="155"/>
      <c r="V93" s="155"/>
      <c r="W93" s="25"/>
      <c r="X93" s="25"/>
      <c r="Y93" s="25"/>
      <c r="Z93" s="25"/>
      <c r="AA93" s="25"/>
    </row>
    <row r="94" spans="1:27" ht="15.75" x14ac:dyDescent="0.25">
      <c r="A94" s="156" t="s">
        <v>29</v>
      </c>
      <c r="B94" s="156"/>
      <c r="C94" s="156"/>
      <c r="D94" s="156"/>
      <c r="E94" s="156"/>
      <c r="F94" s="156"/>
      <c r="G94" s="31"/>
      <c r="H94" s="31"/>
      <c r="I94" s="31"/>
      <c r="J94" s="31"/>
      <c r="K94" s="157" t="s">
        <v>86</v>
      </c>
      <c r="L94" s="157"/>
      <c r="M94" s="31"/>
      <c r="N94" s="31"/>
      <c r="O94" s="31"/>
      <c r="P94" s="156"/>
      <c r="Q94" s="156"/>
      <c r="R94" s="156"/>
      <c r="S94" s="156"/>
      <c r="T94" s="156"/>
      <c r="U94" s="156"/>
      <c r="V94" s="156"/>
      <c r="W94" s="11"/>
      <c r="X94" s="11"/>
      <c r="Y94" s="11"/>
      <c r="Z94" s="11"/>
      <c r="AA94" s="11"/>
    </row>
    <row r="96" spans="1:27" s="127" customFormat="1" ht="15.75" x14ac:dyDescent="0.25">
      <c r="A96" s="167" t="s">
        <v>396</v>
      </c>
      <c r="B96" s="167"/>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row>
    <row r="97" spans="1:27"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row>
    <row r="98" spans="1:27" x14ac:dyDescent="0.25">
      <c r="A98" s="22" t="s">
        <v>84</v>
      </c>
      <c r="B98" s="15" t="s">
        <v>83</v>
      </c>
      <c r="C98" s="32" t="s">
        <v>45</v>
      </c>
      <c r="D98" s="32" t="s">
        <v>46</v>
      </c>
      <c r="E98" s="32" t="s">
        <v>47</v>
      </c>
      <c r="F98" s="32" t="s">
        <v>48</v>
      </c>
      <c r="G98" s="32" t="s">
        <v>49</v>
      </c>
      <c r="H98" s="32" t="s">
        <v>50</v>
      </c>
      <c r="I98" s="32" t="s">
        <v>51</v>
      </c>
      <c r="J98" s="32" t="s">
        <v>52</v>
      </c>
      <c r="K98" s="32" t="s">
        <v>53</v>
      </c>
      <c r="L98" s="32" t="s">
        <v>54</v>
      </c>
      <c r="M98" s="32" t="s">
        <v>55</v>
      </c>
      <c r="N98" s="32" t="s">
        <v>56</v>
      </c>
      <c r="O98" s="32" t="s">
        <v>57</v>
      </c>
      <c r="P98" s="32" t="s">
        <v>58</v>
      </c>
      <c r="Q98" s="32" t="s">
        <v>59</v>
      </c>
      <c r="R98" s="32" t="s">
        <v>60</v>
      </c>
      <c r="S98" s="32" t="s">
        <v>61</v>
      </c>
      <c r="T98" s="32" t="s">
        <v>62</v>
      </c>
      <c r="U98" s="32" t="s">
        <v>63</v>
      </c>
      <c r="V98" s="32" t="s">
        <v>64</v>
      </c>
      <c r="W98" s="32" t="s">
        <v>65</v>
      </c>
      <c r="X98" s="32" t="s">
        <v>66</v>
      </c>
      <c r="Y98" s="32" t="s">
        <v>67</v>
      </c>
      <c r="Z98" s="32" t="s">
        <v>68</v>
      </c>
      <c r="AA98" s="33" t="s">
        <v>69</v>
      </c>
    </row>
    <row r="99" spans="1:27" x14ac:dyDescent="0.25">
      <c r="A99" s="18">
        <v>1</v>
      </c>
      <c r="B99" s="26" t="s">
        <v>319</v>
      </c>
      <c r="C99" s="34">
        <v>81.349822998046875</v>
      </c>
      <c r="D99" s="35">
        <v>82.246109008789063</v>
      </c>
      <c r="E99" s="35">
        <v>82.519783020019531</v>
      </c>
      <c r="F99" s="35">
        <v>82.797508239746094</v>
      </c>
      <c r="G99" s="35">
        <v>83.080162048339844</v>
      </c>
      <c r="H99" s="35">
        <v>83.351341247558594</v>
      </c>
      <c r="I99" s="35">
        <v>83.623664855957031</v>
      </c>
      <c r="J99" s="36">
        <v>83.890327453613281</v>
      </c>
      <c r="K99" s="36">
        <v>84.160194396972656</v>
      </c>
      <c r="L99" s="36">
        <v>84.417533874511719</v>
      </c>
      <c r="M99" s="36">
        <v>84.67041015625</v>
      </c>
      <c r="N99" s="36">
        <v>84.919647216796875</v>
      </c>
      <c r="O99" s="36">
        <v>85.150588989257813</v>
      </c>
      <c r="P99" s="36">
        <v>85.375740051269531</v>
      </c>
      <c r="Q99" s="36">
        <v>85.590911865234375</v>
      </c>
      <c r="R99" s="36">
        <v>85.807304382324219</v>
      </c>
      <c r="S99" s="36">
        <v>86.000923156738281</v>
      </c>
      <c r="T99" s="36">
        <v>86.191062927246094</v>
      </c>
      <c r="U99" s="36">
        <v>86.38153076171875</v>
      </c>
      <c r="V99" s="36">
        <v>86.557060241699219</v>
      </c>
      <c r="W99" s="36">
        <v>86.739517211914063</v>
      </c>
      <c r="X99" s="36">
        <v>86.928565979003906</v>
      </c>
      <c r="Y99" s="36">
        <v>87.104652404785156</v>
      </c>
      <c r="Z99" s="36">
        <v>87.26849365234375</v>
      </c>
      <c r="AA99" s="37">
        <v>87.414215087890625</v>
      </c>
    </row>
    <row r="100" spans="1:27" x14ac:dyDescent="0.25">
      <c r="A100" s="19">
        <v>2</v>
      </c>
      <c r="B100" s="16" t="s">
        <v>320</v>
      </c>
      <c r="C100" s="38">
        <v>78.027603149414063</v>
      </c>
      <c r="D100" s="39">
        <v>78.950691223144531</v>
      </c>
      <c r="E100" s="39">
        <v>79.23016357421875</v>
      </c>
      <c r="F100" s="39">
        <v>79.520263671875</v>
      </c>
      <c r="G100" s="39">
        <v>79.805572509765625</v>
      </c>
      <c r="H100" s="39">
        <v>80.0751953125</v>
      </c>
      <c r="I100" s="39">
        <v>80.336341857910156</v>
      </c>
      <c r="J100" s="40">
        <v>80.59637451171875</v>
      </c>
      <c r="K100" s="40">
        <v>80.85614013671875</v>
      </c>
      <c r="L100" s="40">
        <v>81.114662170410156</v>
      </c>
      <c r="M100" s="40">
        <v>81.364410400390625</v>
      </c>
      <c r="N100" s="40">
        <v>81.60003662109375</v>
      </c>
      <c r="O100" s="40">
        <v>81.829536437988281</v>
      </c>
      <c r="P100" s="40">
        <v>82.0535888671875</v>
      </c>
      <c r="Q100" s="40">
        <v>82.267829895019531</v>
      </c>
      <c r="R100" s="40">
        <v>82.467872619628906</v>
      </c>
      <c r="S100" s="40">
        <v>82.655899047851563</v>
      </c>
      <c r="T100" s="40">
        <v>82.844589233398438</v>
      </c>
      <c r="U100" s="40">
        <v>83.02752685546875</v>
      </c>
      <c r="V100" s="40">
        <v>83.202301025390625</v>
      </c>
      <c r="W100" s="40">
        <v>83.374679565429688</v>
      </c>
      <c r="X100" s="40">
        <v>83.54156494140625</v>
      </c>
      <c r="Y100" s="40">
        <v>83.705329895019531</v>
      </c>
      <c r="Z100" s="40">
        <v>83.85528564453125</v>
      </c>
      <c r="AA100" s="41">
        <v>83.992256164550781</v>
      </c>
    </row>
    <row r="101" spans="1:27" x14ac:dyDescent="0.25">
      <c r="A101" s="19">
        <v>3</v>
      </c>
      <c r="B101" s="16" t="s">
        <v>321</v>
      </c>
      <c r="C101" s="38">
        <v>79.775657653808594</v>
      </c>
      <c r="D101" s="39">
        <v>80.694168090820313</v>
      </c>
      <c r="E101" s="39">
        <v>80.968971252441406</v>
      </c>
      <c r="F101" s="39">
        <v>81.269561767578125</v>
      </c>
      <c r="G101" s="39">
        <v>81.556564331054688</v>
      </c>
      <c r="H101" s="39">
        <v>81.842544555664063</v>
      </c>
      <c r="I101" s="39">
        <v>82.109962463378906</v>
      </c>
      <c r="J101" s="40">
        <v>82.378822326660156</v>
      </c>
      <c r="K101" s="40">
        <v>82.653038024902344</v>
      </c>
      <c r="L101" s="40">
        <v>82.910270690917969</v>
      </c>
      <c r="M101" s="40">
        <v>83.163215637207031</v>
      </c>
      <c r="N101" s="40">
        <v>83.402923583984375</v>
      </c>
      <c r="O101" s="40">
        <v>83.636154174804688</v>
      </c>
      <c r="P101" s="40">
        <v>83.864349365234375</v>
      </c>
      <c r="Q101" s="40">
        <v>84.086776733398438</v>
      </c>
      <c r="R101" s="40">
        <v>84.302230834960938</v>
      </c>
      <c r="S101" s="40">
        <v>84.497886657714844</v>
      </c>
      <c r="T101" s="40">
        <v>84.69989013671875</v>
      </c>
      <c r="U101" s="40">
        <v>84.888023376464844</v>
      </c>
      <c r="V101" s="40">
        <v>85.069145202636719</v>
      </c>
      <c r="W101" s="40">
        <v>85.245849609375</v>
      </c>
      <c r="X101" s="40">
        <v>85.420494079589844</v>
      </c>
      <c r="Y101" s="40">
        <v>85.585014343261719</v>
      </c>
      <c r="Z101" s="40">
        <v>85.741104125976563</v>
      </c>
      <c r="AA101" s="41">
        <v>85.892219543457031</v>
      </c>
    </row>
    <row r="102" spans="1:27" x14ac:dyDescent="0.25">
      <c r="A102" s="19">
        <v>4</v>
      </c>
      <c r="B102" s="16" t="s">
        <v>322</v>
      </c>
      <c r="C102" s="42">
        <v>78.457366943359375</v>
      </c>
      <c r="D102" s="40">
        <v>79.349273681640625</v>
      </c>
      <c r="E102" s="40">
        <v>79.627471923828125</v>
      </c>
      <c r="F102" s="40">
        <v>79.925193786621094</v>
      </c>
      <c r="G102" s="40">
        <v>80.214088439941406</v>
      </c>
      <c r="H102" s="40">
        <v>80.491416931152344</v>
      </c>
      <c r="I102" s="40">
        <v>80.749740600585937</v>
      </c>
      <c r="J102" s="40">
        <v>81.020744323730469</v>
      </c>
      <c r="K102" s="40">
        <v>81.275360107421875</v>
      </c>
      <c r="L102" s="40">
        <v>81.533485412597656</v>
      </c>
      <c r="M102" s="40">
        <v>81.781044006347656</v>
      </c>
      <c r="N102" s="40">
        <v>82.011703491210937</v>
      </c>
      <c r="O102" s="40">
        <v>82.242416381835938</v>
      </c>
      <c r="P102" s="40">
        <v>82.466255187988281</v>
      </c>
      <c r="Q102" s="40">
        <v>82.674095153808594</v>
      </c>
      <c r="R102" s="40">
        <v>82.88427734375</v>
      </c>
      <c r="S102" s="40">
        <v>83.072898864746094</v>
      </c>
      <c r="T102" s="40">
        <v>83.261016845703125</v>
      </c>
      <c r="U102" s="40">
        <v>83.440536499023438</v>
      </c>
      <c r="V102" s="40">
        <v>83.616203308105469</v>
      </c>
      <c r="W102" s="40">
        <v>83.794204711914063</v>
      </c>
      <c r="X102" s="40">
        <v>83.963859558105469</v>
      </c>
      <c r="Y102" s="40">
        <v>84.124275207519531</v>
      </c>
      <c r="Z102" s="40">
        <v>84.269668579101563</v>
      </c>
      <c r="AA102" s="41">
        <v>84.405189514160156</v>
      </c>
    </row>
    <row r="103" spans="1:27" x14ac:dyDescent="0.25">
      <c r="A103" s="19">
        <v>5</v>
      </c>
      <c r="B103" s="16" t="s">
        <v>323</v>
      </c>
      <c r="C103" s="42">
        <v>79.311203002929688</v>
      </c>
      <c r="D103" s="40">
        <v>80.246734619140625</v>
      </c>
      <c r="E103" s="40">
        <v>80.519279479980469</v>
      </c>
      <c r="F103" s="40">
        <v>80.816139221191406</v>
      </c>
      <c r="G103" s="40">
        <v>81.1024169921875</v>
      </c>
      <c r="H103" s="40">
        <v>81.378334045410156</v>
      </c>
      <c r="I103" s="40">
        <v>81.640617370605469</v>
      </c>
      <c r="J103" s="40">
        <v>81.908035278320313</v>
      </c>
      <c r="K103" s="40">
        <v>82.181785583496094</v>
      </c>
      <c r="L103" s="40">
        <v>82.447158813476562</v>
      </c>
      <c r="M103" s="40">
        <v>82.695770263671875</v>
      </c>
      <c r="N103" s="40">
        <v>82.933723449707031</v>
      </c>
      <c r="O103" s="40">
        <v>83.169754028320312</v>
      </c>
      <c r="P103" s="40">
        <v>83.395957946777344</v>
      </c>
      <c r="Q103" s="40">
        <v>83.615203857421875</v>
      </c>
      <c r="R103" s="40">
        <v>83.82794189453125</v>
      </c>
      <c r="S103" s="40">
        <v>84.028511047363281</v>
      </c>
      <c r="T103" s="40">
        <v>84.215911865234375</v>
      </c>
      <c r="U103" s="40">
        <v>84.404075622558594</v>
      </c>
      <c r="V103" s="40">
        <v>84.584152221679688</v>
      </c>
      <c r="W103" s="40">
        <v>84.765159606933594</v>
      </c>
      <c r="X103" s="40">
        <v>84.939010620117187</v>
      </c>
      <c r="Y103" s="40">
        <v>85.106246948242188</v>
      </c>
      <c r="Z103" s="40">
        <v>85.265090942382812</v>
      </c>
      <c r="AA103" s="41">
        <v>85.40447998046875</v>
      </c>
    </row>
    <row r="104" spans="1:27" x14ac:dyDescent="0.25">
      <c r="A104" s="19">
        <v>6</v>
      </c>
      <c r="B104" s="16" t="s">
        <v>324</v>
      </c>
      <c r="C104" s="42">
        <v>80.20074462890625</v>
      </c>
      <c r="D104" s="40">
        <v>81.11663818359375</v>
      </c>
      <c r="E104" s="40">
        <v>81.394088745117188</v>
      </c>
      <c r="F104" s="40">
        <v>81.685859680175781</v>
      </c>
      <c r="G104" s="40">
        <v>81.97760009765625</v>
      </c>
      <c r="H104" s="40">
        <v>82.255622863769531</v>
      </c>
      <c r="I104" s="40">
        <v>82.518394470214844</v>
      </c>
      <c r="J104" s="40">
        <v>82.788688659667969</v>
      </c>
      <c r="K104" s="40">
        <v>83.059089660644531</v>
      </c>
      <c r="L104" s="40">
        <v>83.327095031738281</v>
      </c>
      <c r="M104" s="40">
        <v>83.581794738769531</v>
      </c>
      <c r="N104" s="40">
        <v>83.825653076171875</v>
      </c>
      <c r="O104" s="40">
        <v>84.060188293457031</v>
      </c>
      <c r="P104" s="40">
        <v>84.295372009277344</v>
      </c>
      <c r="Q104" s="40">
        <v>84.518989562988281</v>
      </c>
      <c r="R104" s="40">
        <v>84.73321533203125</v>
      </c>
      <c r="S104" s="40">
        <v>84.933006286621094</v>
      </c>
      <c r="T104" s="40">
        <v>85.129928588867188</v>
      </c>
      <c r="U104" s="40">
        <v>85.316947937011719</v>
      </c>
      <c r="V104" s="40">
        <v>85.498260498046875</v>
      </c>
      <c r="W104" s="40">
        <v>85.679222106933594</v>
      </c>
      <c r="X104" s="40">
        <v>85.858619689941406</v>
      </c>
      <c r="Y104" s="40">
        <v>86.023834228515625</v>
      </c>
      <c r="Z104" s="40">
        <v>86.183990478515625</v>
      </c>
      <c r="AA104" s="41">
        <v>86.3319091796875</v>
      </c>
    </row>
    <row r="105" spans="1:27" x14ac:dyDescent="0.25">
      <c r="A105" s="19">
        <v>7</v>
      </c>
      <c r="B105" s="16" t="s">
        <v>325</v>
      </c>
      <c r="C105" s="42">
        <v>79.385368347167969</v>
      </c>
      <c r="D105" s="40">
        <v>80.311309814453125</v>
      </c>
      <c r="E105" s="40">
        <v>80.587440490722656</v>
      </c>
      <c r="F105" s="40">
        <v>80.881683349609375</v>
      </c>
      <c r="G105" s="40">
        <v>81.169876098632813</v>
      </c>
      <c r="H105" s="40">
        <v>81.453544616699219</v>
      </c>
      <c r="I105" s="40">
        <v>81.711936950683594</v>
      </c>
      <c r="J105" s="40">
        <v>81.9805908203125</v>
      </c>
      <c r="K105" s="40">
        <v>82.252647399902344</v>
      </c>
      <c r="L105" s="40">
        <v>82.519050598144531</v>
      </c>
      <c r="M105" s="40">
        <v>82.771659851074219</v>
      </c>
      <c r="N105" s="40">
        <v>83.01690673828125</v>
      </c>
      <c r="O105" s="40">
        <v>83.250274658203125</v>
      </c>
      <c r="P105" s="40">
        <v>83.476921081542969</v>
      </c>
      <c r="Q105" s="40">
        <v>83.690666198730469</v>
      </c>
      <c r="R105" s="40">
        <v>83.90301513671875</v>
      </c>
      <c r="S105" s="40">
        <v>84.104476928710938</v>
      </c>
      <c r="T105" s="40">
        <v>84.295204162597656</v>
      </c>
      <c r="U105" s="40">
        <v>84.481971740722656</v>
      </c>
      <c r="V105" s="40">
        <v>84.661827087402344</v>
      </c>
      <c r="W105" s="40">
        <v>84.842948913574219</v>
      </c>
      <c r="X105" s="40">
        <v>85.020271301269531</v>
      </c>
      <c r="Y105" s="40">
        <v>85.186859130859375</v>
      </c>
      <c r="Z105" s="40">
        <v>85.342422485351562</v>
      </c>
      <c r="AA105" s="41">
        <v>85.488395690917969</v>
      </c>
    </row>
    <row r="106" spans="1:27" x14ac:dyDescent="0.25">
      <c r="A106" s="19">
        <v>8</v>
      </c>
      <c r="B106" s="16" t="s">
        <v>326</v>
      </c>
      <c r="C106" s="42">
        <v>80.117347717285156</v>
      </c>
      <c r="D106" s="40">
        <v>81.015823364257813</v>
      </c>
      <c r="E106" s="40">
        <v>81.294265747070312</v>
      </c>
      <c r="F106" s="40">
        <v>81.591773986816406</v>
      </c>
      <c r="G106" s="40">
        <v>81.877601623535156</v>
      </c>
      <c r="H106" s="40">
        <v>82.160354614257813</v>
      </c>
      <c r="I106" s="40">
        <v>82.424270629882812</v>
      </c>
      <c r="J106" s="40">
        <v>82.6900634765625</v>
      </c>
      <c r="K106" s="40">
        <v>82.957778930664063</v>
      </c>
      <c r="L106" s="40">
        <v>83.222129821777344</v>
      </c>
      <c r="M106" s="40">
        <v>83.471778869628906</v>
      </c>
      <c r="N106" s="40">
        <v>83.70556640625</v>
      </c>
      <c r="O106" s="40">
        <v>83.938743591308594</v>
      </c>
      <c r="P106" s="40">
        <v>84.167587280273437</v>
      </c>
      <c r="Q106" s="40">
        <v>84.382171630859375</v>
      </c>
      <c r="R106" s="40">
        <v>84.593330383300781</v>
      </c>
      <c r="S106" s="40">
        <v>84.78509521484375</v>
      </c>
      <c r="T106" s="40">
        <v>84.971244812011719</v>
      </c>
      <c r="U106" s="40">
        <v>85.151870727539062</v>
      </c>
      <c r="V106" s="40">
        <v>85.327674865722656</v>
      </c>
      <c r="W106" s="40">
        <v>85.504592895507813</v>
      </c>
      <c r="X106" s="40">
        <v>85.678901672363281</v>
      </c>
      <c r="Y106" s="40">
        <v>85.844512939453125</v>
      </c>
      <c r="Z106" s="40">
        <v>85.996719360351563</v>
      </c>
      <c r="AA106" s="41">
        <v>86.135665893554688</v>
      </c>
    </row>
    <row r="107" spans="1:27" x14ac:dyDescent="0.25">
      <c r="A107" s="19">
        <v>9</v>
      </c>
      <c r="B107" s="16" t="s">
        <v>327</v>
      </c>
      <c r="C107" s="42">
        <v>75.844375610351563</v>
      </c>
      <c r="D107" s="40">
        <v>76.755340576171875</v>
      </c>
      <c r="E107" s="40">
        <v>77.035720825195312</v>
      </c>
      <c r="F107" s="40">
        <v>77.333610534667969</v>
      </c>
      <c r="G107" s="40">
        <v>77.615951538085938</v>
      </c>
      <c r="H107" s="40">
        <v>77.890487670898438</v>
      </c>
      <c r="I107" s="40">
        <v>78.148750305175781</v>
      </c>
      <c r="J107" s="40">
        <v>78.411277770996094</v>
      </c>
      <c r="K107" s="40">
        <v>78.668777465820313</v>
      </c>
      <c r="L107" s="40">
        <v>78.924034118652344</v>
      </c>
      <c r="M107" s="40">
        <v>79.1700439453125</v>
      </c>
      <c r="N107" s="40">
        <v>79.401473999023438</v>
      </c>
      <c r="O107" s="40">
        <v>79.625465393066406</v>
      </c>
      <c r="P107" s="40">
        <v>79.841964721679688</v>
      </c>
      <c r="Q107" s="40">
        <v>80.055656433105469</v>
      </c>
      <c r="R107" s="40">
        <v>80.260414123535156</v>
      </c>
      <c r="S107" s="40">
        <v>80.449287414550781</v>
      </c>
      <c r="T107" s="40">
        <v>80.632850646972656</v>
      </c>
      <c r="U107" s="40">
        <v>80.815864562988281</v>
      </c>
      <c r="V107" s="40">
        <v>80.989044189453125</v>
      </c>
      <c r="W107" s="40">
        <v>81.16229248046875</v>
      </c>
      <c r="X107" s="40">
        <v>81.334197998046875</v>
      </c>
      <c r="Y107" s="40">
        <v>81.493965148925781</v>
      </c>
      <c r="Z107" s="40">
        <v>81.641891479492187</v>
      </c>
      <c r="AA107" s="41">
        <v>81.782684326171875</v>
      </c>
    </row>
    <row r="108" spans="1:27" x14ac:dyDescent="0.25">
      <c r="A108" s="19">
        <v>10</v>
      </c>
      <c r="B108" s="16" t="s">
        <v>328</v>
      </c>
      <c r="C108" s="42">
        <v>82.148490905761719</v>
      </c>
      <c r="D108" s="40">
        <v>83.071022033691406</v>
      </c>
      <c r="E108" s="40">
        <v>83.343879699707031</v>
      </c>
      <c r="F108" s="40">
        <v>83.635139465332031</v>
      </c>
      <c r="G108" s="40">
        <v>83.922004699707031</v>
      </c>
      <c r="H108" s="40">
        <v>84.204856872558594</v>
      </c>
      <c r="I108" s="40">
        <v>84.474479675292969</v>
      </c>
      <c r="J108" s="40">
        <v>84.75274658203125</v>
      </c>
      <c r="K108" s="40">
        <v>85.03350830078125</v>
      </c>
      <c r="L108" s="40">
        <v>85.301177978515625</v>
      </c>
      <c r="M108" s="40">
        <v>85.5648193359375</v>
      </c>
      <c r="N108" s="40">
        <v>85.8145751953125</v>
      </c>
      <c r="O108" s="40">
        <v>86.055183410644531</v>
      </c>
      <c r="P108" s="40">
        <v>86.285446166992188</v>
      </c>
      <c r="Q108" s="40">
        <v>86.504051208496094</v>
      </c>
      <c r="R108" s="40">
        <v>86.725860595703125</v>
      </c>
      <c r="S108" s="40">
        <v>86.930343627929688</v>
      </c>
      <c r="T108" s="40">
        <v>87.128814697265625</v>
      </c>
      <c r="U108" s="40">
        <v>87.326988220214844</v>
      </c>
      <c r="V108" s="40">
        <v>87.515426635742188</v>
      </c>
      <c r="W108" s="40">
        <v>87.704307556152344</v>
      </c>
      <c r="X108" s="40">
        <v>87.888313293457031</v>
      </c>
      <c r="Y108" s="40">
        <v>88.057815551757812</v>
      </c>
      <c r="Z108" s="40">
        <v>88.216888427734375</v>
      </c>
      <c r="AA108" s="41">
        <v>88.359947204589844</v>
      </c>
    </row>
    <row r="109" spans="1:27" x14ac:dyDescent="0.25">
      <c r="A109" s="20">
        <v>11</v>
      </c>
      <c r="B109" s="17" t="s">
        <v>329</v>
      </c>
      <c r="C109" s="43">
        <v>80.646995544433594</v>
      </c>
      <c r="D109" s="44">
        <v>81.576828002929687</v>
      </c>
      <c r="E109" s="44">
        <v>81.842750549316406</v>
      </c>
      <c r="F109" s="44">
        <v>82.139602661132812</v>
      </c>
      <c r="G109" s="44">
        <v>82.423233032226562</v>
      </c>
      <c r="H109" s="44">
        <v>82.6943359375</v>
      </c>
      <c r="I109" s="44">
        <v>82.964385986328125</v>
      </c>
      <c r="J109" s="44">
        <v>83.237319946289063</v>
      </c>
      <c r="K109" s="44">
        <v>83.507980346679688</v>
      </c>
      <c r="L109" s="44">
        <v>83.767425537109375</v>
      </c>
      <c r="M109" s="44">
        <v>84.028030395507813</v>
      </c>
      <c r="N109" s="44">
        <v>84.267997741699219</v>
      </c>
      <c r="O109" s="44">
        <v>84.506126403808594</v>
      </c>
      <c r="P109" s="44">
        <v>84.736709594726563</v>
      </c>
      <c r="Q109" s="44">
        <v>84.959251403808594</v>
      </c>
      <c r="R109" s="44">
        <v>85.177650451660156</v>
      </c>
      <c r="S109" s="44">
        <v>85.381195068359375</v>
      </c>
      <c r="T109" s="44">
        <v>85.575050354003906</v>
      </c>
      <c r="U109" s="44">
        <v>85.763694763183594</v>
      </c>
      <c r="V109" s="44">
        <v>85.947837829589844</v>
      </c>
      <c r="W109" s="44">
        <v>86.13311767578125</v>
      </c>
      <c r="X109" s="44">
        <v>86.313247680664063</v>
      </c>
      <c r="Y109" s="44">
        <v>86.4769287109375</v>
      </c>
      <c r="Z109" s="44">
        <v>86.63885498046875</v>
      </c>
      <c r="AA109" s="45">
        <v>86.786720275878906</v>
      </c>
    </row>
    <row r="110" spans="1:27"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row>
    <row r="111" spans="1:27" x14ac:dyDescent="0.25">
      <c r="A111" s="69"/>
      <c r="B111" s="10" t="s">
        <v>85</v>
      </c>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row>
    <row r="112" spans="1:27" x14ac:dyDescent="0.25">
      <c r="A112" s="22" t="s">
        <v>84</v>
      </c>
      <c r="B112" s="15" t="s">
        <v>83</v>
      </c>
      <c r="C112" s="60" t="s">
        <v>45</v>
      </c>
      <c r="D112" s="46" t="s">
        <v>46</v>
      </c>
      <c r="E112" s="46" t="s">
        <v>47</v>
      </c>
      <c r="F112" s="46" t="s">
        <v>48</v>
      </c>
      <c r="G112" s="46" t="s">
        <v>49</v>
      </c>
      <c r="H112" s="46" t="s">
        <v>50</v>
      </c>
      <c r="I112" s="46" t="s">
        <v>51</v>
      </c>
      <c r="J112" s="46" t="s">
        <v>52</v>
      </c>
      <c r="K112" s="46" t="s">
        <v>53</v>
      </c>
      <c r="L112" s="46" t="s">
        <v>54</v>
      </c>
      <c r="M112" s="46" t="s">
        <v>55</v>
      </c>
      <c r="N112" s="46" t="s">
        <v>56</v>
      </c>
      <c r="O112" s="46" t="s">
        <v>57</v>
      </c>
      <c r="P112" s="46" t="s">
        <v>58</v>
      </c>
      <c r="Q112" s="46" t="s">
        <v>59</v>
      </c>
      <c r="R112" s="46" t="s">
        <v>60</v>
      </c>
      <c r="S112" s="46" t="s">
        <v>61</v>
      </c>
      <c r="T112" s="46" t="s">
        <v>62</v>
      </c>
      <c r="U112" s="46" t="s">
        <v>63</v>
      </c>
      <c r="V112" s="46" t="s">
        <v>64</v>
      </c>
      <c r="W112" s="46" t="s">
        <v>65</v>
      </c>
      <c r="X112" s="46" t="s">
        <v>66</v>
      </c>
      <c r="Y112" s="46" t="s">
        <v>67</v>
      </c>
      <c r="Z112" s="46" t="s">
        <v>68</v>
      </c>
      <c r="AA112" s="47" t="s">
        <v>69</v>
      </c>
    </row>
    <row r="113" spans="1:27" x14ac:dyDescent="0.25">
      <c r="A113" s="110">
        <v>1</v>
      </c>
      <c r="B113" s="101" t="str">
        <f>VLOOKUP($A$113,$A$99:$AA$109,2)</f>
        <v>East Berwickshire</v>
      </c>
      <c r="C113" s="61">
        <f>VLOOKUP($A$113,$A$99:$AA$109,3)</f>
        <v>81.349822998046875</v>
      </c>
      <c r="D113" s="62">
        <f>VLOOKUP($A$113,$A$99:$AA$109,4)</f>
        <v>82.246109008789063</v>
      </c>
      <c r="E113" s="62">
        <f>VLOOKUP($A$113,$A$99:$AA$109,5)</f>
        <v>82.519783020019531</v>
      </c>
      <c r="F113" s="62">
        <f>VLOOKUP($A$113,$A$99:$AA$109,6)</f>
        <v>82.797508239746094</v>
      </c>
      <c r="G113" s="62">
        <f>VLOOKUP($A$113,$A$99:$AA$109,7)</f>
        <v>83.080162048339844</v>
      </c>
      <c r="H113" s="62">
        <f>VLOOKUP($A$113,$A$99:$AA$109,8)</f>
        <v>83.351341247558594</v>
      </c>
      <c r="I113" s="62">
        <f>VLOOKUP($A$113,$A$99:$AA$109,9)</f>
        <v>83.623664855957031</v>
      </c>
      <c r="J113" s="62">
        <f>VLOOKUP($A$113,$A$99:$AA$109,10)</f>
        <v>83.890327453613281</v>
      </c>
      <c r="K113" s="62">
        <f>VLOOKUP($A$113,$A$99:$AA$109,11)</f>
        <v>84.160194396972656</v>
      </c>
      <c r="L113" s="62">
        <f>VLOOKUP($A$113,$A$99:$AA$109,12)</f>
        <v>84.417533874511719</v>
      </c>
      <c r="M113" s="62">
        <f>VLOOKUP($A$113,$A$99:$AA$109,13)</f>
        <v>84.67041015625</v>
      </c>
      <c r="N113" s="62">
        <f>VLOOKUP($A$113,$A$99:$AA$109,14)</f>
        <v>84.919647216796875</v>
      </c>
      <c r="O113" s="62">
        <f>VLOOKUP($A$113,$A$99:$AA$109,15)</f>
        <v>85.150588989257813</v>
      </c>
      <c r="P113" s="62">
        <f>VLOOKUP($A$113,$A$99:$AA$109,16)</f>
        <v>85.375740051269531</v>
      </c>
      <c r="Q113" s="62">
        <f>VLOOKUP($A$113,$A$99:$AA$109,17)</f>
        <v>85.590911865234375</v>
      </c>
      <c r="R113" s="62">
        <f>VLOOKUP($A$113,$A$99:$AA$109,18)</f>
        <v>85.807304382324219</v>
      </c>
      <c r="S113" s="62">
        <f>VLOOKUP($A$113,$A$99:$AA$109,19)</f>
        <v>86.000923156738281</v>
      </c>
      <c r="T113" s="62">
        <f>VLOOKUP($A$113,$A$99:$AA$109,20)</f>
        <v>86.191062927246094</v>
      </c>
      <c r="U113" s="62">
        <f>VLOOKUP($A$113,$A$99:$AA$109,21)</f>
        <v>86.38153076171875</v>
      </c>
      <c r="V113" s="62">
        <f>VLOOKUP($A$113,$A$99:$AA$109,22)</f>
        <v>86.557060241699219</v>
      </c>
      <c r="W113" s="62">
        <f>VLOOKUP($A$113,$A$99:$AA$109,23)</f>
        <v>86.739517211914063</v>
      </c>
      <c r="X113" s="62">
        <f>VLOOKUP($A$113,$A$99:$AA$109,24)</f>
        <v>86.928565979003906</v>
      </c>
      <c r="Y113" s="62">
        <f>VLOOKUP($A$113,$A$99:$AA$109,25)</f>
        <v>87.104652404785156</v>
      </c>
      <c r="Z113" s="62">
        <f>VLOOKUP($A$113,$A$99:$AA$109,26)</f>
        <v>87.26849365234375</v>
      </c>
      <c r="AA113" s="63">
        <f>VLOOKUP($A$113,$A$99:$AA$109,27)</f>
        <v>87.414215087890625</v>
      </c>
    </row>
    <row r="114" spans="1:27" x14ac:dyDescent="0.25">
      <c r="A114" s="25"/>
      <c r="B114" s="25"/>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x14ac:dyDescent="0.25">
      <c r="A115" s="161" t="s">
        <v>87</v>
      </c>
      <c r="B115" s="161"/>
      <c r="C115" s="161"/>
      <c r="D115" s="161"/>
    </row>
    <row r="138" spans="1:38" ht="15.75" x14ac:dyDescent="0.25">
      <c r="A138" s="163" t="s">
        <v>379</v>
      </c>
      <c r="B138" s="163"/>
      <c r="C138" s="163"/>
      <c r="D138" s="163"/>
      <c r="E138" s="163"/>
      <c r="F138" s="163"/>
      <c r="G138" s="111"/>
      <c r="H138" s="111"/>
      <c r="I138" s="111"/>
      <c r="J138" s="111"/>
      <c r="K138" s="112"/>
      <c r="L138" s="111"/>
      <c r="M138" s="111"/>
      <c r="N138" s="111"/>
      <c r="O138" s="111"/>
      <c r="P138" s="169"/>
      <c r="Q138" s="169"/>
      <c r="R138" s="169"/>
      <c r="S138" s="169"/>
      <c r="T138" s="169"/>
      <c r="U138" s="169"/>
      <c r="V138" s="169"/>
      <c r="W138" s="113"/>
      <c r="X138" s="113"/>
      <c r="Y138" s="113"/>
      <c r="Z138" s="113"/>
      <c r="AA138" s="113"/>
      <c r="AB138" s="113"/>
      <c r="AC138" s="113"/>
      <c r="AD138" s="113"/>
      <c r="AE138" s="113"/>
      <c r="AF138" s="113"/>
      <c r="AG138" s="113"/>
      <c r="AH138" s="113"/>
      <c r="AI138" s="113"/>
      <c r="AJ138" s="113"/>
      <c r="AK138" s="113"/>
      <c r="AL138" s="113"/>
    </row>
    <row r="139" spans="1:38" ht="15.75" x14ac:dyDescent="0.25">
      <c r="A139" s="156" t="s">
        <v>29</v>
      </c>
      <c r="B139" s="156"/>
      <c r="C139" s="156"/>
      <c r="D139" s="156"/>
      <c r="E139" s="156"/>
      <c r="F139" s="156"/>
      <c r="G139" s="31"/>
      <c r="H139" s="31"/>
      <c r="I139" s="31"/>
      <c r="J139" s="31"/>
      <c r="K139" s="157" t="s">
        <v>86</v>
      </c>
      <c r="L139" s="157"/>
      <c r="M139" s="31"/>
      <c r="N139" s="31"/>
      <c r="O139" s="31"/>
      <c r="P139" s="156"/>
      <c r="Q139" s="156"/>
      <c r="R139" s="156"/>
      <c r="S139" s="156"/>
      <c r="T139" s="156"/>
      <c r="U139" s="156"/>
      <c r="V139" s="156"/>
      <c r="W139" s="11"/>
      <c r="X139" s="11"/>
      <c r="Y139" s="11"/>
      <c r="Z139" s="11"/>
      <c r="AA139" s="11"/>
      <c r="AB139" s="11"/>
      <c r="AC139" s="11"/>
      <c r="AD139" s="11"/>
      <c r="AE139" s="11"/>
      <c r="AF139" s="11"/>
      <c r="AG139" s="11"/>
      <c r="AH139" s="11"/>
      <c r="AI139" s="11"/>
      <c r="AJ139" s="11"/>
      <c r="AK139" s="11"/>
      <c r="AL139" s="11"/>
    </row>
    <row r="141" spans="1:38" ht="18.75" x14ac:dyDescent="0.25">
      <c r="A141" s="167" t="s">
        <v>399</v>
      </c>
      <c r="B141" s="167"/>
      <c r="C141" s="167"/>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38"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1:38" x14ac:dyDescent="0.25">
      <c r="A143" s="14" t="s">
        <v>84</v>
      </c>
      <c r="B143" s="15" t="s">
        <v>83</v>
      </c>
      <c r="C143" s="87" t="s">
        <v>394</v>
      </c>
      <c r="D143" s="87" t="s">
        <v>393</v>
      </c>
      <c r="E143" s="87" t="s">
        <v>392</v>
      </c>
      <c r="F143" s="87" t="s">
        <v>391</v>
      </c>
      <c r="G143" s="87" t="s">
        <v>390</v>
      </c>
      <c r="H143" s="87" t="s">
        <v>389</v>
      </c>
      <c r="I143" s="87" t="s">
        <v>388</v>
      </c>
      <c r="J143" s="87" t="s">
        <v>387</v>
      </c>
      <c r="K143" s="87" t="s">
        <v>386</v>
      </c>
      <c r="L143" s="87" t="s">
        <v>385</v>
      </c>
      <c r="M143" s="87" t="s">
        <v>384</v>
      </c>
      <c r="N143" s="32" t="s">
        <v>45</v>
      </c>
      <c r="O143" s="32" t="s">
        <v>46</v>
      </c>
      <c r="P143" s="32" t="s">
        <v>47</v>
      </c>
      <c r="Q143" s="32" t="s">
        <v>48</v>
      </c>
      <c r="R143" s="32" t="s">
        <v>49</v>
      </c>
      <c r="S143" s="32" t="s">
        <v>50</v>
      </c>
      <c r="T143" s="32" t="s">
        <v>51</v>
      </c>
      <c r="U143" s="32" t="s">
        <v>52</v>
      </c>
      <c r="V143" s="32" t="s">
        <v>53</v>
      </c>
      <c r="W143" s="32" t="s">
        <v>54</v>
      </c>
      <c r="X143" s="32" t="s">
        <v>55</v>
      </c>
      <c r="Y143" s="32" t="s">
        <v>56</v>
      </c>
      <c r="Z143" s="32" t="s">
        <v>57</v>
      </c>
      <c r="AA143" s="32" t="s">
        <v>58</v>
      </c>
      <c r="AB143" s="32" t="s">
        <v>59</v>
      </c>
      <c r="AC143" s="32" t="s">
        <v>60</v>
      </c>
      <c r="AD143" s="32" t="s">
        <v>61</v>
      </c>
      <c r="AE143" s="32" t="s">
        <v>62</v>
      </c>
      <c r="AF143" s="32" t="s">
        <v>63</v>
      </c>
      <c r="AG143" s="32" t="s">
        <v>64</v>
      </c>
      <c r="AH143" s="32" t="s">
        <v>65</v>
      </c>
      <c r="AI143" s="32" t="s">
        <v>66</v>
      </c>
      <c r="AJ143" s="32" t="s">
        <v>67</v>
      </c>
      <c r="AK143" s="32" t="s">
        <v>68</v>
      </c>
      <c r="AL143" s="33" t="s">
        <v>69</v>
      </c>
    </row>
    <row r="144" spans="1:38" x14ac:dyDescent="0.25">
      <c r="A144" s="18">
        <v>1</v>
      </c>
      <c r="B144" s="26" t="s">
        <v>319</v>
      </c>
      <c r="C144" s="84">
        <v>-71</v>
      </c>
      <c r="D144" s="89">
        <v>137</v>
      </c>
      <c r="E144" s="89">
        <v>179</v>
      </c>
      <c r="F144" s="89">
        <v>162</v>
      </c>
      <c r="G144" s="89">
        <v>131</v>
      </c>
      <c r="H144" s="89">
        <v>157</v>
      </c>
      <c r="I144" s="89">
        <v>194</v>
      </c>
      <c r="J144" s="89">
        <v>30</v>
      </c>
      <c r="K144" s="89">
        <v>-84</v>
      </c>
      <c r="L144" s="89">
        <v>-34</v>
      </c>
      <c r="M144" s="89">
        <v>-23</v>
      </c>
      <c r="N144" s="88">
        <v>9.2289209365844727</v>
      </c>
      <c r="O144" s="88">
        <v>9.3895978927612305</v>
      </c>
      <c r="P144" s="88">
        <v>9.242131233215332</v>
      </c>
      <c r="Q144" s="88">
        <v>14.228923797607422</v>
      </c>
      <c r="R144" s="88">
        <v>13.516532897949219</v>
      </c>
      <c r="S144" s="88">
        <v>12.969826698303223</v>
      </c>
      <c r="T144" s="88">
        <v>14.483439445495605</v>
      </c>
      <c r="U144" s="89">
        <v>14.431699752807617</v>
      </c>
      <c r="V144" s="89">
        <v>13.547945022583008</v>
      </c>
      <c r="W144" s="89">
        <v>14.698568344116211</v>
      </c>
      <c r="X144" s="89">
        <v>14.577539443969727</v>
      </c>
      <c r="Y144" s="89">
        <v>13.494936943054199</v>
      </c>
      <c r="Z144" s="89">
        <v>13.345418930053711</v>
      </c>
      <c r="AA144" s="89">
        <v>12.623139381408691</v>
      </c>
      <c r="AB144" s="89">
        <v>13.631617546081543</v>
      </c>
      <c r="AC144" s="89">
        <v>12.578690528869629</v>
      </c>
      <c r="AD144" s="89">
        <v>11.534647941589355</v>
      </c>
      <c r="AE144" s="89">
        <v>10.47853946685791</v>
      </c>
      <c r="AF144" s="89">
        <v>9.5369853973388672</v>
      </c>
      <c r="AG144" s="89">
        <v>9.6919431686401367</v>
      </c>
      <c r="AH144" s="89">
        <v>10.723980903625488</v>
      </c>
      <c r="AI144" s="89">
        <v>9.9444046020507812</v>
      </c>
      <c r="AJ144" s="89">
        <v>8.9386301040649414</v>
      </c>
      <c r="AK144" s="89">
        <v>8.2026214599609375</v>
      </c>
      <c r="AL144" s="90">
        <v>7.2459697723388672</v>
      </c>
    </row>
    <row r="145" spans="1:38" x14ac:dyDescent="0.25">
      <c r="A145" s="19">
        <v>2</v>
      </c>
      <c r="B145" s="16" t="s">
        <v>320</v>
      </c>
      <c r="C145" s="85">
        <v>36</v>
      </c>
      <c r="D145" s="92">
        <v>-24</v>
      </c>
      <c r="E145" s="92">
        <v>107</v>
      </c>
      <c r="F145" s="92">
        <v>166</v>
      </c>
      <c r="G145" s="92">
        <v>76</v>
      </c>
      <c r="H145" s="92">
        <v>17</v>
      </c>
      <c r="I145" s="92">
        <v>101</v>
      </c>
      <c r="J145" s="92">
        <v>110</v>
      </c>
      <c r="K145" s="92">
        <v>-80</v>
      </c>
      <c r="L145" s="92">
        <v>-15</v>
      </c>
      <c r="M145" s="92">
        <v>-87</v>
      </c>
      <c r="N145" s="91">
        <v>-13.370089530944824</v>
      </c>
      <c r="O145" s="91">
        <v>-11.634536743164063</v>
      </c>
      <c r="P145" s="91">
        <v>-12.687191009521484</v>
      </c>
      <c r="Q145" s="91">
        <v>-1.902989387512207</v>
      </c>
      <c r="R145" s="91">
        <v>-5.0526256561279297</v>
      </c>
      <c r="S145" s="91">
        <v>-5.2919116020202637</v>
      </c>
      <c r="T145" s="91">
        <v>-6.1357278823852539</v>
      </c>
      <c r="U145" s="92">
        <v>-6.369682788848877</v>
      </c>
      <c r="V145" s="92">
        <v>-6.5704798698425293</v>
      </c>
      <c r="W145" s="92">
        <v>-7.1401820182800293</v>
      </c>
      <c r="X145" s="92">
        <v>-6.1686100959777832</v>
      </c>
      <c r="Y145" s="92">
        <v>-6.9174699783325195</v>
      </c>
      <c r="Z145" s="92">
        <v>-6.7940812110900879</v>
      </c>
      <c r="AA145" s="92">
        <v>-5.733269214630127</v>
      </c>
      <c r="AB145" s="92">
        <v>-6.3808956146240234</v>
      </c>
      <c r="AC145" s="92">
        <v>-7.5845203399658203</v>
      </c>
      <c r="AD145" s="92">
        <v>-8.7400960922241211</v>
      </c>
      <c r="AE145" s="92">
        <v>-9.7555360794067383</v>
      </c>
      <c r="AF145" s="92">
        <v>-8.9923496246337891</v>
      </c>
      <c r="AG145" s="92">
        <v>-10.281888008117676</v>
      </c>
      <c r="AH145" s="92">
        <v>-9.2744159698486328</v>
      </c>
      <c r="AI145" s="92">
        <v>-10.071250915527344</v>
      </c>
      <c r="AJ145" s="92">
        <v>-11.259390830993652</v>
      </c>
      <c r="AK145" s="92">
        <v>-11.027632713317871</v>
      </c>
      <c r="AL145" s="93">
        <v>-11.259313583374023</v>
      </c>
    </row>
    <row r="146" spans="1:38" x14ac:dyDescent="0.25">
      <c r="A146" s="19">
        <v>3</v>
      </c>
      <c r="B146" s="16" t="s">
        <v>321</v>
      </c>
      <c r="C146" s="85">
        <v>-51</v>
      </c>
      <c r="D146" s="92">
        <v>-63</v>
      </c>
      <c r="E146" s="92">
        <v>3</v>
      </c>
      <c r="F146" s="92">
        <v>176</v>
      </c>
      <c r="G146" s="92">
        <v>-7</v>
      </c>
      <c r="H146" s="92">
        <v>33</v>
      </c>
      <c r="I146" s="92">
        <v>29</v>
      </c>
      <c r="J146" s="92">
        <v>-35</v>
      </c>
      <c r="K146" s="92">
        <v>44</v>
      </c>
      <c r="L146" s="92">
        <v>-2</v>
      </c>
      <c r="M146" s="92">
        <v>-93</v>
      </c>
      <c r="N146" s="91">
        <v>-18.088699340820312</v>
      </c>
      <c r="O146" s="91">
        <v>-17.877128601074219</v>
      </c>
      <c r="P146" s="91">
        <v>-17.256198883056641</v>
      </c>
      <c r="Q146" s="91">
        <v>-12.668119430541992</v>
      </c>
      <c r="R146" s="91">
        <v>-14.59544563293457</v>
      </c>
      <c r="S146" s="91">
        <v>-14.122931480407715</v>
      </c>
      <c r="T146" s="91">
        <v>-13.549226760864258</v>
      </c>
      <c r="U146" s="92">
        <v>-14.580667495727539</v>
      </c>
      <c r="V146" s="92">
        <v>-14.157305717468262</v>
      </c>
      <c r="W146" s="92">
        <v>-13.711479187011719</v>
      </c>
      <c r="X146" s="92">
        <v>-13.949037551879883</v>
      </c>
      <c r="Y146" s="92">
        <v>-14.830127716064453</v>
      </c>
      <c r="Z146" s="92">
        <v>-14.843770027160645</v>
      </c>
      <c r="AA146" s="92">
        <v>-15.59990406036377</v>
      </c>
      <c r="AB146" s="92">
        <v>-14.793620109558105</v>
      </c>
      <c r="AC146" s="92">
        <v>-16.123952865600586</v>
      </c>
      <c r="AD146" s="92">
        <v>-16.594738006591797</v>
      </c>
      <c r="AE146" s="92">
        <v>-16.449682235717773</v>
      </c>
      <c r="AF146" s="92">
        <v>-17.603876113891602</v>
      </c>
      <c r="AG146" s="92">
        <v>-17.242391586303711</v>
      </c>
      <c r="AH146" s="92">
        <v>-17.601827621459961</v>
      </c>
      <c r="AI146" s="92">
        <v>-17.593818664550781</v>
      </c>
      <c r="AJ146" s="92">
        <v>-18.515384674072266</v>
      </c>
      <c r="AK146" s="92">
        <v>-18.996086120605469</v>
      </c>
      <c r="AL146" s="93">
        <v>-19.225828170776367</v>
      </c>
    </row>
    <row r="147" spans="1:38" x14ac:dyDescent="0.25">
      <c r="A147" s="19">
        <v>4</v>
      </c>
      <c r="B147" s="16" t="s">
        <v>322</v>
      </c>
      <c r="C147" s="85">
        <v>-36</v>
      </c>
      <c r="D147" s="92">
        <v>-22</v>
      </c>
      <c r="E147" s="92">
        <v>102</v>
      </c>
      <c r="F147" s="92">
        <v>-19</v>
      </c>
      <c r="G147" s="92">
        <v>102</v>
      </c>
      <c r="H147" s="92">
        <v>49</v>
      </c>
      <c r="I147" s="92">
        <v>77</v>
      </c>
      <c r="J147" s="92">
        <v>-51</v>
      </c>
      <c r="K147" s="92">
        <v>-72</v>
      </c>
      <c r="L147" s="92">
        <v>-56</v>
      </c>
      <c r="M147" s="92">
        <v>8</v>
      </c>
      <c r="N147" s="92">
        <v>-26.183469772338867</v>
      </c>
      <c r="O147" s="92">
        <v>-25.153770446777344</v>
      </c>
      <c r="P147" s="92">
        <v>-24.888555526733398</v>
      </c>
      <c r="Q147" s="92">
        <v>-20.049980163574219</v>
      </c>
      <c r="R147" s="92">
        <v>-22.120241165161133</v>
      </c>
      <c r="S147" s="92">
        <v>-22.987360000610352</v>
      </c>
      <c r="T147" s="92">
        <v>-22.979402542114258</v>
      </c>
      <c r="U147" s="92">
        <v>-24.085561752319336</v>
      </c>
      <c r="V147" s="92">
        <v>-22.985649108886719</v>
      </c>
      <c r="W147" s="92">
        <v>-23.467397689819336</v>
      </c>
      <c r="X147" s="92">
        <v>-24.691276550292969</v>
      </c>
      <c r="Y147" s="92">
        <v>-23.76347541809082</v>
      </c>
      <c r="Z147" s="92">
        <v>-23.966342926025391</v>
      </c>
      <c r="AA147" s="92">
        <v>-26.451194763183594</v>
      </c>
      <c r="AB147" s="92">
        <v>-24.853612899780273</v>
      </c>
      <c r="AC147" s="92">
        <v>-26.485713958740234</v>
      </c>
      <c r="AD147" s="92">
        <v>-26.73979377746582</v>
      </c>
      <c r="AE147" s="92">
        <v>-27.468572616577148</v>
      </c>
      <c r="AF147" s="92">
        <v>-28.669546127319336</v>
      </c>
      <c r="AG147" s="92">
        <v>-28.056648254394531</v>
      </c>
      <c r="AH147" s="92">
        <v>-27.693124771118164</v>
      </c>
      <c r="AI147" s="92">
        <v>-29.117368698120117</v>
      </c>
      <c r="AJ147" s="92">
        <v>-29.492828369140625</v>
      </c>
      <c r="AK147" s="92">
        <v>-29.971405029296875</v>
      </c>
      <c r="AL147" s="93">
        <v>-30.274110794067383</v>
      </c>
    </row>
    <row r="148" spans="1:38" x14ac:dyDescent="0.25">
      <c r="A148" s="19">
        <v>5</v>
      </c>
      <c r="B148" s="16" t="s">
        <v>323</v>
      </c>
      <c r="C148" s="85">
        <v>21</v>
      </c>
      <c r="D148" s="92">
        <v>97</v>
      </c>
      <c r="E148" s="92">
        <v>26</v>
      </c>
      <c r="F148" s="92">
        <v>-10</v>
      </c>
      <c r="G148" s="92">
        <v>98</v>
      </c>
      <c r="H148" s="92">
        <v>107</v>
      </c>
      <c r="I148" s="92">
        <v>113</v>
      </c>
      <c r="J148" s="92">
        <v>12</v>
      </c>
      <c r="K148" s="92">
        <v>84</v>
      </c>
      <c r="L148" s="92">
        <v>33</v>
      </c>
      <c r="M148" s="92">
        <v>24</v>
      </c>
      <c r="N148" s="92">
        <v>45.368068695068359</v>
      </c>
      <c r="O148" s="92">
        <v>45.263843536376953</v>
      </c>
      <c r="P148" s="92">
        <v>45.956150054931641</v>
      </c>
      <c r="Q148" s="92">
        <v>50.895195007324219</v>
      </c>
      <c r="R148" s="92">
        <v>48.977371215820313</v>
      </c>
      <c r="S148" s="92">
        <v>49.293525695800781</v>
      </c>
      <c r="T148" s="92">
        <v>49.714649200439453</v>
      </c>
      <c r="U148" s="92">
        <v>48.336917877197266</v>
      </c>
      <c r="V148" s="92">
        <v>49.390472412109375</v>
      </c>
      <c r="W148" s="92">
        <v>49.761650085449219</v>
      </c>
      <c r="X148" s="92">
        <v>48.710426330566406</v>
      </c>
      <c r="Y148" s="92">
        <v>48.317955017089844</v>
      </c>
      <c r="Z148" s="92">
        <v>47.783935546875</v>
      </c>
      <c r="AA148" s="92">
        <v>46.924190521240234</v>
      </c>
      <c r="AB148" s="92">
        <v>48.605918884277344</v>
      </c>
      <c r="AC148" s="92">
        <v>47.304946899414063</v>
      </c>
      <c r="AD148" s="92">
        <v>47.096202850341797</v>
      </c>
      <c r="AE148" s="92">
        <v>46.138641357421875</v>
      </c>
      <c r="AF148" s="92">
        <v>45.371433258056641</v>
      </c>
      <c r="AG148" s="92">
        <v>45.225620269775391</v>
      </c>
      <c r="AH148" s="92">
        <v>45.815132141113281</v>
      </c>
      <c r="AI148" s="92">
        <v>44.859569549560547</v>
      </c>
      <c r="AJ148" s="92">
        <v>44.210792541503906</v>
      </c>
      <c r="AK148" s="92">
        <v>44.498672485351563</v>
      </c>
      <c r="AL148" s="93">
        <v>43.992912292480469</v>
      </c>
    </row>
    <row r="149" spans="1:38" x14ac:dyDescent="0.25">
      <c r="A149" s="19">
        <v>6</v>
      </c>
      <c r="B149" s="16" t="s">
        <v>324</v>
      </c>
      <c r="C149" s="85">
        <v>204</v>
      </c>
      <c r="D149" s="92">
        <v>126</v>
      </c>
      <c r="E149" s="92">
        <v>93</v>
      </c>
      <c r="F149" s="92">
        <v>114</v>
      </c>
      <c r="G149" s="92">
        <v>115</v>
      </c>
      <c r="H149" s="92">
        <v>206</v>
      </c>
      <c r="I149" s="92">
        <v>225</v>
      </c>
      <c r="J149" s="92">
        <v>154</v>
      </c>
      <c r="K149" s="92">
        <v>142</v>
      </c>
      <c r="L149" s="92">
        <v>29</v>
      </c>
      <c r="M149" s="92">
        <v>79</v>
      </c>
      <c r="N149" s="92">
        <v>116.01857757568359</v>
      </c>
      <c r="O149" s="92">
        <v>117.31375885009766</v>
      </c>
      <c r="P149" s="92">
        <v>118.48768615722656</v>
      </c>
      <c r="Q149" s="92">
        <v>122.44509124755859</v>
      </c>
      <c r="R149" s="92">
        <v>121.76209259033203</v>
      </c>
      <c r="S149" s="92">
        <v>121.06246948242187</v>
      </c>
      <c r="T149" s="92">
        <v>121.5457763671875</v>
      </c>
      <c r="U149" s="92">
        <v>120.95610809326172</v>
      </c>
      <c r="V149" s="92">
        <v>121.36235046386719</v>
      </c>
      <c r="W149" s="92">
        <v>121.49964904785156</v>
      </c>
      <c r="X149" s="92">
        <v>120.66925811767578</v>
      </c>
      <c r="Y149" s="92">
        <v>120.2674560546875</v>
      </c>
      <c r="Z149" s="92">
        <v>120.05263519287109</v>
      </c>
      <c r="AA149" s="92">
        <v>119.26210021972656</v>
      </c>
      <c r="AB149" s="92">
        <v>119.46592712402344</v>
      </c>
      <c r="AC149" s="92">
        <v>118.72198486328125</v>
      </c>
      <c r="AD149" s="92">
        <v>118.36015319824219</v>
      </c>
      <c r="AE149" s="92">
        <v>117.91199493408203</v>
      </c>
      <c r="AF149" s="92">
        <v>116.54712677001953</v>
      </c>
      <c r="AG149" s="92">
        <v>117.05113220214844</v>
      </c>
      <c r="AH149" s="92">
        <v>117.31432342529297</v>
      </c>
      <c r="AI149" s="92">
        <v>116.39142608642578</v>
      </c>
      <c r="AJ149" s="92">
        <v>115.50296020507812</v>
      </c>
      <c r="AK149" s="92">
        <v>116.3046875</v>
      </c>
      <c r="AL149" s="93">
        <v>115.87938690185547</v>
      </c>
    </row>
    <row r="150" spans="1:38" x14ac:dyDescent="0.25">
      <c r="A150" s="19">
        <v>7</v>
      </c>
      <c r="B150" s="16" t="s">
        <v>325</v>
      </c>
      <c r="C150" s="85">
        <v>208</v>
      </c>
      <c r="D150" s="92">
        <v>316</v>
      </c>
      <c r="E150" s="92">
        <v>202</v>
      </c>
      <c r="F150" s="92">
        <v>24</v>
      </c>
      <c r="G150" s="92">
        <v>182</v>
      </c>
      <c r="H150" s="92">
        <v>313</v>
      </c>
      <c r="I150" s="92">
        <v>292</v>
      </c>
      <c r="J150" s="92">
        <v>157</v>
      </c>
      <c r="K150" s="92">
        <v>48</v>
      </c>
      <c r="L150" s="92">
        <v>62</v>
      </c>
      <c r="M150" s="92">
        <v>37</v>
      </c>
      <c r="N150" s="92">
        <v>114.24645233154297</v>
      </c>
      <c r="O150" s="92">
        <v>114.23857879638672</v>
      </c>
      <c r="P150" s="92">
        <v>113.7501220703125</v>
      </c>
      <c r="Q150" s="92">
        <v>119.18049621582031</v>
      </c>
      <c r="R150" s="92">
        <v>118.19995880126953</v>
      </c>
      <c r="S150" s="92">
        <v>118.75310516357422</v>
      </c>
      <c r="T150" s="92">
        <v>119.03341674804688</v>
      </c>
      <c r="U150" s="92">
        <v>119.228759765625</v>
      </c>
      <c r="V150" s="92">
        <v>118.4798583984375</v>
      </c>
      <c r="W150" s="92">
        <v>118.51607513427734</v>
      </c>
      <c r="X150" s="92">
        <v>117.82137298583984</v>
      </c>
      <c r="Y150" s="92">
        <v>117.35316467285156</v>
      </c>
      <c r="Z150" s="92">
        <v>117.42032623291016</v>
      </c>
      <c r="AA150" s="92">
        <v>116.64383697509766</v>
      </c>
      <c r="AB150" s="92">
        <v>117.305908203125</v>
      </c>
      <c r="AC150" s="92">
        <v>116.23094177246094</v>
      </c>
      <c r="AD150" s="92">
        <v>115.35931396484375</v>
      </c>
      <c r="AE150" s="92">
        <v>115.02666473388672</v>
      </c>
      <c r="AF150" s="92">
        <v>114.02946472167969</v>
      </c>
      <c r="AG150" s="92">
        <v>114.24958801269531</v>
      </c>
      <c r="AH150" s="92">
        <v>114.5369873046875</v>
      </c>
      <c r="AI150" s="92">
        <v>113.45610046386719</v>
      </c>
      <c r="AJ150" s="92">
        <v>112.60170745849609</v>
      </c>
      <c r="AK150" s="92">
        <v>112.86483001708984</v>
      </c>
      <c r="AL150" s="93">
        <v>113.0743408203125</v>
      </c>
    </row>
    <row r="151" spans="1:38" x14ac:dyDescent="0.25">
      <c r="A151" s="19">
        <v>8</v>
      </c>
      <c r="B151" s="16" t="s">
        <v>326</v>
      </c>
      <c r="C151" s="85">
        <v>54</v>
      </c>
      <c r="D151" s="92">
        <v>120</v>
      </c>
      <c r="E151" s="92">
        <v>169</v>
      </c>
      <c r="F151" s="92">
        <v>223</v>
      </c>
      <c r="G151" s="92">
        <v>53</v>
      </c>
      <c r="H151" s="92">
        <v>224</v>
      </c>
      <c r="I151" s="92">
        <v>159</v>
      </c>
      <c r="J151" s="92">
        <v>16</v>
      </c>
      <c r="K151" s="92">
        <v>-75</v>
      </c>
      <c r="L151" s="92">
        <v>93</v>
      </c>
      <c r="M151" s="92">
        <v>-58</v>
      </c>
      <c r="N151" s="92">
        <v>20.292335510253906</v>
      </c>
      <c r="O151" s="92">
        <v>21.231670379638672</v>
      </c>
      <c r="P151" s="92">
        <v>20.466072082519531</v>
      </c>
      <c r="Q151" s="92">
        <v>25.83445930480957</v>
      </c>
      <c r="R151" s="92">
        <v>25.010250091552734</v>
      </c>
      <c r="S151" s="92">
        <v>24.404035568237305</v>
      </c>
      <c r="T151" s="92">
        <v>24.685146331787109</v>
      </c>
      <c r="U151" s="92">
        <v>22.956602096557617</v>
      </c>
      <c r="V151" s="92">
        <v>23.570045471191406</v>
      </c>
      <c r="W151" s="92">
        <v>24.2947998046875</v>
      </c>
      <c r="X151" s="92">
        <v>23.611967086791992</v>
      </c>
      <c r="Y151" s="92">
        <v>22.973297119140625</v>
      </c>
      <c r="Z151" s="92">
        <v>23.463449478149414</v>
      </c>
      <c r="AA151" s="92">
        <v>21.853654861450195</v>
      </c>
      <c r="AB151" s="92">
        <v>22.832332611083984</v>
      </c>
      <c r="AC151" s="92">
        <v>21.297792434692383</v>
      </c>
      <c r="AD151" s="92">
        <v>21.503084182739258</v>
      </c>
      <c r="AE151" s="92">
        <v>21.190971374511719</v>
      </c>
      <c r="AF151" s="92">
        <v>20.133787155151367</v>
      </c>
      <c r="AG151" s="92">
        <v>20.465402603149414</v>
      </c>
      <c r="AH151" s="92">
        <v>21.016304016113281</v>
      </c>
      <c r="AI151" s="92">
        <v>19.825859069824219</v>
      </c>
      <c r="AJ151" s="92">
        <v>18.866508483886719</v>
      </c>
      <c r="AK151" s="92">
        <v>19.100303649902344</v>
      </c>
      <c r="AL151" s="93">
        <v>18.309736251831055</v>
      </c>
    </row>
    <row r="152" spans="1:38" x14ac:dyDescent="0.25">
      <c r="A152" s="19">
        <v>9</v>
      </c>
      <c r="B152" s="16" t="s">
        <v>327</v>
      </c>
      <c r="C152" s="85">
        <v>141</v>
      </c>
      <c r="D152" s="92">
        <v>113</v>
      </c>
      <c r="E152" s="92">
        <v>85</v>
      </c>
      <c r="F152" s="92">
        <v>55</v>
      </c>
      <c r="G152" s="92">
        <v>57</v>
      </c>
      <c r="H152" s="92">
        <v>151</v>
      </c>
      <c r="I152" s="92">
        <v>2</v>
      </c>
      <c r="J152" s="92">
        <v>-123</v>
      </c>
      <c r="K152" s="92">
        <v>-11</v>
      </c>
      <c r="L152" s="92">
        <v>-98</v>
      </c>
      <c r="M152" s="92">
        <v>-40</v>
      </c>
      <c r="N152" s="92">
        <v>-43.557815551757813</v>
      </c>
      <c r="O152" s="92">
        <v>-42.571964263916016</v>
      </c>
      <c r="P152" s="92">
        <v>-41.914203643798828</v>
      </c>
      <c r="Q152" s="92">
        <v>-37.656551361083984</v>
      </c>
      <c r="R152" s="92">
        <v>-35.537296295166016</v>
      </c>
      <c r="S152" s="92">
        <v>-36.821872711181641</v>
      </c>
      <c r="T152" s="92">
        <v>-35.530696868896484</v>
      </c>
      <c r="U152" s="92">
        <v>-35.133861541748047</v>
      </c>
      <c r="V152" s="92">
        <v>-34.756282806396484</v>
      </c>
      <c r="W152" s="92">
        <v>-33.061286926269531</v>
      </c>
      <c r="X152" s="92">
        <v>-34.260311126708984</v>
      </c>
      <c r="Y152" s="92">
        <v>-34.842113494873047</v>
      </c>
      <c r="Z152" s="92">
        <v>-35.103500366210938</v>
      </c>
      <c r="AA152" s="92">
        <v>-35.885517120361328</v>
      </c>
      <c r="AB152" s="92">
        <v>-34.998554229736328</v>
      </c>
      <c r="AC152" s="92">
        <v>-36.739532470703125</v>
      </c>
      <c r="AD152" s="92">
        <v>-36.443927764892578</v>
      </c>
      <c r="AE152" s="92">
        <v>-37.331840515136719</v>
      </c>
      <c r="AF152" s="92">
        <v>-39.363109588623047</v>
      </c>
      <c r="AG152" s="92">
        <v>-37.982250213623047</v>
      </c>
      <c r="AH152" s="92">
        <v>-36.532630920410156</v>
      </c>
      <c r="AI152" s="92">
        <v>-37.939586639404297</v>
      </c>
      <c r="AJ152" s="92">
        <v>-39.178607940673828</v>
      </c>
      <c r="AK152" s="92">
        <v>-39.441387176513672</v>
      </c>
      <c r="AL152" s="93">
        <v>-38.150112152099609</v>
      </c>
    </row>
    <row r="153" spans="1:38" x14ac:dyDescent="0.25">
      <c r="A153" s="19">
        <v>10</v>
      </c>
      <c r="B153" s="16" t="s">
        <v>328</v>
      </c>
      <c r="C153" s="85">
        <v>243</v>
      </c>
      <c r="D153" s="92">
        <v>323</v>
      </c>
      <c r="E153" s="92">
        <v>301</v>
      </c>
      <c r="F153" s="92">
        <v>161</v>
      </c>
      <c r="G153" s="92">
        <v>75</v>
      </c>
      <c r="H153" s="92">
        <v>271</v>
      </c>
      <c r="I153" s="92">
        <v>57</v>
      </c>
      <c r="J153" s="92">
        <v>90</v>
      </c>
      <c r="K153" s="92">
        <v>222</v>
      </c>
      <c r="L153" s="92">
        <v>250</v>
      </c>
      <c r="M153" s="92">
        <v>238</v>
      </c>
      <c r="N153" s="92">
        <v>167.58537292480469</v>
      </c>
      <c r="O153" s="92">
        <v>168.07135009765625</v>
      </c>
      <c r="P153" s="92">
        <v>168.50898742675781</v>
      </c>
      <c r="Q153" s="92">
        <v>172.71340942382812</v>
      </c>
      <c r="R153" s="92">
        <v>172.26289367675781</v>
      </c>
      <c r="S153" s="92">
        <v>171.67044067382812</v>
      </c>
      <c r="T153" s="92">
        <v>172.59805297851562</v>
      </c>
      <c r="U153" s="92">
        <v>172.28302001953125</v>
      </c>
      <c r="V153" s="92">
        <v>172.26997375488281</v>
      </c>
      <c r="W153" s="92">
        <v>172.67323303222656</v>
      </c>
      <c r="X153" s="92">
        <v>171.0550537109375</v>
      </c>
      <c r="Y153" s="92">
        <v>171.65296936035156</v>
      </c>
      <c r="Z153" s="92">
        <v>171.51156616210937</v>
      </c>
      <c r="AA153" s="92">
        <v>170.43621826171875</v>
      </c>
      <c r="AB153" s="92">
        <v>171.62138366699219</v>
      </c>
      <c r="AC153" s="92">
        <v>170.81356811523437</v>
      </c>
      <c r="AD153" s="92">
        <v>169.69989013671875</v>
      </c>
      <c r="AE153" s="92">
        <v>169.18693542480469</v>
      </c>
      <c r="AF153" s="92">
        <v>168.79595947265625</v>
      </c>
      <c r="AG153" s="92">
        <v>168.59461975097656</v>
      </c>
      <c r="AH153" s="92">
        <v>169.04212951660156</v>
      </c>
      <c r="AI153" s="92">
        <v>168.42495727539062</v>
      </c>
      <c r="AJ153" s="92">
        <v>168.11721801757813</v>
      </c>
      <c r="AK153" s="92">
        <v>168.05693054199219</v>
      </c>
      <c r="AL153" s="93">
        <v>167.50236511230469</v>
      </c>
    </row>
    <row r="154" spans="1:38" x14ac:dyDescent="0.25">
      <c r="A154" s="20">
        <v>11</v>
      </c>
      <c r="B154" s="17" t="s">
        <v>329</v>
      </c>
      <c r="C154" s="86">
        <v>113</v>
      </c>
      <c r="D154" s="94">
        <v>117</v>
      </c>
      <c r="E154" s="94">
        <v>109</v>
      </c>
      <c r="F154" s="94">
        <v>-11</v>
      </c>
      <c r="G154" s="94">
        <v>-51</v>
      </c>
      <c r="H154" s="94">
        <v>-16</v>
      </c>
      <c r="I154" s="94">
        <v>13</v>
      </c>
      <c r="J154" s="94">
        <v>-20</v>
      </c>
      <c r="K154" s="94">
        <v>-18</v>
      </c>
      <c r="L154" s="94">
        <v>39</v>
      </c>
      <c r="M154" s="94">
        <v>-80</v>
      </c>
      <c r="N154" s="94">
        <v>-22.562471389770508</v>
      </c>
      <c r="O154" s="94">
        <v>-21.765514373779297</v>
      </c>
      <c r="P154" s="94">
        <v>-21.649106979370117</v>
      </c>
      <c r="Q154" s="94">
        <v>-17.390954971313477</v>
      </c>
      <c r="R154" s="94">
        <v>-17.045595169067383</v>
      </c>
      <c r="S154" s="94">
        <v>-17.512781143188477</v>
      </c>
      <c r="T154" s="94">
        <v>-17.521434783935547</v>
      </c>
      <c r="U154" s="94">
        <v>-18.303531646728516</v>
      </c>
      <c r="V154" s="94">
        <v>-17.806419372558594</v>
      </c>
      <c r="W154" s="94">
        <v>-16.992326736450195</v>
      </c>
      <c r="X154" s="94">
        <v>-18.723457336425781</v>
      </c>
      <c r="Y154" s="94">
        <v>-18.291427612304687</v>
      </c>
      <c r="Z154" s="94">
        <v>-18.636701583862305</v>
      </c>
      <c r="AA154" s="94">
        <v>-19.271978378295898</v>
      </c>
      <c r="AB154" s="94">
        <v>-18.434711456298828</v>
      </c>
      <c r="AC154" s="94">
        <v>-19.180315017700195</v>
      </c>
      <c r="AD154" s="94">
        <v>-19.431768417358398</v>
      </c>
      <c r="AE154" s="94">
        <v>-20.319896697998047</v>
      </c>
      <c r="AF154" s="94">
        <v>-21.193994522094727</v>
      </c>
      <c r="AG154" s="94">
        <v>-20.721696853637695</v>
      </c>
      <c r="AH154" s="94">
        <v>-19.960084915161133</v>
      </c>
      <c r="AI154" s="94">
        <v>-21.293924331665039</v>
      </c>
      <c r="AJ154" s="94">
        <v>-22.163986206054688</v>
      </c>
      <c r="AK154" s="94">
        <v>-22.622844696044922</v>
      </c>
      <c r="AL154" s="95">
        <v>-22.791095733642578</v>
      </c>
    </row>
    <row r="155" spans="1:38"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row>
    <row r="156" spans="1:38" x14ac:dyDescent="0.25">
      <c r="A156" s="83"/>
      <c r="B156" s="10" t="s">
        <v>85</v>
      </c>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row>
    <row r="157" spans="1:38" x14ac:dyDescent="0.25">
      <c r="A157" s="22" t="s">
        <v>84</v>
      </c>
      <c r="B157" s="15" t="s">
        <v>83</v>
      </c>
      <c r="C157" s="102" t="s">
        <v>394</v>
      </c>
      <c r="D157" s="87" t="s">
        <v>393</v>
      </c>
      <c r="E157" s="87" t="s">
        <v>392</v>
      </c>
      <c r="F157" s="87" t="s">
        <v>391</v>
      </c>
      <c r="G157" s="87" t="s">
        <v>390</v>
      </c>
      <c r="H157" s="87" t="s">
        <v>389</v>
      </c>
      <c r="I157" s="87" t="s">
        <v>388</v>
      </c>
      <c r="J157" s="87" t="s">
        <v>387</v>
      </c>
      <c r="K157" s="87" t="s">
        <v>386</v>
      </c>
      <c r="L157" s="87" t="s">
        <v>385</v>
      </c>
      <c r="M157" s="87" t="s">
        <v>384</v>
      </c>
      <c r="N157" s="46" t="s">
        <v>45</v>
      </c>
      <c r="O157" s="46" t="s">
        <v>46</v>
      </c>
      <c r="P157" s="46" t="s">
        <v>47</v>
      </c>
      <c r="Q157" s="46" t="s">
        <v>48</v>
      </c>
      <c r="R157" s="46" t="s">
        <v>49</v>
      </c>
      <c r="S157" s="46" t="s">
        <v>50</v>
      </c>
      <c r="T157" s="46" t="s">
        <v>51</v>
      </c>
      <c r="U157" s="46" t="s">
        <v>52</v>
      </c>
      <c r="V157" s="46" t="s">
        <v>53</v>
      </c>
      <c r="W157" s="46" t="s">
        <v>54</v>
      </c>
      <c r="X157" s="46" t="s">
        <v>55</v>
      </c>
      <c r="Y157" s="46" t="s">
        <v>56</v>
      </c>
      <c r="Z157" s="46" t="s">
        <v>57</v>
      </c>
      <c r="AA157" s="46" t="s">
        <v>58</v>
      </c>
      <c r="AB157" s="46" t="s">
        <v>59</v>
      </c>
      <c r="AC157" s="46" t="s">
        <v>60</v>
      </c>
      <c r="AD157" s="46" t="s">
        <v>61</v>
      </c>
      <c r="AE157" s="46" t="s">
        <v>62</v>
      </c>
      <c r="AF157" s="46" t="s">
        <v>63</v>
      </c>
      <c r="AG157" s="46" t="s">
        <v>64</v>
      </c>
      <c r="AH157" s="46" t="s">
        <v>65</v>
      </c>
      <c r="AI157" s="46" t="s">
        <v>66</v>
      </c>
      <c r="AJ157" s="46" t="s">
        <v>67</v>
      </c>
      <c r="AK157" s="46" t="s">
        <v>68</v>
      </c>
      <c r="AL157" s="47" t="s">
        <v>69</v>
      </c>
    </row>
    <row r="158" spans="1:38" x14ac:dyDescent="0.25">
      <c r="A158" s="29">
        <v>1</v>
      </c>
      <c r="B158" s="101" t="str">
        <f>VLOOKUP($A$158,$A$144:$AL$154,2)</f>
        <v>East Berwickshire</v>
      </c>
      <c r="C158" s="96">
        <f>VLOOKUP($A$158,$A$144:$AL$154,3)</f>
        <v>-71</v>
      </c>
      <c r="D158" s="97">
        <f>VLOOKUP($A$158,$A$144:$AL$154,4)</f>
        <v>137</v>
      </c>
      <c r="E158" s="97">
        <f>VLOOKUP($A$158,$A$144:$AL$154,5)</f>
        <v>179</v>
      </c>
      <c r="F158" s="97">
        <f>VLOOKUP($A$158,$A$144:$AL$154,6)</f>
        <v>162</v>
      </c>
      <c r="G158" s="97">
        <f>VLOOKUP($A$158,$A$144:$AL$154,7)</f>
        <v>131</v>
      </c>
      <c r="H158" s="97">
        <f>VLOOKUP($A$158,$A$144:$AL$154,8)</f>
        <v>157</v>
      </c>
      <c r="I158" s="97">
        <f>VLOOKUP($A$158,$A$144:$AL$154,9)</f>
        <v>194</v>
      </c>
      <c r="J158" s="97">
        <f>VLOOKUP($A$158,$A$144:$AL$154,10)</f>
        <v>30</v>
      </c>
      <c r="K158" s="97">
        <f>VLOOKUP($A$158,$A$144:$AL$154,11)</f>
        <v>-84</v>
      </c>
      <c r="L158" s="97">
        <f>VLOOKUP($A$158,$A$144:$AL$154,12)</f>
        <v>-34</v>
      </c>
      <c r="M158" s="97">
        <f>VLOOKUP($A$158,$A$144:$AL$154,13)</f>
        <v>-23</v>
      </c>
      <c r="N158" s="97">
        <f>VLOOKUP($A$158,$A$144:$AL$154,14)</f>
        <v>9.2289209365844727</v>
      </c>
      <c r="O158" s="97">
        <f>VLOOKUP($A$158,$A$144:$AL$154,15)</f>
        <v>9.3895978927612305</v>
      </c>
      <c r="P158" s="97">
        <f>VLOOKUP($A$158,$A$144:$AL$154,16)</f>
        <v>9.242131233215332</v>
      </c>
      <c r="Q158" s="97">
        <f>VLOOKUP($A$158,$A$144:$AL$154,17)</f>
        <v>14.228923797607422</v>
      </c>
      <c r="R158" s="97">
        <f>VLOOKUP($A$158,$A$144:$AL$154,18)</f>
        <v>13.516532897949219</v>
      </c>
      <c r="S158" s="97">
        <f>VLOOKUP($A$158,$A$144:$AL$154,19)</f>
        <v>12.969826698303223</v>
      </c>
      <c r="T158" s="97">
        <f>VLOOKUP($A$158,$A$144:$AL$154,20)</f>
        <v>14.483439445495605</v>
      </c>
      <c r="U158" s="97">
        <f>VLOOKUP($A$158,$A$144:$AL$154,21)</f>
        <v>14.431699752807617</v>
      </c>
      <c r="V158" s="97">
        <f>VLOOKUP($A$158,$A$144:$AL$154,22)</f>
        <v>13.547945022583008</v>
      </c>
      <c r="W158" s="97">
        <f>VLOOKUP($A$158,$A$144:$AL$154,23)</f>
        <v>14.698568344116211</v>
      </c>
      <c r="X158" s="97">
        <f>VLOOKUP($A$158,$A$144:$AL$154,24)</f>
        <v>14.577539443969727</v>
      </c>
      <c r="Y158" s="97">
        <f>VLOOKUP($A$158,$A$144:$AL$154,25)</f>
        <v>13.494936943054199</v>
      </c>
      <c r="Z158" s="97">
        <f>VLOOKUP($A$158,$A$144:$AL$154,26)</f>
        <v>13.345418930053711</v>
      </c>
      <c r="AA158" s="97">
        <f>VLOOKUP($A$158,$A$144:$AL$154,27)</f>
        <v>12.623139381408691</v>
      </c>
      <c r="AB158" s="97">
        <f>VLOOKUP($A$158,$A$144:$AL$154,28)</f>
        <v>13.631617546081543</v>
      </c>
      <c r="AC158" s="97">
        <f>VLOOKUP($A$158,$A$144:$AL$154,29)</f>
        <v>12.578690528869629</v>
      </c>
      <c r="AD158" s="97">
        <f>VLOOKUP($A$158,$A$144:$AL$154,30)</f>
        <v>11.534647941589355</v>
      </c>
      <c r="AE158" s="97">
        <f>VLOOKUP($A$158,$A$144:$AL$154,31)</f>
        <v>10.47853946685791</v>
      </c>
      <c r="AF158" s="97">
        <f>VLOOKUP($A$158,$A$144:$AL$154,32)</f>
        <v>9.5369853973388672</v>
      </c>
      <c r="AG158" s="97">
        <f>VLOOKUP($A$158,$A$144:$AL$154,33)</f>
        <v>9.6919431686401367</v>
      </c>
      <c r="AH158" s="97">
        <f>VLOOKUP($A$158,$A$144:$AL$154,34)</f>
        <v>10.723980903625488</v>
      </c>
      <c r="AI158" s="97">
        <f>VLOOKUP($A$158,$A$144:$AL$154,35)</f>
        <v>9.9444046020507812</v>
      </c>
      <c r="AJ158" s="97">
        <f>VLOOKUP($A$158,$A$144:$AL$154,36)</f>
        <v>8.9386301040649414</v>
      </c>
      <c r="AK158" s="97">
        <f>VLOOKUP($A$158,$A$144:$AL$154,37)</f>
        <v>8.2026214599609375</v>
      </c>
      <c r="AL158" s="98">
        <f>VLOOKUP($A$158,$A$144:$AL$154,38)</f>
        <v>7.2459697723388672</v>
      </c>
    </row>
    <row r="159" spans="1:38" x14ac:dyDescent="0.25">
      <c r="A159" s="25"/>
      <c r="B159" s="25"/>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38" x14ac:dyDescent="0.25">
      <c r="A160" s="161" t="s">
        <v>87</v>
      </c>
      <c r="B160" s="161"/>
      <c r="C160" s="161"/>
      <c r="D160" s="161"/>
    </row>
    <row r="182" spans="1:16358" s="25" customFormat="1" ht="15.75" x14ac:dyDescent="0.25">
      <c r="A182" s="156"/>
      <c r="B182" s="156"/>
      <c r="C182" s="156"/>
      <c r="D182" s="156"/>
      <c r="E182" s="156"/>
      <c r="F182" s="156"/>
      <c r="G182" s="31"/>
      <c r="H182" s="31"/>
      <c r="I182" s="31"/>
      <c r="J182" s="31"/>
      <c r="K182" s="157" t="s">
        <v>86</v>
      </c>
      <c r="L182" s="157"/>
      <c r="M182" s="31"/>
      <c r="N182" s="31"/>
      <c r="O182" s="31"/>
      <c r="P182" s="156"/>
      <c r="Q182" s="156"/>
      <c r="R182" s="156"/>
      <c r="S182" s="156"/>
      <c r="T182" s="156"/>
      <c r="U182" s="156"/>
      <c r="V182" s="156"/>
      <c r="W182" s="11"/>
      <c r="X182" s="11"/>
      <c r="Y182" s="11"/>
      <c r="Z182" s="11"/>
      <c r="AA182" s="11"/>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row>
    <row r="184" spans="1:16358" x14ac:dyDescent="0.25">
      <c r="A184" s="165" t="s">
        <v>435</v>
      </c>
      <c r="B184" s="165"/>
    </row>
    <row r="185" spans="1:16358" s="114" customFormat="1" ht="11.25" x14ac:dyDescent="0.2">
      <c r="A185" s="164" t="s">
        <v>441</v>
      </c>
      <c r="B185" s="164"/>
      <c r="C185" s="164"/>
      <c r="D185" s="164"/>
      <c r="E185" s="164"/>
      <c r="F185" s="164"/>
      <c r="G185" s="164"/>
    </row>
    <row r="186" spans="1:16358" s="114" customFormat="1" ht="24.75" customHeight="1" x14ac:dyDescent="0.25">
      <c r="A186" s="158" t="s">
        <v>442</v>
      </c>
      <c r="B186" s="159"/>
      <c r="C186" s="159"/>
      <c r="D186" s="159"/>
      <c r="E186" s="159"/>
      <c r="F186" s="159"/>
      <c r="G186" s="159"/>
      <c r="H186" s="159"/>
      <c r="I186" s="159"/>
      <c r="J186" s="159"/>
    </row>
    <row r="187" spans="1:16358" s="114" customFormat="1" x14ac:dyDescent="0.25">
      <c r="A187" s="118"/>
      <c r="B187" s="119"/>
      <c r="C187" s="119"/>
      <c r="D187" s="119"/>
      <c r="E187" s="119"/>
      <c r="F187" s="119"/>
      <c r="G187" s="119"/>
      <c r="H187" s="119"/>
      <c r="I187" s="119"/>
      <c r="J187" s="119"/>
    </row>
    <row r="188" spans="1:16358" s="114" customFormat="1" ht="11.25" x14ac:dyDescent="0.2">
      <c r="A188" s="153" t="s">
        <v>5</v>
      </c>
      <c r="B188" s="153"/>
    </row>
  </sheetData>
  <mergeCells count="41">
    <mergeCell ref="A2:B2"/>
    <mergeCell ref="A5:B5"/>
    <mergeCell ref="A184:B184"/>
    <mergeCell ref="A185:G185"/>
    <mergeCell ref="A141:C141"/>
    <mergeCell ref="A138:F138"/>
    <mergeCell ref="A188:B188"/>
    <mergeCell ref="A6:B6"/>
    <mergeCell ref="C6:G6"/>
    <mergeCell ref="A7:B7"/>
    <mergeCell ref="C7:G7"/>
    <mergeCell ref="A160:D160"/>
    <mergeCell ref="A186:J186"/>
    <mergeCell ref="A96:B96"/>
    <mergeCell ref="A115:D115"/>
    <mergeCell ref="A53:B53"/>
    <mergeCell ref="A72:D72"/>
    <mergeCell ref="A93:F93"/>
    <mergeCell ref="A10:B10"/>
    <mergeCell ref="A182:F182"/>
    <mergeCell ref="P51:V51"/>
    <mergeCell ref="P138:V138"/>
    <mergeCell ref="A139:F139"/>
    <mergeCell ref="K139:L139"/>
    <mergeCell ref="P139:V139"/>
    <mergeCell ref="K182:L182"/>
    <mergeCell ref="P182:V182"/>
    <mergeCell ref="A1:F1"/>
    <mergeCell ref="P1:V1"/>
    <mergeCell ref="A3:F3"/>
    <mergeCell ref="K3:L3"/>
    <mergeCell ref="P3:V3"/>
    <mergeCell ref="P93:V93"/>
    <mergeCell ref="A94:F94"/>
    <mergeCell ref="K94:L94"/>
    <mergeCell ref="P94:V94"/>
    <mergeCell ref="A29:D29"/>
    <mergeCell ref="A50:F50"/>
    <mergeCell ref="P50:V50"/>
    <mergeCell ref="A51:F51"/>
    <mergeCell ref="K51:L51"/>
  </mergeCells>
  <hyperlinks>
    <hyperlink ref="K3" display="Back to contents page "/>
    <hyperlink ref="K3:L3" location="Contents!A1" display="Back to contents page "/>
    <hyperlink ref="K51" display="Back to contents page "/>
    <hyperlink ref="K51:L51" location="Contents!A1" display="Back to contents page "/>
    <hyperlink ref="K94" display="Back to contents page "/>
    <hyperlink ref="K94:L94" location="Contents!A1" display="Back to contents page "/>
    <hyperlink ref="K139" display="Back to contents page "/>
    <hyperlink ref="K139:L139" location="Contents!A1" display="Back to contents page "/>
    <hyperlink ref="K182" display="Back to contents page "/>
    <hyperlink ref="K182:L182" location="Contents!A1" display="Back to contents page "/>
    <hyperlink ref="A6:B6" location="'Scottish Borders'!A30" display="1. Total Fertility Rate (All persons)"/>
    <hyperlink ref="C6:G6" location="'Scottish Borders'!A73" display="2. Standardised Mortality Ratio (All Persons)"/>
    <hyperlink ref="A7:B7" location="'Scottish Borders'!A116" display="3. Life Expectancy (All Persons)"/>
    <hyperlink ref="C7:G7" location="'Scottish Borders'!A16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List Box 1">
              <controlPr defaultSize="0" autoLine="0" autoPict="0">
                <anchor moveWithCells="1">
                  <from>
                    <xdr:col>1</xdr:col>
                    <xdr:colOff>9525</xdr:colOff>
                    <xdr:row>29</xdr:row>
                    <xdr:rowOff>0</xdr:rowOff>
                  </from>
                  <to>
                    <xdr:col>2</xdr:col>
                    <xdr:colOff>9525</xdr:colOff>
                    <xdr:row>47</xdr:row>
                    <xdr:rowOff>180975</xdr:rowOff>
                  </to>
                </anchor>
              </controlPr>
            </control>
          </mc:Choice>
        </mc:AlternateContent>
        <mc:AlternateContent xmlns:mc="http://schemas.openxmlformats.org/markup-compatibility/2006">
          <mc:Choice Requires="x14">
            <control shapeId="63490" r:id="rId5" name="List Box 2">
              <controlPr defaultSize="0" autoLine="0" autoPict="0">
                <anchor moveWithCells="1">
                  <from>
                    <xdr:col>1</xdr:col>
                    <xdr:colOff>38100</xdr:colOff>
                    <xdr:row>72</xdr:row>
                    <xdr:rowOff>19050</xdr:rowOff>
                  </from>
                  <to>
                    <xdr:col>2</xdr:col>
                    <xdr:colOff>9525</xdr:colOff>
                    <xdr:row>91</xdr:row>
                    <xdr:rowOff>0</xdr:rowOff>
                  </to>
                </anchor>
              </controlPr>
            </control>
          </mc:Choice>
        </mc:AlternateContent>
        <mc:AlternateContent xmlns:mc="http://schemas.openxmlformats.org/markup-compatibility/2006">
          <mc:Choice Requires="x14">
            <control shapeId="63491" r:id="rId6" name="List Box 3">
              <controlPr defaultSize="0" autoLine="0" autoPict="0">
                <anchor moveWithCells="1">
                  <from>
                    <xdr:col>1</xdr:col>
                    <xdr:colOff>38100</xdr:colOff>
                    <xdr:row>115</xdr:row>
                    <xdr:rowOff>57150</xdr:rowOff>
                  </from>
                  <to>
                    <xdr:col>2</xdr:col>
                    <xdr:colOff>28575</xdr:colOff>
                    <xdr:row>135</xdr:row>
                    <xdr:rowOff>133350</xdr:rowOff>
                  </to>
                </anchor>
              </controlPr>
            </control>
          </mc:Choice>
        </mc:AlternateContent>
        <mc:AlternateContent xmlns:mc="http://schemas.openxmlformats.org/markup-compatibility/2006">
          <mc:Choice Requires="x14">
            <control shapeId="63492" r:id="rId7" name="List Box 4">
              <controlPr defaultSize="0" autoLine="0" autoPict="0">
                <anchor moveWithCells="1">
                  <from>
                    <xdr:col>1</xdr:col>
                    <xdr:colOff>38100</xdr:colOff>
                    <xdr:row>160</xdr:row>
                    <xdr:rowOff>57150</xdr:rowOff>
                  </from>
                  <to>
                    <xdr:col>2</xdr:col>
                    <xdr:colOff>28575</xdr:colOff>
                    <xdr:row>180</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XED172"/>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30</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330</v>
      </c>
      <c r="C13" s="48">
        <v>1.5801935195922852</v>
      </c>
      <c r="D13" s="49">
        <v>1.5865567922592163</v>
      </c>
      <c r="E13" s="49">
        <v>1.5961925983428955</v>
      </c>
      <c r="F13" s="49">
        <v>1.6081273555755615</v>
      </c>
      <c r="G13" s="49">
        <v>1.6177611351013184</v>
      </c>
      <c r="H13" s="49">
        <v>1.6255797147750854</v>
      </c>
      <c r="I13" s="49">
        <v>1.6310479640960693</v>
      </c>
      <c r="J13" s="50">
        <v>1.6353451013565063</v>
      </c>
      <c r="K13" s="50">
        <v>1.6398507356643677</v>
      </c>
      <c r="L13" s="50">
        <v>1.6442874670028687</v>
      </c>
      <c r="M13" s="50">
        <v>1.6496239900588989</v>
      </c>
      <c r="N13" s="50">
        <v>1.6560705900192261</v>
      </c>
      <c r="O13" s="50">
        <v>1.6624329090118408</v>
      </c>
      <c r="P13" s="50">
        <v>1.6688278913497925</v>
      </c>
      <c r="Q13" s="50">
        <v>1.673790454864502</v>
      </c>
      <c r="R13" s="50">
        <v>1.6776049137115479</v>
      </c>
      <c r="S13" s="50">
        <v>1.6815803050994873</v>
      </c>
      <c r="T13" s="50">
        <v>1.6868165731430054</v>
      </c>
      <c r="U13" s="50">
        <v>1.6907819509506226</v>
      </c>
      <c r="V13" s="50">
        <v>1.6905947923660278</v>
      </c>
      <c r="W13" s="50">
        <v>1.6903156042098999</v>
      </c>
      <c r="X13" s="50">
        <v>1.69020676612854</v>
      </c>
      <c r="Y13" s="50">
        <v>1.6902451515197754</v>
      </c>
      <c r="Z13" s="50">
        <v>1.6904313564300537</v>
      </c>
      <c r="AA13" s="51">
        <v>1.6903665065765381</v>
      </c>
    </row>
    <row r="14" spans="1:27" x14ac:dyDescent="0.25">
      <c r="A14" s="19">
        <v>2</v>
      </c>
      <c r="B14" s="16" t="s">
        <v>331</v>
      </c>
      <c r="C14" s="48">
        <v>1.8182212114334106</v>
      </c>
      <c r="D14" s="49">
        <v>1.8255430459976196</v>
      </c>
      <c r="E14" s="49">
        <v>1.8366303443908691</v>
      </c>
      <c r="F14" s="49">
        <v>1.8503627777099609</v>
      </c>
      <c r="G14" s="49">
        <v>1.861447811126709</v>
      </c>
      <c r="H14" s="49">
        <v>1.8704440593719482</v>
      </c>
      <c r="I14" s="49">
        <v>1.8767361640930176</v>
      </c>
      <c r="J14" s="50">
        <v>1.8816804885864258</v>
      </c>
      <c r="K14" s="50">
        <v>1.8868649005889893</v>
      </c>
      <c r="L14" s="50">
        <v>1.8919699192047119</v>
      </c>
      <c r="M14" s="50">
        <v>1.8981102705001831</v>
      </c>
      <c r="N14" s="50">
        <v>1.9055279493331909</v>
      </c>
      <c r="O14" s="50">
        <v>1.9128485918045044</v>
      </c>
      <c r="P14" s="50">
        <v>1.9202069044113159</v>
      </c>
      <c r="Q14" s="50">
        <v>1.9259169101715088</v>
      </c>
      <c r="R14" s="50">
        <v>1.930306077003479</v>
      </c>
      <c r="S14" s="50">
        <v>1.934880256652832</v>
      </c>
      <c r="T14" s="50">
        <v>1.9409052133560181</v>
      </c>
      <c r="U14" s="50">
        <v>1.9454678297042847</v>
      </c>
      <c r="V14" s="50">
        <v>1.945252537727356</v>
      </c>
      <c r="W14" s="50">
        <v>1.9449312686920166</v>
      </c>
      <c r="X14" s="50">
        <v>1.9448060989379883</v>
      </c>
      <c r="Y14" s="50">
        <v>1.9448503255844116</v>
      </c>
      <c r="Z14" s="50">
        <v>1.9450645446777344</v>
      </c>
      <c r="AA14" s="51">
        <v>1.944989800453186</v>
      </c>
    </row>
    <row r="15" spans="1:27" x14ac:dyDescent="0.25">
      <c r="A15" s="19">
        <v>3</v>
      </c>
      <c r="B15" s="16" t="s">
        <v>332</v>
      </c>
      <c r="C15" s="48">
        <v>1.8247207403182983</v>
      </c>
      <c r="D15" s="49">
        <v>1.8320686817169189</v>
      </c>
      <c r="E15" s="49">
        <v>1.8431956768035889</v>
      </c>
      <c r="F15" s="49">
        <v>1.8569772243499756</v>
      </c>
      <c r="G15" s="49">
        <v>1.8681018352508545</v>
      </c>
      <c r="H15" s="49">
        <v>1.8771302700042725</v>
      </c>
      <c r="I15" s="49">
        <v>1.8834447860717773</v>
      </c>
      <c r="J15" s="50">
        <v>1.8884068727493286</v>
      </c>
      <c r="K15" s="50">
        <v>1.8936097621917725</v>
      </c>
      <c r="L15" s="50">
        <v>1.8987330198287964</v>
      </c>
      <c r="M15" s="50">
        <v>1.9048953056335449</v>
      </c>
      <c r="N15" s="50">
        <v>1.9123395681381226</v>
      </c>
      <c r="O15" s="50">
        <v>1.9196863174438477</v>
      </c>
      <c r="P15" s="50">
        <v>1.9270709753036499</v>
      </c>
      <c r="Q15" s="50">
        <v>1.9328014850616455</v>
      </c>
      <c r="R15" s="50">
        <v>1.9372061491012573</v>
      </c>
      <c r="S15" s="50">
        <v>1.9417967796325684</v>
      </c>
      <c r="T15" s="50">
        <v>1.9478433132171631</v>
      </c>
      <c r="U15" s="50">
        <v>1.9524221420288086</v>
      </c>
      <c r="V15" s="50">
        <v>1.9522061347961426</v>
      </c>
      <c r="W15" s="50">
        <v>1.9518837928771973</v>
      </c>
      <c r="X15" s="50">
        <v>1.9517581462860107</v>
      </c>
      <c r="Y15" s="50">
        <v>1.9518024921417236</v>
      </c>
      <c r="Z15" s="50">
        <v>1.9520174264907837</v>
      </c>
      <c r="AA15" s="51">
        <v>1.9519424438476563</v>
      </c>
    </row>
    <row r="16" spans="1:27" x14ac:dyDescent="0.25">
      <c r="A16" s="19">
        <v>4</v>
      </c>
      <c r="B16" s="16" t="s">
        <v>333</v>
      </c>
      <c r="C16" s="52">
        <v>1.798659086227417</v>
      </c>
      <c r="D16" s="50">
        <v>1.8059020042419434</v>
      </c>
      <c r="E16" s="50">
        <v>1.8168700933456421</v>
      </c>
      <c r="F16" s="50">
        <v>1.8304548263549805</v>
      </c>
      <c r="G16" s="50">
        <v>1.8414205312728882</v>
      </c>
      <c r="H16" s="50">
        <v>1.8503201007843018</v>
      </c>
      <c r="I16" s="50">
        <v>1.8565443754196167</v>
      </c>
      <c r="J16" s="50">
        <v>1.8614355325698853</v>
      </c>
      <c r="K16" s="50">
        <v>1.866564154624939</v>
      </c>
      <c r="L16" s="50">
        <v>1.8716142177581787</v>
      </c>
      <c r="M16" s="50">
        <v>1.8776885271072388</v>
      </c>
      <c r="N16" s="50">
        <v>1.8850264549255371</v>
      </c>
      <c r="O16" s="50">
        <v>1.8922683000564575</v>
      </c>
      <c r="P16" s="50">
        <v>1.8995474576950073</v>
      </c>
      <c r="Q16" s="50">
        <v>1.9051960706710815</v>
      </c>
      <c r="R16" s="50">
        <v>1.9095379114151001</v>
      </c>
      <c r="S16" s="50">
        <v>1.9140628576278687</v>
      </c>
      <c r="T16" s="50">
        <v>1.9200230836868286</v>
      </c>
      <c r="U16" s="50">
        <v>1.9245365858078003</v>
      </c>
      <c r="V16" s="50">
        <v>1.924323558807373</v>
      </c>
      <c r="W16" s="50">
        <v>1.9240058660507202</v>
      </c>
      <c r="X16" s="50">
        <v>1.923882007598877</v>
      </c>
      <c r="Y16" s="50">
        <v>1.9239257574081421</v>
      </c>
      <c r="Z16" s="50">
        <v>1.9241377115249634</v>
      </c>
      <c r="AA16" s="51">
        <v>1.9240636825561523</v>
      </c>
    </row>
    <row r="17" spans="1:27" x14ac:dyDescent="0.25">
      <c r="A17" s="19">
        <v>5</v>
      </c>
      <c r="B17" s="16" t="s">
        <v>334</v>
      </c>
      <c r="C17" s="52">
        <v>2.1609132289886475</v>
      </c>
      <c r="D17" s="50">
        <v>2.1696150302886963</v>
      </c>
      <c r="E17" s="50">
        <v>2.1827921867370605</v>
      </c>
      <c r="F17" s="50">
        <v>2.1991128921508789</v>
      </c>
      <c r="G17" s="50">
        <v>2.2122869491577148</v>
      </c>
      <c r="H17" s="50">
        <v>2.2229790687561035</v>
      </c>
      <c r="I17" s="50">
        <v>2.2304568290710449</v>
      </c>
      <c r="J17" s="50">
        <v>2.2363331317901611</v>
      </c>
      <c r="K17" s="50">
        <v>2.2424945831298828</v>
      </c>
      <c r="L17" s="50">
        <v>2.2485618591308594</v>
      </c>
      <c r="M17" s="50">
        <v>2.2558596134185791</v>
      </c>
      <c r="N17" s="50">
        <v>2.2646753787994385</v>
      </c>
      <c r="O17" s="50">
        <v>2.2733757495880127</v>
      </c>
      <c r="P17" s="50">
        <v>2.282120943069458</v>
      </c>
      <c r="Q17" s="50">
        <v>2.2889072895050049</v>
      </c>
      <c r="R17" s="50">
        <v>2.2941234111785889</v>
      </c>
      <c r="S17" s="50">
        <v>2.2995598316192627</v>
      </c>
      <c r="T17" s="50">
        <v>2.306720495223999</v>
      </c>
      <c r="U17" s="50">
        <v>2.3121428489685059</v>
      </c>
      <c r="V17" s="50">
        <v>2.3118870258331299</v>
      </c>
      <c r="W17" s="50">
        <v>2.3115053176879883</v>
      </c>
      <c r="X17" s="50">
        <v>2.3113565444946289</v>
      </c>
      <c r="Y17" s="50">
        <v>2.3114089965820312</v>
      </c>
      <c r="Z17" s="50">
        <v>2.3116636276245117</v>
      </c>
      <c r="AA17" s="51">
        <v>2.3115749359130859</v>
      </c>
    </row>
    <row r="18" spans="1:27" x14ac:dyDescent="0.25">
      <c r="A18" s="19">
        <v>6</v>
      </c>
      <c r="B18" s="16" t="s">
        <v>335</v>
      </c>
      <c r="C18" s="52">
        <v>2.1126270294189453</v>
      </c>
      <c r="D18" s="50">
        <v>2.1211342811584473</v>
      </c>
      <c r="E18" s="50">
        <v>2.1340169906616211</v>
      </c>
      <c r="F18" s="50">
        <v>2.1499729156494141</v>
      </c>
      <c r="G18" s="50">
        <v>2.1628527641296387</v>
      </c>
      <c r="H18" s="50">
        <v>2.1733057498931885</v>
      </c>
      <c r="I18" s="50">
        <v>2.1806166172027588</v>
      </c>
      <c r="J18" s="50">
        <v>2.18636155128479</v>
      </c>
      <c r="K18" s="50">
        <v>2.1923854351043701</v>
      </c>
      <c r="L18" s="50">
        <v>2.1983170509338379</v>
      </c>
      <c r="M18" s="50">
        <v>2.2054517269134521</v>
      </c>
      <c r="N18" s="50">
        <v>2.2140705585479736</v>
      </c>
      <c r="O18" s="50">
        <v>2.222576379776001</v>
      </c>
      <c r="P18" s="50">
        <v>2.231126070022583</v>
      </c>
      <c r="Q18" s="50">
        <v>2.2377607822418213</v>
      </c>
      <c r="R18" s="50">
        <v>2.2428605556488037</v>
      </c>
      <c r="S18" s="50">
        <v>2.2481753826141357</v>
      </c>
      <c r="T18" s="50">
        <v>2.2551760673522949</v>
      </c>
      <c r="U18" s="50">
        <v>2.2604773044586182</v>
      </c>
      <c r="V18" s="50">
        <v>2.2602272033691406</v>
      </c>
      <c r="W18" s="50">
        <v>2.2598540782928467</v>
      </c>
      <c r="X18" s="50">
        <v>2.2597086429595947</v>
      </c>
      <c r="Y18" s="50">
        <v>2.2597599029541016</v>
      </c>
      <c r="Z18" s="50">
        <v>2.2600088119506836</v>
      </c>
      <c r="AA18" s="51">
        <v>2.2599220275878906</v>
      </c>
    </row>
    <row r="19" spans="1:27" x14ac:dyDescent="0.25">
      <c r="A19" s="20">
        <v>7</v>
      </c>
      <c r="B19" s="17" t="s">
        <v>336</v>
      </c>
      <c r="C19" s="53">
        <v>2.2032907009124756</v>
      </c>
      <c r="D19" s="54">
        <v>2.2121632099151611</v>
      </c>
      <c r="E19" s="54">
        <v>2.2255985736846924</v>
      </c>
      <c r="F19" s="54">
        <v>2.2422394752502441</v>
      </c>
      <c r="G19" s="54">
        <v>2.2556719779968262</v>
      </c>
      <c r="H19" s="54">
        <v>2.2665736675262451</v>
      </c>
      <c r="I19" s="54">
        <v>2.2741982936859131</v>
      </c>
      <c r="J19" s="54">
        <v>2.2801897525787354</v>
      </c>
      <c r="K19" s="54">
        <v>2.2864720821380615</v>
      </c>
      <c r="L19" s="54">
        <v>2.2926583290100098</v>
      </c>
      <c r="M19" s="54">
        <v>2.3000988960266113</v>
      </c>
      <c r="N19" s="54">
        <v>2.3090877532958984</v>
      </c>
      <c r="O19" s="54">
        <v>2.3179585933685303</v>
      </c>
      <c r="P19" s="54">
        <v>2.3268754482269287</v>
      </c>
      <c r="Q19" s="54">
        <v>2.3337948322296143</v>
      </c>
      <c r="R19" s="54">
        <v>2.3391132354736328</v>
      </c>
      <c r="S19" s="54">
        <v>2.344656229019165</v>
      </c>
      <c r="T19" s="54">
        <v>2.3519573211669922</v>
      </c>
      <c r="U19" s="54">
        <v>2.3574862480163574</v>
      </c>
      <c r="V19" s="54">
        <v>2.3572251796722412</v>
      </c>
      <c r="W19" s="54">
        <v>2.3568360805511475</v>
      </c>
      <c r="X19" s="54">
        <v>2.3566842079162598</v>
      </c>
      <c r="Y19" s="54">
        <v>2.3567378520965576</v>
      </c>
      <c r="Z19" s="54">
        <v>2.3569974899291992</v>
      </c>
      <c r="AA19" s="55">
        <v>2.3569068908691406</v>
      </c>
    </row>
    <row r="20" spans="1:2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69"/>
      <c r="B21" s="10" t="s">
        <v>85</v>
      </c>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15" t="s">
        <v>84</v>
      </c>
      <c r="B22" s="22" t="s">
        <v>83</v>
      </c>
      <c r="C22" s="46" t="s">
        <v>45</v>
      </c>
      <c r="D22" s="46" t="s">
        <v>46</v>
      </c>
      <c r="E22" s="46" t="s">
        <v>47</v>
      </c>
      <c r="F22" s="46" t="s">
        <v>48</v>
      </c>
      <c r="G22" s="46" t="s">
        <v>49</v>
      </c>
      <c r="H22" s="46" t="s">
        <v>50</v>
      </c>
      <c r="I22" s="46" t="s">
        <v>51</v>
      </c>
      <c r="J22" s="46" t="s">
        <v>52</v>
      </c>
      <c r="K22" s="46" t="s">
        <v>53</v>
      </c>
      <c r="L22" s="46" t="s">
        <v>54</v>
      </c>
      <c r="M22" s="46" t="s">
        <v>55</v>
      </c>
      <c r="N22" s="46" t="s">
        <v>56</v>
      </c>
      <c r="O22" s="46" t="s">
        <v>57</v>
      </c>
      <c r="P22" s="46" t="s">
        <v>58</v>
      </c>
      <c r="Q22" s="46" t="s">
        <v>59</v>
      </c>
      <c r="R22" s="46" t="s">
        <v>60</v>
      </c>
      <c r="S22" s="46" t="s">
        <v>61</v>
      </c>
      <c r="T22" s="46" t="s">
        <v>62</v>
      </c>
      <c r="U22" s="46" t="s">
        <v>63</v>
      </c>
      <c r="V22" s="46" t="s">
        <v>64</v>
      </c>
      <c r="W22" s="46" t="s">
        <v>65</v>
      </c>
      <c r="X22" s="46" t="s">
        <v>66</v>
      </c>
      <c r="Y22" s="46" t="s">
        <v>67</v>
      </c>
      <c r="Z22" s="46" t="s">
        <v>68</v>
      </c>
      <c r="AA22" s="47" t="s">
        <v>69</v>
      </c>
    </row>
    <row r="23" spans="1:27" x14ac:dyDescent="0.25">
      <c r="A23" s="23">
        <v>1</v>
      </c>
      <c r="B23" s="21" t="str">
        <f>VLOOKUP($A23,$A$13:$AA$19,2)</f>
        <v>Lerwick North</v>
      </c>
      <c r="C23" s="64">
        <f>VLOOKUP($A23,$A$13:$AA$19,3)</f>
        <v>1.5801935195922852</v>
      </c>
      <c r="D23" s="64">
        <f>VLOOKUP($A23,$A$13:$AA$19,4)</f>
        <v>1.5865567922592163</v>
      </c>
      <c r="E23" s="64">
        <f>VLOOKUP($A23,$A$13:$AA$19,5)</f>
        <v>1.5961925983428955</v>
      </c>
      <c r="F23" s="64">
        <f>VLOOKUP($A23,$A$13:$AA$19,6)</f>
        <v>1.6081273555755615</v>
      </c>
      <c r="G23" s="64">
        <f>VLOOKUP($A23,$A$13:$AA$19,7)</f>
        <v>1.6177611351013184</v>
      </c>
      <c r="H23" s="64">
        <f>VLOOKUP($A23,$A$13:$AA$19,8)</f>
        <v>1.6255797147750854</v>
      </c>
      <c r="I23" s="64">
        <f>VLOOKUP($A23,$A$13:$AA$19,9)</f>
        <v>1.6310479640960693</v>
      </c>
      <c r="J23" s="64">
        <f>VLOOKUP($A23,$A$13:$AA$19,10)</f>
        <v>1.6353451013565063</v>
      </c>
      <c r="K23" s="64">
        <f>VLOOKUP($A23,$A$13:$AA$19,11)</f>
        <v>1.6398507356643677</v>
      </c>
      <c r="L23" s="64">
        <f>VLOOKUP($A23,$A$13:$AA$19,12)</f>
        <v>1.6442874670028687</v>
      </c>
      <c r="M23" s="64">
        <f>VLOOKUP($A23,$A$13:$AA$19,13)</f>
        <v>1.6496239900588989</v>
      </c>
      <c r="N23" s="64">
        <f>VLOOKUP($A23,$A$13:$AA$19,14)</f>
        <v>1.6560705900192261</v>
      </c>
      <c r="O23" s="64">
        <f>VLOOKUP($A23,$A$13:$AA$19,15)</f>
        <v>1.6624329090118408</v>
      </c>
      <c r="P23" s="64">
        <f>VLOOKUP($A23,$A$13:$AA$19,16)</f>
        <v>1.6688278913497925</v>
      </c>
      <c r="Q23" s="64">
        <f>VLOOKUP($A23,$A$13:$AA$19,17)</f>
        <v>1.673790454864502</v>
      </c>
      <c r="R23" s="64">
        <f>VLOOKUP($A23,$A$13:$AA$19,18)</f>
        <v>1.6776049137115479</v>
      </c>
      <c r="S23" s="64">
        <f>VLOOKUP($A23,$A$13:$AA$19,19)</f>
        <v>1.6815803050994873</v>
      </c>
      <c r="T23" s="64">
        <f>VLOOKUP($A23,$A$13:$AA$19,20)</f>
        <v>1.6868165731430054</v>
      </c>
      <c r="U23" s="64">
        <f>VLOOKUP($A23,$A$13:$AA$19,21)</f>
        <v>1.6907819509506226</v>
      </c>
      <c r="V23" s="64">
        <f>VLOOKUP($A23,$A$13:$AA$19,22)</f>
        <v>1.6905947923660278</v>
      </c>
      <c r="W23" s="64">
        <f>VLOOKUP($A23,$A$13:$AA$19,23)</f>
        <v>1.6903156042098999</v>
      </c>
      <c r="X23" s="64">
        <f>VLOOKUP($A23,$A$13:$AA$19,24)</f>
        <v>1.69020676612854</v>
      </c>
      <c r="Y23" s="64">
        <f>VLOOKUP($A23,$A$13:$AA$19,25)</f>
        <v>1.6902451515197754</v>
      </c>
      <c r="Z23" s="64">
        <f>VLOOKUP($A23,$A$13:$AA$19,26)</f>
        <v>1.6904313564300537</v>
      </c>
      <c r="AA23" s="65">
        <f>VLOOKUP($A23,$A$13:$AA$19,27)</f>
        <v>1.6903665065765381</v>
      </c>
    </row>
    <row r="24" spans="1:27" x14ac:dyDescent="0.25">
      <c r="A24" s="66"/>
      <c r="B24" s="66"/>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x14ac:dyDescent="0.25">
      <c r="A25" s="161" t="s">
        <v>87</v>
      </c>
      <c r="B25" s="161"/>
      <c r="C25" s="161"/>
      <c r="D25" s="161"/>
    </row>
    <row r="45" spans="1:27"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5.75" x14ac:dyDescent="0.25">
      <c r="A46" s="154" t="s">
        <v>379</v>
      </c>
      <c r="B46" s="154"/>
      <c r="C46" s="154"/>
      <c r="D46" s="154"/>
      <c r="E46" s="154"/>
      <c r="F46" s="154"/>
      <c r="G46" s="2"/>
      <c r="H46" s="2"/>
      <c r="I46" s="2"/>
      <c r="J46" s="2"/>
      <c r="K46" s="12"/>
      <c r="L46" s="2"/>
      <c r="M46" s="2"/>
      <c r="N46" s="2"/>
      <c r="O46" s="2"/>
      <c r="P46" s="155"/>
      <c r="Q46" s="155"/>
      <c r="R46" s="155"/>
      <c r="S46" s="155"/>
      <c r="T46" s="155"/>
      <c r="U46" s="155"/>
      <c r="V46" s="155"/>
      <c r="W46" s="25"/>
      <c r="X46" s="25"/>
      <c r="Y46" s="25"/>
      <c r="Z46" s="25"/>
      <c r="AA46" s="25"/>
    </row>
    <row r="47" spans="1:27" ht="15.75" x14ac:dyDescent="0.25">
      <c r="A47" s="156" t="s">
        <v>30</v>
      </c>
      <c r="B47" s="156"/>
      <c r="C47" s="156"/>
      <c r="D47" s="156"/>
      <c r="E47" s="156"/>
      <c r="F47" s="156"/>
      <c r="G47" s="31"/>
      <c r="H47" s="31"/>
      <c r="I47" s="31"/>
      <c r="J47" s="31"/>
      <c r="K47" s="157" t="s">
        <v>86</v>
      </c>
      <c r="L47" s="157"/>
      <c r="M47" s="31"/>
      <c r="N47" s="31"/>
      <c r="O47" s="31"/>
      <c r="P47" s="156"/>
      <c r="Q47" s="156"/>
      <c r="R47" s="156"/>
      <c r="S47" s="156"/>
      <c r="T47" s="156"/>
      <c r="U47" s="156"/>
      <c r="V47" s="156"/>
      <c r="W47" s="11"/>
      <c r="X47" s="11"/>
      <c r="Y47" s="11"/>
      <c r="Z47" s="11"/>
      <c r="AA47" s="11"/>
    </row>
    <row r="49" spans="1:27" ht="15.75" x14ac:dyDescent="0.25">
      <c r="A49" s="170" t="s">
        <v>382</v>
      </c>
      <c r="B49" s="170"/>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15" t="s">
        <v>84</v>
      </c>
      <c r="B51" s="15" t="s">
        <v>83</v>
      </c>
      <c r="C51" s="46" t="s">
        <v>45</v>
      </c>
      <c r="D51" s="46" t="s">
        <v>46</v>
      </c>
      <c r="E51" s="46" t="s">
        <v>47</v>
      </c>
      <c r="F51" s="46" t="s">
        <v>48</v>
      </c>
      <c r="G51" s="46" t="s">
        <v>49</v>
      </c>
      <c r="H51" s="46" t="s">
        <v>50</v>
      </c>
      <c r="I51" s="46" t="s">
        <v>51</v>
      </c>
      <c r="J51" s="46" t="s">
        <v>52</v>
      </c>
      <c r="K51" s="46" t="s">
        <v>53</v>
      </c>
      <c r="L51" s="46" t="s">
        <v>54</v>
      </c>
      <c r="M51" s="46" t="s">
        <v>55</v>
      </c>
      <c r="N51" s="46" t="s">
        <v>56</v>
      </c>
      <c r="O51" s="46" t="s">
        <v>57</v>
      </c>
      <c r="P51" s="46" t="s">
        <v>58</v>
      </c>
      <c r="Q51" s="46" t="s">
        <v>59</v>
      </c>
      <c r="R51" s="46" t="s">
        <v>60</v>
      </c>
      <c r="S51" s="46" t="s">
        <v>61</v>
      </c>
      <c r="T51" s="46" t="s">
        <v>62</v>
      </c>
      <c r="U51" s="46" t="s">
        <v>63</v>
      </c>
      <c r="V51" s="46" t="s">
        <v>64</v>
      </c>
      <c r="W51" s="46" t="s">
        <v>65</v>
      </c>
      <c r="X51" s="46" t="s">
        <v>66</v>
      </c>
      <c r="Y51" s="46" t="s">
        <v>67</v>
      </c>
      <c r="Z51" s="46" t="s">
        <v>68</v>
      </c>
      <c r="AA51" s="47" t="s">
        <v>69</v>
      </c>
    </row>
    <row r="52" spans="1:27" x14ac:dyDescent="0.25">
      <c r="A52" s="18">
        <v>1</v>
      </c>
      <c r="B52" s="26" t="s">
        <v>330</v>
      </c>
      <c r="C52" s="56">
        <v>124.44891357421875</v>
      </c>
      <c r="D52" s="57">
        <v>115.67485046386719</v>
      </c>
      <c r="E52" s="57">
        <v>113.04521179199219</v>
      </c>
      <c r="F52" s="57">
        <v>110.267333984375</v>
      </c>
      <c r="G52" s="57">
        <v>107.65908813476562</v>
      </c>
      <c r="H52" s="57">
        <v>105.23226165771484</v>
      </c>
      <c r="I52" s="57">
        <v>102.97475433349609</v>
      </c>
      <c r="J52" s="58">
        <v>100.78444671630859</v>
      </c>
      <c r="K52" s="58">
        <v>98.649322509765625</v>
      </c>
      <c r="L52" s="58">
        <v>96.623374938964844</v>
      </c>
      <c r="M52" s="58">
        <v>94.71258544921875</v>
      </c>
      <c r="N52" s="58">
        <v>92.928840637207031</v>
      </c>
      <c r="O52" s="58">
        <v>91.24005126953125</v>
      </c>
      <c r="P52" s="58">
        <v>89.629837036132813</v>
      </c>
      <c r="Q52" s="58">
        <v>88.098052978515625</v>
      </c>
      <c r="R52" s="58">
        <v>86.685317993164063</v>
      </c>
      <c r="S52" s="58">
        <v>85.360435485839844</v>
      </c>
      <c r="T52" s="58">
        <v>84.109138488769531</v>
      </c>
      <c r="U52" s="58">
        <v>82.897926330566406</v>
      </c>
      <c r="V52" s="58">
        <v>81.783851623535156</v>
      </c>
      <c r="W52" s="58">
        <v>80.664848327636719</v>
      </c>
      <c r="X52" s="58">
        <v>79.589035034179688</v>
      </c>
      <c r="Y52" s="58">
        <v>78.583633422851562</v>
      </c>
      <c r="Z52" s="58">
        <v>77.639694213867187</v>
      </c>
      <c r="AA52" s="59">
        <v>76.778457641601563</v>
      </c>
    </row>
    <row r="53" spans="1:27" x14ac:dyDescent="0.25">
      <c r="A53" s="19">
        <v>2</v>
      </c>
      <c r="B53" s="16" t="s">
        <v>331</v>
      </c>
      <c r="C53" s="48">
        <v>106.39599609375</v>
      </c>
      <c r="D53" s="49">
        <v>98.852401733398438</v>
      </c>
      <c r="E53" s="49">
        <v>96.595108032226562</v>
      </c>
      <c r="F53" s="49">
        <v>94.247901916503906</v>
      </c>
      <c r="G53" s="49">
        <v>92.050605773925781</v>
      </c>
      <c r="H53" s="49">
        <v>89.971595764160156</v>
      </c>
      <c r="I53" s="49">
        <v>88.038482666015625</v>
      </c>
      <c r="J53" s="50">
        <v>86.137123107910156</v>
      </c>
      <c r="K53" s="50">
        <v>84.350234985351563</v>
      </c>
      <c r="L53" s="50">
        <v>82.629974365234375</v>
      </c>
      <c r="M53" s="50">
        <v>80.993690490722656</v>
      </c>
      <c r="N53" s="50">
        <v>79.499237060546875</v>
      </c>
      <c r="O53" s="50">
        <v>78.078933715820313</v>
      </c>
      <c r="P53" s="50">
        <v>76.700271606445313</v>
      </c>
      <c r="Q53" s="50">
        <v>75.399772644042969</v>
      </c>
      <c r="R53" s="50">
        <v>74.188674926757813</v>
      </c>
      <c r="S53" s="50">
        <v>73.046394348144531</v>
      </c>
      <c r="T53" s="50">
        <v>71.961654663085938</v>
      </c>
      <c r="U53" s="50">
        <v>70.91937255859375</v>
      </c>
      <c r="V53" s="50">
        <v>69.930961608886719</v>
      </c>
      <c r="W53" s="50">
        <v>68.964614868164062</v>
      </c>
      <c r="X53" s="50">
        <v>68.037315368652344</v>
      </c>
      <c r="Y53" s="50">
        <v>67.183937072753906</v>
      </c>
      <c r="Z53" s="50">
        <v>66.393310546875</v>
      </c>
      <c r="AA53" s="51">
        <v>65.642066955566406</v>
      </c>
    </row>
    <row r="54" spans="1:27" x14ac:dyDescent="0.25">
      <c r="A54" s="19">
        <v>3</v>
      </c>
      <c r="B54" s="16" t="s">
        <v>332</v>
      </c>
      <c r="C54" s="48">
        <v>86.014419555664063</v>
      </c>
      <c r="D54" s="49">
        <v>80.002883911132812</v>
      </c>
      <c r="E54" s="49">
        <v>78.165382385253906</v>
      </c>
      <c r="F54" s="49">
        <v>76.251960754394531</v>
      </c>
      <c r="G54" s="49">
        <v>74.452606201171875</v>
      </c>
      <c r="H54" s="49">
        <v>72.752403259277344</v>
      </c>
      <c r="I54" s="49">
        <v>71.1767578125</v>
      </c>
      <c r="J54" s="50">
        <v>69.638267517089844</v>
      </c>
      <c r="K54" s="50">
        <v>68.133026123046875</v>
      </c>
      <c r="L54" s="50">
        <v>66.705192565917969</v>
      </c>
      <c r="M54" s="50">
        <v>65.369796752929688</v>
      </c>
      <c r="N54" s="50">
        <v>64.154434204101563</v>
      </c>
      <c r="O54" s="50">
        <v>62.996299743652344</v>
      </c>
      <c r="P54" s="50">
        <v>61.865329742431641</v>
      </c>
      <c r="Q54" s="50">
        <v>60.806018829345703</v>
      </c>
      <c r="R54" s="50">
        <v>59.807521820068359</v>
      </c>
      <c r="S54" s="50">
        <v>58.878566741943359</v>
      </c>
      <c r="T54" s="50">
        <v>57.990158081054688</v>
      </c>
      <c r="U54" s="50">
        <v>57.139381408691406</v>
      </c>
      <c r="V54" s="50">
        <v>56.351325988769531</v>
      </c>
      <c r="W54" s="50">
        <v>55.551773071289063</v>
      </c>
      <c r="X54" s="50">
        <v>54.787548065185547</v>
      </c>
      <c r="Y54" s="50">
        <v>54.101943969726563</v>
      </c>
      <c r="Z54" s="50">
        <v>53.455818176269531</v>
      </c>
      <c r="AA54" s="51">
        <v>52.868721008300781</v>
      </c>
    </row>
    <row r="55" spans="1:27" x14ac:dyDescent="0.25">
      <c r="A55" s="19">
        <v>4</v>
      </c>
      <c r="B55" s="16" t="s">
        <v>333</v>
      </c>
      <c r="C55" s="52">
        <v>113.8564453125</v>
      </c>
      <c r="D55" s="50">
        <v>105.69482421875</v>
      </c>
      <c r="E55" s="50">
        <v>103.31604766845703</v>
      </c>
      <c r="F55" s="50">
        <v>100.85135650634766</v>
      </c>
      <c r="G55" s="50">
        <v>98.530502319335937</v>
      </c>
      <c r="H55" s="50">
        <v>96.399505615234375</v>
      </c>
      <c r="I55" s="50">
        <v>94.422264099121094</v>
      </c>
      <c r="J55" s="50">
        <v>92.4822998046875</v>
      </c>
      <c r="K55" s="50">
        <v>90.535415649414063</v>
      </c>
      <c r="L55" s="50">
        <v>88.703407287597656</v>
      </c>
      <c r="M55" s="50">
        <v>87.004676818847656</v>
      </c>
      <c r="N55" s="50">
        <v>85.417976379394531</v>
      </c>
      <c r="O55" s="50">
        <v>83.901985168457031</v>
      </c>
      <c r="P55" s="50">
        <v>82.452491760253906</v>
      </c>
      <c r="Q55" s="50">
        <v>81.054656982421875</v>
      </c>
      <c r="R55" s="50">
        <v>79.689857482910156</v>
      </c>
      <c r="S55" s="50">
        <v>78.464767456054688</v>
      </c>
      <c r="T55" s="50">
        <v>77.303489685058594</v>
      </c>
      <c r="U55" s="50">
        <v>76.13433837890625</v>
      </c>
      <c r="V55" s="50">
        <v>75.018943786621094</v>
      </c>
      <c r="W55" s="50">
        <v>73.962013244628906</v>
      </c>
      <c r="X55" s="50">
        <v>72.956581115722656</v>
      </c>
      <c r="Y55" s="50">
        <v>72.001823425292969</v>
      </c>
      <c r="Z55" s="50">
        <v>71.105667114257813</v>
      </c>
      <c r="AA55" s="51">
        <v>70.288002014160156</v>
      </c>
    </row>
    <row r="56" spans="1:27" x14ac:dyDescent="0.25">
      <c r="A56" s="19">
        <v>5</v>
      </c>
      <c r="B56" s="16" t="s">
        <v>334</v>
      </c>
      <c r="C56" s="52">
        <v>100.17861938476562</v>
      </c>
      <c r="D56" s="50">
        <v>93.255409240722656</v>
      </c>
      <c r="E56" s="50">
        <v>91.099754333496094</v>
      </c>
      <c r="F56" s="50">
        <v>88.951255798339844</v>
      </c>
      <c r="G56" s="50">
        <v>86.890922546386719</v>
      </c>
      <c r="H56" s="50">
        <v>84.952796936035156</v>
      </c>
      <c r="I56" s="50">
        <v>83.188240051269531</v>
      </c>
      <c r="J56" s="50">
        <v>81.475440979003906</v>
      </c>
      <c r="K56" s="50">
        <v>79.7510986328125</v>
      </c>
      <c r="L56" s="50">
        <v>78.170379638671875</v>
      </c>
      <c r="M56" s="50">
        <v>76.672065734863281</v>
      </c>
      <c r="N56" s="50">
        <v>75.277587890625</v>
      </c>
      <c r="O56" s="50">
        <v>73.919944763183594</v>
      </c>
      <c r="P56" s="50">
        <v>72.617782592773438</v>
      </c>
      <c r="Q56" s="50">
        <v>71.404083251953125</v>
      </c>
      <c r="R56" s="50">
        <v>70.246803283691406</v>
      </c>
      <c r="S56" s="50">
        <v>69.143730163574219</v>
      </c>
      <c r="T56" s="50">
        <v>68.095344543457031</v>
      </c>
      <c r="U56" s="50">
        <v>67.092353820800781</v>
      </c>
      <c r="V56" s="50">
        <v>66.144607543945313</v>
      </c>
      <c r="W56" s="50">
        <v>65.225677490234375</v>
      </c>
      <c r="X56" s="50">
        <v>64.322158813476563</v>
      </c>
      <c r="Y56" s="50">
        <v>63.481487274169922</v>
      </c>
      <c r="Z56" s="50">
        <v>62.685237884521484</v>
      </c>
      <c r="AA56" s="51">
        <v>61.952262878417969</v>
      </c>
    </row>
    <row r="57" spans="1:27" x14ac:dyDescent="0.25">
      <c r="A57" s="19">
        <v>6</v>
      </c>
      <c r="B57" s="16" t="s">
        <v>335</v>
      </c>
      <c r="C57" s="52">
        <v>105.09517669677734</v>
      </c>
      <c r="D57" s="50">
        <v>97.744834899902344</v>
      </c>
      <c r="E57" s="50">
        <v>95.489509582519531</v>
      </c>
      <c r="F57" s="50">
        <v>93.220008850097656</v>
      </c>
      <c r="G57" s="50">
        <v>91.035774230957031</v>
      </c>
      <c r="H57" s="50">
        <v>89.02655029296875</v>
      </c>
      <c r="I57" s="50">
        <v>87.13299560546875</v>
      </c>
      <c r="J57" s="50">
        <v>85.319572448730469</v>
      </c>
      <c r="K57" s="50">
        <v>83.521224975585938</v>
      </c>
      <c r="L57" s="50">
        <v>81.86431884765625</v>
      </c>
      <c r="M57" s="50">
        <v>80.287834167480469</v>
      </c>
      <c r="N57" s="50">
        <v>78.852546691894531</v>
      </c>
      <c r="O57" s="50">
        <v>77.478294372558594</v>
      </c>
      <c r="P57" s="50">
        <v>76.161178588867188</v>
      </c>
      <c r="Q57" s="50">
        <v>74.892982482910156</v>
      </c>
      <c r="R57" s="50">
        <v>73.68536376953125</v>
      </c>
      <c r="S57" s="50">
        <v>72.565032958984375</v>
      </c>
      <c r="T57" s="50">
        <v>71.495277404785156</v>
      </c>
      <c r="U57" s="50">
        <v>70.455184936523438</v>
      </c>
      <c r="V57" s="50">
        <v>69.467849731445312</v>
      </c>
      <c r="W57" s="50">
        <v>68.519264221191406</v>
      </c>
      <c r="X57" s="50">
        <v>67.621139526367187</v>
      </c>
      <c r="Y57" s="50">
        <v>66.76629638671875</v>
      </c>
      <c r="Z57" s="50">
        <v>65.948753356933594</v>
      </c>
      <c r="AA57" s="51">
        <v>65.187934875488281</v>
      </c>
    </row>
    <row r="58" spans="1:27" x14ac:dyDescent="0.25">
      <c r="A58" s="20">
        <v>7</v>
      </c>
      <c r="B58" s="17" t="s">
        <v>336</v>
      </c>
      <c r="C58" s="53">
        <v>88.650428771972656</v>
      </c>
      <c r="D58" s="54">
        <v>82.600410461425781</v>
      </c>
      <c r="E58" s="54">
        <v>80.683074951171875</v>
      </c>
      <c r="F58" s="54">
        <v>78.7208251953125</v>
      </c>
      <c r="G58" s="54">
        <v>76.895278930664063</v>
      </c>
      <c r="H58" s="54">
        <v>75.167442321777344</v>
      </c>
      <c r="I58" s="54">
        <v>73.557258605957031</v>
      </c>
      <c r="J58" s="54">
        <v>71.996826171875</v>
      </c>
      <c r="K58" s="54">
        <v>70.480941772460938</v>
      </c>
      <c r="L58" s="54">
        <v>69.039817810058594</v>
      </c>
      <c r="M58" s="54">
        <v>67.690597534179687</v>
      </c>
      <c r="N58" s="54">
        <v>66.449462890625</v>
      </c>
      <c r="O58" s="54">
        <v>65.233665466308594</v>
      </c>
      <c r="P58" s="54">
        <v>64.074630737304687</v>
      </c>
      <c r="Q58" s="54">
        <v>62.987781524658203</v>
      </c>
      <c r="R58" s="54">
        <v>61.951580047607422</v>
      </c>
      <c r="S58" s="54">
        <v>60.997123718261719</v>
      </c>
      <c r="T58" s="54">
        <v>60.086074829101562</v>
      </c>
      <c r="U58" s="54">
        <v>59.208118438720703</v>
      </c>
      <c r="V58" s="54">
        <v>58.398349761962891</v>
      </c>
      <c r="W58" s="54">
        <v>57.609573364257812</v>
      </c>
      <c r="X58" s="54">
        <v>56.843524932861328</v>
      </c>
      <c r="Y58" s="54">
        <v>56.122116088867187</v>
      </c>
      <c r="Z58" s="54">
        <v>55.460231781005859</v>
      </c>
      <c r="AA58" s="55">
        <v>54.853000640869141</v>
      </c>
    </row>
    <row r="59" spans="1:27"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spans="1:27" x14ac:dyDescent="0.25">
      <c r="A60" s="69"/>
      <c r="B60" s="10" t="s">
        <v>85</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spans="1:27" x14ac:dyDescent="0.25">
      <c r="A61" s="22" t="s">
        <v>84</v>
      </c>
      <c r="B61" s="15" t="s">
        <v>83</v>
      </c>
      <c r="C61" s="60" t="s">
        <v>45</v>
      </c>
      <c r="D61" s="46" t="s">
        <v>46</v>
      </c>
      <c r="E61" s="46" t="s">
        <v>47</v>
      </c>
      <c r="F61" s="46" t="s">
        <v>48</v>
      </c>
      <c r="G61" s="46" t="s">
        <v>49</v>
      </c>
      <c r="H61" s="46" t="s">
        <v>50</v>
      </c>
      <c r="I61" s="46" t="s">
        <v>51</v>
      </c>
      <c r="J61" s="46" t="s">
        <v>52</v>
      </c>
      <c r="K61" s="46" t="s">
        <v>53</v>
      </c>
      <c r="L61" s="46" t="s">
        <v>54</v>
      </c>
      <c r="M61" s="46" t="s">
        <v>55</v>
      </c>
      <c r="N61" s="46" t="s">
        <v>56</v>
      </c>
      <c r="O61" s="46" t="s">
        <v>57</v>
      </c>
      <c r="P61" s="46" t="s">
        <v>58</v>
      </c>
      <c r="Q61" s="46" t="s">
        <v>59</v>
      </c>
      <c r="R61" s="46" t="s">
        <v>60</v>
      </c>
      <c r="S61" s="46" t="s">
        <v>61</v>
      </c>
      <c r="T61" s="46" t="s">
        <v>62</v>
      </c>
      <c r="U61" s="46" t="s">
        <v>63</v>
      </c>
      <c r="V61" s="46" t="s">
        <v>64</v>
      </c>
      <c r="W61" s="46" t="s">
        <v>65</v>
      </c>
      <c r="X61" s="46" t="s">
        <v>66</v>
      </c>
      <c r="Y61" s="46" t="s">
        <v>67</v>
      </c>
      <c r="Z61" s="46" t="s">
        <v>68</v>
      </c>
      <c r="AA61" s="47" t="s">
        <v>69</v>
      </c>
    </row>
    <row r="62" spans="1:27" x14ac:dyDescent="0.25">
      <c r="A62" s="110">
        <v>1</v>
      </c>
      <c r="B62" s="101" t="str">
        <f>VLOOKUP($A$62,$A$52:$AA$58,2)</f>
        <v>Lerwick North</v>
      </c>
      <c r="C62" s="61">
        <f>VLOOKUP($A$62,$A$52:$AA$58,3)</f>
        <v>124.44891357421875</v>
      </c>
      <c r="D62" s="62">
        <f>VLOOKUP($A$62,$A$52:$AA$58,4)</f>
        <v>115.67485046386719</v>
      </c>
      <c r="E62" s="62">
        <f>VLOOKUP($A$62,$A$52:$AA$58,5)</f>
        <v>113.04521179199219</v>
      </c>
      <c r="F62" s="62">
        <f>VLOOKUP($A$62,$A$52:$AA$58,6)</f>
        <v>110.267333984375</v>
      </c>
      <c r="G62" s="62">
        <f>VLOOKUP($A$62,$A$52:$AA$58,7)</f>
        <v>107.65908813476562</v>
      </c>
      <c r="H62" s="62">
        <f>VLOOKUP($A$62,$A$52:$AA$58,8)</f>
        <v>105.23226165771484</v>
      </c>
      <c r="I62" s="62">
        <f>VLOOKUP($A$62,$A$52:$AA$58,9)</f>
        <v>102.97475433349609</v>
      </c>
      <c r="J62" s="62">
        <f>VLOOKUP($A$62,$A$52:$AA$58,10)</f>
        <v>100.78444671630859</v>
      </c>
      <c r="K62" s="62">
        <f>VLOOKUP($A$62,$A$52:$AA$58,11)</f>
        <v>98.649322509765625</v>
      </c>
      <c r="L62" s="62">
        <f>VLOOKUP($A$62,$A$52:$AA$58,12)</f>
        <v>96.623374938964844</v>
      </c>
      <c r="M62" s="62">
        <f>VLOOKUP($A$62,$A$52:$AA$58,13)</f>
        <v>94.71258544921875</v>
      </c>
      <c r="N62" s="62">
        <f>VLOOKUP($A$62,$A$52:$AA$58,14)</f>
        <v>92.928840637207031</v>
      </c>
      <c r="O62" s="62">
        <f>VLOOKUP($A$62,$A$52:$AA$58,15)</f>
        <v>91.24005126953125</v>
      </c>
      <c r="P62" s="62">
        <f>VLOOKUP($A$62,$A$52:$AA$58,16)</f>
        <v>89.629837036132813</v>
      </c>
      <c r="Q62" s="62">
        <f>VLOOKUP($A$62,$A$52:$AA$58,17)</f>
        <v>88.098052978515625</v>
      </c>
      <c r="R62" s="62">
        <f>VLOOKUP($A$62,$A$52:$AA$58,18)</f>
        <v>86.685317993164063</v>
      </c>
      <c r="S62" s="62">
        <f>VLOOKUP($A$62,$A$52:$AA$58,19)</f>
        <v>85.360435485839844</v>
      </c>
      <c r="T62" s="62">
        <f>VLOOKUP($A$62,$A$52:$AA$58,20)</f>
        <v>84.109138488769531</v>
      </c>
      <c r="U62" s="62">
        <f>VLOOKUP($A$62,$A$52:$AA$58,21)</f>
        <v>82.897926330566406</v>
      </c>
      <c r="V62" s="62">
        <f>VLOOKUP($A$62,$A$52:$AA$58,22)</f>
        <v>81.783851623535156</v>
      </c>
      <c r="W62" s="62">
        <f>VLOOKUP($A$62,$A$52:$AA$58,23)</f>
        <v>80.664848327636719</v>
      </c>
      <c r="X62" s="62">
        <f>VLOOKUP($A$62,$A$52:$AA$58,24)</f>
        <v>79.589035034179688</v>
      </c>
      <c r="Y62" s="62">
        <f>VLOOKUP($A$62,$A$52:$AA$58,25)</f>
        <v>78.583633422851562</v>
      </c>
      <c r="Z62" s="62">
        <f>VLOOKUP($A$62,$A$52:$AA$58,26)</f>
        <v>77.639694213867187</v>
      </c>
      <c r="AA62" s="63">
        <f>VLOOKUP($A$62,$A$52:$AA$58,27)</f>
        <v>76.778457641601563</v>
      </c>
    </row>
    <row r="63" spans="1:27" x14ac:dyDescent="0.25">
      <c r="A63" s="25"/>
      <c r="B63" s="25"/>
      <c r="C63" s="67"/>
      <c r="D63" s="67"/>
      <c r="E63" s="67"/>
      <c r="F63" s="67"/>
      <c r="G63" s="67"/>
      <c r="H63" s="67"/>
      <c r="I63" s="67"/>
      <c r="J63" s="67"/>
      <c r="K63" s="67"/>
      <c r="L63" s="67"/>
      <c r="M63" s="67"/>
      <c r="N63" s="67"/>
      <c r="O63" s="67"/>
      <c r="P63" s="67"/>
      <c r="Q63" s="67"/>
      <c r="R63" s="67"/>
      <c r="S63" s="67"/>
      <c r="T63" s="67"/>
      <c r="U63" s="67"/>
      <c r="V63" s="67"/>
      <c r="W63" s="67"/>
      <c r="X63" s="67"/>
      <c r="Y63" s="67"/>
      <c r="Z63" s="67"/>
      <c r="AA63" s="67"/>
    </row>
    <row r="64" spans="1:27" x14ac:dyDescent="0.25">
      <c r="A64" s="161" t="s">
        <v>87</v>
      </c>
      <c r="B64" s="161"/>
      <c r="C64" s="161"/>
      <c r="D64" s="161"/>
    </row>
    <row r="84" spans="1:27"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5.75" x14ac:dyDescent="0.25">
      <c r="A85" s="154" t="s">
        <v>379</v>
      </c>
      <c r="B85" s="154"/>
      <c r="C85" s="154"/>
      <c r="D85" s="154"/>
      <c r="E85" s="154"/>
      <c r="F85" s="154"/>
      <c r="G85" s="2"/>
      <c r="H85" s="2"/>
      <c r="I85" s="2"/>
      <c r="J85" s="2"/>
      <c r="K85" s="12"/>
      <c r="L85" s="2"/>
      <c r="M85" s="2"/>
      <c r="N85" s="2"/>
      <c r="O85" s="2"/>
      <c r="P85" s="155"/>
      <c r="Q85" s="155"/>
      <c r="R85" s="155"/>
      <c r="S85" s="155"/>
      <c r="T85" s="155"/>
      <c r="U85" s="155"/>
      <c r="V85" s="155"/>
      <c r="W85" s="25"/>
      <c r="X85" s="25"/>
      <c r="Y85" s="25"/>
      <c r="Z85" s="25"/>
      <c r="AA85" s="25"/>
    </row>
    <row r="86" spans="1:27" ht="15.75" x14ac:dyDescent="0.25">
      <c r="A86" s="156" t="s">
        <v>30</v>
      </c>
      <c r="B86" s="156"/>
      <c r="C86" s="156"/>
      <c r="D86" s="156"/>
      <c r="E86" s="156"/>
      <c r="F86" s="156"/>
      <c r="G86" s="31"/>
      <c r="H86" s="31"/>
      <c r="I86" s="31"/>
      <c r="J86" s="31"/>
      <c r="K86" s="157" t="s">
        <v>86</v>
      </c>
      <c r="L86" s="157"/>
      <c r="M86" s="31"/>
      <c r="N86" s="31"/>
      <c r="O86" s="31"/>
      <c r="P86" s="156"/>
      <c r="Q86" s="156"/>
      <c r="R86" s="156"/>
      <c r="S86" s="156"/>
      <c r="T86" s="156"/>
      <c r="U86" s="156"/>
      <c r="V86" s="156"/>
      <c r="W86" s="11"/>
      <c r="X86" s="11"/>
      <c r="Y86" s="11"/>
      <c r="Z86" s="11"/>
      <c r="AA86" s="11"/>
    </row>
    <row r="88" spans="1:27" s="127" customFormat="1" ht="15.75" x14ac:dyDescent="0.25">
      <c r="A88" s="167" t="s">
        <v>396</v>
      </c>
      <c r="B88" s="167"/>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row>
    <row r="89" spans="1:27"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row>
    <row r="90" spans="1:27" x14ac:dyDescent="0.25">
      <c r="A90" s="15" t="s">
        <v>84</v>
      </c>
      <c r="B90" s="15" t="s">
        <v>83</v>
      </c>
      <c r="C90" s="32" t="s">
        <v>45</v>
      </c>
      <c r="D90" s="32" t="s">
        <v>46</v>
      </c>
      <c r="E90" s="32" t="s">
        <v>47</v>
      </c>
      <c r="F90" s="32" t="s">
        <v>48</v>
      </c>
      <c r="G90" s="32" t="s">
        <v>49</v>
      </c>
      <c r="H90" s="32" t="s">
        <v>50</v>
      </c>
      <c r="I90" s="32" t="s">
        <v>51</v>
      </c>
      <c r="J90" s="32" t="s">
        <v>52</v>
      </c>
      <c r="K90" s="32" t="s">
        <v>53</v>
      </c>
      <c r="L90" s="32" t="s">
        <v>54</v>
      </c>
      <c r="M90" s="32" t="s">
        <v>55</v>
      </c>
      <c r="N90" s="32" t="s">
        <v>56</v>
      </c>
      <c r="O90" s="32" t="s">
        <v>57</v>
      </c>
      <c r="P90" s="32" t="s">
        <v>58</v>
      </c>
      <c r="Q90" s="32" t="s">
        <v>59</v>
      </c>
      <c r="R90" s="32" t="s">
        <v>60</v>
      </c>
      <c r="S90" s="32" t="s">
        <v>61</v>
      </c>
      <c r="T90" s="32" t="s">
        <v>62</v>
      </c>
      <c r="U90" s="32" t="s">
        <v>63</v>
      </c>
      <c r="V90" s="32" t="s">
        <v>64</v>
      </c>
      <c r="W90" s="32" t="s">
        <v>65</v>
      </c>
      <c r="X90" s="32" t="s">
        <v>66</v>
      </c>
      <c r="Y90" s="32" t="s">
        <v>67</v>
      </c>
      <c r="Z90" s="32" t="s">
        <v>68</v>
      </c>
      <c r="AA90" s="33" t="s">
        <v>69</v>
      </c>
    </row>
    <row r="91" spans="1:27" x14ac:dyDescent="0.25">
      <c r="A91" s="18">
        <v>1</v>
      </c>
      <c r="B91" s="26" t="s">
        <v>330</v>
      </c>
      <c r="C91" s="34">
        <v>76.585220336914062</v>
      </c>
      <c r="D91" s="35">
        <v>77.499046325683594</v>
      </c>
      <c r="E91" s="35">
        <v>77.745513916015625</v>
      </c>
      <c r="F91" s="35">
        <v>78.021202087402344</v>
      </c>
      <c r="G91" s="35">
        <v>78.2882080078125</v>
      </c>
      <c r="H91" s="35">
        <v>78.534393310546875</v>
      </c>
      <c r="I91" s="35">
        <v>78.789321899414063</v>
      </c>
      <c r="J91" s="36">
        <v>79.039299011230469</v>
      </c>
      <c r="K91" s="36">
        <v>79.285575866699219</v>
      </c>
      <c r="L91" s="36">
        <v>79.511383056640625</v>
      </c>
      <c r="M91" s="36">
        <v>79.7412109375</v>
      </c>
      <c r="N91" s="36">
        <v>79.952064514160156</v>
      </c>
      <c r="O91" s="36">
        <v>80.152618408203125</v>
      </c>
      <c r="P91" s="36">
        <v>80.357330322265625</v>
      </c>
      <c r="Q91" s="36">
        <v>80.557388305664063</v>
      </c>
      <c r="R91" s="36">
        <v>80.746795654296875</v>
      </c>
      <c r="S91" s="36">
        <v>80.926620483398437</v>
      </c>
      <c r="T91" s="36">
        <v>81.102203369140625</v>
      </c>
      <c r="U91" s="36">
        <v>81.272697448730469</v>
      </c>
      <c r="V91" s="36">
        <v>81.435562133789063</v>
      </c>
      <c r="W91" s="36">
        <v>81.608238220214844</v>
      </c>
      <c r="X91" s="36">
        <v>81.761627197265625</v>
      </c>
      <c r="Y91" s="36">
        <v>81.907913208007813</v>
      </c>
      <c r="Z91" s="36">
        <v>82.044349670410156</v>
      </c>
      <c r="AA91" s="37">
        <v>82.171134948730469</v>
      </c>
    </row>
    <row r="92" spans="1:27" x14ac:dyDescent="0.25">
      <c r="A92" s="19">
        <v>2</v>
      </c>
      <c r="B92" s="16" t="s">
        <v>331</v>
      </c>
      <c r="C92" s="38">
        <v>78.659294128417969</v>
      </c>
      <c r="D92" s="39">
        <v>79.5989990234375</v>
      </c>
      <c r="E92" s="39">
        <v>79.873512268066406</v>
      </c>
      <c r="F92" s="39">
        <v>80.16522216796875</v>
      </c>
      <c r="G92" s="39">
        <v>80.451217651367188</v>
      </c>
      <c r="H92" s="39">
        <v>80.726493835449219</v>
      </c>
      <c r="I92" s="39">
        <v>80.998847961425781</v>
      </c>
      <c r="J92" s="40">
        <v>81.268142700195313</v>
      </c>
      <c r="K92" s="40">
        <v>81.53631591796875</v>
      </c>
      <c r="L92" s="40">
        <v>81.789840698242188</v>
      </c>
      <c r="M92" s="40">
        <v>82.041389465332031</v>
      </c>
      <c r="N92" s="40">
        <v>82.275108337402344</v>
      </c>
      <c r="O92" s="40">
        <v>82.50634765625</v>
      </c>
      <c r="P92" s="40">
        <v>82.7412109375</v>
      </c>
      <c r="Q92" s="40">
        <v>82.959030151367188</v>
      </c>
      <c r="R92" s="40">
        <v>83.16485595703125</v>
      </c>
      <c r="S92" s="40">
        <v>83.363052368164063</v>
      </c>
      <c r="T92" s="40">
        <v>83.553863525390625</v>
      </c>
      <c r="U92" s="40">
        <v>83.734970092773438</v>
      </c>
      <c r="V92" s="40">
        <v>83.916252136230469</v>
      </c>
      <c r="W92" s="40">
        <v>84.098060607910156</v>
      </c>
      <c r="X92" s="40">
        <v>84.269599914550781</v>
      </c>
      <c r="Y92" s="40">
        <v>84.428520202636719</v>
      </c>
      <c r="Z92" s="40">
        <v>84.58221435546875</v>
      </c>
      <c r="AA92" s="41">
        <v>84.726875305175781</v>
      </c>
    </row>
    <row r="93" spans="1:27" x14ac:dyDescent="0.25">
      <c r="A93" s="19">
        <v>3</v>
      </c>
      <c r="B93" s="16" t="s">
        <v>332</v>
      </c>
      <c r="C93" s="38">
        <v>81.29522705078125</v>
      </c>
      <c r="D93" s="39">
        <v>82.212165832519531</v>
      </c>
      <c r="E93" s="39">
        <v>82.49658203125</v>
      </c>
      <c r="F93" s="39">
        <v>82.790542602539063</v>
      </c>
      <c r="G93" s="39">
        <v>83.075241088867187</v>
      </c>
      <c r="H93" s="39">
        <v>83.346923828125</v>
      </c>
      <c r="I93" s="39">
        <v>83.614814758300781</v>
      </c>
      <c r="J93" s="40">
        <v>83.884666442871094</v>
      </c>
      <c r="K93" s="40">
        <v>84.159210205078125</v>
      </c>
      <c r="L93" s="40">
        <v>84.425796508789063</v>
      </c>
      <c r="M93" s="40">
        <v>84.686027526855469</v>
      </c>
      <c r="N93" s="40">
        <v>84.937705993652344</v>
      </c>
      <c r="O93" s="40">
        <v>85.179725646972656</v>
      </c>
      <c r="P93" s="40">
        <v>85.413093566894531</v>
      </c>
      <c r="Q93" s="40">
        <v>85.645256042480469</v>
      </c>
      <c r="R93" s="40">
        <v>85.85418701171875</v>
      </c>
      <c r="S93" s="40">
        <v>86.066360473632812</v>
      </c>
      <c r="T93" s="40">
        <v>86.264579772949219</v>
      </c>
      <c r="U93" s="40">
        <v>86.459228515625</v>
      </c>
      <c r="V93" s="40">
        <v>86.647537231445313</v>
      </c>
      <c r="W93" s="40">
        <v>86.845405578613281</v>
      </c>
      <c r="X93" s="40">
        <v>87.046226501464844</v>
      </c>
      <c r="Y93" s="40">
        <v>87.219093322753906</v>
      </c>
      <c r="Z93" s="40">
        <v>87.389129638671875</v>
      </c>
      <c r="AA93" s="41">
        <v>87.541267395019531</v>
      </c>
    </row>
    <row r="94" spans="1:27" x14ac:dyDescent="0.25">
      <c r="A94" s="19">
        <v>4</v>
      </c>
      <c r="B94" s="16" t="s">
        <v>333</v>
      </c>
      <c r="C94" s="42">
        <v>77.733253479003906</v>
      </c>
      <c r="D94" s="40">
        <v>78.675468444824219</v>
      </c>
      <c r="E94" s="40">
        <v>78.948432922363281</v>
      </c>
      <c r="F94" s="40">
        <v>79.249122619628906</v>
      </c>
      <c r="G94" s="40">
        <v>79.550254821777344</v>
      </c>
      <c r="H94" s="40">
        <v>79.83441162109375</v>
      </c>
      <c r="I94" s="40">
        <v>80.105178833007813</v>
      </c>
      <c r="J94" s="40">
        <v>80.380836486816406</v>
      </c>
      <c r="K94" s="40">
        <v>80.647567749023437</v>
      </c>
      <c r="L94" s="40">
        <v>80.907936096191406</v>
      </c>
      <c r="M94" s="40">
        <v>81.168540954589844</v>
      </c>
      <c r="N94" s="40">
        <v>81.412551879882813</v>
      </c>
      <c r="O94" s="40">
        <v>81.647010803222656</v>
      </c>
      <c r="P94" s="40">
        <v>81.874603271484375</v>
      </c>
      <c r="Q94" s="40">
        <v>82.101295471191406</v>
      </c>
      <c r="R94" s="40">
        <v>82.311393737792969</v>
      </c>
      <c r="S94" s="40">
        <v>82.51019287109375</v>
      </c>
      <c r="T94" s="40">
        <v>82.699333190917969</v>
      </c>
      <c r="U94" s="40">
        <v>82.89044189453125</v>
      </c>
      <c r="V94" s="40">
        <v>83.068603515625</v>
      </c>
      <c r="W94" s="40">
        <v>83.250251770019531</v>
      </c>
      <c r="X94" s="40">
        <v>83.419990539550781</v>
      </c>
      <c r="Y94" s="40">
        <v>83.581008911132813</v>
      </c>
      <c r="Z94" s="40">
        <v>83.735572814941406</v>
      </c>
      <c r="AA94" s="41">
        <v>83.878829956054687</v>
      </c>
    </row>
    <row r="95" spans="1:27" x14ac:dyDescent="0.25">
      <c r="A95" s="19">
        <v>5</v>
      </c>
      <c r="B95" s="16" t="s">
        <v>334</v>
      </c>
      <c r="C95" s="42">
        <v>79.312873840332031</v>
      </c>
      <c r="D95" s="40">
        <v>80.215606689453125</v>
      </c>
      <c r="E95" s="40">
        <v>80.483619689941406</v>
      </c>
      <c r="F95" s="40">
        <v>80.779693603515625</v>
      </c>
      <c r="G95" s="40">
        <v>81.061515808105469</v>
      </c>
      <c r="H95" s="40">
        <v>81.339469909667969</v>
      </c>
      <c r="I95" s="40">
        <v>81.603935241699219</v>
      </c>
      <c r="J95" s="40">
        <v>81.878326416015625</v>
      </c>
      <c r="K95" s="40">
        <v>82.15185546875</v>
      </c>
      <c r="L95" s="40">
        <v>82.406654357910156</v>
      </c>
      <c r="M95" s="40">
        <v>82.650352478027344</v>
      </c>
      <c r="N95" s="40">
        <v>82.895004272460937</v>
      </c>
      <c r="O95" s="40">
        <v>83.125312805175781</v>
      </c>
      <c r="P95" s="40">
        <v>83.355010986328125</v>
      </c>
      <c r="Q95" s="40">
        <v>83.56402587890625</v>
      </c>
      <c r="R95" s="40">
        <v>83.782035827636719</v>
      </c>
      <c r="S95" s="40">
        <v>83.976028442382813</v>
      </c>
      <c r="T95" s="40">
        <v>84.17730712890625</v>
      </c>
      <c r="U95" s="40">
        <v>84.355781555175781</v>
      </c>
      <c r="V95" s="40">
        <v>84.543800354003906</v>
      </c>
      <c r="W95" s="40">
        <v>84.725936889648438</v>
      </c>
      <c r="X95" s="40">
        <v>84.915443420410156</v>
      </c>
      <c r="Y95" s="40">
        <v>85.083709716796875</v>
      </c>
      <c r="Z95" s="40">
        <v>85.25714111328125</v>
      </c>
      <c r="AA95" s="41">
        <v>85.399398803710938</v>
      </c>
    </row>
    <row r="96" spans="1:27" x14ac:dyDescent="0.25">
      <c r="A96" s="19">
        <v>6</v>
      </c>
      <c r="B96" s="16" t="s">
        <v>335</v>
      </c>
      <c r="C96" s="42">
        <v>78.799072265625</v>
      </c>
      <c r="D96" s="40">
        <v>79.685043334960937</v>
      </c>
      <c r="E96" s="40">
        <v>79.95550537109375</v>
      </c>
      <c r="F96" s="40">
        <v>80.233009338378906</v>
      </c>
      <c r="G96" s="40">
        <v>80.508567810058594</v>
      </c>
      <c r="H96" s="40">
        <v>80.783470153808594</v>
      </c>
      <c r="I96" s="40">
        <v>81.048904418945313</v>
      </c>
      <c r="J96" s="40">
        <v>81.304908752441406</v>
      </c>
      <c r="K96" s="40">
        <v>81.59033203125</v>
      </c>
      <c r="L96" s="40">
        <v>81.832656860351563</v>
      </c>
      <c r="M96" s="40">
        <v>82.106986999511719</v>
      </c>
      <c r="N96" s="40">
        <v>82.347152709960938</v>
      </c>
      <c r="O96" s="40">
        <v>82.574821472167969</v>
      </c>
      <c r="P96" s="40">
        <v>82.801651000976562</v>
      </c>
      <c r="Q96" s="40">
        <v>83.02215576171875</v>
      </c>
      <c r="R96" s="40">
        <v>83.237869262695312</v>
      </c>
      <c r="S96" s="40">
        <v>83.434562683105469</v>
      </c>
      <c r="T96" s="40">
        <v>83.619979858398437</v>
      </c>
      <c r="U96" s="40">
        <v>83.812263488769531</v>
      </c>
      <c r="V96" s="40">
        <v>83.997108459472656</v>
      </c>
      <c r="W96" s="40">
        <v>84.185127258300781</v>
      </c>
      <c r="X96" s="40">
        <v>84.360626220703125</v>
      </c>
      <c r="Y96" s="40">
        <v>84.524993896484375</v>
      </c>
      <c r="Z96" s="40">
        <v>84.690589904785156</v>
      </c>
      <c r="AA96" s="41">
        <v>84.844314575195312</v>
      </c>
    </row>
    <row r="97" spans="1:27" x14ac:dyDescent="0.25">
      <c r="A97" s="20">
        <v>7</v>
      </c>
      <c r="B97" s="17" t="s">
        <v>336</v>
      </c>
      <c r="C97" s="43">
        <v>80.886161804199219</v>
      </c>
      <c r="D97" s="44">
        <v>81.790122985839844</v>
      </c>
      <c r="E97" s="44">
        <v>82.039436340332031</v>
      </c>
      <c r="F97" s="44">
        <v>82.335906982421875</v>
      </c>
      <c r="G97" s="44">
        <v>82.632904052734375</v>
      </c>
      <c r="H97" s="44">
        <v>82.91864013671875</v>
      </c>
      <c r="I97" s="44">
        <v>83.188652038574219</v>
      </c>
      <c r="J97" s="44">
        <v>83.470703125</v>
      </c>
      <c r="K97" s="44">
        <v>83.748046875</v>
      </c>
      <c r="L97" s="44">
        <v>84.027687072753906</v>
      </c>
      <c r="M97" s="44">
        <v>84.30218505859375</v>
      </c>
      <c r="N97" s="44">
        <v>84.542587280273437</v>
      </c>
      <c r="O97" s="44">
        <v>84.774833679199219</v>
      </c>
      <c r="P97" s="44">
        <v>85.011283874511719</v>
      </c>
      <c r="Q97" s="44">
        <v>85.2362060546875</v>
      </c>
      <c r="R97" s="44">
        <v>85.453208923339844</v>
      </c>
      <c r="S97" s="44">
        <v>85.659400939941406</v>
      </c>
      <c r="T97" s="44">
        <v>85.853073120117188</v>
      </c>
      <c r="U97" s="44">
        <v>86.044120788574219</v>
      </c>
      <c r="V97" s="44">
        <v>86.219696044921875</v>
      </c>
      <c r="W97" s="44">
        <v>86.409889221191406</v>
      </c>
      <c r="X97" s="44">
        <v>86.592788696289062</v>
      </c>
      <c r="Y97" s="44">
        <v>86.765274047851563</v>
      </c>
      <c r="Z97" s="44">
        <v>86.920829772949219</v>
      </c>
      <c r="AA97" s="45">
        <v>87.07220458984375</v>
      </c>
    </row>
    <row r="98" spans="1:27"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x14ac:dyDescent="0.25">
      <c r="A99" s="69"/>
      <c r="B99" s="10" t="s">
        <v>85</v>
      </c>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x14ac:dyDescent="0.25">
      <c r="A100" s="27" t="s">
        <v>84</v>
      </c>
      <c r="B100" s="28" t="s">
        <v>83</v>
      </c>
      <c r="C100" s="60" t="s">
        <v>45</v>
      </c>
      <c r="D100" s="46" t="s">
        <v>46</v>
      </c>
      <c r="E100" s="46" t="s">
        <v>47</v>
      </c>
      <c r="F100" s="46" t="s">
        <v>48</v>
      </c>
      <c r="G100" s="46" t="s">
        <v>49</v>
      </c>
      <c r="H100" s="46" t="s">
        <v>50</v>
      </c>
      <c r="I100" s="46" t="s">
        <v>51</v>
      </c>
      <c r="J100" s="46" t="s">
        <v>52</v>
      </c>
      <c r="K100" s="46" t="s">
        <v>53</v>
      </c>
      <c r="L100" s="46" t="s">
        <v>54</v>
      </c>
      <c r="M100" s="46" t="s">
        <v>55</v>
      </c>
      <c r="N100" s="46" t="s">
        <v>56</v>
      </c>
      <c r="O100" s="46" t="s">
        <v>57</v>
      </c>
      <c r="P100" s="46" t="s">
        <v>58</v>
      </c>
      <c r="Q100" s="46" t="s">
        <v>59</v>
      </c>
      <c r="R100" s="46" t="s">
        <v>60</v>
      </c>
      <c r="S100" s="46" t="s">
        <v>61</v>
      </c>
      <c r="T100" s="46" t="s">
        <v>62</v>
      </c>
      <c r="U100" s="46" t="s">
        <v>63</v>
      </c>
      <c r="V100" s="46" t="s">
        <v>64</v>
      </c>
      <c r="W100" s="46" t="s">
        <v>65</v>
      </c>
      <c r="X100" s="46" t="s">
        <v>66</v>
      </c>
      <c r="Y100" s="46" t="s">
        <v>67</v>
      </c>
      <c r="Z100" s="46" t="s">
        <v>68</v>
      </c>
      <c r="AA100" s="47" t="s">
        <v>69</v>
      </c>
    </row>
    <row r="101" spans="1:27" x14ac:dyDescent="0.25">
      <c r="A101" s="110">
        <v>1</v>
      </c>
      <c r="B101" s="101" t="str">
        <f>VLOOKUP($A$101,$A$91:$AA$97,2)</f>
        <v>Lerwick North</v>
      </c>
      <c r="C101" s="61">
        <f>VLOOKUP($A$101,$A$91:$AA$97,3)</f>
        <v>76.585220336914062</v>
      </c>
      <c r="D101" s="62">
        <f>VLOOKUP($A$101,$A$91:$AA$97,4)</f>
        <v>77.499046325683594</v>
      </c>
      <c r="E101" s="62">
        <f>VLOOKUP($A$101,$A$91:$AA$97,5)</f>
        <v>77.745513916015625</v>
      </c>
      <c r="F101" s="62">
        <f>VLOOKUP($A$101,$A$91:$AA$97,6)</f>
        <v>78.021202087402344</v>
      </c>
      <c r="G101" s="62">
        <f>VLOOKUP($A$101,$A$91:$AA$97,7)</f>
        <v>78.2882080078125</v>
      </c>
      <c r="H101" s="62">
        <f>VLOOKUP($A$101,$A$91:$AA$97,8)</f>
        <v>78.534393310546875</v>
      </c>
      <c r="I101" s="62">
        <f>VLOOKUP($A$101,$A$91:$AA$97,9)</f>
        <v>78.789321899414063</v>
      </c>
      <c r="J101" s="62">
        <f>VLOOKUP($A$101,$A$91:$AA$97,10)</f>
        <v>79.039299011230469</v>
      </c>
      <c r="K101" s="62">
        <f>VLOOKUP($A$101,$A$91:$AA$97,11)</f>
        <v>79.285575866699219</v>
      </c>
      <c r="L101" s="62">
        <f>VLOOKUP($A$101,$A$91:$AA$97,12)</f>
        <v>79.511383056640625</v>
      </c>
      <c r="M101" s="62">
        <f>VLOOKUP($A$101,$A$91:$AA$97,13)</f>
        <v>79.7412109375</v>
      </c>
      <c r="N101" s="62">
        <f>VLOOKUP($A$101,$A$91:$AA$97,14)</f>
        <v>79.952064514160156</v>
      </c>
      <c r="O101" s="62">
        <f>VLOOKUP($A$101,$A$91:$AA$97,15)</f>
        <v>80.152618408203125</v>
      </c>
      <c r="P101" s="62">
        <f>VLOOKUP($A$101,$A$91:$AA$97,16)</f>
        <v>80.357330322265625</v>
      </c>
      <c r="Q101" s="62">
        <f>VLOOKUP($A$101,$A$91:$AA$97,17)</f>
        <v>80.557388305664063</v>
      </c>
      <c r="R101" s="62">
        <f>VLOOKUP($A$101,$A$91:$AA$97,18)</f>
        <v>80.746795654296875</v>
      </c>
      <c r="S101" s="62">
        <f>VLOOKUP($A$101,$A$91:$AA$97,19)</f>
        <v>80.926620483398437</v>
      </c>
      <c r="T101" s="62">
        <f>VLOOKUP($A$101,$A$91:$AA$97,20)</f>
        <v>81.102203369140625</v>
      </c>
      <c r="U101" s="62">
        <f>VLOOKUP($A$101,$A$91:$AA$97,21)</f>
        <v>81.272697448730469</v>
      </c>
      <c r="V101" s="62">
        <f>VLOOKUP($A$101,$A$91:$AA$97,22)</f>
        <v>81.435562133789063</v>
      </c>
      <c r="W101" s="62">
        <f>VLOOKUP($A$101,$A$91:$AA$97,23)</f>
        <v>81.608238220214844</v>
      </c>
      <c r="X101" s="62">
        <f>VLOOKUP($A$101,$A$91:$AA$97,24)</f>
        <v>81.761627197265625</v>
      </c>
      <c r="Y101" s="62">
        <f>VLOOKUP($A$101,$A$91:$AA$97,25)</f>
        <v>81.907913208007813</v>
      </c>
      <c r="Z101" s="62">
        <f>VLOOKUP($A$101,$A$91:$AA$97,26)</f>
        <v>82.044349670410156</v>
      </c>
      <c r="AA101" s="63">
        <f>VLOOKUP($A$101,$A$91:$AA$97,27)</f>
        <v>82.171134948730469</v>
      </c>
    </row>
    <row r="102" spans="1:27" x14ac:dyDescent="0.25">
      <c r="A102" s="25"/>
      <c r="B102" s="25"/>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x14ac:dyDescent="0.25">
      <c r="A103" s="161" t="s">
        <v>87</v>
      </c>
      <c r="B103" s="161"/>
      <c r="C103" s="161"/>
      <c r="D103" s="161"/>
    </row>
    <row r="126" spans="1:27" ht="15.75" x14ac:dyDescent="0.25">
      <c r="A126" s="163" t="s">
        <v>379</v>
      </c>
      <c r="B126" s="163"/>
      <c r="C126" s="163"/>
      <c r="D126" s="163"/>
      <c r="E126" s="163"/>
      <c r="F126" s="163"/>
      <c r="G126" s="111"/>
      <c r="H126" s="111"/>
      <c r="I126" s="111"/>
      <c r="J126" s="111"/>
      <c r="K126" s="112"/>
      <c r="L126" s="111"/>
      <c r="M126" s="111"/>
      <c r="N126" s="111"/>
      <c r="O126" s="111"/>
      <c r="P126" s="169"/>
      <c r="Q126" s="169"/>
      <c r="R126" s="169"/>
      <c r="S126" s="169"/>
      <c r="T126" s="169"/>
      <c r="U126" s="169"/>
      <c r="V126" s="169"/>
      <c r="W126" s="113"/>
      <c r="X126" s="113"/>
      <c r="Y126" s="113"/>
      <c r="Z126" s="113"/>
      <c r="AA126" s="113"/>
    </row>
    <row r="127" spans="1:27" ht="15.75" x14ac:dyDescent="0.25">
      <c r="A127" s="156" t="s">
        <v>30</v>
      </c>
      <c r="B127" s="156"/>
      <c r="C127" s="156"/>
      <c r="D127" s="156"/>
      <c r="E127" s="156"/>
      <c r="F127" s="156"/>
      <c r="G127" s="31"/>
      <c r="H127" s="31"/>
      <c r="I127" s="31"/>
      <c r="J127" s="31"/>
      <c r="K127" s="157" t="s">
        <v>86</v>
      </c>
      <c r="L127" s="157"/>
      <c r="M127" s="31"/>
      <c r="N127" s="31"/>
      <c r="O127" s="31"/>
      <c r="P127" s="156"/>
      <c r="Q127" s="156"/>
      <c r="R127" s="156"/>
      <c r="S127" s="156"/>
      <c r="T127" s="156"/>
      <c r="U127" s="156"/>
      <c r="V127" s="156"/>
      <c r="W127" s="11"/>
      <c r="X127" s="11"/>
      <c r="Y127" s="11"/>
      <c r="Z127" s="11"/>
      <c r="AA127" s="11"/>
    </row>
    <row r="129" spans="1:38" ht="18.75" x14ac:dyDescent="0.25">
      <c r="A129" s="167" t="s">
        <v>399</v>
      </c>
      <c r="B129" s="167"/>
      <c r="C129" s="167"/>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38"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38" x14ac:dyDescent="0.25">
      <c r="A131" s="14" t="s">
        <v>84</v>
      </c>
      <c r="B131" s="15" t="s">
        <v>83</v>
      </c>
      <c r="C131" s="87" t="s">
        <v>394</v>
      </c>
      <c r="D131" s="87" t="s">
        <v>393</v>
      </c>
      <c r="E131" s="87" t="s">
        <v>392</v>
      </c>
      <c r="F131" s="87" t="s">
        <v>391</v>
      </c>
      <c r="G131" s="87" t="s">
        <v>390</v>
      </c>
      <c r="H131" s="87" t="s">
        <v>389</v>
      </c>
      <c r="I131" s="87" t="s">
        <v>388</v>
      </c>
      <c r="J131" s="87" t="s">
        <v>387</v>
      </c>
      <c r="K131" s="87" t="s">
        <v>386</v>
      </c>
      <c r="L131" s="87" t="s">
        <v>385</v>
      </c>
      <c r="M131" s="87" t="s">
        <v>384</v>
      </c>
      <c r="N131" s="32" t="s">
        <v>45</v>
      </c>
      <c r="O131" s="32" t="s">
        <v>46</v>
      </c>
      <c r="P131" s="32" t="s">
        <v>47</v>
      </c>
      <c r="Q131" s="32" t="s">
        <v>48</v>
      </c>
      <c r="R131" s="32" t="s">
        <v>49</v>
      </c>
      <c r="S131" s="32" t="s">
        <v>50</v>
      </c>
      <c r="T131" s="32" t="s">
        <v>51</v>
      </c>
      <c r="U131" s="32" t="s">
        <v>52</v>
      </c>
      <c r="V131" s="32" t="s">
        <v>53</v>
      </c>
      <c r="W131" s="32" t="s">
        <v>54</v>
      </c>
      <c r="X131" s="32" t="s">
        <v>55</v>
      </c>
      <c r="Y131" s="32" t="s">
        <v>56</v>
      </c>
      <c r="Z131" s="32" t="s">
        <v>57</v>
      </c>
      <c r="AA131" s="32" t="s">
        <v>58</v>
      </c>
      <c r="AB131" s="32" t="s">
        <v>59</v>
      </c>
      <c r="AC131" s="32" t="s">
        <v>60</v>
      </c>
      <c r="AD131" s="32" t="s">
        <v>61</v>
      </c>
      <c r="AE131" s="32" t="s">
        <v>62</v>
      </c>
      <c r="AF131" s="32" t="s">
        <v>63</v>
      </c>
      <c r="AG131" s="32" t="s">
        <v>64</v>
      </c>
      <c r="AH131" s="32" t="s">
        <v>65</v>
      </c>
      <c r="AI131" s="32" t="s">
        <v>66</v>
      </c>
      <c r="AJ131" s="32" t="s">
        <v>67</v>
      </c>
      <c r="AK131" s="32" t="s">
        <v>68</v>
      </c>
      <c r="AL131" s="33" t="s">
        <v>69</v>
      </c>
    </row>
    <row r="132" spans="1:38" x14ac:dyDescent="0.25">
      <c r="A132" s="18">
        <v>1</v>
      </c>
      <c r="B132" s="26" t="s">
        <v>330</v>
      </c>
      <c r="C132" s="84">
        <v>13</v>
      </c>
      <c r="D132" s="89">
        <v>-35</v>
      </c>
      <c r="E132" s="89">
        <v>-2</v>
      </c>
      <c r="F132" s="89">
        <v>4</v>
      </c>
      <c r="G132" s="89">
        <v>-10</v>
      </c>
      <c r="H132" s="89">
        <v>-34</v>
      </c>
      <c r="I132" s="89">
        <v>-2.8421709430404007E-14</v>
      </c>
      <c r="J132" s="89">
        <v>-23</v>
      </c>
      <c r="K132" s="89">
        <v>22</v>
      </c>
      <c r="L132" s="89">
        <v>57</v>
      </c>
      <c r="M132" s="89">
        <v>-64</v>
      </c>
      <c r="N132" s="88">
        <v>-10.080710411071777</v>
      </c>
      <c r="O132" s="88">
        <v>-10.726395606994629</v>
      </c>
      <c r="P132" s="88">
        <v>-11.413552284240723</v>
      </c>
      <c r="Q132" s="88">
        <v>-10.543807029724121</v>
      </c>
      <c r="R132" s="88">
        <v>-11.088494300842285</v>
      </c>
      <c r="S132" s="88">
        <v>-12.688534736633301</v>
      </c>
      <c r="T132" s="88">
        <v>-13.297446250915527</v>
      </c>
      <c r="U132" s="89">
        <v>-9.9919872283935547</v>
      </c>
      <c r="V132" s="89">
        <v>-12.398183822631836</v>
      </c>
      <c r="W132" s="89">
        <v>-12.075989723205566</v>
      </c>
      <c r="X132" s="89">
        <v>-11.645947456359863</v>
      </c>
      <c r="Y132" s="89">
        <v>-13.03753662109375</v>
      </c>
      <c r="Z132" s="89">
        <v>-10.894471168518066</v>
      </c>
      <c r="AA132" s="89">
        <v>-12.426201820373535</v>
      </c>
      <c r="AB132" s="89">
        <v>-13.478747367858887</v>
      </c>
      <c r="AC132" s="89">
        <v>-10.387247085571289</v>
      </c>
      <c r="AD132" s="89">
        <v>-11.086556434631348</v>
      </c>
      <c r="AE132" s="89">
        <v>-12.306454658508301</v>
      </c>
      <c r="AF132" s="89">
        <v>-13.644832611083984</v>
      </c>
      <c r="AG132" s="89">
        <v>-12.337864875793457</v>
      </c>
      <c r="AH132" s="89">
        <v>-12.468509674072266</v>
      </c>
      <c r="AI132" s="89">
        <v>-12.070202827453613</v>
      </c>
      <c r="AJ132" s="89">
        <v>-11.918145179748535</v>
      </c>
      <c r="AK132" s="89">
        <v>-13.391667366027832</v>
      </c>
      <c r="AL132" s="90">
        <v>-13.282218933105469</v>
      </c>
    </row>
    <row r="133" spans="1:38" x14ac:dyDescent="0.25">
      <c r="A133" s="19">
        <v>2</v>
      </c>
      <c r="B133" s="16" t="s">
        <v>331</v>
      </c>
      <c r="C133" s="85">
        <v>18</v>
      </c>
      <c r="D133" s="92">
        <v>-24</v>
      </c>
      <c r="E133" s="92">
        <v>1</v>
      </c>
      <c r="F133" s="92">
        <v>1</v>
      </c>
      <c r="G133" s="92">
        <v>-27</v>
      </c>
      <c r="H133" s="92">
        <v>89</v>
      </c>
      <c r="I133" s="92">
        <v>5</v>
      </c>
      <c r="J133" s="92">
        <v>83</v>
      </c>
      <c r="K133" s="92">
        <v>50</v>
      </c>
      <c r="L133" s="92">
        <v>33</v>
      </c>
      <c r="M133" s="92">
        <v>-6</v>
      </c>
      <c r="N133" s="91">
        <v>19.329059600830078</v>
      </c>
      <c r="O133" s="91">
        <v>20.998935699462891</v>
      </c>
      <c r="P133" s="91">
        <v>21.862728118896484</v>
      </c>
      <c r="Q133" s="91">
        <v>18.86741828918457</v>
      </c>
      <c r="R133" s="91">
        <v>21.031389236450195</v>
      </c>
      <c r="S133" s="91">
        <v>18.497379302978516</v>
      </c>
      <c r="T133" s="91">
        <v>20.57267951965332</v>
      </c>
      <c r="U133" s="92">
        <v>21.648700714111328</v>
      </c>
      <c r="V133" s="92">
        <v>20.382192611694336</v>
      </c>
      <c r="W133" s="92">
        <v>20.130537033081055</v>
      </c>
      <c r="X133" s="92">
        <v>18.554771423339844</v>
      </c>
      <c r="Y133" s="92">
        <v>22.168489456176758</v>
      </c>
      <c r="Z133" s="92">
        <v>20.277797698974609</v>
      </c>
      <c r="AA133" s="92">
        <v>19.831104278564453</v>
      </c>
      <c r="AB133" s="92">
        <v>21.614578247070312</v>
      </c>
      <c r="AC133" s="92">
        <v>20.515336990356445</v>
      </c>
      <c r="AD133" s="92">
        <v>21.680181503295898</v>
      </c>
      <c r="AE133" s="92">
        <v>19.428319931030273</v>
      </c>
      <c r="AF133" s="92">
        <v>19.823417663574219</v>
      </c>
      <c r="AG133" s="92">
        <v>19.974033355712891</v>
      </c>
      <c r="AH133" s="92">
        <v>19.440000534057617</v>
      </c>
      <c r="AI133" s="92">
        <v>21.088367462158203</v>
      </c>
      <c r="AJ133" s="92">
        <v>20.715255737304688</v>
      </c>
      <c r="AK133" s="92">
        <v>19.397357940673828</v>
      </c>
      <c r="AL133" s="93">
        <v>19.117294311523438</v>
      </c>
    </row>
    <row r="134" spans="1:38" x14ac:dyDescent="0.25">
      <c r="A134" s="19">
        <v>3</v>
      </c>
      <c r="B134" s="16" t="s">
        <v>332</v>
      </c>
      <c r="C134" s="85">
        <v>21</v>
      </c>
      <c r="D134" s="92">
        <v>-43</v>
      </c>
      <c r="E134" s="92">
        <v>-18</v>
      </c>
      <c r="F134" s="92">
        <v>6</v>
      </c>
      <c r="G134" s="92">
        <v>22</v>
      </c>
      <c r="H134" s="92">
        <v>8</v>
      </c>
      <c r="I134" s="92">
        <v>-12</v>
      </c>
      <c r="J134" s="92">
        <v>17</v>
      </c>
      <c r="K134" s="92">
        <v>-22</v>
      </c>
      <c r="L134" s="92">
        <v>-14</v>
      </c>
      <c r="M134" s="92">
        <v>28</v>
      </c>
      <c r="N134" s="91">
        <v>-9.0759496688842773</v>
      </c>
      <c r="O134" s="91">
        <v>-8.0630283355712891</v>
      </c>
      <c r="P134" s="91">
        <v>-6.9785971641540527</v>
      </c>
      <c r="Q134" s="91">
        <v>-8.6318063735961914</v>
      </c>
      <c r="R134" s="91">
        <v>-7.8484916687011719</v>
      </c>
      <c r="S134" s="91">
        <v>-8.6124591827392578</v>
      </c>
      <c r="T134" s="91">
        <v>-9.8740072250366211</v>
      </c>
      <c r="U134" s="92">
        <v>-7.0108871459960938</v>
      </c>
      <c r="V134" s="92">
        <v>-7.6288566589355469</v>
      </c>
      <c r="W134" s="92">
        <v>-8.1331853866577148</v>
      </c>
      <c r="X134" s="92">
        <v>-9.0871295928955078</v>
      </c>
      <c r="Y134" s="92">
        <v>-6.8321743011474609</v>
      </c>
      <c r="Z134" s="92">
        <v>-8.3266429901123047</v>
      </c>
      <c r="AA134" s="92">
        <v>-8.2653083801269531</v>
      </c>
      <c r="AB134" s="92">
        <v>-8.3214101791381836</v>
      </c>
      <c r="AC134" s="92">
        <v>-7.2047247886657715</v>
      </c>
      <c r="AD134" s="92">
        <v>-7.3084611892700195</v>
      </c>
      <c r="AE134" s="92">
        <v>-8.7370052337646484</v>
      </c>
      <c r="AF134" s="92">
        <v>-8.4931564331054687</v>
      </c>
      <c r="AG134" s="92">
        <v>-8.6022806167602539</v>
      </c>
      <c r="AH134" s="92">
        <v>-8.0339908599853516</v>
      </c>
      <c r="AI134" s="92">
        <v>-7.5939407348632812</v>
      </c>
      <c r="AJ134" s="92">
        <v>-6.6897568702697754</v>
      </c>
      <c r="AK134" s="92">
        <v>-8.8538637161254883</v>
      </c>
      <c r="AL134" s="93">
        <v>-8.3911342620849609</v>
      </c>
    </row>
    <row r="135" spans="1:38" x14ac:dyDescent="0.25">
      <c r="A135" s="19">
        <v>4</v>
      </c>
      <c r="B135" s="16" t="s">
        <v>333</v>
      </c>
      <c r="C135" s="85">
        <v>-20</v>
      </c>
      <c r="D135" s="92">
        <v>5</v>
      </c>
      <c r="E135" s="92">
        <v>36</v>
      </c>
      <c r="F135" s="92">
        <v>-1</v>
      </c>
      <c r="G135" s="92">
        <v>-29</v>
      </c>
      <c r="H135" s="92">
        <v>2</v>
      </c>
      <c r="I135" s="92">
        <v>3</v>
      </c>
      <c r="J135" s="92">
        <v>135</v>
      </c>
      <c r="K135" s="92">
        <v>28</v>
      </c>
      <c r="L135" s="92">
        <v>9</v>
      </c>
      <c r="M135" s="92">
        <v>-57</v>
      </c>
      <c r="N135" s="92">
        <v>13.669822692871094</v>
      </c>
      <c r="O135" s="92">
        <v>13.748074531555176</v>
      </c>
      <c r="P135" s="92">
        <v>13.62110424041748</v>
      </c>
      <c r="Q135" s="92">
        <v>13.240450859069824</v>
      </c>
      <c r="R135" s="92">
        <v>14.135313987731934</v>
      </c>
      <c r="S135" s="92">
        <v>13.286674499511719</v>
      </c>
      <c r="T135" s="92">
        <v>12.712457656860352</v>
      </c>
      <c r="U135" s="92">
        <v>14.79817008972168</v>
      </c>
      <c r="V135" s="92">
        <v>12.979551315307617</v>
      </c>
      <c r="W135" s="92">
        <v>13.782807350158691</v>
      </c>
      <c r="X135" s="92">
        <v>12.996790885925293</v>
      </c>
      <c r="Y135" s="92">
        <v>13.91526985168457</v>
      </c>
      <c r="Z135" s="92">
        <v>13.424421310424805</v>
      </c>
      <c r="AA135" s="92">
        <v>13.141536712646484</v>
      </c>
      <c r="AB135" s="92">
        <v>14.578493118286133</v>
      </c>
      <c r="AC135" s="92">
        <v>14.088461875915527</v>
      </c>
      <c r="AD135" s="92">
        <v>14.055644989013672</v>
      </c>
      <c r="AE135" s="92">
        <v>12.956279754638672</v>
      </c>
      <c r="AF135" s="92">
        <v>13.147931098937988</v>
      </c>
      <c r="AG135" s="92">
        <v>13.248390197753906</v>
      </c>
      <c r="AH135" s="92">
        <v>12.608695030212402</v>
      </c>
      <c r="AI135" s="92">
        <v>13.151288032531738</v>
      </c>
      <c r="AJ135" s="92">
        <v>14.252178192138672</v>
      </c>
      <c r="AK135" s="92">
        <v>12.391968727111816</v>
      </c>
      <c r="AL135" s="93">
        <v>12.743952751159668</v>
      </c>
    </row>
    <row r="136" spans="1:38" x14ac:dyDescent="0.25">
      <c r="A136" s="19">
        <v>5</v>
      </c>
      <c r="B136" s="16" t="s">
        <v>334</v>
      </c>
      <c r="C136" s="85">
        <v>37</v>
      </c>
      <c r="D136" s="92">
        <v>5</v>
      </c>
      <c r="E136" s="92">
        <v>-8</v>
      </c>
      <c r="F136" s="92">
        <v>-30</v>
      </c>
      <c r="G136" s="92">
        <v>5.6843418860808015E-14</v>
      </c>
      <c r="H136" s="92">
        <v>61</v>
      </c>
      <c r="I136" s="92">
        <v>24</v>
      </c>
      <c r="J136" s="92">
        <v>-34</v>
      </c>
      <c r="K136" s="92">
        <v>13</v>
      </c>
      <c r="L136" s="92">
        <v>6</v>
      </c>
      <c r="M136" s="92">
        <v>-36</v>
      </c>
      <c r="N136" s="92">
        <v>-15.546450614929199</v>
      </c>
      <c r="O136" s="92">
        <v>-16.107635498046875</v>
      </c>
      <c r="P136" s="92">
        <v>-14.897891998291016</v>
      </c>
      <c r="Q136" s="92">
        <v>-16.716400146484375</v>
      </c>
      <c r="R136" s="92">
        <v>-15.087116241455078</v>
      </c>
      <c r="S136" s="92">
        <v>-16.944053649902344</v>
      </c>
      <c r="T136" s="92">
        <v>-16.725883483886719</v>
      </c>
      <c r="U136" s="92">
        <v>-15.375893592834473</v>
      </c>
      <c r="V136" s="92">
        <v>-15.841087341308594</v>
      </c>
      <c r="W136" s="92">
        <v>-16.512399673461914</v>
      </c>
      <c r="X136" s="92">
        <v>-16.988473892211914</v>
      </c>
      <c r="Y136" s="92">
        <v>-15.121262550354004</v>
      </c>
      <c r="Z136" s="92">
        <v>-17.385440826416016</v>
      </c>
      <c r="AA136" s="92">
        <v>-16.606224060058594</v>
      </c>
      <c r="AB136" s="92">
        <v>-16.804370880126953</v>
      </c>
      <c r="AC136" s="92">
        <v>-16.588809967041016</v>
      </c>
      <c r="AD136" s="92">
        <v>-16.36029052734375</v>
      </c>
      <c r="AE136" s="92">
        <v>-16.916662216186523</v>
      </c>
      <c r="AF136" s="92">
        <v>-17.199028015136719</v>
      </c>
      <c r="AG136" s="92">
        <v>-16.799131393432617</v>
      </c>
      <c r="AH136" s="92">
        <v>-16.824771881103516</v>
      </c>
      <c r="AI136" s="92">
        <v>-16.554103851318359</v>
      </c>
      <c r="AJ136" s="92">
        <v>-16.074289321899414</v>
      </c>
      <c r="AK136" s="92">
        <v>-17.705804824829102</v>
      </c>
      <c r="AL136" s="93">
        <v>-16.822225570678711</v>
      </c>
    </row>
    <row r="137" spans="1:38" x14ac:dyDescent="0.25">
      <c r="A137" s="19">
        <v>6</v>
      </c>
      <c r="B137" s="16" t="s">
        <v>335</v>
      </c>
      <c r="C137" s="85">
        <v>-51</v>
      </c>
      <c r="D137" s="92">
        <v>26</v>
      </c>
      <c r="E137" s="92">
        <v>27</v>
      </c>
      <c r="F137" s="92">
        <v>77</v>
      </c>
      <c r="G137" s="92">
        <v>-35</v>
      </c>
      <c r="H137" s="92">
        <v>-24</v>
      </c>
      <c r="I137" s="92">
        <v>57</v>
      </c>
      <c r="J137" s="92">
        <v>76</v>
      </c>
      <c r="K137" s="92">
        <v>42</v>
      </c>
      <c r="L137" s="92">
        <v>51</v>
      </c>
      <c r="M137" s="92">
        <v>40</v>
      </c>
      <c r="N137" s="92">
        <v>44.445827484130859</v>
      </c>
      <c r="O137" s="92">
        <v>42.866451263427734</v>
      </c>
      <c r="P137" s="92">
        <v>43.366657257080078</v>
      </c>
      <c r="Q137" s="92">
        <v>43.247177124023437</v>
      </c>
      <c r="R137" s="92">
        <v>44.087287902832031</v>
      </c>
      <c r="S137" s="92">
        <v>41.386928558349609</v>
      </c>
      <c r="T137" s="92">
        <v>41.882511138916016</v>
      </c>
      <c r="U137" s="92">
        <v>43.812267303466797</v>
      </c>
      <c r="V137" s="92">
        <v>42.452388763427734</v>
      </c>
      <c r="W137" s="92">
        <v>41.982421875</v>
      </c>
      <c r="X137" s="92">
        <v>41.498252868652344</v>
      </c>
      <c r="Y137" s="92">
        <v>43.896274566650391</v>
      </c>
      <c r="Z137" s="92">
        <v>41.683902740478516</v>
      </c>
      <c r="AA137" s="92">
        <v>42.226589202880859</v>
      </c>
      <c r="AB137" s="92">
        <v>41.763423919677734</v>
      </c>
      <c r="AC137" s="92">
        <v>42.645236968994141</v>
      </c>
      <c r="AD137" s="92">
        <v>43.194267272949219</v>
      </c>
      <c r="AE137" s="92">
        <v>42.654445648193359</v>
      </c>
      <c r="AF137" s="92">
        <v>42.098960876464844</v>
      </c>
      <c r="AG137" s="92">
        <v>42.095672607421875</v>
      </c>
      <c r="AH137" s="92">
        <v>42.762001037597656</v>
      </c>
      <c r="AI137" s="92">
        <v>42.312042236328125</v>
      </c>
      <c r="AJ137" s="92">
        <v>42.991123199462891</v>
      </c>
      <c r="AK137" s="92">
        <v>41.718971252441406</v>
      </c>
      <c r="AL137" s="93">
        <v>41.216854095458984</v>
      </c>
    </row>
    <row r="138" spans="1:38" x14ac:dyDescent="0.25">
      <c r="A138" s="20">
        <v>7</v>
      </c>
      <c r="B138" s="17" t="s">
        <v>336</v>
      </c>
      <c r="C138" s="86">
        <v>18</v>
      </c>
      <c r="D138" s="94">
        <v>6</v>
      </c>
      <c r="E138" s="94">
        <v>72</v>
      </c>
      <c r="F138" s="94">
        <v>73</v>
      </c>
      <c r="G138" s="94">
        <v>-39</v>
      </c>
      <c r="H138" s="94">
        <v>-7</v>
      </c>
      <c r="I138" s="94">
        <v>9</v>
      </c>
      <c r="J138" s="94">
        <v>-5</v>
      </c>
      <c r="K138" s="94">
        <v>93</v>
      </c>
      <c r="L138" s="94">
        <v>-5</v>
      </c>
      <c r="M138" s="94">
        <v>23</v>
      </c>
      <c r="N138" s="94">
        <v>15.936923980712891</v>
      </c>
      <c r="O138" s="94">
        <v>15.93851375579834</v>
      </c>
      <c r="P138" s="94">
        <v>16.850475311279297</v>
      </c>
      <c r="Q138" s="94">
        <v>15.942020416259766</v>
      </c>
      <c r="R138" s="94">
        <v>16.213603973388672</v>
      </c>
      <c r="S138" s="94">
        <v>15.339198112487793</v>
      </c>
      <c r="T138" s="94">
        <v>15.737978935241699</v>
      </c>
      <c r="U138" s="94">
        <v>17.394737243652344</v>
      </c>
      <c r="V138" s="94">
        <v>16.339584350585938</v>
      </c>
      <c r="W138" s="94">
        <v>16.224542617797852</v>
      </c>
      <c r="X138" s="94">
        <v>14.392125129699707</v>
      </c>
      <c r="Y138" s="94">
        <v>18.289331436157227</v>
      </c>
      <c r="Z138" s="94">
        <v>15.13756275177002</v>
      </c>
      <c r="AA138" s="94">
        <v>15.070996284484863</v>
      </c>
      <c r="AB138" s="94">
        <v>17.267972946166992</v>
      </c>
      <c r="AC138" s="94">
        <v>16.203014373779297</v>
      </c>
      <c r="AD138" s="94">
        <v>17.548147201538086</v>
      </c>
      <c r="AE138" s="94">
        <v>15.454231262207031</v>
      </c>
      <c r="AF138" s="94">
        <v>16.07781982421875</v>
      </c>
      <c r="AG138" s="94">
        <v>15.532817840576172</v>
      </c>
      <c r="AH138" s="94">
        <v>15.840276718139648</v>
      </c>
      <c r="AI138" s="94">
        <v>17.049829483032227</v>
      </c>
      <c r="AJ138" s="94">
        <v>17.19683837890625</v>
      </c>
      <c r="AK138" s="94">
        <v>14.996016502380371</v>
      </c>
      <c r="AL138" s="95">
        <v>15.377482414245605</v>
      </c>
    </row>
    <row r="139" spans="1:38" x14ac:dyDescent="0.25">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spans="1:38" x14ac:dyDescent="0.25">
      <c r="A140" s="82"/>
      <c r="B140" s="10" t="s">
        <v>85</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spans="1:38" x14ac:dyDescent="0.25">
      <c r="A141" s="22" t="s">
        <v>84</v>
      </c>
      <c r="B141" s="15" t="s">
        <v>83</v>
      </c>
      <c r="C141" s="102" t="s">
        <v>394</v>
      </c>
      <c r="D141" s="87" t="s">
        <v>393</v>
      </c>
      <c r="E141" s="87" t="s">
        <v>392</v>
      </c>
      <c r="F141" s="87" t="s">
        <v>391</v>
      </c>
      <c r="G141" s="87" t="s">
        <v>390</v>
      </c>
      <c r="H141" s="87" t="s">
        <v>389</v>
      </c>
      <c r="I141" s="87" t="s">
        <v>388</v>
      </c>
      <c r="J141" s="87" t="s">
        <v>387</v>
      </c>
      <c r="K141" s="87" t="s">
        <v>386</v>
      </c>
      <c r="L141" s="87" t="s">
        <v>385</v>
      </c>
      <c r="M141" s="87" t="s">
        <v>384</v>
      </c>
      <c r="N141" s="46" t="s">
        <v>45</v>
      </c>
      <c r="O141" s="46" t="s">
        <v>46</v>
      </c>
      <c r="P141" s="46" t="s">
        <v>47</v>
      </c>
      <c r="Q141" s="46" t="s">
        <v>48</v>
      </c>
      <c r="R141" s="46" t="s">
        <v>49</v>
      </c>
      <c r="S141" s="46" t="s">
        <v>50</v>
      </c>
      <c r="T141" s="46" t="s">
        <v>51</v>
      </c>
      <c r="U141" s="46" t="s">
        <v>52</v>
      </c>
      <c r="V141" s="46" t="s">
        <v>53</v>
      </c>
      <c r="W141" s="46" t="s">
        <v>54</v>
      </c>
      <c r="X141" s="46" t="s">
        <v>55</v>
      </c>
      <c r="Y141" s="46" t="s">
        <v>56</v>
      </c>
      <c r="Z141" s="46" t="s">
        <v>57</v>
      </c>
      <c r="AA141" s="46" t="s">
        <v>58</v>
      </c>
      <c r="AB141" s="46" t="s">
        <v>59</v>
      </c>
      <c r="AC141" s="46" t="s">
        <v>60</v>
      </c>
      <c r="AD141" s="46" t="s">
        <v>61</v>
      </c>
      <c r="AE141" s="46" t="s">
        <v>62</v>
      </c>
      <c r="AF141" s="46" t="s">
        <v>63</v>
      </c>
      <c r="AG141" s="46" t="s">
        <v>64</v>
      </c>
      <c r="AH141" s="46" t="s">
        <v>65</v>
      </c>
      <c r="AI141" s="46" t="s">
        <v>66</v>
      </c>
      <c r="AJ141" s="46" t="s">
        <v>67</v>
      </c>
      <c r="AK141" s="46" t="s">
        <v>68</v>
      </c>
      <c r="AL141" s="47" t="s">
        <v>69</v>
      </c>
    </row>
    <row r="142" spans="1:38" x14ac:dyDescent="0.25">
      <c r="A142" s="29">
        <v>1</v>
      </c>
      <c r="B142" s="101" t="str">
        <f>VLOOKUP($A$142,$A$132:$AL$138,2)</f>
        <v>Lerwick North</v>
      </c>
      <c r="C142" s="96">
        <f>VLOOKUP($A$142,$A$132:$AL$138,3)</f>
        <v>13</v>
      </c>
      <c r="D142" s="97">
        <f>VLOOKUP($A$142,$A$132:$AL$138,4)</f>
        <v>-35</v>
      </c>
      <c r="E142" s="97">
        <f>VLOOKUP($A$142,$A$132:$AL$138,5)</f>
        <v>-2</v>
      </c>
      <c r="F142" s="97">
        <f>VLOOKUP($A$142,$A$132:$AL$138,6)</f>
        <v>4</v>
      </c>
      <c r="G142" s="97">
        <f>VLOOKUP($A$142,$A$132:$AL$138,7)</f>
        <v>-10</v>
      </c>
      <c r="H142" s="97">
        <f>VLOOKUP($A$142,$A$132:$AL$138,8)</f>
        <v>-34</v>
      </c>
      <c r="I142" s="97">
        <f>VLOOKUP($A$142,$A$132:$AL$138,9)</f>
        <v>-2.8421709430404007E-14</v>
      </c>
      <c r="J142" s="97">
        <f>VLOOKUP($A$142,$A$132:$AL$138,10)</f>
        <v>-23</v>
      </c>
      <c r="K142" s="97">
        <f>VLOOKUP($A$142,$A$132:$AL$138,11)</f>
        <v>22</v>
      </c>
      <c r="L142" s="97">
        <f>VLOOKUP($A$142,$A$132:$AL$138,12)</f>
        <v>57</v>
      </c>
      <c r="M142" s="97">
        <f>VLOOKUP($A$142,$A$132:$AL$138,13)</f>
        <v>-64</v>
      </c>
      <c r="N142" s="97">
        <f>VLOOKUP($A$142,$A$132:$AL$138,14)</f>
        <v>-10.080710411071777</v>
      </c>
      <c r="O142" s="97">
        <f>VLOOKUP($A$142,$A$132:$AL$138,15)</f>
        <v>-10.726395606994629</v>
      </c>
      <c r="P142" s="97">
        <f>VLOOKUP($A$142,$A$132:$AL$138,16)</f>
        <v>-11.413552284240723</v>
      </c>
      <c r="Q142" s="97">
        <f>VLOOKUP($A$142,$A$132:$AL$138,17)</f>
        <v>-10.543807029724121</v>
      </c>
      <c r="R142" s="97">
        <f>VLOOKUP($A$142,$A$132:$AL$138,18)</f>
        <v>-11.088494300842285</v>
      </c>
      <c r="S142" s="97">
        <f>VLOOKUP($A$142,$A$132:$AL$138,19)</f>
        <v>-12.688534736633301</v>
      </c>
      <c r="T142" s="97">
        <f>VLOOKUP($A$142,$A$132:$AL$138,20)</f>
        <v>-13.297446250915527</v>
      </c>
      <c r="U142" s="97">
        <f>VLOOKUP($A$142,$A$132:$AL$138,21)</f>
        <v>-9.9919872283935547</v>
      </c>
      <c r="V142" s="97">
        <f>VLOOKUP($A$142,$A$132:$AL$138,22)</f>
        <v>-12.398183822631836</v>
      </c>
      <c r="W142" s="97">
        <f>VLOOKUP($A$142,$A$132:$AL$138,23)</f>
        <v>-12.075989723205566</v>
      </c>
      <c r="X142" s="97">
        <f>VLOOKUP($A$142,$A$132:$AL$138,24)</f>
        <v>-11.645947456359863</v>
      </c>
      <c r="Y142" s="97">
        <f>VLOOKUP($A$142,$A$132:$AL$138,25)</f>
        <v>-13.03753662109375</v>
      </c>
      <c r="Z142" s="97">
        <f>VLOOKUP($A$142,$A$132:$AL$138,26)</f>
        <v>-10.894471168518066</v>
      </c>
      <c r="AA142" s="97">
        <f>VLOOKUP($A$142,$A$132:$AL$138,27)</f>
        <v>-12.426201820373535</v>
      </c>
      <c r="AB142" s="97">
        <f>VLOOKUP($A$142,$A$132:$AL$138,28)</f>
        <v>-13.478747367858887</v>
      </c>
      <c r="AC142" s="97">
        <f>VLOOKUP($A$142,$A$132:$AL$138,29)</f>
        <v>-10.387247085571289</v>
      </c>
      <c r="AD142" s="97">
        <f>VLOOKUP($A$142,$A$132:$AL$138,30)</f>
        <v>-11.086556434631348</v>
      </c>
      <c r="AE142" s="97">
        <f>VLOOKUP($A$142,$A$132:$AL$138,31)</f>
        <v>-12.306454658508301</v>
      </c>
      <c r="AF142" s="97">
        <f>VLOOKUP($A$142,$A$132:$AL$138,32)</f>
        <v>-13.644832611083984</v>
      </c>
      <c r="AG142" s="97">
        <f>VLOOKUP($A$142,$A$132:$AL$138,33)</f>
        <v>-12.337864875793457</v>
      </c>
      <c r="AH142" s="97">
        <f>VLOOKUP($A$142,$A$132:$AL$138,34)</f>
        <v>-12.468509674072266</v>
      </c>
      <c r="AI142" s="97">
        <f>VLOOKUP($A$142,$A$132:$AL$138,35)</f>
        <v>-12.070202827453613</v>
      </c>
      <c r="AJ142" s="97">
        <f>VLOOKUP($A$142,$A$132:$AL$138,36)</f>
        <v>-11.918145179748535</v>
      </c>
      <c r="AK142" s="97">
        <f>VLOOKUP($A$142,$A$132:$AL$138,37)</f>
        <v>-13.391667366027832</v>
      </c>
      <c r="AL142" s="98">
        <f>VLOOKUP($A$142,$A$132:$AL$138,38)</f>
        <v>-13.282218933105469</v>
      </c>
    </row>
    <row r="143" spans="1:38" x14ac:dyDescent="0.25">
      <c r="A143" s="25"/>
      <c r="B143" s="25"/>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38" x14ac:dyDescent="0.25">
      <c r="A144" s="161" t="s">
        <v>87</v>
      </c>
      <c r="B144" s="161"/>
      <c r="C144" s="161"/>
      <c r="D144" s="161"/>
    </row>
    <row r="166" spans="1:16358" s="25" customFormat="1" ht="15.75" x14ac:dyDescent="0.25">
      <c r="A166" s="156"/>
      <c r="B166" s="156"/>
      <c r="C166" s="156"/>
      <c r="D166" s="156"/>
      <c r="E166" s="156"/>
      <c r="F166" s="156"/>
      <c r="G166" s="31"/>
      <c r="H166" s="31"/>
      <c r="I166" s="31"/>
      <c r="J166" s="31"/>
      <c r="K166" s="157" t="s">
        <v>86</v>
      </c>
      <c r="L166" s="157"/>
      <c r="M166" s="31"/>
      <c r="N166" s="31"/>
      <c r="O166" s="31"/>
      <c r="P166" s="156"/>
      <c r="Q166" s="156"/>
      <c r="R166" s="156"/>
      <c r="S166" s="156"/>
      <c r="T166" s="156"/>
      <c r="U166" s="156"/>
      <c r="V166" s="156"/>
      <c r="W166" s="11"/>
      <c r="X166" s="11"/>
      <c r="Y166" s="11"/>
      <c r="Z166" s="11"/>
      <c r="AA166" s="11"/>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row>
    <row r="168" spans="1:16358" x14ac:dyDescent="0.25">
      <c r="A168" s="165" t="s">
        <v>435</v>
      </c>
      <c r="B168" s="165"/>
    </row>
    <row r="169" spans="1:16358" s="114" customFormat="1" ht="11.25" x14ac:dyDescent="0.2">
      <c r="A169" s="164" t="s">
        <v>441</v>
      </c>
      <c r="B169" s="164"/>
      <c r="C169" s="164"/>
      <c r="D169" s="164"/>
      <c r="E169" s="164"/>
      <c r="F169" s="164"/>
      <c r="G169" s="164"/>
      <c r="H169" s="164"/>
    </row>
    <row r="170" spans="1:16358" s="114" customFormat="1" ht="24.75" customHeight="1" x14ac:dyDescent="0.25">
      <c r="A170" s="158" t="s">
        <v>442</v>
      </c>
      <c r="B170" s="159"/>
      <c r="C170" s="159"/>
      <c r="D170" s="159"/>
      <c r="E170" s="159"/>
      <c r="F170" s="159"/>
      <c r="G170" s="159"/>
      <c r="H170" s="159"/>
      <c r="I170" s="159"/>
      <c r="J170" s="159"/>
    </row>
    <row r="171" spans="1:16358" s="114" customFormat="1" x14ac:dyDescent="0.25">
      <c r="A171" s="118"/>
      <c r="B171" s="119"/>
      <c r="C171" s="119"/>
      <c r="D171" s="119"/>
      <c r="E171" s="119"/>
      <c r="F171" s="119"/>
      <c r="G171" s="119"/>
      <c r="H171" s="119"/>
      <c r="I171" s="119"/>
      <c r="J171" s="119"/>
    </row>
    <row r="172" spans="1:16358" s="114" customFormat="1" ht="11.25" x14ac:dyDescent="0.2">
      <c r="A172" s="153" t="s">
        <v>5</v>
      </c>
      <c r="B172" s="153"/>
    </row>
  </sheetData>
  <mergeCells count="41">
    <mergeCell ref="A5:B5"/>
    <mergeCell ref="A168:B168"/>
    <mergeCell ref="A169:H169"/>
    <mergeCell ref="A172:B172"/>
    <mergeCell ref="A6:B6"/>
    <mergeCell ref="C6:G6"/>
    <mergeCell ref="A7:B7"/>
    <mergeCell ref="C7:G7"/>
    <mergeCell ref="A88:B88"/>
    <mergeCell ref="A103:D103"/>
    <mergeCell ref="A49:B49"/>
    <mergeCell ref="A64:D64"/>
    <mergeCell ref="A85:F85"/>
    <mergeCell ref="A144:D144"/>
    <mergeCell ref="A170:J170"/>
    <mergeCell ref="A10:B10"/>
    <mergeCell ref="A166:F166"/>
    <mergeCell ref="P85:V85"/>
    <mergeCell ref="A86:F86"/>
    <mergeCell ref="K86:L86"/>
    <mergeCell ref="P86:V86"/>
    <mergeCell ref="K166:L166"/>
    <mergeCell ref="P166:V166"/>
    <mergeCell ref="P126:V126"/>
    <mergeCell ref="A127:F127"/>
    <mergeCell ref="K127:L127"/>
    <mergeCell ref="P127:V127"/>
    <mergeCell ref="A129:C129"/>
    <mergeCell ref="A126:F126"/>
    <mergeCell ref="A25:D25"/>
    <mergeCell ref="A46:F46"/>
    <mergeCell ref="P46:V46"/>
    <mergeCell ref="A47:F47"/>
    <mergeCell ref="K47:L47"/>
    <mergeCell ref="P47:V47"/>
    <mergeCell ref="A1:F1"/>
    <mergeCell ref="P1:V1"/>
    <mergeCell ref="A3:F3"/>
    <mergeCell ref="K3:L3"/>
    <mergeCell ref="P3:V3"/>
    <mergeCell ref="A2:B2"/>
  </mergeCells>
  <hyperlinks>
    <hyperlink ref="K3" display="Back to contents page "/>
    <hyperlink ref="K3:L3" location="Contents!A1" display="Back to contents page "/>
    <hyperlink ref="K47" display="Back to contents page "/>
    <hyperlink ref="K47:L47" location="Contents!A1" display="Back to contents page "/>
    <hyperlink ref="K86" display="Back to contents page "/>
    <hyperlink ref="K86:L86" location="Contents!A1" display="Back to contents page "/>
    <hyperlink ref="K127" display="Back to contents page "/>
    <hyperlink ref="K127:L127" location="Contents!A1" display="Back to contents page "/>
    <hyperlink ref="K166" display="Back to contents page "/>
    <hyperlink ref="K166:L166" location="Contents!A1" display="Back to contents page "/>
    <hyperlink ref="A6:B6" location="'Shetland Islands'!A26" display="1. Total Fertility Rate (All persons)"/>
    <hyperlink ref="C6:G6" location="'Shetland Islands'!A65" display="2. Standardised Mortality Ratio (All Persons)"/>
    <hyperlink ref="A7:B7" location="'Shetland Islands'!A104" display="3. Life Expectancy (All Persons)"/>
    <hyperlink ref="C7:G7" location="'Shetland Islands'!A145"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List Box 1">
              <controlPr defaultSize="0" autoLine="0" autoPict="0">
                <anchor moveWithCells="1">
                  <from>
                    <xdr:col>1</xdr:col>
                    <xdr:colOff>9525</xdr:colOff>
                    <xdr:row>25</xdr:row>
                    <xdr:rowOff>0</xdr:rowOff>
                  </from>
                  <to>
                    <xdr:col>2</xdr:col>
                    <xdr:colOff>9525</xdr:colOff>
                    <xdr:row>43</xdr:row>
                    <xdr:rowOff>180975</xdr:rowOff>
                  </to>
                </anchor>
              </controlPr>
            </control>
          </mc:Choice>
        </mc:AlternateContent>
        <mc:AlternateContent xmlns:mc="http://schemas.openxmlformats.org/markup-compatibility/2006">
          <mc:Choice Requires="x14">
            <control shapeId="64514" r:id="rId5" name="List Box 2">
              <controlPr defaultSize="0" autoLine="0" autoPict="0">
                <anchor moveWithCells="1">
                  <from>
                    <xdr:col>1</xdr:col>
                    <xdr:colOff>38100</xdr:colOff>
                    <xdr:row>64</xdr:row>
                    <xdr:rowOff>19050</xdr:rowOff>
                  </from>
                  <to>
                    <xdr:col>2</xdr:col>
                    <xdr:colOff>9525</xdr:colOff>
                    <xdr:row>83</xdr:row>
                    <xdr:rowOff>0</xdr:rowOff>
                  </to>
                </anchor>
              </controlPr>
            </control>
          </mc:Choice>
        </mc:AlternateContent>
        <mc:AlternateContent xmlns:mc="http://schemas.openxmlformats.org/markup-compatibility/2006">
          <mc:Choice Requires="x14">
            <control shapeId="64515" r:id="rId6" name="List Box 3">
              <controlPr defaultSize="0" autoLine="0" autoPict="0">
                <anchor moveWithCells="1">
                  <from>
                    <xdr:col>1</xdr:col>
                    <xdr:colOff>38100</xdr:colOff>
                    <xdr:row>103</xdr:row>
                    <xdr:rowOff>57150</xdr:rowOff>
                  </from>
                  <to>
                    <xdr:col>2</xdr:col>
                    <xdr:colOff>28575</xdr:colOff>
                    <xdr:row>123</xdr:row>
                    <xdr:rowOff>123825</xdr:rowOff>
                  </to>
                </anchor>
              </controlPr>
            </control>
          </mc:Choice>
        </mc:AlternateContent>
        <mc:AlternateContent xmlns:mc="http://schemas.openxmlformats.org/markup-compatibility/2006">
          <mc:Choice Requires="x14">
            <control shapeId="64516" r:id="rId7" name="List Box 4">
              <controlPr defaultSize="0" autoLine="0" autoPict="0">
                <anchor moveWithCells="1">
                  <from>
                    <xdr:col>1</xdr:col>
                    <xdr:colOff>38100</xdr:colOff>
                    <xdr:row>144</xdr:row>
                    <xdr:rowOff>57150</xdr:rowOff>
                  </from>
                  <to>
                    <xdr:col>2</xdr:col>
                    <xdr:colOff>28575</xdr:colOff>
                    <xdr:row>164</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XED200"/>
  <sheetViews>
    <sheetView showGridLines="0" zoomScaleNormal="100" workbookViewId="0">
      <selection sqref="A1:F1"/>
    </sheetView>
  </sheetViews>
  <sheetFormatPr defaultColWidth="0" defaultRowHeight="15" x14ac:dyDescent="0.25"/>
  <cols>
    <col min="1" max="1" width="8.140625" customWidth="1"/>
    <col min="2" max="2" width="43.7109375" customWidth="1"/>
    <col min="3" max="15" width="11.42578125" customWidth="1"/>
    <col min="16" max="16" width="12.7109375" bestFit="1" customWidth="1"/>
    <col min="17" max="38" width="11.42578125" customWidth="1"/>
    <col min="39" max="57" width="9.140625" customWidth="1"/>
    <col min="16359" max="16384" width="9.140625" hidden="1"/>
  </cols>
  <sheetData>
    <row r="1" spans="1:16358"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16358"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16358" ht="15.75" x14ac:dyDescent="0.25">
      <c r="A3" s="156" t="s">
        <v>6</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16358"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16358"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16358"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16358" ht="15.75" x14ac:dyDescent="0.25">
      <c r="A7" s="166" t="s">
        <v>383</v>
      </c>
      <c r="B7" s="166"/>
      <c r="C7" s="166" t="s">
        <v>395</v>
      </c>
      <c r="D7" s="166"/>
      <c r="E7" s="166"/>
      <c r="F7" s="166"/>
      <c r="G7" s="166"/>
      <c r="H7" s="125"/>
      <c r="I7" s="125"/>
      <c r="J7" s="125"/>
      <c r="K7" s="122"/>
      <c r="L7" s="122"/>
      <c r="M7" s="125"/>
      <c r="N7" s="125"/>
      <c r="O7" s="125"/>
      <c r="P7" s="121"/>
      <c r="Q7" s="121"/>
      <c r="R7" s="121"/>
      <c r="S7" s="121"/>
      <c r="T7" s="121"/>
      <c r="U7" s="121"/>
      <c r="V7" s="121"/>
      <c r="W7" s="125"/>
      <c r="X7" s="125"/>
      <c r="Y7" s="125"/>
      <c r="Z7" s="125"/>
      <c r="AA7" s="125"/>
    </row>
    <row r="8" spans="1:16358" ht="15.75" x14ac:dyDescent="0.25">
      <c r="A8" s="115"/>
      <c r="B8" s="115"/>
      <c r="C8" s="115"/>
      <c r="D8" s="115"/>
      <c r="E8" s="115"/>
      <c r="F8" s="115"/>
      <c r="G8" s="115"/>
      <c r="H8" s="31"/>
      <c r="I8" s="31"/>
      <c r="J8" s="31"/>
      <c r="K8" s="116"/>
      <c r="L8" s="116"/>
      <c r="M8" s="31"/>
      <c r="N8" s="31"/>
      <c r="O8" s="31"/>
      <c r="P8" s="115"/>
      <c r="Q8" s="115"/>
      <c r="R8" s="115"/>
      <c r="S8" s="115"/>
      <c r="T8" s="115"/>
      <c r="U8" s="115"/>
      <c r="V8" s="115"/>
      <c r="W8" s="31"/>
      <c r="X8" s="31"/>
      <c r="Y8" s="31"/>
      <c r="Z8" s="31"/>
      <c r="AA8" s="31"/>
    </row>
    <row r="9" spans="1:16358" s="128" customFormat="1" x14ac:dyDescent="0.25">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c r="XBE9" s="127"/>
      <c r="XBF9" s="127"/>
      <c r="XBG9" s="127"/>
      <c r="XBH9" s="127"/>
      <c r="XBI9" s="127"/>
      <c r="XBJ9" s="127"/>
      <c r="XBK9" s="127"/>
      <c r="XBL9" s="127"/>
      <c r="XBM9" s="127"/>
      <c r="XBN9" s="127"/>
      <c r="XBO9" s="127"/>
      <c r="XBP9" s="127"/>
      <c r="XBQ9" s="127"/>
      <c r="XBR9" s="127"/>
      <c r="XBS9" s="127"/>
      <c r="XBT9" s="127"/>
      <c r="XBU9" s="127"/>
      <c r="XBV9" s="127"/>
      <c r="XBW9" s="127"/>
      <c r="XBX9" s="127"/>
      <c r="XBY9" s="127"/>
      <c r="XBZ9" s="127"/>
      <c r="XCA9" s="127"/>
      <c r="XCB9" s="127"/>
      <c r="XCC9" s="127"/>
      <c r="XCD9" s="127"/>
      <c r="XCE9" s="127"/>
      <c r="XCF9" s="127"/>
      <c r="XCG9" s="127"/>
      <c r="XCH9" s="127"/>
      <c r="XCI9" s="127"/>
      <c r="XCJ9" s="127"/>
      <c r="XCK9" s="127"/>
      <c r="XCL9" s="127"/>
      <c r="XCM9" s="127"/>
      <c r="XCN9" s="127"/>
      <c r="XCO9" s="127"/>
      <c r="XCP9" s="127"/>
      <c r="XCQ9" s="127"/>
      <c r="XCR9" s="127"/>
      <c r="XCS9" s="127"/>
      <c r="XCT9" s="127"/>
      <c r="XCU9" s="127"/>
      <c r="XCV9" s="127"/>
      <c r="XCW9" s="127"/>
      <c r="XCX9" s="127"/>
      <c r="XCY9" s="127"/>
      <c r="XCZ9" s="127"/>
      <c r="XDA9" s="127"/>
      <c r="XDB9" s="127"/>
      <c r="XDC9" s="127"/>
      <c r="XDD9" s="127"/>
      <c r="XDE9" s="127"/>
      <c r="XDF9" s="127"/>
      <c r="XDG9" s="127"/>
      <c r="XDH9" s="127"/>
      <c r="XDI9" s="127"/>
      <c r="XDJ9" s="127"/>
      <c r="XDK9" s="127"/>
      <c r="XDL9" s="127"/>
      <c r="XDM9" s="127"/>
      <c r="XDN9" s="127"/>
      <c r="XDO9" s="127"/>
      <c r="XDP9" s="127"/>
      <c r="XDQ9" s="127"/>
      <c r="XDR9" s="127"/>
      <c r="XDS9" s="127"/>
      <c r="XDT9" s="127"/>
      <c r="XDU9" s="127"/>
      <c r="XDV9" s="127"/>
      <c r="XDW9" s="127"/>
      <c r="XDX9" s="127"/>
      <c r="XDY9" s="127"/>
      <c r="XDZ9" s="127"/>
      <c r="XEA9" s="127"/>
      <c r="XEB9" s="127"/>
      <c r="XEC9" s="127"/>
      <c r="XED9" s="127"/>
    </row>
    <row r="10" spans="1:16358" s="128" customFormat="1" ht="15.75" x14ac:dyDescent="0.25">
      <c r="A10" s="160" t="s">
        <v>380</v>
      </c>
      <c r="B10" s="160"/>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c r="XBE10" s="127"/>
      <c r="XBF10" s="127"/>
      <c r="XBG10" s="127"/>
      <c r="XBH10" s="127"/>
      <c r="XBI10" s="127"/>
      <c r="XBJ10" s="127"/>
      <c r="XBK10" s="127"/>
      <c r="XBL10" s="127"/>
      <c r="XBM10" s="127"/>
      <c r="XBN10" s="127"/>
      <c r="XBO10" s="127"/>
      <c r="XBP10" s="127"/>
      <c r="XBQ10" s="127"/>
      <c r="XBR10" s="127"/>
      <c r="XBS10" s="127"/>
      <c r="XBT10" s="127"/>
      <c r="XBU10" s="127"/>
      <c r="XBV10" s="127"/>
      <c r="XBW10" s="127"/>
      <c r="XBX10" s="127"/>
      <c r="XBY10" s="127"/>
      <c r="XBZ10" s="127"/>
      <c r="XCA10" s="127"/>
      <c r="XCB10" s="127"/>
      <c r="XCC10" s="127"/>
      <c r="XCD10" s="127"/>
      <c r="XCE10" s="127"/>
      <c r="XCF10" s="127"/>
      <c r="XCG10" s="127"/>
      <c r="XCH10" s="127"/>
      <c r="XCI10" s="127"/>
      <c r="XCJ10" s="127"/>
      <c r="XCK10" s="127"/>
      <c r="XCL10" s="127"/>
      <c r="XCM10" s="127"/>
      <c r="XCN10" s="127"/>
      <c r="XCO10" s="127"/>
      <c r="XCP10" s="127"/>
      <c r="XCQ10" s="127"/>
      <c r="XCR10" s="127"/>
      <c r="XCS10" s="127"/>
      <c r="XCT10" s="127"/>
      <c r="XCU10" s="127"/>
      <c r="XCV10" s="127"/>
      <c r="XCW10" s="127"/>
      <c r="XCX10" s="127"/>
      <c r="XCY10" s="127"/>
      <c r="XCZ10" s="127"/>
      <c r="XDA10" s="127"/>
      <c r="XDB10" s="127"/>
      <c r="XDC10" s="127"/>
      <c r="XDD10" s="127"/>
      <c r="XDE10" s="127"/>
      <c r="XDF10" s="127"/>
      <c r="XDG10" s="127"/>
      <c r="XDH10" s="127"/>
      <c r="XDI10" s="127"/>
      <c r="XDJ10" s="127"/>
      <c r="XDK10" s="127"/>
      <c r="XDL10" s="127"/>
      <c r="XDM10" s="127"/>
      <c r="XDN10" s="127"/>
      <c r="XDO10" s="127"/>
      <c r="XDP10" s="127"/>
      <c r="XDQ10" s="127"/>
      <c r="XDR10" s="127"/>
      <c r="XDS10" s="127"/>
      <c r="XDT10" s="127"/>
      <c r="XDU10" s="127"/>
      <c r="XDV10" s="127"/>
      <c r="XDW10" s="127"/>
      <c r="XDX10" s="127"/>
      <c r="XDY10" s="127"/>
      <c r="XDZ10" s="127"/>
      <c r="XEA10" s="127"/>
      <c r="XEB10" s="127"/>
      <c r="XEC10" s="127"/>
      <c r="XED10" s="127"/>
    </row>
    <row r="11" spans="1:16358" s="127" customFormat="1" x14ac:dyDescent="0.25">
      <c r="A11" s="130"/>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row>
    <row r="12" spans="1:16358" s="25" customFormat="1" x14ac:dyDescent="0.25">
      <c r="A12" s="14" t="s">
        <v>84</v>
      </c>
      <c r="B12" s="15" t="s">
        <v>107</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row>
    <row r="13" spans="1:16358" x14ac:dyDescent="0.25">
      <c r="A13" s="19">
        <v>1</v>
      </c>
      <c r="B13" s="16" t="s">
        <v>70</v>
      </c>
      <c r="C13" s="48">
        <v>1.7710844278335571</v>
      </c>
      <c r="D13" s="49">
        <v>1.7782164812088013</v>
      </c>
      <c r="E13" s="49">
        <v>1.7890163660049438</v>
      </c>
      <c r="F13" s="49">
        <v>1.802392840385437</v>
      </c>
      <c r="G13" s="49">
        <v>1.8131903409957886</v>
      </c>
      <c r="H13" s="49">
        <v>1.8219535350799561</v>
      </c>
      <c r="I13" s="49">
        <v>1.8280823230743408</v>
      </c>
      <c r="J13" s="50">
        <v>1.8328986167907715</v>
      </c>
      <c r="K13" s="50">
        <v>1.8379485607147217</v>
      </c>
      <c r="L13" s="50">
        <v>1.842921257019043</v>
      </c>
      <c r="M13" s="50">
        <v>1.8489023447036743</v>
      </c>
      <c r="N13" s="50">
        <v>1.8561277389526367</v>
      </c>
      <c r="O13" s="50">
        <v>1.8632586002349854</v>
      </c>
      <c r="P13" s="50">
        <v>1.8704261779785156</v>
      </c>
      <c r="Q13" s="50">
        <v>1.875988245010376</v>
      </c>
      <c r="R13" s="50">
        <v>1.8802634477615356</v>
      </c>
      <c r="S13" s="50">
        <v>1.8847191333770752</v>
      </c>
      <c r="T13" s="50">
        <v>1.8905879259109497</v>
      </c>
      <c r="U13" s="50">
        <v>1.8950322866439819</v>
      </c>
      <c r="V13" s="50">
        <v>1.8948224782943726</v>
      </c>
      <c r="W13" s="50">
        <v>1.8945096731185913</v>
      </c>
      <c r="X13" s="50">
        <v>1.8943877220153809</v>
      </c>
      <c r="Y13" s="50">
        <v>1.8944307565689087</v>
      </c>
      <c r="Z13" s="50">
        <v>1.8946393728256226</v>
      </c>
      <c r="AA13" s="51">
        <v>1.8945666551589966</v>
      </c>
    </row>
    <row r="14" spans="1:16358" x14ac:dyDescent="0.25">
      <c r="A14" s="19">
        <v>2</v>
      </c>
      <c r="B14" s="16" t="s">
        <v>71</v>
      </c>
      <c r="C14" s="48">
        <v>1.5027914047241211</v>
      </c>
      <c r="D14" s="49">
        <v>1.508842945098877</v>
      </c>
      <c r="E14" s="49">
        <v>1.5180068016052246</v>
      </c>
      <c r="F14" s="49">
        <v>1.5293569564819336</v>
      </c>
      <c r="G14" s="49">
        <v>1.5385189056396484</v>
      </c>
      <c r="H14" s="49">
        <v>1.5459544658660889</v>
      </c>
      <c r="I14" s="49">
        <v>1.5511549711227417</v>
      </c>
      <c r="J14" s="50">
        <v>1.555241584777832</v>
      </c>
      <c r="K14" s="50">
        <v>1.5595265626907349</v>
      </c>
      <c r="L14" s="50">
        <v>1.5637459754943848</v>
      </c>
      <c r="M14" s="50">
        <v>1.5688210725784302</v>
      </c>
      <c r="N14" s="50">
        <v>1.5749518871307373</v>
      </c>
      <c r="O14" s="50">
        <v>1.5810024738311768</v>
      </c>
      <c r="P14" s="50">
        <v>1.5870842933654785</v>
      </c>
      <c r="Q14" s="50">
        <v>1.5918037891387939</v>
      </c>
      <c r="R14" s="50">
        <v>1.5954314470291138</v>
      </c>
      <c r="S14" s="50">
        <v>1.5992120504379272</v>
      </c>
      <c r="T14" s="50">
        <v>1.604191780090332</v>
      </c>
      <c r="U14" s="50">
        <v>1.6079628467559814</v>
      </c>
      <c r="V14" s="50">
        <v>1.6077848672866821</v>
      </c>
      <c r="W14" s="50">
        <v>1.6075195074081421</v>
      </c>
      <c r="X14" s="50">
        <v>1.607416033744812</v>
      </c>
      <c r="Y14" s="50">
        <v>1.6074525117874146</v>
      </c>
      <c r="Z14" s="50">
        <v>1.6076295375823975</v>
      </c>
      <c r="AA14" s="51">
        <v>1.6075677871704102</v>
      </c>
    </row>
    <row r="15" spans="1:16358" x14ac:dyDescent="0.25">
      <c r="A15" s="19">
        <v>3</v>
      </c>
      <c r="B15" s="16" t="s">
        <v>72</v>
      </c>
      <c r="C15" s="48">
        <v>1.6190378665924072</v>
      </c>
      <c r="D15" s="49">
        <v>1.625557541847229</v>
      </c>
      <c r="E15" s="49">
        <v>1.6354302167892456</v>
      </c>
      <c r="F15" s="49">
        <v>1.6476583480834961</v>
      </c>
      <c r="G15" s="49">
        <v>1.6575289964675903</v>
      </c>
      <c r="H15" s="49">
        <v>1.6655397415161133</v>
      </c>
      <c r="I15" s="49">
        <v>1.6711424589157104</v>
      </c>
      <c r="J15" s="50">
        <v>1.6755452156066895</v>
      </c>
      <c r="K15" s="50">
        <v>1.6801615953445435</v>
      </c>
      <c r="L15" s="50">
        <v>1.6847074031829834</v>
      </c>
      <c r="M15" s="50">
        <v>1.6901750564575195</v>
      </c>
      <c r="N15" s="50">
        <v>1.6967802047729492</v>
      </c>
      <c r="O15" s="50">
        <v>1.7032989263534546</v>
      </c>
      <c r="P15" s="50">
        <v>1.7098511457443237</v>
      </c>
      <c r="Q15" s="50">
        <v>1.7149356603622437</v>
      </c>
      <c r="R15" s="50">
        <v>1.718843936920166</v>
      </c>
      <c r="S15" s="50">
        <v>1.7229169607162476</v>
      </c>
      <c r="T15" s="50">
        <v>1.7282819747924805</v>
      </c>
      <c r="U15" s="50">
        <v>1.7323447465896606</v>
      </c>
      <c r="V15" s="50">
        <v>1.7321529388427734</v>
      </c>
      <c r="W15" s="50">
        <v>1.7318669557571411</v>
      </c>
      <c r="X15" s="50">
        <v>1.7317554950714111</v>
      </c>
      <c r="Y15" s="50">
        <v>1.7317948341369629</v>
      </c>
      <c r="Z15" s="50">
        <v>1.7319856882095337</v>
      </c>
      <c r="AA15" s="51">
        <v>1.7319190502166748</v>
      </c>
    </row>
    <row r="16" spans="1:16358" x14ac:dyDescent="0.25">
      <c r="A16" s="19">
        <v>4</v>
      </c>
      <c r="B16" s="16" t="s">
        <v>73</v>
      </c>
      <c r="C16" s="52">
        <v>1.3418689966201782</v>
      </c>
      <c r="D16" s="50">
        <v>1.347272515296936</v>
      </c>
      <c r="E16" s="50">
        <v>1.3554551601409912</v>
      </c>
      <c r="F16" s="50">
        <v>1.3655898571014404</v>
      </c>
      <c r="G16" s="50">
        <v>1.3737707138061523</v>
      </c>
      <c r="H16" s="50">
        <v>1.3804100751876831</v>
      </c>
      <c r="I16" s="50">
        <v>1.3850536346435547</v>
      </c>
      <c r="J16" s="50">
        <v>1.3887026309967041</v>
      </c>
      <c r="K16" s="50">
        <v>1.392528772354126</v>
      </c>
      <c r="L16" s="50">
        <v>1.3962963819503784</v>
      </c>
      <c r="M16" s="50">
        <v>1.4008280038833618</v>
      </c>
      <c r="N16" s="50">
        <v>1.4063023328781128</v>
      </c>
      <c r="O16" s="50">
        <v>1.4117050170898438</v>
      </c>
      <c r="P16" s="50">
        <v>1.4171355962753296</v>
      </c>
      <c r="Q16" s="50">
        <v>1.4213496446609497</v>
      </c>
      <c r="R16" s="50">
        <v>1.4245889186859131</v>
      </c>
      <c r="S16" s="50">
        <v>1.4279646873474121</v>
      </c>
      <c r="T16" s="50">
        <v>1.4324111938476563</v>
      </c>
      <c r="U16" s="50">
        <v>1.4357784986495972</v>
      </c>
      <c r="V16" s="50">
        <v>1.435619592666626</v>
      </c>
      <c r="W16" s="50">
        <v>1.4353824853897095</v>
      </c>
      <c r="X16" s="50">
        <v>1.4352900981903076</v>
      </c>
      <c r="Y16" s="50">
        <v>1.4353227615356445</v>
      </c>
      <c r="Z16" s="50">
        <v>1.4354808330535889</v>
      </c>
      <c r="AA16" s="51">
        <v>1.4354256391525269</v>
      </c>
    </row>
    <row r="17" spans="1:27" x14ac:dyDescent="0.25">
      <c r="A17" s="19">
        <v>5</v>
      </c>
      <c r="B17" s="16" t="s">
        <v>74</v>
      </c>
      <c r="C17" s="52">
        <v>1.3989417552947998</v>
      </c>
      <c r="D17" s="50">
        <v>1.4045752286911011</v>
      </c>
      <c r="E17" s="50">
        <v>1.413105845451355</v>
      </c>
      <c r="F17" s="50">
        <v>1.4236716032028198</v>
      </c>
      <c r="G17" s="50">
        <v>1.4322003126144409</v>
      </c>
      <c r="H17" s="50">
        <v>1.439122200012207</v>
      </c>
      <c r="I17" s="50">
        <v>1.4439632892608643</v>
      </c>
      <c r="J17" s="50">
        <v>1.4477674961090088</v>
      </c>
      <c r="K17" s="50">
        <v>1.4517562389373779</v>
      </c>
      <c r="L17" s="50">
        <v>1.4556840658187866</v>
      </c>
      <c r="M17" s="50">
        <v>1.4604085683822632</v>
      </c>
      <c r="N17" s="50">
        <v>1.4661157131195068</v>
      </c>
      <c r="O17" s="50">
        <v>1.4717482328414917</v>
      </c>
      <c r="P17" s="50">
        <v>1.4774097204208374</v>
      </c>
      <c r="Q17" s="50">
        <v>1.4818030595779419</v>
      </c>
      <c r="R17" s="50">
        <v>1.4851800203323364</v>
      </c>
      <c r="S17" s="50">
        <v>1.4886994361877441</v>
      </c>
      <c r="T17" s="50">
        <v>1.4933350086212158</v>
      </c>
      <c r="U17" s="50">
        <v>1.4968454837799072</v>
      </c>
      <c r="V17" s="50">
        <v>1.4966797828674316</v>
      </c>
      <c r="W17" s="50">
        <v>1.4964326620101929</v>
      </c>
      <c r="X17" s="50">
        <v>1.4963363409042358</v>
      </c>
      <c r="Y17" s="50">
        <v>1.4963703155517578</v>
      </c>
      <c r="Z17" s="50">
        <v>1.4965351819992065</v>
      </c>
      <c r="AA17" s="51">
        <v>1.4964777231216431</v>
      </c>
    </row>
    <row r="18" spans="1:27" x14ac:dyDescent="0.25">
      <c r="A18" s="19">
        <v>6</v>
      </c>
      <c r="B18" s="16" t="s">
        <v>75</v>
      </c>
      <c r="C18" s="52">
        <v>2.0764460563659668</v>
      </c>
      <c r="D18" s="50">
        <v>2.0848078727722168</v>
      </c>
      <c r="E18" s="50">
        <v>2.0974698066711426</v>
      </c>
      <c r="F18" s="50">
        <v>2.1131525039672852</v>
      </c>
      <c r="G18" s="50">
        <v>2.1258118152618408</v>
      </c>
      <c r="H18" s="50">
        <v>2.1360857486724854</v>
      </c>
      <c r="I18" s="50">
        <v>2.1432714462280273</v>
      </c>
      <c r="J18" s="50">
        <v>2.1489179134368896</v>
      </c>
      <c r="K18" s="50">
        <v>2.1548385620117187</v>
      </c>
      <c r="L18" s="50">
        <v>2.1606686115264893</v>
      </c>
      <c r="M18" s="50">
        <v>2.1676809787750244</v>
      </c>
      <c r="N18" s="50">
        <v>2.176152229309082</v>
      </c>
      <c r="O18" s="50">
        <v>2.1845126152038574</v>
      </c>
      <c r="P18" s="50">
        <v>2.1929159164428711</v>
      </c>
      <c r="Q18" s="50">
        <v>2.1994369029998779</v>
      </c>
      <c r="R18" s="50">
        <v>2.2044491767883301</v>
      </c>
      <c r="S18" s="50">
        <v>2.2096731662750244</v>
      </c>
      <c r="T18" s="50">
        <v>2.2165536880493164</v>
      </c>
      <c r="U18" s="50">
        <v>2.2217643260955811</v>
      </c>
      <c r="V18" s="50">
        <v>2.2215185165405273</v>
      </c>
      <c r="W18" s="50">
        <v>2.22115159034729</v>
      </c>
      <c r="X18" s="50">
        <v>2.2210087776184082</v>
      </c>
      <c r="Y18" s="50">
        <v>2.2210590839385986</v>
      </c>
      <c r="Z18" s="50">
        <v>2.2213037014007568</v>
      </c>
      <c r="AA18" s="51">
        <v>2.2212183475494385</v>
      </c>
    </row>
    <row r="19" spans="1:27" x14ac:dyDescent="0.25">
      <c r="A19" s="19">
        <v>7</v>
      </c>
      <c r="B19" s="16" t="s">
        <v>76</v>
      </c>
      <c r="C19" s="52">
        <v>1.7926338911056519</v>
      </c>
      <c r="D19" s="50">
        <v>1.7998526096343994</v>
      </c>
      <c r="E19" s="50">
        <v>1.810783863067627</v>
      </c>
      <c r="F19" s="50">
        <v>1.8243231773376465</v>
      </c>
      <c r="G19" s="50">
        <v>1.835252046585083</v>
      </c>
      <c r="H19" s="50">
        <v>1.8441218137741089</v>
      </c>
      <c r="I19" s="50">
        <v>1.8503252267837524</v>
      </c>
      <c r="J19" s="50">
        <v>1.8552000522613525</v>
      </c>
      <c r="K19" s="50">
        <v>1.8603115081787109</v>
      </c>
      <c r="L19" s="50">
        <v>1.8653446435928345</v>
      </c>
      <c r="M19" s="50">
        <v>1.8713985681533813</v>
      </c>
      <c r="N19" s="50">
        <v>1.8787119388580322</v>
      </c>
      <c r="O19" s="50">
        <v>1.8859295845031738</v>
      </c>
      <c r="P19" s="50">
        <v>1.8931843042373657</v>
      </c>
      <c r="Q19" s="50">
        <v>1.8988139629364014</v>
      </c>
      <c r="R19" s="50">
        <v>1.9031412601470947</v>
      </c>
      <c r="S19" s="50">
        <v>1.9076511859893799</v>
      </c>
      <c r="T19" s="50">
        <v>1.9135913848876953</v>
      </c>
      <c r="U19" s="50">
        <v>1.918089747428894</v>
      </c>
      <c r="V19" s="50">
        <v>1.9178774356842041</v>
      </c>
      <c r="W19" s="50">
        <v>1.9175608158111572</v>
      </c>
      <c r="X19" s="50">
        <v>1.9174373149871826</v>
      </c>
      <c r="Y19" s="50">
        <v>1.9174809455871582</v>
      </c>
      <c r="Z19" s="50">
        <v>1.9176921844482422</v>
      </c>
      <c r="AA19" s="51">
        <v>1.9176185131072998</v>
      </c>
    </row>
    <row r="20" spans="1:27" x14ac:dyDescent="0.25">
      <c r="A20" s="19">
        <v>8</v>
      </c>
      <c r="B20" s="16" t="s">
        <v>77</v>
      </c>
      <c r="C20" s="52">
        <v>1.8817977905273437</v>
      </c>
      <c r="D20" s="50">
        <v>1.8893755674362183</v>
      </c>
      <c r="E20" s="50">
        <v>1.9008506536483765</v>
      </c>
      <c r="F20" s="50">
        <v>1.9150632619857788</v>
      </c>
      <c r="G20" s="50">
        <v>1.9265358448028564</v>
      </c>
      <c r="H20" s="50">
        <v>1.9358466863632202</v>
      </c>
      <c r="I20" s="50">
        <v>1.9423587322235107</v>
      </c>
      <c r="J20" s="50">
        <v>1.9474760293960571</v>
      </c>
      <c r="K20" s="50">
        <v>1.9528416395187378</v>
      </c>
      <c r="L20" s="50">
        <v>1.9581252336502075</v>
      </c>
      <c r="M20" s="50">
        <v>1.9644802808761597</v>
      </c>
      <c r="N20" s="50">
        <v>1.97215735912323</v>
      </c>
      <c r="O20" s="50">
        <v>1.979733943939209</v>
      </c>
      <c r="P20" s="50">
        <v>1.9873495101928711</v>
      </c>
      <c r="Q20" s="50">
        <v>1.9932591915130615</v>
      </c>
      <c r="R20" s="50">
        <v>1.9978017807006836</v>
      </c>
      <c r="S20" s="50">
        <v>2.0025358200073242</v>
      </c>
      <c r="T20" s="50">
        <v>2.0087716579437256</v>
      </c>
      <c r="U20" s="50">
        <v>2.0134937763214111</v>
      </c>
      <c r="V20" s="50">
        <v>2.0132708549499512</v>
      </c>
      <c r="W20" s="50">
        <v>2.0129384994506836</v>
      </c>
      <c r="X20" s="50">
        <v>2.0128087997436523</v>
      </c>
      <c r="Y20" s="50">
        <v>2.0128545761108398</v>
      </c>
      <c r="Z20" s="50">
        <v>2.0130763053894043</v>
      </c>
      <c r="AA20" s="51">
        <v>2.0129990577697754</v>
      </c>
    </row>
    <row r="21" spans="1:27" x14ac:dyDescent="0.25">
      <c r="A21" s="19">
        <v>9</v>
      </c>
      <c r="B21" s="16" t="s">
        <v>78</v>
      </c>
      <c r="C21" s="52">
        <v>1.5382199287414551</v>
      </c>
      <c r="D21" s="50">
        <v>1.5444141626358032</v>
      </c>
      <c r="E21" s="50">
        <v>1.5537941455841064</v>
      </c>
      <c r="F21" s="50">
        <v>1.5654118061065674</v>
      </c>
      <c r="G21" s="50">
        <v>1.5747897624969482</v>
      </c>
      <c r="H21" s="50">
        <v>1.5824006795883179</v>
      </c>
      <c r="I21" s="50">
        <v>1.5877237319946289</v>
      </c>
      <c r="J21" s="50">
        <v>1.5919066667556763</v>
      </c>
      <c r="K21" s="50">
        <v>1.5962926149368286</v>
      </c>
      <c r="L21" s="50">
        <v>1.6006115674972534</v>
      </c>
      <c r="M21" s="50">
        <v>1.6058062314987183</v>
      </c>
      <c r="N21" s="50">
        <v>1.6120816469192505</v>
      </c>
      <c r="O21" s="50">
        <v>1.6182749271392822</v>
      </c>
      <c r="P21" s="50">
        <v>1.6245001554489136</v>
      </c>
      <c r="Q21" s="50">
        <v>1.6293308734893799</v>
      </c>
      <c r="R21" s="50">
        <v>1.6330440044403076</v>
      </c>
      <c r="S21" s="50">
        <v>1.6369137763977051</v>
      </c>
      <c r="T21" s="50">
        <v>1.6420109272003174</v>
      </c>
      <c r="U21" s="50">
        <v>1.6458709239959717</v>
      </c>
      <c r="V21" s="50">
        <v>1.6456887722015381</v>
      </c>
      <c r="W21" s="50">
        <v>1.6454169750213623</v>
      </c>
      <c r="X21" s="50">
        <v>1.6453111171722412</v>
      </c>
      <c r="Y21" s="50">
        <v>1.6453485488891602</v>
      </c>
      <c r="Z21" s="50">
        <v>1.6455297470092773</v>
      </c>
      <c r="AA21" s="51">
        <v>1.6454665660858154</v>
      </c>
    </row>
    <row r="22" spans="1:27" x14ac:dyDescent="0.25">
      <c r="A22" s="19">
        <v>10</v>
      </c>
      <c r="B22" s="16" t="s">
        <v>79</v>
      </c>
      <c r="C22" s="52">
        <v>1.2536220550537109</v>
      </c>
      <c r="D22" s="50">
        <v>1.2586702108383179</v>
      </c>
      <c r="E22" s="50">
        <v>1.2663146257400513</v>
      </c>
      <c r="F22" s="50">
        <v>1.2757829427719116</v>
      </c>
      <c r="G22" s="50">
        <v>1.2834256887435913</v>
      </c>
      <c r="H22" s="50">
        <v>1.2896285057067871</v>
      </c>
      <c r="I22" s="50">
        <v>1.2939666509628296</v>
      </c>
      <c r="J22" s="50">
        <v>1.2973756790161133</v>
      </c>
      <c r="K22" s="50">
        <v>1.3009501695632935</v>
      </c>
      <c r="L22" s="50">
        <v>1.3044700622558594</v>
      </c>
      <c r="M22" s="50">
        <v>1.3087036609649658</v>
      </c>
      <c r="N22" s="50">
        <v>1.3138179779052734</v>
      </c>
      <c r="O22" s="50">
        <v>1.3188654184341431</v>
      </c>
      <c r="P22" s="50">
        <v>1.3239387273788452</v>
      </c>
      <c r="Q22" s="50">
        <v>1.3278757333755493</v>
      </c>
      <c r="R22" s="50">
        <v>1.3309018611907959</v>
      </c>
      <c r="S22" s="50">
        <v>1.3340556621551514</v>
      </c>
      <c r="T22" s="50">
        <v>1.3382097482681274</v>
      </c>
      <c r="U22" s="50">
        <v>1.341355562210083</v>
      </c>
      <c r="V22" s="50">
        <v>1.3412071466445923</v>
      </c>
      <c r="W22" s="50">
        <v>1.3409856557846069</v>
      </c>
      <c r="X22" s="50">
        <v>1.3408993482589722</v>
      </c>
      <c r="Y22" s="50">
        <v>1.3409298658370972</v>
      </c>
      <c r="Z22" s="50">
        <v>1.3410775661468506</v>
      </c>
      <c r="AA22" s="51">
        <v>1.3410260677337646</v>
      </c>
    </row>
    <row r="23" spans="1:27" x14ac:dyDescent="0.25">
      <c r="A23" s="19">
        <v>11</v>
      </c>
      <c r="B23" s="16" t="s">
        <v>80</v>
      </c>
      <c r="C23" s="52">
        <v>2.0405654907226562</v>
      </c>
      <c r="D23" s="50">
        <v>2.0487825870513916</v>
      </c>
      <c r="E23" s="50">
        <v>2.0612256526947021</v>
      </c>
      <c r="F23" s="50">
        <v>2.0766375064849854</v>
      </c>
      <c r="G23" s="50">
        <v>2.0890779495239258</v>
      </c>
      <c r="H23" s="50">
        <v>2.0991744995117187</v>
      </c>
      <c r="I23" s="50">
        <v>2.1062357425689697</v>
      </c>
      <c r="J23" s="50">
        <v>2.1117849349975586</v>
      </c>
      <c r="K23" s="50">
        <v>2.117603063583374</v>
      </c>
      <c r="L23" s="50">
        <v>2.1233325004577637</v>
      </c>
      <c r="M23" s="50">
        <v>2.1302237510681152</v>
      </c>
      <c r="N23" s="50">
        <v>2.1385486125946045</v>
      </c>
      <c r="O23" s="50">
        <v>2.1467642784118652</v>
      </c>
      <c r="P23" s="50">
        <v>2.1550226211547852</v>
      </c>
      <c r="Q23" s="50">
        <v>2.161430835723877</v>
      </c>
      <c r="R23" s="50">
        <v>2.1663565635681152</v>
      </c>
      <c r="S23" s="50">
        <v>2.1714901924133301</v>
      </c>
      <c r="T23" s="50">
        <v>2.1782519817352295</v>
      </c>
      <c r="U23" s="50">
        <v>2.1833724975585937</v>
      </c>
      <c r="V23" s="50">
        <v>2.1831307411193848</v>
      </c>
      <c r="W23" s="50">
        <v>2.1827704906463623</v>
      </c>
      <c r="X23" s="50">
        <v>2.1826298236846924</v>
      </c>
      <c r="Y23" s="50">
        <v>2.1826794147491455</v>
      </c>
      <c r="Z23" s="50">
        <v>2.182919979095459</v>
      </c>
      <c r="AA23" s="51">
        <v>2.1828360557556152</v>
      </c>
    </row>
    <row r="24" spans="1:27" x14ac:dyDescent="0.25">
      <c r="A24" s="19">
        <v>12</v>
      </c>
      <c r="B24" s="16" t="s">
        <v>81</v>
      </c>
      <c r="C24" s="52">
        <v>1.9421002864837646</v>
      </c>
      <c r="D24" s="50">
        <v>1.9499208927154541</v>
      </c>
      <c r="E24" s="50">
        <v>1.9617636203765869</v>
      </c>
      <c r="F24" s="50">
        <v>1.9764317274093628</v>
      </c>
      <c r="G24" s="50">
        <v>1.988271951675415</v>
      </c>
      <c r="H24" s="50">
        <v>1.9978811740875244</v>
      </c>
      <c r="I24" s="50">
        <v>2.0046019554138184</v>
      </c>
      <c r="J24" s="50">
        <v>2.0098831653594971</v>
      </c>
      <c r="K24" s="50">
        <v>2.01542067527771</v>
      </c>
      <c r="L24" s="50">
        <v>2.0208735466003418</v>
      </c>
      <c r="M24" s="50">
        <v>2.0274322032928467</v>
      </c>
      <c r="N24" s="50">
        <v>2.0353553295135498</v>
      </c>
      <c r="O24" s="50">
        <v>2.0431747436523437</v>
      </c>
      <c r="P24" s="50">
        <v>2.0510344505310059</v>
      </c>
      <c r="Q24" s="50">
        <v>2.0571334362030029</v>
      </c>
      <c r="R24" s="50">
        <v>2.0618216991424561</v>
      </c>
      <c r="S24" s="50">
        <v>2.0667073726654053</v>
      </c>
      <c r="T24" s="50">
        <v>2.0731430053710937</v>
      </c>
      <c r="U24" s="50">
        <v>2.0780165195465088</v>
      </c>
      <c r="V24" s="50">
        <v>2.0777864456176758</v>
      </c>
      <c r="W24" s="50">
        <v>2.0774433612823486</v>
      </c>
      <c r="X24" s="50">
        <v>2.0773096084594727</v>
      </c>
      <c r="Y24" s="50">
        <v>2.0773568153381348</v>
      </c>
      <c r="Z24" s="50">
        <v>2.0775856971740723</v>
      </c>
      <c r="AA24" s="51">
        <v>2.0775058269500732</v>
      </c>
    </row>
    <row r="25" spans="1:27" x14ac:dyDescent="0.25">
      <c r="A25" s="20">
        <v>13</v>
      </c>
      <c r="B25" s="17" t="s">
        <v>82</v>
      </c>
      <c r="C25" s="53">
        <v>1.5793187618255615</v>
      </c>
      <c r="D25" s="54">
        <v>1.5856785774230957</v>
      </c>
      <c r="E25" s="54">
        <v>1.5953091382980347</v>
      </c>
      <c r="F25" s="54">
        <v>1.6072372198104858</v>
      </c>
      <c r="G25" s="54">
        <v>1.6168656349182129</v>
      </c>
      <c r="H25" s="54">
        <v>1.6246799230575562</v>
      </c>
      <c r="I25" s="54">
        <v>1.6301451921463013</v>
      </c>
      <c r="J25" s="54">
        <v>1.6344399452209473</v>
      </c>
      <c r="K25" s="54">
        <v>1.638943076133728</v>
      </c>
      <c r="L25" s="54">
        <v>1.643377423286438</v>
      </c>
      <c r="M25" s="54">
        <v>1.6487109661102295</v>
      </c>
      <c r="N25" s="54">
        <v>1.6551539897918701</v>
      </c>
      <c r="O25" s="54">
        <v>1.6615127325057983</v>
      </c>
      <c r="P25" s="54">
        <v>1.667904257774353</v>
      </c>
      <c r="Q25" s="54">
        <v>1.6728639602661133</v>
      </c>
      <c r="R25" s="54">
        <v>1.6766763925552368</v>
      </c>
      <c r="S25" s="54">
        <v>1.6806495189666748</v>
      </c>
      <c r="T25" s="54">
        <v>1.6858829259872437</v>
      </c>
      <c r="U25" s="54">
        <v>1.6898460388183594</v>
      </c>
      <c r="V25" s="54">
        <v>1.6896589994430542</v>
      </c>
      <c r="W25" s="54">
        <v>1.6893800497055054</v>
      </c>
      <c r="X25" s="54">
        <v>1.6892713308334351</v>
      </c>
      <c r="Y25" s="54">
        <v>1.6893095970153809</v>
      </c>
      <c r="Z25" s="54">
        <v>1.6894956827163696</v>
      </c>
      <c r="AA25" s="55">
        <v>1.689430832862854</v>
      </c>
    </row>
    <row r="26" spans="1:2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x14ac:dyDescent="0.25">
      <c r="A27" s="9"/>
      <c r="B27" s="10" t="s">
        <v>85</v>
      </c>
      <c r="C27" s="9"/>
      <c r="D27" s="9"/>
      <c r="E27" s="9"/>
      <c r="F27" s="9"/>
      <c r="G27" s="9"/>
      <c r="H27" s="9"/>
      <c r="I27" s="9"/>
      <c r="J27" s="9"/>
      <c r="K27" s="9"/>
      <c r="L27" s="9"/>
      <c r="M27" s="9"/>
      <c r="N27" s="9"/>
      <c r="O27" s="9"/>
      <c r="P27" s="9"/>
      <c r="Q27" s="9"/>
      <c r="R27" s="9"/>
      <c r="S27" s="9"/>
      <c r="T27" s="9"/>
      <c r="U27" s="9"/>
      <c r="V27" s="9"/>
      <c r="W27" s="9"/>
      <c r="X27" s="9"/>
      <c r="Y27" s="9"/>
      <c r="Z27" s="9"/>
      <c r="AA27" s="9"/>
    </row>
    <row r="28" spans="1:27" x14ac:dyDescent="0.25">
      <c r="A28" s="15" t="s">
        <v>84</v>
      </c>
      <c r="B28" s="22" t="s">
        <v>83</v>
      </c>
      <c r="C28" s="46" t="s">
        <v>45</v>
      </c>
      <c r="D28" s="46" t="s">
        <v>46</v>
      </c>
      <c r="E28" s="46" t="s">
        <v>47</v>
      </c>
      <c r="F28" s="46" t="s">
        <v>48</v>
      </c>
      <c r="G28" s="46" t="s">
        <v>49</v>
      </c>
      <c r="H28" s="46" t="s">
        <v>50</v>
      </c>
      <c r="I28" s="46" t="s">
        <v>51</v>
      </c>
      <c r="J28" s="46" t="s">
        <v>52</v>
      </c>
      <c r="K28" s="46" t="s">
        <v>53</v>
      </c>
      <c r="L28" s="46" t="s">
        <v>54</v>
      </c>
      <c r="M28" s="46" t="s">
        <v>55</v>
      </c>
      <c r="N28" s="46" t="s">
        <v>56</v>
      </c>
      <c r="O28" s="46" t="s">
        <v>57</v>
      </c>
      <c r="P28" s="46" t="s">
        <v>58</v>
      </c>
      <c r="Q28" s="46" t="s">
        <v>59</v>
      </c>
      <c r="R28" s="46" t="s">
        <v>60</v>
      </c>
      <c r="S28" s="46" t="s">
        <v>61</v>
      </c>
      <c r="T28" s="46" t="s">
        <v>62</v>
      </c>
      <c r="U28" s="46" t="s">
        <v>63</v>
      </c>
      <c r="V28" s="46" t="s">
        <v>64</v>
      </c>
      <c r="W28" s="46" t="s">
        <v>65</v>
      </c>
      <c r="X28" s="46" t="s">
        <v>66</v>
      </c>
      <c r="Y28" s="46" t="s">
        <v>67</v>
      </c>
      <c r="Z28" s="46" t="s">
        <v>68</v>
      </c>
      <c r="AA28" s="47" t="s">
        <v>69</v>
      </c>
    </row>
    <row r="29" spans="1:27" x14ac:dyDescent="0.25">
      <c r="A29" s="23">
        <v>1</v>
      </c>
      <c r="B29" s="21" t="str">
        <f>VLOOKUP($A29,$A$13:$AA$25,2)</f>
        <v>Airyhall / Broomhill / Garthdee</v>
      </c>
      <c r="C29" s="64">
        <f>VLOOKUP($A29,$A$13:$AA$25,3)</f>
        <v>1.7710844278335571</v>
      </c>
      <c r="D29" s="64">
        <f>VLOOKUP($A29,$A$13:$AA$25,4)</f>
        <v>1.7782164812088013</v>
      </c>
      <c r="E29" s="64">
        <f>VLOOKUP($A29,$A$13:$AA$25,5)</f>
        <v>1.7890163660049438</v>
      </c>
      <c r="F29" s="64">
        <f>VLOOKUP($A29,$A$13:$AA$25,6)</f>
        <v>1.802392840385437</v>
      </c>
      <c r="G29" s="64">
        <f>VLOOKUP($A29,$A$13:$AA$25,7)</f>
        <v>1.8131903409957886</v>
      </c>
      <c r="H29" s="64">
        <f>VLOOKUP($A29,$A$13:$AA$25,8)</f>
        <v>1.8219535350799561</v>
      </c>
      <c r="I29" s="64">
        <f>VLOOKUP($A29,$A$13:$AA$25,9)</f>
        <v>1.8280823230743408</v>
      </c>
      <c r="J29" s="64">
        <f>VLOOKUP($A29,$A$13:$AA$25,10)</f>
        <v>1.8328986167907715</v>
      </c>
      <c r="K29" s="64">
        <f>VLOOKUP($A29,$A$13:$AA$25,11)</f>
        <v>1.8379485607147217</v>
      </c>
      <c r="L29" s="64">
        <f>VLOOKUP($A29,$A$13:$AA$25,12)</f>
        <v>1.842921257019043</v>
      </c>
      <c r="M29" s="64">
        <f>VLOOKUP($A29,$A$13:$AA$25,13)</f>
        <v>1.8489023447036743</v>
      </c>
      <c r="N29" s="64">
        <f>VLOOKUP($A29,$A$13:$AA$25,14)</f>
        <v>1.8561277389526367</v>
      </c>
      <c r="O29" s="64">
        <f>VLOOKUP($A29,$A$13:$AA$25,15)</f>
        <v>1.8632586002349854</v>
      </c>
      <c r="P29" s="64">
        <f>VLOOKUP($A29,$A$13:$AA$25,16)</f>
        <v>1.8704261779785156</v>
      </c>
      <c r="Q29" s="64">
        <f>VLOOKUP($A29,$A$13:$AA$25,17)</f>
        <v>1.875988245010376</v>
      </c>
      <c r="R29" s="64">
        <f>VLOOKUP($A29,$A$13:$AA$25,18)</f>
        <v>1.8802634477615356</v>
      </c>
      <c r="S29" s="64">
        <f>VLOOKUP($A29,$A$13:$AA$25,19)</f>
        <v>1.8847191333770752</v>
      </c>
      <c r="T29" s="64">
        <f>VLOOKUP($A29,$A$13:$AA$25,20)</f>
        <v>1.8905879259109497</v>
      </c>
      <c r="U29" s="64">
        <f>VLOOKUP($A29,$A$13:$AA$25,21)</f>
        <v>1.8950322866439819</v>
      </c>
      <c r="V29" s="64">
        <f>VLOOKUP($A29,$A$13:$AA$25,22)</f>
        <v>1.8948224782943726</v>
      </c>
      <c r="W29" s="64">
        <f>VLOOKUP($A29,$A$13:$AA$25,23)</f>
        <v>1.8945096731185913</v>
      </c>
      <c r="X29" s="64">
        <f>VLOOKUP($A29,$A$13:$AA$25,24)</f>
        <v>1.8943877220153809</v>
      </c>
      <c r="Y29" s="64">
        <f>VLOOKUP($A29,$A$13:$AA$25,25)</f>
        <v>1.8944307565689087</v>
      </c>
      <c r="Z29" s="64">
        <f>VLOOKUP($A29,$A$13:$AA$25,26)</f>
        <v>1.8946393728256226</v>
      </c>
      <c r="AA29" s="65">
        <f>VLOOKUP($A29,$A$13:$AA$25,27)</f>
        <v>1.8945666551589966</v>
      </c>
    </row>
    <row r="30" spans="1:27" x14ac:dyDescent="0.25">
      <c r="A30" s="66"/>
      <c r="B30" s="66"/>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x14ac:dyDescent="0.25">
      <c r="A31" s="161" t="s">
        <v>87</v>
      </c>
      <c r="B31" s="161"/>
      <c r="C31" s="161"/>
      <c r="D31" s="161"/>
    </row>
    <row r="50" spans="1:16358" s="11" customForma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row>
    <row r="51" spans="1:16358" s="25" customForma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row>
    <row r="53" spans="1:16358"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16358" s="25" customFormat="1" ht="15.75" x14ac:dyDescent="0.25">
      <c r="A54" s="154" t="s">
        <v>379</v>
      </c>
      <c r="B54" s="154"/>
      <c r="C54" s="154"/>
      <c r="D54" s="154"/>
      <c r="E54" s="154"/>
      <c r="F54" s="154"/>
      <c r="G54" s="2"/>
      <c r="H54" s="2"/>
      <c r="I54" s="2"/>
      <c r="J54" s="2"/>
      <c r="K54" s="12"/>
      <c r="L54" s="2"/>
      <c r="M54" s="2"/>
      <c r="N54" s="2"/>
      <c r="O54" s="2"/>
      <c r="P54" s="155"/>
      <c r="Q54" s="155"/>
      <c r="R54" s="155"/>
      <c r="S54" s="155"/>
      <c r="T54" s="155"/>
      <c r="U54" s="155"/>
      <c r="V54" s="155"/>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row>
    <row r="55" spans="1:16358" s="25" customFormat="1" ht="15.75" x14ac:dyDescent="0.25">
      <c r="A55" s="156" t="s">
        <v>6</v>
      </c>
      <c r="B55" s="156"/>
      <c r="C55" s="156"/>
      <c r="D55" s="156"/>
      <c r="E55" s="156"/>
      <c r="F55" s="156"/>
      <c r="G55" s="31"/>
      <c r="H55" s="31"/>
      <c r="I55" s="31"/>
      <c r="J55" s="31"/>
      <c r="K55" s="157" t="s">
        <v>86</v>
      </c>
      <c r="L55" s="157"/>
      <c r="M55" s="31"/>
      <c r="N55" s="31"/>
      <c r="O55" s="31"/>
      <c r="P55" s="156"/>
      <c r="Q55" s="156"/>
      <c r="R55" s="156"/>
      <c r="S55" s="156"/>
      <c r="T55" s="156"/>
      <c r="U55" s="156"/>
      <c r="V55" s="156"/>
      <c r="W55" s="11"/>
      <c r="X55" s="11"/>
      <c r="Y55" s="11"/>
      <c r="Z55" s="11"/>
      <c r="AA55" s="11"/>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row>
    <row r="56" spans="1:16358" s="127" customFormat="1" x14ac:dyDescent="0.25"/>
    <row r="57" spans="1:16358" s="127" customFormat="1" ht="15.75" x14ac:dyDescent="0.25">
      <c r="A57" s="167" t="s">
        <v>382</v>
      </c>
      <c r="B57" s="167"/>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row>
    <row r="58" spans="1:16358" s="127" customFormat="1" x14ac:dyDescent="0.25">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row>
    <row r="59" spans="1:16358" x14ac:dyDescent="0.25">
      <c r="A59" s="14" t="s">
        <v>84</v>
      </c>
      <c r="B59" s="15" t="s">
        <v>83</v>
      </c>
      <c r="C59" s="46"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16358" x14ac:dyDescent="0.25">
      <c r="A60" s="18">
        <v>1</v>
      </c>
      <c r="B60" s="26" t="s">
        <v>70</v>
      </c>
      <c r="C60" s="56">
        <v>94.343948364257813</v>
      </c>
      <c r="D60" s="57">
        <v>87.532905578613281</v>
      </c>
      <c r="E60" s="57">
        <v>85.549468994140625</v>
      </c>
      <c r="F60" s="57">
        <v>83.480369567871094</v>
      </c>
      <c r="G60" s="57">
        <v>81.548515319824219</v>
      </c>
      <c r="H60" s="57">
        <v>79.745101928710938</v>
      </c>
      <c r="I60" s="57">
        <v>78.080528259277344</v>
      </c>
      <c r="J60" s="58">
        <v>76.4189453125</v>
      </c>
      <c r="K60" s="58">
        <v>74.790328979492188</v>
      </c>
      <c r="L60" s="58">
        <v>73.25164794921875</v>
      </c>
      <c r="M60" s="58">
        <v>71.818428039550781</v>
      </c>
      <c r="N60" s="58">
        <v>70.51568603515625</v>
      </c>
      <c r="O60" s="58">
        <v>69.270210266113281</v>
      </c>
      <c r="P60" s="58">
        <v>68.074195861816406</v>
      </c>
      <c r="Q60" s="58">
        <v>66.931655883789063</v>
      </c>
      <c r="R60" s="58">
        <v>65.853080749511719</v>
      </c>
      <c r="S60" s="58">
        <v>64.848228454589844</v>
      </c>
      <c r="T60" s="58">
        <v>63.893787384033203</v>
      </c>
      <c r="U60" s="58">
        <v>62.979526519775391</v>
      </c>
      <c r="V60" s="58">
        <v>62.118064880371094</v>
      </c>
      <c r="W60" s="58">
        <v>61.271560668945313</v>
      </c>
      <c r="X60" s="58">
        <v>60.446968078613281</v>
      </c>
      <c r="Y60" s="58">
        <v>59.682826995849609</v>
      </c>
      <c r="Z60" s="58">
        <v>58.963851928710938</v>
      </c>
      <c r="AA60" s="59">
        <v>58.286506652832031</v>
      </c>
    </row>
    <row r="61" spans="1:16358" x14ac:dyDescent="0.25">
      <c r="A61" s="19">
        <v>2</v>
      </c>
      <c r="B61" s="16" t="s">
        <v>71</v>
      </c>
      <c r="C61" s="48">
        <v>88.132102966308594</v>
      </c>
      <c r="D61" s="49">
        <v>81.947036743164063</v>
      </c>
      <c r="E61" s="49">
        <v>80.067176818847656</v>
      </c>
      <c r="F61" s="49">
        <v>78.158195495605469</v>
      </c>
      <c r="G61" s="49">
        <v>76.339317321777344</v>
      </c>
      <c r="H61" s="49">
        <v>74.652519226074219</v>
      </c>
      <c r="I61" s="49">
        <v>73.047843933105469</v>
      </c>
      <c r="J61" s="50">
        <v>71.497520446777344</v>
      </c>
      <c r="K61" s="50">
        <v>69.994956970214844</v>
      </c>
      <c r="L61" s="50">
        <v>68.562263488769531</v>
      </c>
      <c r="M61" s="50">
        <v>67.243133544921875</v>
      </c>
      <c r="N61" s="50">
        <v>66.010536193847656</v>
      </c>
      <c r="O61" s="50">
        <v>64.830879211425781</v>
      </c>
      <c r="P61" s="50">
        <v>63.6929931640625</v>
      </c>
      <c r="Q61" s="50">
        <v>62.601158142089844</v>
      </c>
      <c r="R61" s="50">
        <v>61.553638458251953</v>
      </c>
      <c r="S61" s="50">
        <v>60.573764801025391</v>
      </c>
      <c r="T61" s="50">
        <v>59.645702362060547</v>
      </c>
      <c r="U61" s="50">
        <v>58.760715484619141</v>
      </c>
      <c r="V61" s="50">
        <v>57.926971435546875</v>
      </c>
      <c r="W61" s="50">
        <v>57.119091033935547</v>
      </c>
      <c r="X61" s="50">
        <v>56.327037811279297</v>
      </c>
      <c r="Y61" s="50">
        <v>55.584274291992188</v>
      </c>
      <c r="Z61" s="50">
        <v>54.899272918701172</v>
      </c>
      <c r="AA61" s="51">
        <v>54.260688781738281</v>
      </c>
    </row>
    <row r="62" spans="1:16358" x14ac:dyDescent="0.25">
      <c r="A62" s="19">
        <v>3</v>
      </c>
      <c r="B62" s="16" t="s">
        <v>72</v>
      </c>
      <c r="C62" s="48">
        <v>98.050392150878906</v>
      </c>
      <c r="D62" s="49">
        <v>91.122665405273438</v>
      </c>
      <c r="E62" s="49">
        <v>89.033981323242188</v>
      </c>
      <c r="F62" s="49">
        <v>86.873626708984375</v>
      </c>
      <c r="G62" s="49">
        <v>84.825675964355469</v>
      </c>
      <c r="H62" s="49">
        <v>82.94317626953125</v>
      </c>
      <c r="I62" s="49">
        <v>81.172882080078125</v>
      </c>
      <c r="J62" s="50">
        <v>79.436248779296875</v>
      </c>
      <c r="K62" s="50">
        <v>77.757469177246094</v>
      </c>
      <c r="L62" s="50">
        <v>76.169776916503906</v>
      </c>
      <c r="M62" s="50">
        <v>74.678810119628906</v>
      </c>
      <c r="N62" s="50">
        <v>73.298637390136719</v>
      </c>
      <c r="O62" s="50">
        <v>71.977569580078125</v>
      </c>
      <c r="P62" s="50">
        <v>70.71783447265625</v>
      </c>
      <c r="Q62" s="50">
        <v>69.51312255859375</v>
      </c>
      <c r="R62" s="50">
        <v>68.370101928710938</v>
      </c>
      <c r="S62" s="50">
        <v>67.309432983398438</v>
      </c>
      <c r="T62" s="50">
        <v>66.300910949707031</v>
      </c>
      <c r="U62" s="50">
        <v>65.335685729980469</v>
      </c>
      <c r="V62" s="50">
        <v>64.430389404296875</v>
      </c>
      <c r="W62" s="50">
        <v>63.5399169921875</v>
      </c>
      <c r="X62" s="50">
        <v>62.678440093994141</v>
      </c>
      <c r="Y62" s="50">
        <v>61.882183074951172</v>
      </c>
      <c r="Z62" s="50">
        <v>61.151927947998047</v>
      </c>
      <c r="AA62" s="51">
        <v>60.468345642089844</v>
      </c>
    </row>
    <row r="63" spans="1:16358" x14ac:dyDescent="0.25">
      <c r="A63" s="19">
        <v>4</v>
      </c>
      <c r="B63" s="16" t="s">
        <v>73</v>
      </c>
      <c r="C63" s="52">
        <v>141.02517700195312</v>
      </c>
      <c r="D63" s="50">
        <v>131.04345703125</v>
      </c>
      <c r="E63" s="50">
        <v>128.16258239746094</v>
      </c>
      <c r="F63" s="50">
        <v>125.21616363525391</v>
      </c>
      <c r="G63" s="50">
        <v>122.49176788330078</v>
      </c>
      <c r="H63" s="50">
        <v>119.96277618408203</v>
      </c>
      <c r="I63" s="50">
        <v>117.60574340820312</v>
      </c>
      <c r="J63" s="50">
        <v>115.37288665771484</v>
      </c>
      <c r="K63" s="50">
        <v>113.2203369140625</v>
      </c>
      <c r="L63" s="50">
        <v>111.18624114990234</v>
      </c>
      <c r="M63" s="50">
        <v>109.29587554931641</v>
      </c>
      <c r="N63" s="50">
        <v>107.49932861328125</v>
      </c>
      <c r="O63" s="50">
        <v>105.75843811035156</v>
      </c>
      <c r="P63" s="50">
        <v>104.09524536132812</v>
      </c>
      <c r="Q63" s="50">
        <v>102.43666839599609</v>
      </c>
      <c r="R63" s="50">
        <v>100.82201385498047</v>
      </c>
      <c r="S63" s="50">
        <v>99.284416198730469</v>
      </c>
      <c r="T63" s="50">
        <v>97.7774658203125</v>
      </c>
      <c r="U63" s="50">
        <v>96.310813903808594</v>
      </c>
      <c r="V63" s="50">
        <v>94.89501953125</v>
      </c>
      <c r="W63" s="50">
        <v>93.516555786132812</v>
      </c>
      <c r="X63" s="50">
        <v>92.168045043945313</v>
      </c>
      <c r="Y63" s="50">
        <v>90.859352111816406</v>
      </c>
      <c r="Z63" s="50">
        <v>89.630256652832031</v>
      </c>
      <c r="AA63" s="51">
        <v>88.433059692382813</v>
      </c>
    </row>
    <row r="64" spans="1:16358" x14ac:dyDescent="0.25">
      <c r="A64" s="19">
        <v>5</v>
      </c>
      <c r="B64" s="16" t="s">
        <v>74</v>
      </c>
      <c r="C64" s="52">
        <v>91.680686950683594</v>
      </c>
      <c r="D64" s="50">
        <v>85.167343139648437</v>
      </c>
      <c r="E64" s="50">
        <v>83.232780456542969</v>
      </c>
      <c r="F64" s="50">
        <v>81.228195190429687</v>
      </c>
      <c r="G64" s="50">
        <v>79.335983276367188</v>
      </c>
      <c r="H64" s="50">
        <v>77.585853576660156</v>
      </c>
      <c r="I64" s="50">
        <v>75.953865051269531</v>
      </c>
      <c r="J64" s="50">
        <v>74.337852478027344</v>
      </c>
      <c r="K64" s="50">
        <v>72.762992858886719</v>
      </c>
      <c r="L64" s="50">
        <v>71.263496398925781</v>
      </c>
      <c r="M64" s="50">
        <v>69.871482849121094</v>
      </c>
      <c r="N64" s="50">
        <v>68.595611572265625</v>
      </c>
      <c r="O64" s="50">
        <v>67.366844177246094</v>
      </c>
      <c r="P64" s="50">
        <v>66.192329406738281</v>
      </c>
      <c r="Q64" s="50">
        <v>65.077545166015625</v>
      </c>
      <c r="R64" s="50">
        <v>64.017341613769531</v>
      </c>
      <c r="S64" s="50">
        <v>63.033908843994141</v>
      </c>
      <c r="T64" s="50">
        <v>62.090038299560547</v>
      </c>
      <c r="U64" s="50">
        <v>61.197319030761719</v>
      </c>
      <c r="V64" s="50">
        <v>60.358104705810547</v>
      </c>
      <c r="W64" s="50">
        <v>59.526657104492188</v>
      </c>
      <c r="X64" s="50">
        <v>58.720569610595703</v>
      </c>
      <c r="Y64" s="50">
        <v>57.976604461669922</v>
      </c>
      <c r="Z64" s="50">
        <v>57.277389526367188</v>
      </c>
      <c r="AA64" s="51">
        <v>56.629692077636719</v>
      </c>
    </row>
    <row r="65" spans="1:27" x14ac:dyDescent="0.25">
      <c r="A65" s="19">
        <v>6</v>
      </c>
      <c r="B65" s="16" t="s">
        <v>75</v>
      </c>
      <c r="C65" s="52">
        <v>128.05068969726562</v>
      </c>
      <c r="D65" s="50">
        <v>118.80094146728516</v>
      </c>
      <c r="E65" s="50">
        <v>116.05758666992187</v>
      </c>
      <c r="F65" s="50">
        <v>113.25118255615234</v>
      </c>
      <c r="G65" s="50">
        <v>110.64690399169922</v>
      </c>
      <c r="H65" s="50">
        <v>108.20771026611328</v>
      </c>
      <c r="I65" s="50">
        <v>105.95315551757812</v>
      </c>
      <c r="J65" s="50">
        <v>103.73268127441406</v>
      </c>
      <c r="K65" s="50">
        <v>101.60882568359375</v>
      </c>
      <c r="L65" s="50">
        <v>99.59326171875</v>
      </c>
      <c r="M65" s="50">
        <v>97.742439270019531</v>
      </c>
      <c r="N65" s="50">
        <v>96.005210876464844</v>
      </c>
      <c r="O65" s="50">
        <v>94.345169067382813</v>
      </c>
      <c r="P65" s="50">
        <v>92.752998352050781</v>
      </c>
      <c r="Q65" s="50">
        <v>91.236129760742187</v>
      </c>
      <c r="R65" s="50">
        <v>89.772178649902344</v>
      </c>
      <c r="S65" s="50">
        <v>88.405204772949219</v>
      </c>
      <c r="T65" s="50">
        <v>87.115707397460938</v>
      </c>
      <c r="U65" s="50">
        <v>85.877769470214844</v>
      </c>
      <c r="V65" s="50">
        <v>84.706863403320313</v>
      </c>
      <c r="W65" s="50">
        <v>83.558860778808594</v>
      </c>
      <c r="X65" s="50">
        <v>82.45147705078125</v>
      </c>
      <c r="Y65" s="50">
        <v>81.403465270996094</v>
      </c>
      <c r="Z65" s="50">
        <v>80.401596069335938</v>
      </c>
      <c r="AA65" s="51">
        <v>79.463958740234375</v>
      </c>
    </row>
    <row r="66" spans="1:27" x14ac:dyDescent="0.25">
      <c r="A66" s="19">
        <v>7</v>
      </c>
      <c r="B66" s="16" t="s">
        <v>76</v>
      </c>
      <c r="C66" s="52">
        <v>111.89128875732422</v>
      </c>
      <c r="D66" s="50">
        <v>103.91226959228516</v>
      </c>
      <c r="E66" s="50">
        <v>101.47502899169922</v>
      </c>
      <c r="F66" s="50">
        <v>99.014907836914063</v>
      </c>
      <c r="G66" s="50">
        <v>96.717254638671875</v>
      </c>
      <c r="H66" s="50">
        <v>94.563949584960938</v>
      </c>
      <c r="I66" s="50">
        <v>92.573081970214844</v>
      </c>
      <c r="J66" s="50">
        <v>90.6519775390625</v>
      </c>
      <c r="K66" s="50">
        <v>88.80755615234375</v>
      </c>
      <c r="L66" s="50">
        <v>87.06353759765625</v>
      </c>
      <c r="M66" s="50">
        <v>85.457672119140625</v>
      </c>
      <c r="N66" s="50">
        <v>83.952766418457031</v>
      </c>
      <c r="O66" s="50">
        <v>82.492668151855469</v>
      </c>
      <c r="P66" s="50">
        <v>81.107925415039063</v>
      </c>
      <c r="Q66" s="50">
        <v>79.759841918945313</v>
      </c>
      <c r="R66" s="50">
        <v>78.476005554199219</v>
      </c>
      <c r="S66" s="50">
        <v>77.292900085449219</v>
      </c>
      <c r="T66" s="50">
        <v>76.145477294921875</v>
      </c>
      <c r="U66" s="50">
        <v>75.042587280273438</v>
      </c>
      <c r="V66" s="50">
        <v>74.018539428710938</v>
      </c>
      <c r="W66" s="50">
        <v>73.0252685546875</v>
      </c>
      <c r="X66" s="50">
        <v>72.053024291992188</v>
      </c>
      <c r="Y66" s="50">
        <v>71.124702453613281</v>
      </c>
      <c r="Z66" s="50">
        <v>70.245933532714844</v>
      </c>
      <c r="AA66" s="51">
        <v>69.404487609863281</v>
      </c>
    </row>
    <row r="67" spans="1:27" x14ac:dyDescent="0.25">
      <c r="A67" s="19">
        <v>8</v>
      </c>
      <c r="B67" s="16" t="s">
        <v>77</v>
      </c>
      <c r="C67" s="52">
        <v>106.60124206542969</v>
      </c>
      <c r="D67" s="50">
        <v>98.973609924316406</v>
      </c>
      <c r="E67" s="50">
        <v>96.649566650390625</v>
      </c>
      <c r="F67" s="50">
        <v>94.314643859863281</v>
      </c>
      <c r="G67" s="50">
        <v>92.129783630371094</v>
      </c>
      <c r="H67" s="50">
        <v>90.089393615722656</v>
      </c>
      <c r="I67" s="50">
        <v>88.190223693847656</v>
      </c>
      <c r="J67" s="50">
        <v>86.366012573242188</v>
      </c>
      <c r="K67" s="50">
        <v>84.591659545898438</v>
      </c>
      <c r="L67" s="50">
        <v>82.921417236328125</v>
      </c>
      <c r="M67" s="50">
        <v>81.371795654296875</v>
      </c>
      <c r="N67" s="50">
        <v>79.928413391113281</v>
      </c>
      <c r="O67" s="50">
        <v>78.538833618164062</v>
      </c>
      <c r="P67" s="50">
        <v>77.217086791992188</v>
      </c>
      <c r="Q67" s="50">
        <v>75.933013916015625</v>
      </c>
      <c r="R67" s="50">
        <v>74.71966552734375</v>
      </c>
      <c r="S67" s="50">
        <v>73.599716186523438</v>
      </c>
      <c r="T67" s="50">
        <v>72.506820678710937</v>
      </c>
      <c r="U67" s="50">
        <v>71.460250854492187</v>
      </c>
      <c r="V67" s="50">
        <v>70.464202880859375</v>
      </c>
      <c r="W67" s="50">
        <v>69.509727478027344</v>
      </c>
      <c r="X67" s="50">
        <v>68.58258056640625</v>
      </c>
      <c r="Y67" s="50">
        <v>67.705924987792969</v>
      </c>
      <c r="Z67" s="50">
        <v>66.862396240234375</v>
      </c>
      <c r="AA67" s="51">
        <v>66.065338134765625</v>
      </c>
    </row>
    <row r="68" spans="1:27" x14ac:dyDescent="0.25">
      <c r="A68" s="19">
        <v>9</v>
      </c>
      <c r="B68" s="16" t="s">
        <v>78</v>
      </c>
      <c r="C68" s="52">
        <v>87.171676635742187</v>
      </c>
      <c r="D68" s="50">
        <v>80.953819274902344</v>
      </c>
      <c r="E68" s="50">
        <v>79.112136840820313</v>
      </c>
      <c r="F68" s="50">
        <v>77.203987121582031</v>
      </c>
      <c r="G68" s="50">
        <v>75.393974304199219</v>
      </c>
      <c r="H68" s="50">
        <v>73.697601318359375</v>
      </c>
      <c r="I68" s="50">
        <v>72.128280639648438</v>
      </c>
      <c r="J68" s="50">
        <v>70.570579528808594</v>
      </c>
      <c r="K68" s="50">
        <v>69.064468383789063</v>
      </c>
      <c r="L68" s="50">
        <v>67.627182006835938</v>
      </c>
      <c r="M68" s="50">
        <v>66.290336608886719</v>
      </c>
      <c r="N68" s="50">
        <v>65.060462951660156</v>
      </c>
      <c r="O68" s="50">
        <v>63.876907348632813</v>
      </c>
      <c r="P68" s="50">
        <v>62.748832702636719</v>
      </c>
      <c r="Q68" s="50">
        <v>61.662311553955078</v>
      </c>
      <c r="R68" s="50">
        <v>60.643470764160156</v>
      </c>
      <c r="S68" s="50">
        <v>59.708099365234375</v>
      </c>
      <c r="T68" s="50">
        <v>58.816112518310547</v>
      </c>
      <c r="U68" s="50">
        <v>57.961727142333984</v>
      </c>
      <c r="V68" s="50">
        <v>57.161613464355469</v>
      </c>
      <c r="W68" s="50">
        <v>56.367794036865234</v>
      </c>
      <c r="X68" s="50">
        <v>55.5999755859375</v>
      </c>
      <c r="Y68" s="50">
        <v>54.895088195800781</v>
      </c>
      <c r="Z68" s="50">
        <v>54.243656158447266</v>
      </c>
      <c r="AA68" s="51">
        <v>53.630851745605469</v>
      </c>
    </row>
    <row r="69" spans="1:27" x14ac:dyDescent="0.25">
      <c r="A69" s="19">
        <v>10</v>
      </c>
      <c r="B69" s="16" t="s">
        <v>79</v>
      </c>
      <c r="C69" s="52">
        <v>141.57960510253906</v>
      </c>
      <c r="D69" s="50">
        <v>131.58642578125</v>
      </c>
      <c r="E69" s="50">
        <v>128.62335205078125</v>
      </c>
      <c r="F69" s="50">
        <v>125.57203674316406</v>
      </c>
      <c r="G69" s="50">
        <v>122.70066833496094</v>
      </c>
      <c r="H69" s="50">
        <v>120.08074951171875</v>
      </c>
      <c r="I69" s="50">
        <v>117.61085510253906</v>
      </c>
      <c r="J69" s="50">
        <v>115.20928192138672</v>
      </c>
      <c r="K69" s="50">
        <v>112.89031219482422</v>
      </c>
      <c r="L69" s="50">
        <v>110.68425750732422</v>
      </c>
      <c r="M69" s="50">
        <v>108.62024688720703</v>
      </c>
      <c r="N69" s="50">
        <v>106.73245239257812</v>
      </c>
      <c r="O69" s="50">
        <v>104.94119262695312</v>
      </c>
      <c r="P69" s="50">
        <v>103.20663452148437</v>
      </c>
      <c r="Q69" s="50">
        <v>101.51833343505859</v>
      </c>
      <c r="R69" s="50">
        <v>99.920028686523438</v>
      </c>
      <c r="S69" s="50">
        <v>98.419342041015625</v>
      </c>
      <c r="T69" s="50">
        <v>96.962814331054688</v>
      </c>
      <c r="U69" s="50">
        <v>95.560737609863281</v>
      </c>
      <c r="V69" s="50">
        <v>94.222183227539062</v>
      </c>
      <c r="W69" s="50">
        <v>92.916389465332031</v>
      </c>
      <c r="X69" s="50">
        <v>91.6431884765625</v>
      </c>
      <c r="Y69" s="50">
        <v>90.459457397460938</v>
      </c>
      <c r="Z69" s="50">
        <v>89.311759948730469</v>
      </c>
      <c r="AA69" s="51">
        <v>88.232917785644531</v>
      </c>
    </row>
    <row r="70" spans="1:27" x14ac:dyDescent="0.25">
      <c r="A70" s="19">
        <v>11</v>
      </c>
      <c r="B70" s="16" t="s">
        <v>80</v>
      </c>
      <c r="C70" s="52">
        <v>126.46257781982422</v>
      </c>
      <c r="D70" s="50">
        <v>117.45974731445312</v>
      </c>
      <c r="E70" s="50">
        <v>114.76280975341797</v>
      </c>
      <c r="F70" s="50">
        <v>112.02742004394531</v>
      </c>
      <c r="G70" s="50">
        <v>109.46884918212891</v>
      </c>
      <c r="H70" s="50">
        <v>107.10389709472656</v>
      </c>
      <c r="I70" s="50">
        <v>104.85268402099609</v>
      </c>
      <c r="J70" s="50">
        <v>102.70095825195312</v>
      </c>
      <c r="K70" s="50">
        <v>100.61441802978516</v>
      </c>
      <c r="L70" s="50">
        <v>98.656883239746094</v>
      </c>
      <c r="M70" s="50">
        <v>96.81829833984375</v>
      </c>
      <c r="N70" s="50">
        <v>95.116691589355469</v>
      </c>
      <c r="O70" s="50">
        <v>93.47381591796875</v>
      </c>
      <c r="P70" s="50">
        <v>91.903594970703125</v>
      </c>
      <c r="Q70" s="50">
        <v>90.403327941894531</v>
      </c>
      <c r="R70" s="50">
        <v>88.951751708984375</v>
      </c>
      <c r="S70" s="50">
        <v>87.575241088867188</v>
      </c>
      <c r="T70" s="50">
        <v>86.258964538574219</v>
      </c>
      <c r="U70" s="50">
        <v>84.994758605957031</v>
      </c>
      <c r="V70" s="50">
        <v>83.812156677246094</v>
      </c>
      <c r="W70" s="50">
        <v>82.654823303222656</v>
      </c>
      <c r="X70" s="50">
        <v>81.536773681640625</v>
      </c>
      <c r="Y70" s="50">
        <v>80.484352111816406</v>
      </c>
      <c r="Z70" s="50">
        <v>79.471275329589844</v>
      </c>
      <c r="AA70" s="51">
        <v>78.513839721679688</v>
      </c>
    </row>
    <row r="71" spans="1:27" x14ac:dyDescent="0.25">
      <c r="A71" s="19">
        <v>12</v>
      </c>
      <c r="B71" s="16" t="s">
        <v>81</v>
      </c>
      <c r="C71" s="52">
        <v>140.21365356445312</v>
      </c>
      <c r="D71" s="50">
        <v>130.47276306152344</v>
      </c>
      <c r="E71" s="50">
        <v>127.46673583984375</v>
      </c>
      <c r="F71" s="50">
        <v>124.48059844970703</v>
      </c>
      <c r="G71" s="50">
        <v>121.72631072998047</v>
      </c>
      <c r="H71" s="50">
        <v>119.12441253662109</v>
      </c>
      <c r="I71" s="50">
        <v>116.73469543457031</v>
      </c>
      <c r="J71" s="50">
        <v>114.41834259033203</v>
      </c>
      <c r="K71" s="50">
        <v>112.25426483154297</v>
      </c>
      <c r="L71" s="50">
        <v>110.19781494140625</v>
      </c>
      <c r="M71" s="50">
        <v>108.30454254150391</v>
      </c>
      <c r="N71" s="50">
        <v>106.50359344482422</v>
      </c>
      <c r="O71" s="50">
        <v>104.75432586669922</v>
      </c>
      <c r="P71" s="50">
        <v>103.06648254394531</v>
      </c>
      <c r="Q71" s="50">
        <v>101.40896606445312</v>
      </c>
      <c r="R71" s="50">
        <v>99.824928283691406</v>
      </c>
      <c r="S71" s="50">
        <v>98.324607849121094</v>
      </c>
      <c r="T71" s="50">
        <v>96.845611572265625</v>
      </c>
      <c r="U71" s="50">
        <v>95.423553466796875</v>
      </c>
      <c r="V71" s="50">
        <v>94.058479309082031</v>
      </c>
      <c r="W71" s="50">
        <v>92.72637939453125</v>
      </c>
      <c r="X71" s="50">
        <v>91.437301635742188</v>
      </c>
      <c r="Y71" s="50">
        <v>90.19635009765625</v>
      </c>
      <c r="Z71" s="50">
        <v>89.030380249023437</v>
      </c>
      <c r="AA71" s="51">
        <v>87.904327392578125</v>
      </c>
    </row>
    <row r="72" spans="1:27" x14ac:dyDescent="0.25">
      <c r="A72" s="20">
        <v>13</v>
      </c>
      <c r="B72" s="17" t="s">
        <v>82</v>
      </c>
      <c r="C72" s="53">
        <v>139.41526794433594</v>
      </c>
      <c r="D72" s="54">
        <v>129.5074462890625</v>
      </c>
      <c r="E72" s="54">
        <v>126.5972900390625</v>
      </c>
      <c r="F72" s="54">
        <v>123.60926818847656</v>
      </c>
      <c r="G72" s="54">
        <v>120.81421661376953</v>
      </c>
      <c r="H72" s="54">
        <v>118.23551177978516</v>
      </c>
      <c r="I72" s="54">
        <v>115.83769989013672</v>
      </c>
      <c r="J72" s="54">
        <v>113.47365570068359</v>
      </c>
      <c r="K72" s="54">
        <v>111.20166778564453</v>
      </c>
      <c r="L72" s="54">
        <v>109.05954742431641</v>
      </c>
      <c r="M72" s="54">
        <v>107.04688262939453</v>
      </c>
      <c r="N72" s="54">
        <v>105.18717193603516</v>
      </c>
      <c r="O72" s="54">
        <v>103.40314483642578</v>
      </c>
      <c r="P72" s="54">
        <v>101.69081878662109</v>
      </c>
      <c r="Q72" s="54">
        <v>100.01088714599609</v>
      </c>
      <c r="R72" s="54">
        <v>98.427520751953125</v>
      </c>
      <c r="S72" s="54">
        <v>96.938934326171875</v>
      </c>
      <c r="T72" s="54">
        <v>95.504676818847656</v>
      </c>
      <c r="U72" s="54">
        <v>94.13055419921875</v>
      </c>
      <c r="V72" s="54">
        <v>92.818679809570313</v>
      </c>
      <c r="W72" s="54">
        <v>91.523284912109375</v>
      </c>
      <c r="X72" s="54">
        <v>90.285057067871094</v>
      </c>
      <c r="Y72" s="54">
        <v>89.111083984375</v>
      </c>
      <c r="Z72" s="54">
        <v>88.000015258789063</v>
      </c>
      <c r="AA72" s="55">
        <v>86.935523986816406</v>
      </c>
    </row>
    <row r="73" spans="1:27"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x14ac:dyDescent="0.25">
      <c r="A74" s="9"/>
      <c r="B74" s="10" t="s">
        <v>85</v>
      </c>
      <c r="C74" s="9"/>
      <c r="D74" s="9"/>
      <c r="E74" s="9"/>
      <c r="F74" s="9"/>
      <c r="G74" s="9"/>
      <c r="H74" s="9"/>
      <c r="I74" s="9"/>
      <c r="J74" s="9"/>
      <c r="K74" s="9"/>
      <c r="L74" s="9"/>
      <c r="M74" s="9"/>
      <c r="N74" s="9"/>
      <c r="O74" s="9"/>
      <c r="P74" s="9"/>
      <c r="Q74" s="9"/>
      <c r="R74" s="9"/>
      <c r="S74" s="9"/>
      <c r="T74" s="9"/>
      <c r="U74" s="9"/>
      <c r="V74" s="9"/>
      <c r="W74" s="9"/>
      <c r="X74" s="9"/>
      <c r="Y74" s="9"/>
      <c r="Z74" s="9"/>
      <c r="AA74" s="9"/>
    </row>
    <row r="75" spans="1:27" x14ac:dyDescent="0.25">
      <c r="A75" s="22" t="s">
        <v>84</v>
      </c>
      <c r="B75" s="15" t="s">
        <v>83</v>
      </c>
      <c r="C75" s="60" t="s">
        <v>45</v>
      </c>
      <c r="D75" s="46" t="s">
        <v>46</v>
      </c>
      <c r="E75" s="46" t="s">
        <v>47</v>
      </c>
      <c r="F75" s="46" t="s">
        <v>48</v>
      </c>
      <c r="G75" s="46" t="s">
        <v>49</v>
      </c>
      <c r="H75" s="46" t="s">
        <v>50</v>
      </c>
      <c r="I75" s="46" t="s">
        <v>51</v>
      </c>
      <c r="J75" s="46" t="s">
        <v>52</v>
      </c>
      <c r="K75" s="46" t="s">
        <v>53</v>
      </c>
      <c r="L75" s="46" t="s">
        <v>54</v>
      </c>
      <c r="M75" s="46" t="s">
        <v>55</v>
      </c>
      <c r="N75" s="46" t="s">
        <v>56</v>
      </c>
      <c r="O75" s="46" t="s">
        <v>57</v>
      </c>
      <c r="P75" s="46" t="s">
        <v>58</v>
      </c>
      <c r="Q75" s="46" t="s">
        <v>59</v>
      </c>
      <c r="R75" s="46" t="s">
        <v>60</v>
      </c>
      <c r="S75" s="46" t="s">
        <v>61</v>
      </c>
      <c r="T75" s="46" t="s">
        <v>62</v>
      </c>
      <c r="U75" s="46" t="s">
        <v>63</v>
      </c>
      <c r="V75" s="46" t="s">
        <v>64</v>
      </c>
      <c r="W75" s="46" t="s">
        <v>65</v>
      </c>
      <c r="X75" s="46" t="s">
        <v>66</v>
      </c>
      <c r="Y75" s="46" t="s">
        <v>67</v>
      </c>
      <c r="Z75" s="46" t="s">
        <v>68</v>
      </c>
      <c r="AA75" s="47" t="s">
        <v>69</v>
      </c>
    </row>
    <row r="76" spans="1:27" x14ac:dyDescent="0.25">
      <c r="A76" s="29">
        <v>1</v>
      </c>
      <c r="B76" s="30" t="str">
        <f>VLOOKUP($A$76,$A$60:$AA$72,2)</f>
        <v>Airyhall / Broomhill / Garthdee</v>
      </c>
      <c r="C76" s="61">
        <f>VLOOKUP($A$76,$A$60:$AA$72,3)</f>
        <v>94.343948364257813</v>
      </c>
      <c r="D76" s="62">
        <f>VLOOKUP($A$76,$A$60:$AA$72,4)</f>
        <v>87.532905578613281</v>
      </c>
      <c r="E76" s="62">
        <f>VLOOKUP($A$76,$A$60:$AA$72,5)</f>
        <v>85.549468994140625</v>
      </c>
      <c r="F76" s="62">
        <f>VLOOKUP($A$76,$A$60:$AA$72,6)</f>
        <v>83.480369567871094</v>
      </c>
      <c r="G76" s="62">
        <f>VLOOKUP($A$76,$A$60:$AA$72,7)</f>
        <v>81.548515319824219</v>
      </c>
      <c r="H76" s="62">
        <f>VLOOKUP($A$76,$A$60:$AA$72,8)</f>
        <v>79.745101928710938</v>
      </c>
      <c r="I76" s="62">
        <f>VLOOKUP($A$76,$A$60:$AA$72,9)</f>
        <v>78.080528259277344</v>
      </c>
      <c r="J76" s="62">
        <f>VLOOKUP($A$76,$A$60:$AA$72,10)</f>
        <v>76.4189453125</v>
      </c>
      <c r="K76" s="62">
        <f>VLOOKUP($A$76,$A$60:$AA$72,11)</f>
        <v>74.790328979492188</v>
      </c>
      <c r="L76" s="62">
        <f>VLOOKUP($A$76,$A$60:$AA$72,12)</f>
        <v>73.25164794921875</v>
      </c>
      <c r="M76" s="62">
        <f>VLOOKUP($A$76,$A$60:$AA$72,13)</f>
        <v>71.818428039550781</v>
      </c>
      <c r="N76" s="62">
        <f>VLOOKUP($A$76,$A$60:$AA$72,14)</f>
        <v>70.51568603515625</v>
      </c>
      <c r="O76" s="62">
        <f>VLOOKUP($A$76,$A$60:$AA$72,15)</f>
        <v>69.270210266113281</v>
      </c>
      <c r="P76" s="62">
        <f>VLOOKUP($A$76,$A$60:$AA$72,16)</f>
        <v>68.074195861816406</v>
      </c>
      <c r="Q76" s="62">
        <f>VLOOKUP($A$76,$A$60:$AA$72,17)</f>
        <v>66.931655883789063</v>
      </c>
      <c r="R76" s="62">
        <f>VLOOKUP($A$76,$A$60:$AA$72,18)</f>
        <v>65.853080749511719</v>
      </c>
      <c r="S76" s="62">
        <f>VLOOKUP($A$76,$A$60:$AA$72,19)</f>
        <v>64.848228454589844</v>
      </c>
      <c r="T76" s="62">
        <f>VLOOKUP($A$76,$A$60:$AA$72,20)</f>
        <v>63.893787384033203</v>
      </c>
      <c r="U76" s="62">
        <f>VLOOKUP($A$76,$A$60:$AA$72,21)</f>
        <v>62.979526519775391</v>
      </c>
      <c r="V76" s="62">
        <f>VLOOKUP($A$76,$A$60:$AA$72,22)</f>
        <v>62.118064880371094</v>
      </c>
      <c r="W76" s="62">
        <f>VLOOKUP($A$76,$A$60:$AA$72,23)</f>
        <v>61.271560668945313</v>
      </c>
      <c r="X76" s="62">
        <f>VLOOKUP($A$76,$A$60:$AA$72,24)</f>
        <v>60.446968078613281</v>
      </c>
      <c r="Y76" s="62">
        <f>VLOOKUP($A$76,$A$60:$AA$72,25)</f>
        <v>59.682826995849609</v>
      </c>
      <c r="Z76" s="62">
        <f>VLOOKUP($A$76,$A$60:$AA$72,26)</f>
        <v>58.963851928710938</v>
      </c>
      <c r="AA76" s="63">
        <f>VLOOKUP($A$76,$A$60:$AA$72,27)</f>
        <v>58.286506652832031</v>
      </c>
    </row>
    <row r="77" spans="1:27" x14ac:dyDescent="0.25">
      <c r="A77" s="25"/>
      <c r="B77" s="25"/>
      <c r="C77" s="67"/>
      <c r="D77" s="67"/>
      <c r="E77" s="67"/>
      <c r="F77" s="67"/>
      <c r="G77" s="67"/>
      <c r="H77" s="67"/>
      <c r="I77" s="67"/>
      <c r="J77" s="67"/>
      <c r="K77" s="67"/>
      <c r="L77" s="67"/>
      <c r="M77" s="67"/>
      <c r="N77" s="67"/>
      <c r="O77" s="67"/>
      <c r="P77" s="67"/>
      <c r="Q77" s="67"/>
      <c r="R77" s="67"/>
      <c r="S77" s="67"/>
      <c r="T77" s="67"/>
      <c r="U77" s="67"/>
      <c r="V77" s="67"/>
      <c r="W77" s="67"/>
      <c r="X77" s="67"/>
      <c r="Y77" s="67"/>
      <c r="Z77" s="67"/>
      <c r="AA77" s="67"/>
    </row>
    <row r="78" spans="1:27" x14ac:dyDescent="0.25">
      <c r="A78" s="161" t="s">
        <v>87</v>
      </c>
      <c r="B78" s="161"/>
      <c r="C78" s="161"/>
      <c r="D78" s="161"/>
    </row>
    <row r="97" spans="1:16358" s="25" customForma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row>
    <row r="100" spans="1:16358"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16358" s="25" customFormat="1" ht="15.75" x14ac:dyDescent="0.25">
      <c r="A101" s="154" t="s">
        <v>379</v>
      </c>
      <c r="B101" s="154"/>
      <c r="C101" s="154"/>
      <c r="D101" s="154"/>
      <c r="E101" s="154"/>
      <c r="F101" s="154"/>
      <c r="G101" s="2"/>
      <c r="H101" s="2"/>
      <c r="I101" s="2"/>
      <c r="J101" s="2"/>
      <c r="K101" s="12"/>
      <c r="L101" s="2"/>
      <c r="M101" s="2"/>
      <c r="N101" s="2"/>
      <c r="O101" s="2"/>
      <c r="P101" s="155"/>
      <c r="Q101" s="155"/>
      <c r="R101" s="155"/>
      <c r="S101" s="155"/>
      <c r="T101" s="155"/>
      <c r="U101" s="155"/>
      <c r="V101" s="155"/>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row>
    <row r="102" spans="1:16358" s="25" customFormat="1" ht="15.75" x14ac:dyDescent="0.25">
      <c r="A102" s="156" t="s">
        <v>6</v>
      </c>
      <c r="B102" s="156"/>
      <c r="C102" s="156"/>
      <c r="D102" s="156"/>
      <c r="E102" s="156"/>
      <c r="F102" s="156"/>
      <c r="G102" s="31"/>
      <c r="H102" s="31"/>
      <c r="I102" s="31"/>
      <c r="J102" s="31"/>
      <c r="K102" s="157" t="s">
        <v>86</v>
      </c>
      <c r="L102" s="157"/>
      <c r="M102" s="31"/>
      <c r="N102" s="31"/>
      <c r="O102" s="31"/>
      <c r="P102" s="156"/>
      <c r="Q102" s="156"/>
      <c r="R102" s="156"/>
      <c r="S102" s="156"/>
      <c r="T102" s="156"/>
      <c r="U102" s="156"/>
      <c r="V102" s="156"/>
      <c r="W102" s="11"/>
      <c r="X102" s="11"/>
      <c r="Y102" s="11"/>
      <c r="Z102" s="11"/>
      <c r="AA102" s="11"/>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row>
    <row r="103" spans="1:16358" s="127" customFormat="1" x14ac:dyDescent="0.25"/>
    <row r="104" spans="1:16358" s="127" customFormat="1" ht="15.75" x14ac:dyDescent="0.25">
      <c r="A104" s="167" t="s">
        <v>396</v>
      </c>
      <c r="B104" s="167"/>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row>
    <row r="105" spans="1:16358" s="127" customFormat="1" x14ac:dyDescent="0.2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row>
    <row r="106" spans="1:16358" x14ac:dyDescent="0.25">
      <c r="A106" s="14" t="s">
        <v>84</v>
      </c>
      <c r="B106" s="15" t="s">
        <v>83</v>
      </c>
      <c r="C106" s="46" t="s">
        <v>45</v>
      </c>
      <c r="D106" s="46" t="s">
        <v>46</v>
      </c>
      <c r="E106" s="46" t="s">
        <v>47</v>
      </c>
      <c r="F106" s="46" t="s">
        <v>48</v>
      </c>
      <c r="G106" s="46" t="s">
        <v>49</v>
      </c>
      <c r="H106" s="46" t="s">
        <v>50</v>
      </c>
      <c r="I106" s="46" t="s">
        <v>51</v>
      </c>
      <c r="J106" s="46" t="s">
        <v>52</v>
      </c>
      <c r="K106" s="46" t="s">
        <v>53</v>
      </c>
      <c r="L106" s="46" t="s">
        <v>54</v>
      </c>
      <c r="M106" s="46" t="s">
        <v>55</v>
      </c>
      <c r="N106" s="46" t="s">
        <v>56</v>
      </c>
      <c r="O106" s="46" t="s">
        <v>57</v>
      </c>
      <c r="P106" s="46" t="s">
        <v>58</v>
      </c>
      <c r="Q106" s="46" t="s">
        <v>59</v>
      </c>
      <c r="R106" s="46" t="s">
        <v>60</v>
      </c>
      <c r="S106" s="46" t="s">
        <v>61</v>
      </c>
      <c r="T106" s="46" t="s">
        <v>62</v>
      </c>
      <c r="U106" s="46" t="s">
        <v>63</v>
      </c>
      <c r="V106" s="46" t="s">
        <v>64</v>
      </c>
      <c r="W106" s="46" t="s">
        <v>65</v>
      </c>
      <c r="X106" s="46" t="s">
        <v>66</v>
      </c>
      <c r="Y106" s="46" t="s">
        <v>67</v>
      </c>
      <c r="Z106" s="46" t="s">
        <v>68</v>
      </c>
      <c r="AA106" s="47" t="s">
        <v>69</v>
      </c>
    </row>
    <row r="107" spans="1:16358" x14ac:dyDescent="0.25">
      <c r="A107" s="18">
        <v>1</v>
      </c>
      <c r="B107" s="26" t="s">
        <v>70</v>
      </c>
      <c r="C107" s="56">
        <v>80.282691955566406</v>
      </c>
      <c r="D107" s="57">
        <v>81.198318481445312</v>
      </c>
      <c r="E107" s="57">
        <v>81.49127197265625</v>
      </c>
      <c r="F107" s="57">
        <v>81.779998779296875</v>
      </c>
      <c r="G107" s="57">
        <v>82.00335693359375</v>
      </c>
      <c r="H107" s="57">
        <v>82.307258605957031</v>
      </c>
      <c r="I107" s="57">
        <v>82.578407287597656</v>
      </c>
      <c r="J107" s="58">
        <v>82.834075927734375</v>
      </c>
      <c r="K107" s="58">
        <v>83.097991943359375</v>
      </c>
      <c r="L107" s="58">
        <v>83.364852905273438</v>
      </c>
      <c r="M107" s="58">
        <v>83.62530517578125</v>
      </c>
      <c r="N107" s="58">
        <v>83.848030090332031</v>
      </c>
      <c r="O107" s="58">
        <v>84.065689086914063</v>
      </c>
      <c r="P107" s="58">
        <v>84.345306396484375</v>
      </c>
      <c r="Q107" s="58">
        <v>84.549797058105469</v>
      </c>
      <c r="R107" s="58">
        <v>84.760231018066406</v>
      </c>
      <c r="S107" s="58">
        <v>84.954574584960937</v>
      </c>
      <c r="T107" s="58">
        <v>85.149452209472656</v>
      </c>
      <c r="U107" s="58">
        <v>85.332954406738281</v>
      </c>
      <c r="V107" s="58">
        <v>85.508697509765625</v>
      </c>
      <c r="W107" s="58">
        <v>85.690834045410156</v>
      </c>
      <c r="X107" s="58">
        <v>85.870124816894531</v>
      </c>
      <c r="Y107" s="58">
        <v>86.033042907714844</v>
      </c>
      <c r="Z107" s="58">
        <v>86.18359375</v>
      </c>
      <c r="AA107" s="59">
        <v>86.323501586914063</v>
      </c>
    </row>
    <row r="108" spans="1:16358" x14ac:dyDescent="0.25">
      <c r="A108" s="19">
        <v>2</v>
      </c>
      <c r="B108" s="16" t="s">
        <v>71</v>
      </c>
      <c r="C108" s="48">
        <v>81.075401306152344</v>
      </c>
      <c r="D108" s="49">
        <v>82.0128173828125</v>
      </c>
      <c r="E108" s="49">
        <v>82.273323059082031</v>
      </c>
      <c r="F108" s="49">
        <v>82.568023681640625</v>
      </c>
      <c r="G108" s="49">
        <v>82.849105834960938</v>
      </c>
      <c r="H108" s="49">
        <v>83.127983093261719</v>
      </c>
      <c r="I108" s="49">
        <v>83.389991760253906</v>
      </c>
      <c r="J108" s="50">
        <v>83.669387817382812</v>
      </c>
      <c r="K108" s="50">
        <v>83.946731567382812</v>
      </c>
      <c r="L108" s="50">
        <v>84.219558715820312</v>
      </c>
      <c r="M108" s="50">
        <v>84.478591918945313</v>
      </c>
      <c r="N108" s="50">
        <v>84.722114562988281</v>
      </c>
      <c r="O108" s="50">
        <v>84.964111328125</v>
      </c>
      <c r="P108" s="50">
        <v>85.196434020996094</v>
      </c>
      <c r="Q108" s="50">
        <v>85.420555114746094</v>
      </c>
      <c r="R108" s="50">
        <v>85.641006469726562</v>
      </c>
      <c r="S108" s="50">
        <v>85.844253540039063</v>
      </c>
      <c r="T108" s="50">
        <v>86.042945861816406</v>
      </c>
      <c r="U108" s="50">
        <v>86.235015869140625</v>
      </c>
      <c r="V108" s="50">
        <v>86.4197998046875</v>
      </c>
      <c r="W108" s="50">
        <v>86.609176635742187</v>
      </c>
      <c r="X108" s="50">
        <v>86.792770385742187</v>
      </c>
      <c r="Y108" s="50">
        <v>86.962020874023438</v>
      </c>
      <c r="Z108" s="50">
        <v>87.126548767089844</v>
      </c>
      <c r="AA108" s="51">
        <v>87.273185729980469</v>
      </c>
    </row>
    <row r="109" spans="1:16358" x14ac:dyDescent="0.25">
      <c r="A109" s="19">
        <v>3</v>
      </c>
      <c r="B109" s="16" t="s">
        <v>72</v>
      </c>
      <c r="C109" s="48">
        <v>79.724540710449219</v>
      </c>
      <c r="D109" s="49">
        <v>80.650009155273438</v>
      </c>
      <c r="E109" s="49">
        <v>80.9208984375</v>
      </c>
      <c r="F109" s="49">
        <v>81.211845397949219</v>
      </c>
      <c r="G109" s="49">
        <v>81.501213073730469</v>
      </c>
      <c r="H109" s="49">
        <v>81.767509460449219</v>
      </c>
      <c r="I109" s="49">
        <v>82.037551879882812</v>
      </c>
      <c r="J109" s="50">
        <v>82.311424255371094</v>
      </c>
      <c r="K109" s="50">
        <v>82.586257934570313</v>
      </c>
      <c r="L109" s="50">
        <v>82.851028442382813</v>
      </c>
      <c r="M109" s="50">
        <v>83.101043701171875</v>
      </c>
      <c r="N109" s="50">
        <v>83.340583801269531</v>
      </c>
      <c r="O109" s="50">
        <v>83.572784423828125</v>
      </c>
      <c r="P109" s="50">
        <v>83.80126953125</v>
      </c>
      <c r="Q109" s="50">
        <v>84.022850036621094</v>
      </c>
      <c r="R109" s="50">
        <v>84.23565673828125</v>
      </c>
      <c r="S109" s="50">
        <v>84.4288330078125</v>
      </c>
      <c r="T109" s="50">
        <v>84.620468139648438</v>
      </c>
      <c r="U109" s="50">
        <v>84.806594848632813</v>
      </c>
      <c r="V109" s="50">
        <v>84.984855651855469</v>
      </c>
      <c r="W109" s="50">
        <v>85.164825439453125</v>
      </c>
      <c r="X109" s="50">
        <v>85.340095520019531</v>
      </c>
      <c r="Y109" s="50">
        <v>85.507247924804688</v>
      </c>
      <c r="Z109" s="50">
        <v>85.668342590332031</v>
      </c>
      <c r="AA109" s="51">
        <v>85.814071655273438</v>
      </c>
    </row>
    <row r="110" spans="1:16358" x14ac:dyDescent="0.25">
      <c r="A110" s="19">
        <v>4</v>
      </c>
      <c r="B110" s="16" t="s">
        <v>73</v>
      </c>
      <c r="C110" s="52">
        <v>74.867034912109375</v>
      </c>
      <c r="D110" s="50">
        <v>75.819061279296875</v>
      </c>
      <c r="E110" s="50">
        <v>76.088600158691406</v>
      </c>
      <c r="F110" s="50">
        <v>76.408500671386719</v>
      </c>
      <c r="G110" s="50">
        <v>76.657066345214844</v>
      </c>
      <c r="H110" s="50">
        <v>76.92681884765625</v>
      </c>
      <c r="I110" s="50">
        <v>77.199073791503906</v>
      </c>
      <c r="J110" s="50">
        <v>77.462509155273437</v>
      </c>
      <c r="K110" s="50">
        <v>77.72314453125</v>
      </c>
      <c r="L110" s="50">
        <v>77.977493286132812</v>
      </c>
      <c r="M110" s="50">
        <v>78.219383239746094</v>
      </c>
      <c r="N110" s="50">
        <v>78.455421447753906</v>
      </c>
      <c r="O110" s="50">
        <v>78.674903869628906</v>
      </c>
      <c r="P110" s="50">
        <v>78.895683288574219</v>
      </c>
      <c r="Q110" s="50">
        <v>79.11248779296875</v>
      </c>
      <c r="R110" s="50">
        <v>79.320510864257813</v>
      </c>
      <c r="S110" s="50">
        <v>79.512008666992188</v>
      </c>
      <c r="T110" s="50">
        <v>79.6883544921875</v>
      </c>
      <c r="U110" s="50">
        <v>79.869224548339844</v>
      </c>
      <c r="V110" s="50">
        <v>80.103843688964844</v>
      </c>
      <c r="W110" s="50">
        <v>80.2</v>
      </c>
      <c r="X110" s="50">
        <v>80.414909362792969</v>
      </c>
      <c r="Y110" s="50">
        <v>80.621719360351563</v>
      </c>
      <c r="Z110" s="50">
        <v>80.752342224121094</v>
      </c>
      <c r="AA110" s="51">
        <v>80.875587463378906</v>
      </c>
    </row>
    <row r="111" spans="1:16358" x14ac:dyDescent="0.25">
      <c r="A111" s="19">
        <v>5</v>
      </c>
      <c r="B111" s="16" t="s">
        <v>74</v>
      </c>
      <c r="C111" s="52">
        <v>80.597114562988281</v>
      </c>
      <c r="D111" s="50">
        <v>81.520469665527344</v>
      </c>
      <c r="E111" s="50">
        <v>81.801017761230469</v>
      </c>
      <c r="F111" s="50">
        <v>82.095230102539063</v>
      </c>
      <c r="G111" s="50">
        <v>82.387428283691406</v>
      </c>
      <c r="H111" s="50">
        <v>82.661788940429688</v>
      </c>
      <c r="I111" s="50">
        <v>82.929855346679688</v>
      </c>
      <c r="J111" s="50">
        <v>83.202911376953125</v>
      </c>
      <c r="K111" s="50">
        <v>83.478538513183594</v>
      </c>
      <c r="L111" s="50">
        <v>83.74542236328125</v>
      </c>
      <c r="M111" s="50">
        <v>84.000022888183594</v>
      </c>
      <c r="N111" s="50">
        <v>84.239105224609375</v>
      </c>
      <c r="O111" s="50">
        <v>84.475868225097656</v>
      </c>
      <c r="P111" s="50">
        <v>84.703956604003906</v>
      </c>
      <c r="Q111" s="50">
        <v>84.928985595703125</v>
      </c>
      <c r="R111" s="50">
        <v>85.140464782714844</v>
      </c>
      <c r="S111" s="50">
        <v>85.342597961425781</v>
      </c>
      <c r="T111" s="50">
        <v>85.539886474609375</v>
      </c>
      <c r="U111" s="50">
        <v>85.729927062988281</v>
      </c>
      <c r="V111" s="50">
        <v>85.913063049316406</v>
      </c>
      <c r="W111" s="50">
        <v>86.09765625</v>
      </c>
      <c r="X111" s="50">
        <v>86.276710510253906</v>
      </c>
      <c r="Y111" s="50">
        <v>86.447463989257813</v>
      </c>
      <c r="Z111" s="50">
        <v>86.60675048828125</v>
      </c>
      <c r="AA111" s="51">
        <v>86.749717712402344</v>
      </c>
    </row>
    <row r="112" spans="1:16358" x14ac:dyDescent="0.25">
      <c r="A112" s="19">
        <v>6</v>
      </c>
      <c r="B112" s="16" t="s">
        <v>75</v>
      </c>
      <c r="C112" s="52">
        <v>76.319412231445312</v>
      </c>
      <c r="D112" s="50">
        <v>77.245529174804687</v>
      </c>
      <c r="E112" s="50">
        <v>77.525505065917969</v>
      </c>
      <c r="F112" s="50">
        <v>77.819007873535156</v>
      </c>
      <c r="G112" s="50">
        <v>78.091636657714844</v>
      </c>
      <c r="H112" s="50">
        <v>78.356964111328125</v>
      </c>
      <c r="I112" s="50">
        <v>78.615814208984375</v>
      </c>
      <c r="J112" s="50">
        <v>78.880805969238281</v>
      </c>
      <c r="K112" s="50">
        <v>79.144668579101563</v>
      </c>
      <c r="L112" s="50">
        <v>79.403594970703125</v>
      </c>
      <c r="M112" s="50">
        <v>79.646171569824219</v>
      </c>
      <c r="N112" s="50">
        <v>79.879615783691406</v>
      </c>
      <c r="O112" s="50">
        <v>80.104545593261719</v>
      </c>
      <c r="P112" s="50">
        <v>80.323562622070313</v>
      </c>
      <c r="Q112" s="50">
        <v>80.534782409667969</v>
      </c>
      <c r="R112" s="50">
        <v>80.73931884765625</v>
      </c>
      <c r="S112" s="50">
        <v>80.927276611328125</v>
      </c>
      <c r="T112" s="50">
        <v>81.111679077148438</v>
      </c>
      <c r="U112" s="50">
        <v>81.294258117675781</v>
      </c>
      <c r="V112" s="50">
        <v>81.468162536621094</v>
      </c>
      <c r="W112" s="50">
        <v>81.637626647949219</v>
      </c>
      <c r="X112" s="50">
        <v>81.808128356933594</v>
      </c>
      <c r="Y112" s="50">
        <v>81.971588134765625</v>
      </c>
      <c r="Z112" s="50">
        <v>82.126396179199219</v>
      </c>
      <c r="AA112" s="51">
        <v>82.267662048339844</v>
      </c>
    </row>
    <row r="113" spans="1:27" x14ac:dyDescent="0.25">
      <c r="A113" s="19">
        <v>7</v>
      </c>
      <c r="B113" s="16" t="s">
        <v>76</v>
      </c>
      <c r="C113" s="52">
        <v>78.0654296875</v>
      </c>
      <c r="D113" s="50">
        <v>78.997276306152344</v>
      </c>
      <c r="E113" s="50">
        <v>79.273643493652344</v>
      </c>
      <c r="F113" s="50">
        <v>79.56756591796875</v>
      </c>
      <c r="G113" s="50">
        <v>79.848464965820313</v>
      </c>
      <c r="H113" s="50">
        <v>80.1158447265625</v>
      </c>
      <c r="I113" s="50">
        <v>80.380081176757812</v>
      </c>
      <c r="J113" s="50">
        <v>80.64080810546875</v>
      </c>
      <c r="K113" s="50">
        <v>80.905487060546875</v>
      </c>
      <c r="L113" s="50">
        <v>81.160675048828125</v>
      </c>
      <c r="M113" s="50">
        <v>81.410659790039063</v>
      </c>
      <c r="N113" s="50">
        <v>81.642509460449219</v>
      </c>
      <c r="O113" s="50">
        <v>81.865653991699219</v>
      </c>
      <c r="P113" s="50">
        <v>82.095054626464844</v>
      </c>
      <c r="Q113" s="50">
        <v>82.315643310546875</v>
      </c>
      <c r="R113" s="50">
        <v>82.526969909667969</v>
      </c>
      <c r="S113" s="50">
        <v>82.719085693359375</v>
      </c>
      <c r="T113" s="50">
        <v>82.911575317382813</v>
      </c>
      <c r="U113" s="50">
        <v>83.100784301757813</v>
      </c>
      <c r="V113" s="50">
        <v>83.275703430175781</v>
      </c>
      <c r="W113" s="50">
        <v>83.447029113769531</v>
      </c>
      <c r="X113" s="50">
        <v>83.620040893554688</v>
      </c>
      <c r="Y113" s="50">
        <v>83.786697387695312</v>
      </c>
      <c r="Z113" s="50">
        <v>83.941535949707031</v>
      </c>
      <c r="AA113" s="51">
        <v>84.093399047851562</v>
      </c>
    </row>
    <row r="114" spans="1:27" x14ac:dyDescent="0.25">
      <c r="A114" s="19">
        <v>8</v>
      </c>
      <c r="B114" s="16" t="s">
        <v>77</v>
      </c>
      <c r="C114" s="52">
        <v>78.720306396484375</v>
      </c>
      <c r="D114" s="50">
        <v>79.643150329589844</v>
      </c>
      <c r="E114" s="50">
        <v>79.918693542480469</v>
      </c>
      <c r="F114" s="50">
        <v>80.203132629394531</v>
      </c>
      <c r="G114" s="50">
        <v>80.488456726074219</v>
      </c>
      <c r="H114" s="50">
        <v>80.758354187011719</v>
      </c>
      <c r="I114" s="50">
        <v>81.021408081054687</v>
      </c>
      <c r="J114" s="50">
        <v>81.282539367675781</v>
      </c>
      <c r="K114" s="50">
        <v>81.552528381347656</v>
      </c>
      <c r="L114" s="50">
        <v>81.811408996582031</v>
      </c>
      <c r="M114" s="50">
        <v>82.061988830566406</v>
      </c>
      <c r="N114" s="50">
        <v>82.288490295410156</v>
      </c>
      <c r="O114" s="50">
        <v>82.509712219238281</v>
      </c>
      <c r="P114" s="50">
        <v>82.73162841796875</v>
      </c>
      <c r="Q114" s="50">
        <v>82.954200744628906</v>
      </c>
      <c r="R114" s="50">
        <v>83.157096862792969</v>
      </c>
      <c r="S114" s="50">
        <v>83.35076904296875</v>
      </c>
      <c r="T114" s="50">
        <v>83.543121337890625</v>
      </c>
      <c r="U114" s="50">
        <v>83.727500915527344</v>
      </c>
      <c r="V114" s="50">
        <v>83.902275085449219</v>
      </c>
      <c r="W114" s="50">
        <v>84.078643798828125</v>
      </c>
      <c r="X114" s="50">
        <v>84.256423950195313</v>
      </c>
      <c r="Y114" s="50">
        <v>84.417221069335938</v>
      </c>
      <c r="Z114" s="50">
        <v>84.567153930664063</v>
      </c>
      <c r="AA114" s="51">
        <v>84.701332092285156</v>
      </c>
    </row>
    <row r="115" spans="1:27" x14ac:dyDescent="0.25">
      <c r="A115" s="19">
        <v>9</v>
      </c>
      <c r="B115" s="16" t="s">
        <v>78</v>
      </c>
      <c r="C115" s="52">
        <v>81.291526794433594</v>
      </c>
      <c r="D115" s="50">
        <v>82.219619750976562</v>
      </c>
      <c r="E115" s="50">
        <v>82.49871826171875</v>
      </c>
      <c r="F115" s="50">
        <v>82.797538757324219</v>
      </c>
      <c r="G115" s="50">
        <v>83.08929443359375</v>
      </c>
      <c r="H115" s="50">
        <v>83.368171691894531</v>
      </c>
      <c r="I115" s="50">
        <v>83.644050598144531</v>
      </c>
      <c r="J115" s="50">
        <v>83.919754028320312</v>
      </c>
      <c r="K115" s="50">
        <v>84.197319030761719</v>
      </c>
      <c r="L115" s="50">
        <v>84.469886779785156</v>
      </c>
      <c r="M115" s="50">
        <v>84.730110168457031</v>
      </c>
      <c r="N115" s="50">
        <v>84.97882080078125</v>
      </c>
      <c r="O115" s="50">
        <v>85.218360900878906</v>
      </c>
      <c r="P115" s="50">
        <v>85.458381652832031</v>
      </c>
      <c r="Q115" s="50">
        <v>85.688102722167969</v>
      </c>
      <c r="R115" s="50">
        <v>85.907760620117187</v>
      </c>
      <c r="S115" s="50">
        <v>86.111618041992188</v>
      </c>
      <c r="T115" s="50">
        <v>86.316070556640625</v>
      </c>
      <c r="U115" s="50">
        <v>86.513267517089844</v>
      </c>
      <c r="V115" s="50">
        <v>86.699638366699219</v>
      </c>
      <c r="W115" s="50">
        <v>86.888587951660156</v>
      </c>
      <c r="X115" s="50">
        <v>87.0733642578125</v>
      </c>
      <c r="Y115" s="50">
        <v>87.250640869140625</v>
      </c>
      <c r="Z115" s="50">
        <v>87.410408020019531</v>
      </c>
      <c r="AA115" s="51">
        <v>87.567153930664062</v>
      </c>
    </row>
    <row r="116" spans="1:27" x14ac:dyDescent="0.25">
      <c r="A116" s="19">
        <v>10</v>
      </c>
      <c r="B116" s="16" t="s">
        <v>79</v>
      </c>
      <c r="C116" s="52">
        <v>74.927360534667969</v>
      </c>
      <c r="D116" s="50">
        <v>75.861091613769531</v>
      </c>
      <c r="E116" s="50">
        <v>76.142784118652344</v>
      </c>
      <c r="F116" s="50">
        <v>76.472938537597656</v>
      </c>
      <c r="G116" s="50">
        <v>76.704521179199219</v>
      </c>
      <c r="H116" s="50">
        <v>76.923301696777344</v>
      </c>
      <c r="I116" s="50">
        <v>77.142005920410156</v>
      </c>
      <c r="J116" s="50">
        <v>77.914016723632813</v>
      </c>
      <c r="K116" s="50">
        <v>77.747207641601563</v>
      </c>
      <c r="L116" s="50">
        <v>77.991813659667969</v>
      </c>
      <c r="M116" s="50">
        <v>78.220367431640625</v>
      </c>
      <c r="N116" s="50">
        <v>78.470321655273438</v>
      </c>
      <c r="O116" s="50">
        <v>78.691291809082031</v>
      </c>
      <c r="P116" s="50">
        <v>78.929290771484375</v>
      </c>
      <c r="Q116" s="50">
        <v>77.900459289550781</v>
      </c>
      <c r="R116" s="50">
        <v>79.288261413574219</v>
      </c>
      <c r="S116" s="50">
        <v>79.433761596679688</v>
      </c>
      <c r="T116" s="50">
        <v>79.937248229980469</v>
      </c>
      <c r="U116" s="50">
        <v>79.796684265136719</v>
      </c>
      <c r="V116" s="50">
        <v>80.087387084960937</v>
      </c>
      <c r="W116" s="50">
        <v>80.111846923828125</v>
      </c>
      <c r="X116" s="50">
        <v>80.272605895996094</v>
      </c>
      <c r="Y116" s="50">
        <v>80.499847412109375</v>
      </c>
      <c r="Z116" s="50">
        <v>80.650604248046875</v>
      </c>
      <c r="AA116" s="51">
        <v>80.799278259277344</v>
      </c>
    </row>
    <row r="117" spans="1:27" x14ac:dyDescent="0.25">
      <c r="A117" s="19">
        <v>11</v>
      </c>
      <c r="B117" s="16" t="s">
        <v>80</v>
      </c>
      <c r="C117" s="52">
        <v>76.51318359375</v>
      </c>
      <c r="D117" s="50">
        <v>77.43792724609375</v>
      </c>
      <c r="E117" s="50">
        <v>77.707061767578125</v>
      </c>
      <c r="F117" s="50">
        <v>78.000648498535156</v>
      </c>
      <c r="G117" s="50">
        <v>78.290885925292969</v>
      </c>
      <c r="H117" s="50">
        <v>78.561805725097656</v>
      </c>
      <c r="I117" s="50">
        <v>78.820465087890625</v>
      </c>
      <c r="J117" s="50">
        <v>79.081367492675781</v>
      </c>
      <c r="K117" s="50">
        <v>79.344017028808594</v>
      </c>
      <c r="L117" s="50">
        <v>79.595001220703125</v>
      </c>
      <c r="M117" s="50">
        <v>79.841812133789063</v>
      </c>
      <c r="N117" s="50">
        <v>80.074073791503906</v>
      </c>
      <c r="O117" s="50">
        <v>80.295143127441406</v>
      </c>
      <c r="P117" s="50">
        <v>80.514297485351563</v>
      </c>
      <c r="Q117" s="50">
        <v>80.728866577148438</v>
      </c>
      <c r="R117" s="50">
        <v>80.933525085449219</v>
      </c>
      <c r="S117" s="50">
        <v>81.128997802734375</v>
      </c>
      <c r="T117" s="50">
        <v>81.3179931640625</v>
      </c>
      <c r="U117" s="50">
        <v>81.501609802246094</v>
      </c>
      <c r="V117" s="50">
        <v>81.677879333496094</v>
      </c>
      <c r="W117" s="50">
        <v>81.852783203125</v>
      </c>
      <c r="X117" s="50">
        <v>82.02703857421875</v>
      </c>
      <c r="Y117" s="50">
        <v>82.19061279296875</v>
      </c>
      <c r="Z117" s="50">
        <v>82.343986511230469</v>
      </c>
      <c r="AA117" s="51">
        <v>82.488143920898438</v>
      </c>
    </row>
    <row r="118" spans="1:27" x14ac:dyDescent="0.25">
      <c r="A118" s="19">
        <v>12</v>
      </c>
      <c r="B118" s="16" t="s">
        <v>81</v>
      </c>
      <c r="C118" s="52">
        <v>74.992347717285156</v>
      </c>
      <c r="D118" s="50">
        <v>75.925132751464844</v>
      </c>
      <c r="E118" s="50">
        <v>76.202301025390625</v>
      </c>
      <c r="F118" s="50">
        <v>76.485427856445313</v>
      </c>
      <c r="G118" s="50">
        <v>76.766548156738281</v>
      </c>
      <c r="H118" s="50">
        <v>77.04339599609375</v>
      </c>
      <c r="I118" s="50">
        <v>77.302284240722656</v>
      </c>
      <c r="J118" s="50">
        <v>77.574089050292969</v>
      </c>
      <c r="K118" s="50">
        <v>77.837959289550781</v>
      </c>
      <c r="L118" s="50">
        <v>78.091758728027344</v>
      </c>
      <c r="M118" s="50">
        <v>78.335838317871094</v>
      </c>
      <c r="N118" s="50">
        <v>78.56292724609375</v>
      </c>
      <c r="O118" s="50">
        <v>78.780593872070313</v>
      </c>
      <c r="P118" s="50">
        <v>78.988357543945313</v>
      </c>
      <c r="Q118" s="50">
        <v>79.23004150390625</v>
      </c>
      <c r="R118" s="50">
        <v>79.396492004394531</v>
      </c>
      <c r="S118" s="50">
        <v>79.589279174804687</v>
      </c>
      <c r="T118" s="50">
        <v>79.81524658203125</v>
      </c>
      <c r="U118" s="50">
        <v>80.019599914550781</v>
      </c>
      <c r="V118" s="50">
        <v>80.188377380371094</v>
      </c>
      <c r="W118" s="50">
        <v>80.363265991210938</v>
      </c>
      <c r="X118" s="50">
        <v>80.530029296875</v>
      </c>
      <c r="Y118" s="50">
        <v>80.694892883300781</v>
      </c>
      <c r="Z118" s="50">
        <v>80.843856811523438</v>
      </c>
      <c r="AA118" s="51">
        <v>80.984230041503906</v>
      </c>
    </row>
    <row r="119" spans="1:27" x14ac:dyDescent="0.25">
      <c r="A119" s="20">
        <v>13</v>
      </c>
      <c r="B119" s="17" t="s">
        <v>82</v>
      </c>
      <c r="C119" s="53">
        <v>75.107131958007812</v>
      </c>
      <c r="D119" s="54">
        <v>76.0518798828125</v>
      </c>
      <c r="E119" s="54">
        <v>76.320281982421875</v>
      </c>
      <c r="F119" s="54">
        <v>76.617668151855469</v>
      </c>
      <c r="G119" s="54">
        <v>76.897445678710937</v>
      </c>
      <c r="H119" s="54">
        <v>77.168373107910156</v>
      </c>
      <c r="I119" s="54">
        <v>77.427947998046875</v>
      </c>
      <c r="J119" s="54">
        <v>77.69140625</v>
      </c>
      <c r="K119" s="54">
        <v>77.952934265136719</v>
      </c>
      <c r="L119" s="54">
        <v>78.210906982421875</v>
      </c>
      <c r="M119" s="54">
        <v>78.455482482910156</v>
      </c>
      <c r="N119" s="54">
        <v>78.687812805175781</v>
      </c>
      <c r="O119" s="54">
        <v>78.910980224609375</v>
      </c>
      <c r="P119" s="54">
        <v>79.136390686035156</v>
      </c>
      <c r="Q119" s="54">
        <v>79.350914001464844</v>
      </c>
      <c r="R119" s="54">
        <v>79.556900024414063</v>
      </c>
      <c r="S119" s="54">
        <v>79.753456115722656</v>
      </c>
      <c r="T119" s="54">
        <v>79.94500732421875</v>
      </c>
      <c r="U119" s="54">
        <v>80.128265380859375</v>
      </c>
      <c r="V119" s="54">
        <v>80.301017761230469</v>
      </c>
      <c r="W119" s="54">
        <v>80.476509094238281</v>
      </c>
      <c r="X119" s="54">
        <v>80.647560119628906</v>
      </c>
      <c r="Y119" s="54">
        <v>80.810958862304688</v>
      </c>
      <c r="Z119" s="54">
        <v>80.963935852050781</v>
      </c>
      <c r="AA119" s="55">
        <v>81.109176635742187</v>
      </c>
    </row>
    <row r="120" spans="1:27"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x14ac:dyDescent="0.25">
      <c r="A121" s="9"/>
      <c r="B121" s="10" t="s">
        <v>85</v>
      </c>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x14ac:dyDescent="0.25">
      <c r="A122" s="22" t="s">
        <v>84</v>
      </c>
      <c r="B122" s="15" t="s">
        <v>83</v>
      </c>
      <c r="C122" s="60" t="s">
        <v>45</v>
      </c>
      <c r="D122" s="46" t="s">
        <v>46</v>
      </c>
      <c r="E122" s="46" t="s">
        <v>47</v>
      </c>
      <c r="F122" s="46" t="s">
        <v>48</v>
      </c>
      <c r="G122" s="46" t="s">
        <v>49</v>
      </c>
      <c r="H122" s="46" t="s">
        <v>50</v>
      </c>
      <c r="I122" s="46" t="s">
        <v>51</v>
      </c>
      <c r="J122" s="46" t="s">
        <v>52</v>
      </c>
      <c r="K122" s="46" t="s">
        <v>53</v>
      </c>
      <c r="L122" s="46" t="s">
        <v>54</v>
      </c>
      <c r="M122" s="46" t="s">
        <v>55</v>
      </c>
      <c r="N122" s="46" t="s">
        <v>56</v>
      </c>
      <c r="O122" s="46" t="s">
        <v>57</v>
      </c>
      <c r="P122" s="46" t="s">
        <v>58</v>
      </c>
      <c r="Q122" s="46" t="s">
        <v>59</v>
      </c>
      <c r="R122" s="46" t="s">
        <v>60</v>
      </c>
      <c r="S122" s="46" t="s">
        <v>61</v>
      </c>
      <c r="T122" s="46" t="s">
        <v>62</v>
      </c>
      <c r="U122" s="46" t="s">
        <v>63</v>
      </c>
      <c r="V122" s="46" t="s">
        <v>64</v>
      </c>
      <c r="W122" s="46" t="s">
        <v>65</v>
      </c>
      <c r="X122" s="46" t="s">
        <v>66</v>
      </c>
      <c r="Y122" s="46" t="s">
        <v>67</v>
      </c>
      <c r="Z122" s="46" t="s">
        <v>68</v>
      </c>
      <c r="AA122" s="47" t="s">
        <v>69</v>
      </c>
    </row>
    <row r="123" spans="1:27" x14ac:dyDescent="0.25">
      <c r="A123" s="29">
        <v>1</v>
      </c>
      <c r="B123" s="30" t="str">
        <f>VLOOKUP($A$123,$A$107:$AA$119,2)</f>
        <v>Airyhall / Broomhill / Garthdee</v>
      </c>
      <c r="C123" s="61">
        <f>VLOOKUP($A$123,$A$107:$AA$119,3)</f>
        <v>80.282691955566406</v>
      </c>
      <c r="D123" s="62">
        <f>VLOOKUP($A$123,$A$107:$AA$119,4)</f>
        <v>81.198318481445312</v>
      </c>
      <c r="E123" s="62">
        <f>VLOOKUP($A$123,$A$107:$AA$119,5)</f>
        <v>81.49127197265625</v>
      </c>
      <c r="F123" s="62">
        <f>VLOOKUP($A$123,$A$107:$AA$119,6)</f>
        <v>81.779998779296875</v>
      </c>
      <c r="G123" s="62">
        <f>VLOOKUP($A$123,$A$107:$AA$119,7)</f>
        <v>82.00335693359375</v>
      </c>
      <c r="H123" s="62">
        <f>VLOOKUP($A$123,$A$107:$AA$119,8)</f>
        <v>82.307258605957031</v>
      </c>
      <c r="I123" s="62">
        <f>VLOOKUP($A$123,$A$107:$AA$119,9)</f>
        <v>82.578407287597656</v>
      </c>
      <c r="J123" s="62">
        <f>VLOOKUP($A$123,$A$107:$AA$119,10)</f>
        <v>82.834075927734375</v>
      </c>
      <c r="K123" s="62">
        <f>VLOOKUP($A$123,$A$107:$AA$119,11)</f>
        <v>83.097991943359375</v>
      </c>
      <c r="L123" s="62">
        <f>VLOOKUP($A$123,$A$107:$AA$119,12)</f>
        <v>83.364852905273438</v>
      </c>
      <c r="M123" s="62">
        <f>VLOOKUP($A$123,$A$107:$AA$119,13)</f>
        <v>83.62530517578125</v>
      </c>
      <c r="N123" s="62">
        <f>VLOOKUP($A$123,$A$107:$AA$119,14)</f>
        <v>83.848030090332031</v>
      </c>
      <c r="O123" s="62">
        <f>VLOOKUP($A$123,$A$107:$AA$119,15)</f>
        <v>84.065689086914063</v>
      </c>
      <c r="P123" s="62">
        <f>VLOOKUP($A$123,$A$107:$AA$119,16)</f>
        <v>84.345306396484375</v>
      </c>
      <c r="Q123" s="62">
        <f>VLOOKUP($A$123,$A$107:$AA$119,17)</f>
        <v>84.549797058105469</v>
      </c>
      <c r="R123" s="62">
        <f>VLOOKUP($A$123,$A$107:$AA$119,18)</f>
        <v>84.760231018066406</v>
      </c>
      <c r="S123" s="62">
        <f>VLOOKUP($A$123,$A$107:$AA$119,19)</f>
        <v>84.954574584960937</v>
      </c>
      <c r="T123" s="62">
        <f>VLOOKUP($A$123,$A$107:$AA$119,20)</f>
        <v>85.149452209472656</v>
      </c>
      <c r="U123" s="62">
        <f>VLOOKUP($A$123,$A$107:$AA$119,21)</f>
        <v>85.332954406738281</v>
      </c>
      <c r="V123" s="62">
        <f>VLOOKUP($A$123,$A$107:$AA$119,22)</f>
        <v>85.508697509765625</v>
      </c>
      <c r="W123" s="62">
        <f>VLOOKUP($A$123,$A$107:$AA$119,23)</f>
        <v>85.690834045410156</v>
      </c>
      <c r="X123" s="62">
        <f>VLOOKUP($A$123,$A$107:$AA$119,24)</f>
        <v>85.870124816894531</v>
      </c>
      <c r="Y123" s="62">
        <f>VLOOKUP($A$123,$A$107:$AA$119,25)</f>
        <v>86.033042907714844</v>
      </c>
      <c r="Z123" s="62">
        <f>VLOOKUP($A$123,$A$107:$AA$119,26)</f>
        <v>86.18359375</v>
      </c>
      <c r="AA123" s="63">
        <f>VLOOKUP($A$123,$A$107:$AA$119,27)</f>
        <v>86.323501586914063</v>
      </c>
    </row>
    <row r="124" spans="1:27" x14ac:dyDescent="0.25">
      <c r="A124" s="25"/>
      <c r="B124" s="25"/>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row>
    <row r="125" spans="1:27" x14ac:dyDescent="0.25">
      <c r="A125" s="161" t="s">
        <v>87</v>
      </c>
      <c r="B125" s="161"/>
      <c r="C125" s="161"/>
      <c r="D125" s="161"/>
    </row>
    <row r="148" spans="1:16358" s="25" customFormat="1" ht="15.75" x14ac:dyDescent="0.25">
      <c r="A148" s="154" t="s">
        <v>379</v>
      </c>
      <c r="B148" s="154"/>
      <c r="C148" s="154"/>
      <c r="D148" s="154"/>
      <c r="E148" s="154"/>
      <c r="F148" s="154"/>
      <c r="G148" s="2"/>
      <c r="H148" s="2"/>
      <c r="I148" s="2"/>
      <c r="J148" s="2"/>
      <c r="K148" s="12"/>
      <c r="L148" s="2"/>
      <c r="M148" s="2"/>
      <c r="N148" s="2"/>
      <c r="O148" s="2"/>
      <c r="P148" s="155"/>
      <c r="Q148" s="155"/>
      <c r="R148" s="155"/>
      <c r="S148" s="155"/>
      <c r="T148" s="155"/>
      <c r="U148" s="155"/>
      <c r="V148" s="155"/>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row>
    <row r="149" spans="1:16358" s="25" customFormat="1" ht="15.75" x14ac:dyDescent="0.25">
      <c r="A149" s="156" t="s">
        <v>6</v>
      </c>
      <c r="B149" s="156"/>
      <c r="C149" s="156"/>
      <c r="D149" s="156"/>
      <c r="E149" s="156"/>
      <c r="F149" s="156"/>
      <c r="G149" s="31"/>
      <c r="H149" s="31"/>
      <c r="I149" s="31"/>
      <c r="J149" s="31"/>
      <c r="K149" s="157" t="s">
        <v>86</v>
      </c>
      <c r="L149" s="157"/>
      <c r="M149" s="31"/>
      <c r="N149" s="31"/>
      <c r="O149" s="31"/>
      <c r="P149" s="156"/>
      <c r="Q149" s="156"/>
      <c r="R149" s="156"/>
      <c r="S149" s="156"/>
      <c r="T149" s="156"/>
      <c r="U149" s="156"/>
      <c r="V149" s="156"/>
      <c r="W149" s="11"/>
      <c r="X149" s="11"/>
      <c r="Y149" s="11"/>
      <c r="Z149" s="11"/>
      <c r="AA149" s="11"/>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row>
    <row r="150" spans="1:16358" s="127" customFormat="1" x14ac:dyDescent="0.25"/>
    <row r="151" spans="1:16358" s="127" customFormat="1" ht="18.75" x14ac:dyDescent="0.25">
      <c r="A151" s="167" t="s">
        <v>399</v>
      </c>
      <c r="B151" s="167"/>
      <c r="C151" s="167"/>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row>
    <row r="152" spans="1:16358" s="127" customFormat="1" x14ac:dyDescent="0.2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row>
    <row r="153" spans="1:16358" x14ac:dyDescent="0.25">
      <c r="A153" s="14" t="s">
        <v>84</v>
      </c>
      <c r="B153" s="15" t="s">
        <v>83</v>
      </c>
      <c r="C153" s="87" t="s">
        <v>394</v>
      </c>
      <c r="D153" s="87" t="s">
        <v>393</v>
      </c>
      <c r="E153" s="87" t="s">
        <v>392</v>
      </c>
      <c r="F153" s="87" t="s">
        <v>391</v>
      </c>
      <c r="G153" s="87" t="s">
        <v>390</v>
      </c>
      <c r="H153" s="87" t="s">
        <v>389</v>
      </c>
      <c r="I153" s="87" t="s">
        <v>388</v>
      </c>
      <c r="J153" s="87" t="s">
        <v>387</v>
      </c>
      <c r="K153" s="87" t="s">
        <v>386</v>
      </c>
      <c r="L153" s="87" t="s">
        <v>385</v>
      </c>
      <c r="M153" s="87" t="s">
        <v>384</v>
      </c>
      <c r="N153" s="46" t="s">
        <v>45</v>
      </c>
      <c r="O153" s="46" t="s">
        <v>46</v>
      </c>
      <c r="P153" s="46" t="s">
        <v>47</v>
      </c>
      <c r="Q153" s="46" t="s">
        <v>48</v>
      </c>
      <c r="R153" s="46" t="s">
        <v>49</v>
      </c>
      <c r="S153" s="46" t="s">
        <v>50</v>
      </c>
      <c r="T153" s="46" t="s">
        <v>51</v>
      </c>
      <c r="U153" s="46" t="s">
        <v>52</v>
      </c>
      <c r="V153" s="46" t="s">
        <v>53</v>
      </c>
      <c r="W153" s="46" t="s">
        <v>54</v>
      </c>
      <c r="X153" s="46" t="s">
        <v>55</v>
      </c>
      <c r="Y153" s="46" t="s">
        <v>56</v>
      </c>
      <c r="Z153" s="46" t="s">
        <v>57</v>
      </c>
      <c r="AA153" s="46" t="s">
        <v>58</v>
      </c>
      <c r="AB153" s="46" t="s">
        <v>59</v>
      </c>
      <c r="AC153" s="46" t="s">
        <v>60</v>
      </c>
      <c r="AD153" s="46" t="s">
        <v>61</v>
      </c>
      <c r="AE153" s="46" t="s">
        <v>62</v>
      </c>
      <c r="AF153" s="46" t="s">
        <v>63</v>
      </c>
      <c r="AG153" s="46" t="s">
        <v>64</v>
      </c>
      <c r="AH153" s="46" t="s">
        <v>65</v>
      </c>
      <c r="AI153" s="46" t="s">
        <v>66</v>
      </c>
      <c r="AJ153" s="46" t="s">
        <v>67</v>
      </c>
      <c r="AK153" s="46" t="s">
        <v>68</v>
      </c>
      <c r="AL153" s="47" t="s">
        <v>69</v>
      </c>
    </row>
    <row r="154" spans="1:16358" x14ac:dyDescent="0.25">
      <c r="A154" s="18">
        <v>1</v>
      </c>
      <c r="B154" s="26" t="s">
        <v>70</v>
      </c>
      <c r="C154" s="84">
        <v>133.98880004882813</v>
      </c>
      <c r="D154" s="89">
        <v>-134.46817016601562</v>
      </c>
      <c r="E154" s="89">
        <v>-50.455253601074219</v>
      </c>
      <c r="F154" s="89">
        <v>85.534408569335937</v>
      </c>
      <c r="G154" s="89">
        <v>-0.60179281234741211</v>
      </c>
      <c r="H154" s="89">
        <v>27.159765243530273</v>
      </c>
      <c r="I154" s="89">
        <v>2.2795896530151367</v>
      </c>
      <c r="J154" s="89">
        <v>187.2957763671875</v>
      </c>
      <c r="K154" s="89">
        <v>-73.143363952636719</v>
      </c>
      <c r="L154" s="89">
        <v>79.665016174316406</v>
      </c>
      <c r="M154" s="89">
        <v>296.84097290039062</v>
      </c>
      <c r="N154" s="88">
        <v>188.961181640625</v>
      </c>
      <c r="O154" s="88">
        <v>120.04220581054687</v>
      </c>
      <c r="P154" s="88">
        <v>121.71824645996094</v>
      </c>
      <c r="Q154" s="88">
        <v>115.96919250488281</v>
      </c>
      <c r="R154" s="88">
        <v>121.05207824707031</v>
      </c>
      <c r="S154" s="88">
        <v>123.24127960205078</v>
      </c>
      <c r="T154" s="88">
        <v>123.63364410400391</v>
      </c>
      <c r="U154" s="89">
        <v>122.56389617919922</v>
      </c>
      <c r="V154" s="89">
        <v>134.22825622558594</v>
      </c>
      <c r="W154" s="89">
        <v>128.07331848144531</v>
      </c>
      <c r="X154" s="89">
        <v>121.38261413574219</v>
      </c>
      <c r="Y154" s="89">
        <v>120.72966766357422</v>
      </c>
      <c r="Z154" s="89">
        <v>121.46627807617187</v>
      </c>
      <c r="AA154" s="89">
        <v>115.12801361083984</v>
      </c>
      <c r="AB154" s="89">
        <v>117.03974151611328</v>
      </c>
      <c r="AC154" s="89">
        <v>117.36679840087891</v>
      </c>
      <c r="AD154" s="89">
        <v>118.12274932861328</v>
      </c>
      <c r="AE154" s="89">
        <v>116.42627716064453</v>
      </c>
      <c r="AF154" s="89">
        <v>115.17654418945312</v>
      </c>
      <c r="AG154" s="89">
        <v>116.82554626464844</v>
      </c>
      <c r="AH154" s="89">
        <v>114.97041320800781</v>
      </c>
      <c r="AI154" s="89">
        <v>113.80195617675781</v>
      </c>
      <c r="AJ154" s="89">
        <v>113.24246978759766</v>
      </c>
      <c r="AK154" s="89">
        <v>112.52417755126953</v>
      </c>
      <c r="AL154" s="90">
        <v>112.96744537353516</v>
      </c>
    </row>
    <row r="155" spans="1:16358" x14ac:dyDescent="0.25">
      <c r="A155" s="19">
        <v>2</v>
      </c>
      <c r="B155" s="16" t="s">
        <v>71</v>
      </c>
      <c r="C155" s="85">
        <v>-345</v>
      </c>
      <c r="D155" s="92">
        <v>-268</v>
      </c>
      <c r="E155" s="92">
        <v>-339</v>
      </c>
      <c r="F155" s="92">
        <v>-48</v>
      </c>
      <c r="G155" s="92">
        <v>-22</v>
      </c>
      <c r="H155" s="92">
        <v>-260</v>
      </c>
      <c r="I155" s="92">
        <v>-101</v>
      </c>
      <c r="J155" s="92">
        <v>-155</v>
      </c>
      <c r="K155" s="92">
        <v>-181</v>
      </c>
      <c r="L155" s="92">
        <v>-200</v>
      </c>
      <c r="M155" s="92">
        <v>-82</v>
      </c>
      <c r="N155" s="91">
        <v>48.882011413574219</v>
      </c>
      <c r="O155" s="91">
        <v>-115.54152679443359</v>
      </c>
      <c r="P155" s="91">
        <v>-114.14891052246094</v>
      </c>
      <c r="Q155" s="91">
        <v>-111.37202453613281</v>
      </c>
      <c r="R155" s="91">
        <v>-109.56866455078125</v>
      </c>
      <c r="S155" s="91">
        <v>-106.8629150390625</v>
      </c>
      <c r="T155" s="91">
        <v>-111.41510772705078</v>
      </c>
      <c r="U155" s="92">
        <v>-108.90228271484375</v>
      </c>
      <c r="V155" s="92">
        <v>-110.95587158203125</v>
      </c>
      <c r="W155" s="92">
        <v>-114.31263732910156</v>
      </c>
      <c r="X155" s="92">
        <v>-112.61332702636719</v>
      </c>
      <c r="Y155" s="92">
        <v>-113.89393615722656</v>
      </c>
      <c r="Z155" s="92">
        <v>-111.83060455322266</v>
      </c>
      <c r="AA155" s="92">
        <v>-110.29936981201172</v>
      </c>
      <c r="AB155" s="92">
        <v>-108.73296356201172</v>
      </c>
      <c r="AC155" s="92">
        <v>-110.68711853027344</v>
      </c>
      <c r="AD155" s="92">
        <v>-109.39939880371094</v>
      </c>
      <c r="AE155" s="92">
        <v>-109.01497650146484</v>
      </c>
      <c r="AF155" s="92">
        <v>-109.72236633300781</v>
      </c>
      <c r="AG155" s="92">
        <v>-109.80476379394531</v>
      </c>
      <c r="AH155" s="92">
        <v>-109.84004974365234</v>
      </c>
      <c r="AI155" s="92">
        <v>-109.58700561523437</v>
      </c>
      <c r="AJ155" s="92">
        <v>-110.16217803955078</v>
      </c>
      <c r="AK155" s="92">
        <v>-109.72154998779297</v>
      </c>
      <c r="AL155" s="93">
        <v>-110.71723937988281</v>
      </c>
    </row>
    <row r="156" spans="1:16358" x14ac:dyDescent="0.25">
      <c r="A156" s="19">
        <v>3</v>
      </c>
      <c r="B156" s="16" t="s">
        <v>72</v>
      </c>
      <c r="C156" s="85">
        <v>-10</v>
      </c>
      <c r="D156" s="92">
        <v>62</v>
      </c>
      <c r="E156" s="92">
        <v>158</v>
      </c>
      <c r="F156" s="92">
        <v>134</v>
      </c>
      <c r="G156" s="92">
        <v>85</v>
      </c>
      <c r="H156" s="92">
        <v>234</v>
      </c>
      <c r="I156" s="92">
        <v>101</v>
      </c>
      <c r="J156" s="92">
        <v>366</v>
      </c>
      <c r="K156" s="92">
        <v>129</v>
      </c>
      <c r="L156" s="92">
        <v>96</v>
      </c>
      <c r="M156" s="92">
        <v>315</v>
      </c>
      <c r="N156" s="91">
        <v>279.17666625976562</v>
      </c>
      <c r="O156" s="91">
        <v>211.30142211914062</v>
      </c>
      <c r="P156" s="91">
        <v>213.01655578613281</v>
      </c>
      <c r="Q156" s="91">
        <v>209.45101928710937</v>
      </c>
      <c r="R156" s="91">
        <v>208.96366882324219</v>
      </c>
      <c r="S156" s="91">
        <v>213.32279968261719</v>
      </c>
      <c r="T156" s="91">
        <v>210.26116943359375</v>
      </c>
      <c r="U156" s="92">
        <v>208.87591552734375</v>
      </c>
      <c r="V156" s="92">
        <v>207.69577026367187</v>
      </c>
      <c r="W156" s="92">
        <v>207.62327575683594</v>
      </c>
      <c r="X156" s="92">
        <v>206.84197998046875</v>
      </c>
      <c r="Y156" s="92">
        <v>205.413330078125</v>
      </c>
      <c r="Z156" s="92">
        <v>205.8087158203125</v>
      </c>
      <c r="AA156" s="92">
        <v>203.76397705078125</v>
      </c>
      <c r="AB156" s="92">
        <v>206.40089416503906</v>
      </c>
      <c r="AC156" s="92">
        <v>204.92620849609375</v>
      </c>
      <c r="AD156" s="92">
        <v>205.24855041503906</v>
      </c>
      <c r="AE156" s="92">
        <v>207.89691162109375</v>
      </c>
      <c r="AF156" s="92">
        <v>205.81234741210937</v>
      </c>
      <c r="AG156" s="92">
        <v>206.07341003417969</v>
      </c>
      <c r="AH156" s="92">
        <v>203.57188415527344</v>
      </c>
      <c r="AI156" s="92">
        <v>203.19363403320312</v>
      </c>
      <c r="AJ156" s="92">
        <v>202.75991821289062</v>
      </c>
      <c r="AK156" s="92">
        <v>202.56877136230469</v>
      </c>
      <c r="AL156" s="93">
        <v>202.6358642578125</v>
      </c>
    </row>
    <row r="157" spans="1:16358" x14ac:dyDescent="0.25">
      <c r="A157" s="19">
        <v>4</v>
      </c>
      <c r="B157" s="16" t="s">
        <v>73</v>
      </c>
      <c r="C157" s="85">
        <v>-143.74249267578125</v>
      </c>
      <c r="D157" s="92">
        <v>-65.705268859863281</v>
      </c>
      <c r="E157" s="92">
        <v>339.51629638671875</v>
      </c>
      <c r="F157" s="92">
        <v>315.83499145507812</v>
      </c>
      <c r="G157" s="92">
        <v>382.31509399414062</v>
      </c>
      <c r="H157" s="92">
        <v>281.87457275390625</v>
      </c>
      <c r="I157" s="92">
        <v>239.05009460449219</v>
      </c>
      <c r="J157" s="92">
        <v>137.36540222167969</v>
      </c>
      <c r="K157" s="92">
        <v>106.98185729980469</v>
      </c>
      <c r="L157" s="92">
        <v>60.676193237304688</v>
      </c>
      <c r="M157" s="92">
        <v>146.90440368652344</v>
      </c>
      <c r="N157" s="92">
        <v>249.39799499511719</v>
      </c>
      <c r="O157" s="92">
        <v>105.75709533691406</v>
      </c>
      <c r="P157" s="92">
        <v>108.15015411376953</v>
      </c>
      <c r="Q157" s="92">
        <v>105.00059509277344</v>
      </c>
      <c r="R157" s="92">
        <v>106.21538543701172</v>
      </c>
      <c r="S157" s="92">
        <v>110.06264495849609</v>
      </c>
      <c r="T157" s="92">
        <v>108.9527587890625</v>
      </c>
      <c r="U157" s="92">
        <v>106.71891784667969</v>
      </c>
      <c r="V157" s="92">
        <v>104.71623992919922</v>
      </c>
      <c r="W157" s="92">
        <v>104.77061462402344</v>
      </c>
      <c r="X157" s="92">
        <v>102.98886871337891</v>
      </c>
      <c r="Y157" s="92">
        <v>102.65808868408203</v>
      </c>
      <c r="Z157" s="92">
        <v>104.42996215820312</v>
      </c>
      <c r="AA157" s="92">
        <v>103.86675262451172</v>
      </c>
      <c r="AB157" s="92">
        <v>103.76859283447266</v>
      </c>
      <c r="AC157" s="92">
        <v>103.05392456054687</v>
      </c>
      <c r="AD157" s="92">
        <v>103.53500366210937</v>
      </c>
      <c r="AE157" s="92">
        <v>104.49917602539062</v>
      </c>
      <c r="AF157" s="92">
        <v>104.90337371826172</v>
      </c>
      <c r="AG157" s="92">
        <v>103.49786376953125</v>
      </c>
      <c r="AH157" s="92">
        <v>99.816139221191406</v>
      </c>
      <c r="AI157" s="92">
        <v>99.545494079589844</v>
      </c>
      <c r="AJ157" s="92">
        <v>97.372520446777344</v>
      </c>
      <c r="AK157" s="92">
        <v>94.803642272949219</v>
      </c>
      <c r="AL157" s="93">
        <v>92.830528259277344</v>
      </c>
    </row>
    <row r="158" spans="1:16358" x14ac:dyDescent="0.25">
      <c r="A158" s="19">
        <v>5</v>
      </c>
      <c r="B158" s="16" t="s">
        <v>74</v>
      </c>
      <c r="C158" s="85">
        <v>206</v>
      </c>
      <c r="D158" s="92">
        <v>-63</v>
      </c>
      <c r="E158" s="92">
        <v>-128</v>
      </c>
      <c r="F158" s="92">
        <v>7</v>
      </c>
      <c r="G158" s="92">
        <v>-94</v>
      </c>
      <c r="H158" s="92">
        <v>189</v>
      </c>
      <c r="I158" s="92">
        <v>43</v>
      </c>
      <c r="J158" s="92">
        <v>60</v>
      </c>
      <c r="K158" s="92">
        <v>140</v>
      </c>
      <c r="L158" s="92">
        <v>44</v>
      </c>
      <c r="M158" s="92">
        <v>293</v>
      </c>
      <c r="N158" s="92">
        <v>167.92587280273437</v>
      </c>
      <c r="O158" s="92">
        <v>97.311866760253906</v>
      </c>
      <c r="P158" s="92">
        <v>106.859619140625</v>
      </c>
      <c r="Q158" s="92">
        <v>98.614151000976563</v>
      </c>
      <c r="R158" s="92">
        <v>102.95942687988281</v>
      </c>
      <c r="S158" s="92">
        <v>104.31894683837891</v>
      </c>
      <c r="T158" s="92">
        <v>105.85380554199219</v>
      </c>
      <c r="U158" s="92">
        <v>104.02623748779297</v>
      </c>
      <c r="V158" s="92">
        <v>102.40338134765625</v>
      </c>
      <c r="W158" s="92">
        <v>102.73926544189453</v>
      </c>
      <c r="X158" s="92">
        <v>102.30626678466797</v>
      </c>
      <c r="Y158" s="92">
        <v>102.91671752929687</v>
      </c>
      <c r="Z158" s="92">
        <v>100.92029571533203</v>
      </c>
      <c r="AA158" s="92">
        <v>105.27931976318359</v>
      </c>
      <c r="AB158" s="92">
        <v>100.47125244140625</v>
      </c>
      <c r="AC158" s="92">
        <v>103.36405181884766</v>
      </c>
      <c r="AD158" s="92">
        <v>101.69744873046875</v>
      </c>
      <c r="AE158" s="92">
        <v>98.928619384765625</v>
      </c>
      <c r="AF158" s="92">
        <v>101.00386047363281</v>
      </c>
      <c r="AG158" s="92">
        <v>101.53953552246094</v>
      </c>
      <c r="AH158" s="92">
        <v>99.063285827636719</v>
      </c>
      <c r="AI158" s="92">
        <v>99.379432678222656</v>
      </c>
      <c r="AJ158" s="92">
        <v>99.560371398925781</v>
      </c>
      <c r="AK158" s="92">
        <v>98.688568115234375</v>
      </c>
      <c r="AL158" s="93">
        <v>98.584205627441406</v>
      </c>
    </row>
    <row r="159" spans="1:16358" x14ac:dyDescent="0.25">
      <c r="A159" s="19">
        <v>6</v>
      </c>
      <c r="B159" s="16" t="s">
        <v>75</v>
      </c>
      <c r="C159" s="85">
        <v>-128.99978637695312</v>
      </c>
      <c r="D159" s="92">
        <v>-137.2379150390625</v>
      </c>
      <c r="E159" s="92">
        <v>11.64202880859375</v>
      </c>
      <c r="F159" s="92">
        <v>13.057785987854004</v>
      </c>
      <c r="G159" s="92">
        <v>32.494632720947266</v>
      </c>
      <c r="H159" s="92">
        <v>354.64617919921875</v>
      </c>
      <c r="I159" s="92">
        <v>159.17790222167969</v>
      </c>
      <c r="J159" s="92">
        <v>13.966218948364258</v>
      </c>
      <c r="K159" s="92">
        <v>195.23466491699219</v>
      </c>
      <c r="L159" s="92">
        <v>184.04527282714844</v>
      </c>
      <c r="M159" s="92">
        <v>188.56031799316406</v>
      </c>
      <c r="N159" s="92">
        <v>251.01152038574219</v>
      </c>
      <c r="O159" s="92">
        <v>183.05911254882812</v>
      </c>
      <c r="P159" s="92">
        <v>184.20098876953125</v>
      </c>
      <c r="Q159" s="92">
        <v>179.92764282226562</v>
      </c>
      <c r="R159" s="92">
        <v>182.32804870605469</v>
      </c>
      <c r="S159" s="92">
        <v>186.70382690429687</v>
      </c>
      <c r="T159" s="92">
        <v>183.75241088867187</v>
      </c>
      <c r="U159" s="92">
        <v>182.01947021484375</v>
      </c>
      <c r="V159" s="92">
        <v>181.32783508300781</v>
      </c>
      <c r="W159" s="92">
        <v>182.15443420410156</v>
      </c>
      <c r="X159" s="92">
        <v>182.24046325683594</v>
      </c>
      <c r="Y159" s="92">
        <v>181.98542785644531</v>
      </c>
      <c r="Z159" s="92">
        <v>181.00839233398437</v>
      </c>
      <c r="AA159" s="92">
        <v>179.52633666992187</v>
      </c>
      <c r="AB159" s="92">
        <v>181.89218139648437</v>
      </c>
      <c r="AC159" s="92">
        <v>180.22837829589844</v>
      </c>
      <c r="AD159" s="92">
        <v>179.77809143066406</v>
      </c>
      <c r="AE159" s="92">
        <v>181.18684387207031</v>
      </c>
      <c r="AF159" s="92">
        <v>182.05220031738281</v>
      </c>
      <c r="AG159" s="92">
        <v>180.75798034667969</v>
      </c>
      <c r="AH159" s="92">
        <v>179.313720703125</v>
      </c>
      <c r="AI159" s="92">
        <v>179.55137634277344</v>
      </c>
      <c r="AJ159" s="92">
        <v>178.18730163574219</v>
      </c>
      <c r="AK159" s="92">
        <v>178.43267822265625</v>
      </c>
      <c r="AL159" s="93">
        <v>178.47943115234375</v>
      </c>
    </row>
    <row r="160" spans="1:16358" x14ac:dyDescent="0.25">
      <c r="A160" s="19">
        <v>7</v>
      </c>
      <c r="B160" s="16" t="s">
        <v>76</v>
      </c>
      <c r="C160" s="85">
        <v>-56</v>
      </c>
      <c r="D160" s="92">
        <v>-134</v>
      </c>
      <c r="E160" s="92">
        <v>-17</v>
      </c>
      <c r="F160" s="92">
        <v>-112</v>
      </c>
      <c r="G160" s="92">
        <v>13</v>
      </c>
      <c r="H160" s="92">
        <v>10</v>
      </c>
      <c r="I160" s="92">
        <v>13</v>
      </c>
      <c r="J160" s="92">
        <v>-100</v>
      </c>
      <c r="K160" s="92">
        <v>-55</v>
      </c>
      <c r="L160" s="92">
        <v>-68</v>
      </c>
      <c r="M160" s="92">
        <v>-75</v>
      </c>
      <c r="N160" s="92">
        <v>23.774105072021484</v>
      </c>
      <c r="O160" s="92">
        <v>-55.748031616210938</v>
      </c>
      <c r="P160" s="92">
        <v>-53.045894622802734</v>
      </c>
      <c r="Q160" s="92">
        <v>-52.44476318359375</v>
      </c>
      <c r="R160" s="92">
        <v>-54.645427703857422</v>
      </c>
      <c r="S160" s="92">
        <v>-49.184257507324219</v>
      </c>
      <c r="T160" s="92">
        <v>-49.421634674072266</v>
      </c>
      <c r="U160" s="92">
        <v>-51.791358947753906</v>
      </c>
      <c r="V160" s="92">
        <v>-51.39971923828125</v>
      </c>
      <c r="W160" s="92">
        <v>-50.890056610107422</v>
      </c>
      <c r="X160" s="92">
        <v>-53.721065521240234</v>
      </c>
      <c r="Y160" s="92">
        <v>-54.260005950927734</v>
      </c>
      <c r="Z160" s="92">
        <v>-53.657569885253906</v>
      </c>
      <c r="AA160" s="92">
        <v>-53.116222381591797</v>
      </c>
      <c r="AB160" s="92">
        <v>-53.591117858886719</v>
      </c>
      <c r="AC160" s="92">
        <v>-54.643707275390625</v>
      </c>
      <c r="AD160" s="92">
        <v>-51.117164611816406</v>
      </c>
      <c r="AE160" s="92">
        <v>-52.755046844482422</v>
      </c>
      <c r="AF160" s="92">
        <v>-52.179821014404297</v>
      </c>
      <c r="AG160" s="92">
        <v>-50.638164520263672</v>
      </c>
      <c r="AH160" s="92">
        <v>-53.809207916259766</v>
      </c>
      <c r="AI160" s="92">
        <v>-52.322429656982422</v>
      </c>
      <c r="AJ160" s="92">
        <v>-51.231086730957031</v>
      </c>
      <c r="AK160" s="92">
        <v>-53.471046447753906</v>
      </c>
      <c r="AL160" s="93">
        <v>-53.206649780273437</v>
      </c>
    </row>
    <row r="161" spans="1:38" x14ac:dyDescent="0.25">
      <c r="A161" s="19">
        <v>8</v>
      </c>
      <c r="B161" s="16" t="s">
        <v>77</v>
      </c>
      <c r="C161" s="85">
        <v>40</v>
      </c>
      <c r="D161" s="92">
        <v>-208</v>
      </c>
      <c r="E161" s="92">
        <v>-86</v>
      </c>
      <c r="F161" s="92">
        <v>-21</v>
      </c>
      <c r="G161" s="92">
        <v>-78</v>
      </c>
      <c r="H161" s="92">
        <v>34</v>
      </c>
      <c r="I161" s="92">
        <v>-121</v>
      </c>
      <c r="J161" s="92">
        <v>-11</v>
      </c>
      <c r="K161" s="92">
        <v>-99</v>
      </c>
      <c r="L161" s="92">
        <v>35</v>
      </c>
      <c r="M161" s="92">
        <v>155</v>
      </c>
      <c r="N161" s="92">
        <v>86.670089721679688</v>
      </c>
      <c r="O161" s="92">
        <v>12.88630199432373</v>
      </c>
      <c r="P161" s="92">
        <v>17.534662246704102</v>
      </c>
      <c r="Q161" s="92">
        <v>14.081768989562988</v>
      </c>
      <c r="R161" s="92">
        <v>17.798168182373047</v>
      </c>
      <c r="S161" s="92">
        <v>20.056434631347656</v>
      </c>
      <c r="T161" s="92">
        <v>18.363311767578125</v>
      </c>
      <c r="U161" s="92">
        <v>16.151033401489258</v>
      </c>
      <c r="V161" s="92">
        <v>15.742032051086426</v>
      </c>
      <c r="W161" s="92">
        <v>14.734121322631836</v>
      </c>
      <c r="X161" s="92">
        <v>16.763605117797852</v>
      </c>
      <c r="Y161" s="92">
        <v>14.41445255279541</v>
      </c>
      <c r="Z161" s="92">
        <v>14.337433815002441</v>
      </c>
      <c r="AA161" s="92">
        <v>15.623842239379883</v>
      </c>
      <c r="AB161" s="92">
        <v>13.11215877532959</v>
      </c>
      <c r="AC161" s="92">
        <v>16.467226028442383</v>
      </c>
      <c r="AD161" s="92">
        <v>11.431232452392578</v>
      </c>
      <c r="AE161" s="92">
        <v>14.609760284423828</v>
      </c>
      <c r="AF161" s="92">
        <v>15.225464820861816</v>
      </c>
      <c r="AG161" s="92">
        <v>14.058899879455566</v>
      </c>
      <c r="AH161" s="92">
        <v>15.125308036804199</v>
      </c>
      <c r="AI161" s="92">
        <v>14.219571113586426</v>
      </c>
      <c r="AJ161" s="92">
        <v>14.150542259216309</v>
      </c>
      <c r="AK161" s="92">
        <v>12.965978622436523</v>
      </c>
      <c r="AL161" s="93">
        <v>12.605966567993164</v>
      </c>
    </row>
    <row r="162" spans="1:38" x14ac:dyDescent="0.25">
      <c r="A162" s="19">
        <v>9</v>
      </c>
      <c r="B162" s="16" t="s">
        <v>78</v>
      </c>
      <c r="C162" s="85">
        <v>176</v>
      </c>
      <c r="D162" s="92">
        <v>-199</v>
      </c>
      <c r="E162" s="92">
        <v>3</v>
      </c>
      <c r="F162" s="92">
        <v>-149</v>
      </c>
      <c r="G162" s="92">
        <v>-39</v>
      </c>
      <c r="H162" s="92">
        <v>201</v>
      </c>
      <c r="I162" s="92">
        <v>100</v>
      </c>
      <c r="J162" s="92">
        <v>121</v>
      </c>
      <c r="K162" s="92">
        <v>97</v>
      </c>
      <c r="L162" s="92">
        <v>30</v>
      </c>
      <c r="M162" s="92">
        <v>353</v>
      </c>
      <c r="N162" s="92">
        <v>270.805419921875</v>
      </c>
      <c r="O162" s="92">
        <v>154.98182678222656</v>
      </c>
      <c r="P162" s="92">
        <v>151.86395263671875</v>
      </c>
      <c r="Q162" s="92">
        <v>157.12779235839844</v>
      </c>
      <c r="R162" s="92">
        <v>157.40692138671875</v>
      </c>
      <c r="S162" s="92">
        <v>157.18171691894531</v>
      </c>
      <c r="T162" s="92">
        <v>157.90478515625</v>
      </c>
      <c r="U162" s="92">
        <v>160.59201049804687</v>
      </c>
      <c r="V162" s="92">
        <v>150.15803527832031</v>
      </c>
      <c r="W162" s="92">
        <v>156.50245666503906</v>
      </c>
      <c r="X162" s="92">
        <v>156.7586669921875</v>
      </c>
      <c r="Y162" s="92">
        <v>155.38533020019531</v>
      </c>
      <c r="Z162" s="92">
        <v>155.63958740234375</v>
      </c>
      <c r="AA162" s="92">
        <v>159.12030029296875</v>
      </c>
      <c r="AB162" s="92">
        <v>157.46458435058594</v>
      </c>
      <c r="AC162" s="92">
        <v>157.54135131835937</v>
      </c>
      <c r="AD162" s="92">
        <v>158.23567199707031</v>
      </c>
      <c r="AE162" s="92">
        <v>156.50697326660156</v>
      </c>
      <c r="AF162" s="92">
        <v>158.2047119140625</v>
      </c>
      <c r="AG162" s="92">
        <v>158.57025146484375</v>
      </c>
      <c r="AH162" s="92">
        <v>157.34303283691406</v>
      </c>
      <c r="AI162" s="92">
        <v>157.3604736328125</v>
      </c>
      <c r="AJ162" s="92">
        <v>155.99871826171875</v>
      </c>
      <c r="AK162" s="92">
        <v>155.9210205078125</v>
      </c>
      <c r="AL162" s="93">
        <v>155.07292175292969</v>
      </c>
    </row>
    <row r="163" spans="1:38" x14ac:dyDescent="0.25">
      <c r="A163" s="19">
        <v>10</v>
      </c>
      <c r="B163" s="16" t="s">
        <v>79</v>
      </c>
      <c r="C163" s="85">
        <v>160.04946899414062</v>
      </c>
      <c r="D163" s="92">
        <v>-75.534439086914063</v>
      </c>
      <c r="E163" s="92">
        <v>-221.35409545898437</v>
      </c>
      <c r="F163" s="92">
        <v>82.924827575683594</v>
      </c>
      <c r="G163" s="92">
        <v>86.900711059570313</v>
      </c>
      <c r="H163" s="92">
        <v>280.61776733398437</v>
      </c>
      <c r="I163" s="92">
        <v>-147.60165405273437</v>
      </c>
      <c r="J163" s="92">
        <v>91.331993103027344</v>
      </c>
      <c r="K163" s="92">
        <v>83.951744079589844</v>
      </c>
      <c r="L163" s="92">
        <v>231.87451171875</v>
      </c>
      <c r="M163" s="92">
        <v>51.702339172363281</v>
      </c>
      <c r="N163" s="92">
        <v>180.00558471679687</v>
      </c>
      <c r="O163" s="92">
        <v>84.436058044433594</v>
      </c>
      <c r="P163" s="92">
        <v>89.299453735351563</v>
      </c>
      <c r="Q163" s="92">
        <v>85.211639404296875</v>
      </c>
      <c r="R163" s="92">
        <v>87.437210083007813</v>
      </c>
      <c r="S163" s="92">
        <v>92.044845581054687</v>
      </c>
      <c r="T163" s="92">
        <v>89.919517517089844</v>
      </c>
      <c r="U163" s="92">
        <v>90.052833557128906</v>
      </c>
      <c r="V163" s="92">
        <v>87.584541320800781</v>
      </c>
      <c r="W163" s="92">
        <v>87.395729064941406</v>
      </c>
      <c r="X163" s="92">
        <v>87.502204895019531</v>
      </c>
      <c r="Y163" s="92">
        <v>87.002662658691406</v>
      </c>
      <c r="Z163" s="92">
        <v>86.837013244628906</v>
      </c>
      <c r="AA163" s="92">
        <v>87.275962829589844</v>
      </c>
      <c r="AB163" s="92">
        <v>86.143836975097656</v>
      </c>
      <c r="AC163" s="92">
        <v>86.555290222167969</v>
      </c>
      <c r="AD163" s="92">
        <v>85.834854125976563</v>
      </c>
      <c r="AE163" s="92">
        <v>86.315673828125</v>
      </c>
      <c r="AF163" s="92">
        <v>86.776870727539063</v>
      </c>
      <c r="AG163" s="92">
        <v>86.4288330078125</v>
      </c>
      <c r="AH163" s="92">
        <v>84.889198303222656</v>
      </c>
      <c r="AI163" s="92">
        <v>85.303428649902344</v>
      </c>
      <c r="AJ163" s="92">
        <v>76.898490905761719</v>
      </c>
      <c r="AK163" s="92">
        <v>83.890373229980469</v>
      </c>
      <c r="AL163" s="93">
        <v>83.432952880859375</v>
      </c>
    </row>
    <row r="164" spans="1:38" x14ac:dyDescent="0.25">
      <c r="A164" s="19">
        <v>11</v>
      </c>
      <c r="B164" s="16" t="s">
        <v>80</v>
      </c>
      <c r="C164" s="85">
        <v>-397</v>
      </c>
      <c r="D164" s="92">
        <v>100</v>
      </c>
      <c r="E164" s="92">
        <v>-238</v>
      </c>
      <c r="F164" s="92">
        <v>-45</v>
      </c>
      <c r="G164" s="92">
        <v>232</v>
      </c>
      <c r="H164" s="92">
        <v>1</v>
      </c>
      <c r="I164" s="92">
        <v>162</v>
      </c>
      <c r="J164" s="92">
        <v>-91</v>
      </c>
      <c r="K164" s="92">
        <v>132</v>
      </c>
      <c r="L164" s="92">
        <v>-70</v>
      </c>
      <c r="M164" s="92">
        <v>59</v>
      </c>
      <c r="N164" s="92">
        <v>257.6571044921875</v>
      </c>
      <c r="O164" s="92">
        <v>67.533760070800781</v>
      </c>
      <c r="P164" s="92">
        <v>74.276649475097656</v>
      </c>
      <c r="Q164" s="92">
        <v>71.310455322265625</v>
      </c>
      <c r="R164" s="92">
        <v>73.19183349609375</v>
      </c>
      <c r="S164" s="92">
        <v>80.636306762695313</v>
      </c>
      <c r="T164" s="92">
        <v>77.320808410644531</v>
      </c>
      <c r="U164" s="92">
        <v>75.664787292480469</v>
      </c>
      <c r="V164" s="92">
        <v>71.438629150390625</v>
      </c>
      <c r="W164" s="92">
        <v>72.89239501953125</v>
      </c>
      <c r="X164" s="92">
        <v>72.398345947265625</v>
      </c>
      <c r="Y164" s="92">
        <v>72.452178955078125</v>
      </c>
      <c r="Z164" s="92">
        <v>72.365364074707031</v>
      </c>
      <c r="AA164" s="92">
        <v>72.869392395019531</v>
      </c>
      <c r="AB164" s="92">
        <v>75.328239440917969</v>
      </c>
      <c r="AC164" s="92">
        <v>73.357620239257813</v>
      </c>
      <c r="AD164" s="92">
        <v>76.556480407714844</v>
      </c>
      <c r="AE164" s="92">
        <v>74.834907531738281</v>
      </c>
      <c r="AF164" s="92">
        <v>77.80535888671875</v>
      </c>
      <c r="AG164" s="92">
        <v>76.72296142578125</v>
      </c>
      <c r="AH164" s="92">
        <v>73.670745849609375</v>
      </c>
      <c r="AI164" s="92">
        <v>75.055755615234375</v>
      </c>
      <c r="AJ164" s="92">
        <v>77.594406127929688</v>
      </c>
      <c r="AK164" s="92">
        <v>74.059768676757813</v>
      </c>
      <c r="AL164" s="93">
        <v>73.89117431640625</v>
      </c>
    </row>
    <row r="165" spans="1:38" x14ac:dyDescent="0.25">
      <c r="A165" s="19">
        <v>12</v>
      </c>
      <c r="B165" s="16" t="s">
        <v>81</v>
      </c>
      <c r="C165" s="85">
        <v>-429.17910766601562</v>
      </c>
      <c r="D165" s="92">
        <v>322.31536865234375</v>
      </c>
      <c r="E165" s="92">
        <v>-182.27250671386719</v>
      </c>
      <c r="F165" s="92">
        <v>228.62559509277344</v>
      </c>
      <c r="G165" s="92">
        <v>142.651123046875</v>
      </c>
      <c r="H165" s="92">
        <v>412.98480224609375</v>
      </c>
      <c r="I165" s="92">
        <v>100.06063842773437</v>
      </c>
      <c r="J165" s="92">
        <v>650.04022216796875</v>
      </c>
      <c r="K165" s="92">
        <v>140.13458251953125</v>
      </c>
      <c r="L165" s="92">
        <v>-4.8042545318603516</v>
      </c>
      <c r="M165" s="92">
        <v>90.168197631835938</v>
      </c>
      <c r="N165" s="92">
        <v>251.79011535644531</v>
      </c>
      <c r="O165" s="92">
        <v>147.080810546875</v>
      </c>
      <c r="P165" s="92">
        <v>151.06195068359375</v>
      </c>
      <c r="Q165" s="92">
        <v>150.26527404785156</v>
      </c>
      <c r="R165" s="92">
        <v>154.12986755371094</v>
      </c>
      <c r="S165" s="92">
        <v>155.2740478515625</v>
      </c>
      <c r="T165" s="92">
        <v>155.6749267578125</v>
      </c>
      <c r="U165" s="92">
        <v>155.59535217285156</v>
      </c>
      <c r="V165" s="92">
        <v>155.4779052734375</v>
      </c>
      <c r="W165" s="92">
        <v>154.14547729492187</v>
      </c>
      <c r="X165" s="92">
        <v>152.09707641601562</v>
      </c>
      <c r="Y165" s="92">
        <v>150.6226806640625</v>
      </c>
      <c r="Z165" s="92">
        <v>151.90504455566406</v>
      </c>
      <c r="AA165" s="92">
        <v>151.98912048339844</v>
      </c>
      <c r="AB165" s="92">
        <v>153.30732727050781</v>
      </c>
      <c r="AC165" s="92">
        <v>153.09477233886719</v>
      </c>
      <c r="AD165" s="92">
        <v>154.74301147460937</v>
      </c>
      <c r="AE165" s="92">
        <v>154.59249877929687</v>
      </c>
      <c r="AF165" s="92">
        <v>155.45036315917969</v>
      </c>
      <c r="AG165" s="92">
        <v>155.53726196289062</v>
      </c>
      <c r="AH165" s="92">
        <v>153.98139953613281</v>
      </c>
      <c r="AI165" s="92">
        <v>153.42582702636719</v>
      </c>
      <c r="AJ165" s="92">
        <v>152.98127746582031</v>
      </c>
      <c r="AK165" s="92">
        <v>152.84689331054687</v>
      </c>
      <c r="AL165" s="93">
        <v>152.670654296875</v>
      </c>
    </row>
    <row r="166" spans="1:38" x14ac:dyDescent="0.25">
      <c r="A166" s="20">
        <v>13</v>
      </c>
      <c r="B166" s="17" t="s">
        <v>82</v>
      </c>
      <c r="C166" s="86">
        <v>31.603485107421875</v>
      </c>
      <c r="D166" s="94">
        <v>-147.43478393554687</v>
      </c>
      <c r="E166" s="94">
        <v>-239.51824951171875</v>
      </c>
      <c r="F166" s="94">
        <v>280.19775390625</v>
      </c>
      <c r="G166" s="94">
        <v>220.82681274414062</v>
      </c>
      <c r="H166" s="94">
        <v>290.62649536132812</v>
      </c>
      <c r="I166" s="94">
        <v>361.18991088867187</v>
      </c>
      <c r="J166" s="94">
        <v>547.96466064453125</v>
      </c>
      <c r="K166" s="94">
        <v>234.84977722167969</v>
      </c>
      <c r="L166" s="94">
        <v>283.1484375</v>
      </c>
      <c r="M166" s="94">
        <v>345.37582397460937</v>
      </c>
      <c r="N166" s="94">
        <v>517.77203369140625</v>
      </c>
      <c r="O166" s="94">
        <v>383.33197021484375</v>
      </c>
      <c r="P166" s="94">
        <v>385.62066650390625</v>
      </c>
      <c r="Q166" s="94">
        <v>383.69503784179687</v>
      </c>
      <c r="R166" s="94">
        <v>386.1806640625</v>
      </c>
      <c r="S166" s="94">
        <v>392.04354858398437</v>
      </c>
      <c r="T166" s="94">
        <v>389.03009033203125</v>
      </c>
      <c r="U166" s="94">
        <v>387.95050048828125</v>
      </c>
      <c r="V166" s="94">
        <v>386.88037109375</v>
      </c>
      <c r="W166" s="94">
        <v>386.82696533203125</v>
      </c>
      <c r="X166" s="94">
        <v>385.04037475585937</v>
      </c>
      <c r="Y166" s="94">
        <v>383.77877807617187</v>
      </c>
      <c r="Z166" s="94">
        <v>383.49832153320312</v>
      </c>
      <c r="AA166" s="94">
        <v>384.07266235351563</v>
      </c>
      <c r="AB166" s="94">
        <v>384.77459716796875</v>
      </c>
      <c r="AC166" s="94">
        <v>383.960693359375</v>
      </c>
      <c r="AD166" s="94">
        <v>385.08856201171875</v>
      </c>
      <c r="AE166" s="94">
        <v>385.40640258789062</v>
      </c>
      <c r="AF166" s="94">
        <v>386.86154174804687</v>
      </c>
      <c r="AG166" s="94">
        <v>387.3524169921875</v>
      </c>
      <c r="AH166" s="94">
        <v>385.42852783203125</v>
      </c>
      <c r="AI166" s="94">
        <v>386.41366577148437</v>
      </c>
      <c r="AJ166" s="94">
        <v>384.82012939453125</v>
      </c>
      <c r="AK166" s="94">
        <v>385.78750610351562</v>
      </c>
      <c r="AL166" s="95">
        <v>385.1563720703125</v>
      </c>
    </row>
    <row r="167" spans="1:38" x14ac:dyDescent="0.25">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spans="1:38" x14ac:dyDescent="0.25">
      <c r="A168" s="82"/>
      <c r="B168" s="10" t="s">
        <v>85</v>
      </c>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spans="1:38" x14ac:dyDescent="0.25">
      <c r="A169" s="22" t="s">
        <v>84</v>
      </c>
      <c r="B169" s="15" t="s">
        <v>83</v>
      </c>
      <c r="C169" s="60" t="s">
        <v>394</v>
      </c>
      <c r="D169" s="46" t="s">
        <v>393</v>
      </c>
      <c r="E169" s="46" t="s">
        <v>392</v>
      </c>
      <c r="F169" s="46" t="s">
        <v>391</v>
      </c>
      <c r="G169" s="46" t="s">
        <v>390</v>
      </c>
      <c r="H169" s="46" t="s">
        <v>389</v>
      </c>
      <c r="I169" s="46" t="s">
        <v>388</v>
      </c>
      <c r="J169" s="46" t="s">
        <v>387</v>
      </c>
      <c r="K169" s="46" t="s">
        <v>386</v>
      </c>
      <c r="L169" s="46" t="s">
        <v>385</v>
      </c>
      <c r="M169" s="46" t="s">
        <v>384</v>
      </c>
      <c r="N169" s="46" t="s">
        <v>45</v>
      </c>
      <c r="O169" s="46" t="s">
        <v>46</v>
      </c>
      <c r="P169" s="46" t="s">
        <v>47</v>
      </c>
      <c r="Q169" s="46" t="s">
        <v>48</v>
      </c>
      <c r="R169" s="46" t="s">
        <v>49</v>
      </c>
      <c r="S169" s="46" t="s">
        <v>50</v>
      </c>
      <c r="T169" s="46" t="s">
        <v>51</v>
      </c>
      <c r="U169" s="46" t="s">
        <v>52</v>
      </c>
      <c r="V169" s="46" t="s">
        <v>53</v>
      </c>
      <c r="W169" s="46" t="s">
        <v>54</v>
      </c>
      <c r="X169" s="46" t="s">
        <v>55</v>
      </c>
      <c r="Y169" s="46" t="s">
        <v>56</v>
      </c>
      <c r="Z169" s="46" t="s">
        <v>57</v>
      </c>
      <c r="AA169" s="46" t="s">
        <v>58</v>
      </c>
      <c r="AB169" s="46" t="s">
        <v>59</v>
      </c>
      <c r="AC169" s="46" t="s">
        <v>60</v>
      </c>
      <c r="AD169" s="46" t="s">
        <v>61</v>
      </c>
      <c r="AE169" s="46" t="s">
        <v>62</v>
      </c>
      <c r="AF169" s="46" t="s">
        <v>63</v>
      </c>
      <c r="AG169" s="46" t="s">
        <v>64</v>
      </c>
      <c r="AH169" s="46" t="s">
        <v>65</v>
      </c>
      <c r="AI169" s="46" t="s">
        <v>66</v>
      </c>
      <c r="AJ169" s="46" t="s">
        <v>67</v>
      </c>
      <c r="AK169" s="46" t="s">
        <v>68</v>
      </c>
      <c r="AL169" s="47" t="s">
        <v>69</v>
      </c>
    </row>
    <row r="170" spans="1:38" x14ac:dyDescent="0.25">
      <c r="A170" s="29">
        <v>1</v>
      </c>
      <c r="B170" s="30" t="str">
        <f>VLOOKUP($A$170,$A$154:$AL$166,2)</f>
        <v>Airyhall / Broomhill / Garthdee</v>
      </c>
      <c r="C170" s="96">
        <f>VLOOKUP($A$170,$A$154:$AL$166,3)</f>
        <v>133.98880004882813</v>
      </c>
      <c r="D170" s="97">
        <f>VLOOKUP($A$170,$A$154:$AL$166,4)</f>
        <v>-134.46817016601562</v>
      </c>
      <c r="E170" s="97">
        <f>VLOOKUP($A$170,$A$154:$AL$166,5)</f>
        <v>-50.455253601074219</v>
      </c>
      <c r="F170" s="97">
        <f>VLOOKUP($A$170,$A$154:$AL$166,6)</f>
        <v>85.534408569335937</v>
      </c>
      <c r="G170" s="97">
        <f>VLOOKUP($A$170,$A$154:$AL$166,7)</f>
        <v>-0.60179281234741211</v>
      </c>
      <c r="H170" s="97">
        <f>VLOOKUP($A$170,$A$154:$AL$166,8)</f>
        <v>27.159765243530273</v>
      </c>
      <c r="I170" s="97">
        <f>VLOOKUP($A$170,$A$154:$AL$166,9)</f>
        <v>2.2795896530151367</v>
      </c>
      <c r="J170" s="97">
        <f>VLOOKUP($A$170,$A$154:$AL$166,10)</f>
        <v>187.2957763671875</v>
      </c>
      <c r="K170" s="97">
        <f>VLOOKUP($A$170,$A$154:$AL$166,11)</f>
        <v>-73.143363952636719</v>
      </c>
      <c r="L170" s="97">
        <f>VLOOKUP($A$170,$A$154:$AL$166,12)</f>
        <v>79.665016174316406</v>
      </c>
      <c r="M170" s="97">
        <f>VLOOKUP($A$170,$A$154:$AL$166,13)</f>
        <v>296.84097290039062</v>
      </c>
      <c r="N170" s="97">
        <f>VLOOKUP($A$170,$A$154:$AL$166,14)</f>
        <v>188.961181640625</v>
      </c>
      <c r="O170" s="97">
        <f>VLOOKUP($A$170,$A$154:$AL$166,15)</f>
        <v>120.04220581054687</v>
      </c>
      <c r="P170" s="97">
        <f>VLOOKUP($A$170,$A$154:$AL$166,16)</f>
        <v>121.71824645996094</v>
      </c>
      <c r="Q170" s="97">
        <f>VLOOKUP($A$170,$A$154:$AL$166,17)</f>
        <v>115.96919250488281</v>
      </c>
      <c r="R170" s="97">
        <f>VLOOKUP($A$170,$A$154:$AL$166,18)</f>
        <v>121.05207824707031</v>
      </c>
      <c r="S170" s="97">
        <f>VLOOKUP($A$170,$A$154:$AL$166,19)</f>
        <v>123.24127960205078</v>
      </c>
      <c r="T170" s="97">
        <f>VLOOKUP($A$170,$A$154:$AL$166,20)</f>
        <v>123.63364410400391</v>
      </c>
      <c r="U170" s="97">
        <f>VLOOKUP($A$170,$A$154:$AL$166,21)</f>
        <v>122.56389617919922</v>
      </c>
      <c r="V170" s="97">
        <f>VLOOKUP($A$170,$A$154:$AL$166,22)</f>
        <v>134.22825622558594</v>
      </c>
      <c r="W170" s="97">
        <f>VLOOKUP($A$170,$A$154:$AL$166,23)</f>
        <v>128.07331848144531</v>
      </c>
      <c r="X170" s="97">
        <f>VLOOKUP($A$170,$A$154:$AL$166,24)</f>
        <v>121.38261413574219</v>
      </c>
      <c r="Y170" s="97">
        <f>VLOOKUP($A$170,$A$154:$AL$166,25)</f>
        <v>120.72966766357422</v>
      </c>
      <c r="Z170" s="97">
        <f>VLOOKUP($A$170,$A$154:$AL$166,26)</f>
        <v>121.46627807617187</v>
      </c>
      <c r="AA170" s="97">
        <f>VLOOKUP($A$170,$A$154:$AL$166,27)</f>
        <v>115.12801361083984</v>
      </c>
      <c r="AB170" s="97">
        <f>VLOOKUP($A$170,$A$154:$AL$166,28)</f>
        <v>117.03974151611328</v>
      </c>
      <c r="AC170" s="97">
        <f>VLOOKUP($A$170,$A$154:$AL$166,29)</f>
        <v>117.36679840087891</v>
      </c>
      <c r="AD170" s="97">
        <f>VLOOKUP($A$170,$A$154:$AL$166,30)</f>
        <v>118.12274932861328</v>
      </c>
      <c r="AE170" s="97">
        <f>VLOOKUP($A$170,$A$154:$AL$166,31)</f>
        <v>116.42627716064453</v>
      </c>
      <c r="AF170" s="97">
        <f>VLOOKUP($A$170,$A$154:$AL$166,32)</f>
        <v>115.17654418945312</v>
      </c>
      <c r="AG170" s="97">
        <f>VLOOKUP($A$170,$A$154:$AL$166,33)</f>
        <v>116.82554626464844</v>
      </c>
      <c r="AH170" s="97">
        <f>VLOOKUP($A$170,$A$154:$AL$166,34)</f>
        <v>114.97041320800781</v>
      </c>
      <c r="AI170" s="97">
        <f>VLOOKUP($A$170,$A$154:$AL$166,35)</f>
        <v>113.80195617675781</v>
      </c>
      <c r="AJ170" s="97">
        <f>VLOOKUP($A$170,$A$154:$AL$166,36)</f>
        <v>113.24246978759766</v>
      </c>
      <c r="AK170" s="97">
        <f>VLOOKUP($A$170,$A$154:$AL$166,37)</f>
        <v>112.52417755126953</v>
      </c>
      <c r="AL170" s="98">
        <f>VLOOKUP($A$170,$A$154:$AL$166,38)</f>
        <v>112.96744537353516</v>
      </c>
    </row>
    <row r="171" spans="1:38" x14ac:dyDescent="0.25">
      <c r="A171" s="25"/>
      <c r="B171" s="25"/>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row>
    <row r="172" spans="1:38" x14ac:dyDescent="0.25">
      <c r="A172" s="161" t="s">
        <v>87</v>
      </c>
      <c r="B172" s="161"/>
      <c r="C172" s="161"/>
      <c r="D172" s="161"/>
    </row>
    <row r="194" spans="1:16358" s="25" customFormat="1" ht="15.75" x14ac:dyDescent="0.25">
      <c r="A194" s="156"/>
      <c r="B194" s="156"/>
      <c r="C194" s="156"/>
      <c r="D194" s="156"/>
      <c r="E194" s="156"/>
      <c r="F194" s="156"/>
      <c r="G194" s="31"/>
      <c r="H194" s="31"/>
      <c r="I194" s="31"/>
      <c r="J194" s="31"/>
      <c r="K194" s="157" t="s">
        <v>86</v>
      </c>
      <c r="L194" s="157"/>
      <c r="M194" s="31"/>
      <c r="N194" s="31"/>
      <c r="O194" s="31"/>
      <c r="P194" s="156"/>
      <c r="Q194" s="156"/>
      <c r="R194" s="156"/>
      <c r="S194" s="156"/>
      <c r="T194" s="156"/>
      <c r="U194" s="156"/>
      <c r="V194" s="156"/>
      <c r="W194" s="11"/>
      <c r="X194" s="11"/>
      <c r="Y194" s="11"/>
      <c r="Z194" s="11"/>
      <c r="AA194" s="11"/>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c r="ARJ194"/>
      <c r="ARK194"/>
      <c r="ARL194"/>
      <c r="ARM194"/>
      <c r="ARN194"/>
      <c r="ARO194"/>
      <c r="ARP194"/>
      <c r="ARQ194"/>
      <c r="ARR194"/>
      <c r="ARS194"/>
      <c r="ART194"/>
      <c r="ARU194"/>
      <c r="ARV194"/>
      <c r="ARW194"/>
      <c r="ARX194"/>
      <c r="ARY194"/>
      <c r="ARZ194"/>
      <c r="ASA194"/>
      <c r="ASB194"/>
      <c r="ASC194"/>
      <c r="ASD194"/>
      <c r="ASE194"/>
      <c r="ASF194"/>
      <c r="ASG194"/>
      <c r="ASH194"/>
      <c r="ASI194"/>
      <c r="ASJ194"/>
      <c r="ASK194"/>
      <c r="ASL194"/>
      <c r="ASM194"/>
      <c r="ASN194"/>
      <c r="ASO194"/>
      <c r="ASP194"/>
      <c r="ASQ194"/>
      <c r="ASR194"/>
      <c r="ASS194"/>
      <c r="AST194"/>
      <c r="ASU194"/>
      <c r="ASV194"/>
      <c r="ASW194"/>
      <c r="ASX194"/>
      <c r="ASY194"/>
      <c r="ASZ194"/>
      <c r="ATA194"/>
      <c r="ATB194"/>
      <c r="ATC194"/>
      <c r="ATD194"/>
      <c r="ATE194"/>
      <c r="ATF194"/>
      <c r="ATG194"/>
      <c r="ATH194"/>
      <c r="ATI194"/>
      <c r="ATJ194"/>
      <c r="ATK194"/>
      <c r="ATL194"/>
      <c r="ATM194"/>
      <c r="ATN194"/>
      <c r="ATO194"/>
      <c r="ATP194"/>
      <c r="ATQ194"/>
      <c r="ATR194"/>
      <c r="ATS194"/>
      <c r="ATT194"/>
      <c r="ATU194"/>
      <c r="ATV194"/>
      <c r="ATW194"/>
      <c r="ATX194"/>
      <c r="ATY194"/>
      <c r="ATZ194"/>
      <c r="AUA194"/>
      <c r="AUB194"/>
      <c r="AUC194"/>
      <c r="AUD194"/>
      <c r="AUE194"/>
      <c r="AUF194"/>
      <c r="AUG194"/>
      <c r="AUH194"/>
      <c r="AUI194"/>
      <c r="AUJ194"/>
      <c r="AUK194"/>
      <c r="AUL194"/>
      <c r="AUM194"/>
      <c r="AUN194"/>
      <c r="AUO194"/>
      <c r="AUP194"/>
      <c r="AUQ194"/>
      <c r="AUR194"/>
      <c r="AUS194"/>
      <c r="AUT194"/>
      <c r="AUU194"/>
      <c r="AUV194"/>
      <c r="AUW194"/>
      <c r="AUX194"/>
      <c r="AUY194"/>
      <c r="AUZ194"/>
      <c r="AVA194"/>
      <c r="AVB194"/>
      <c r="AVC194"/>
      <c r="AVD194"/>
      <c r="AVE194"/>
      <c r="AVF194"/>
      <c r="AVG194"/>
      <c r="AVH194"/>
      <c r="AVI194"/>
      <c r="AVJ194"/>
      <c r="AVK194"/>
      <c r="AVL194"/>
      <c r="AVM194"/>
      <c r="AVN194"/>
      <c r="AVO194"/>
      <c r="AVP194"/>
      <c r="AVQ194"/>
      <c r="AVR194"/>
      <c r="AVS194"/>
      <c r="AVT194"/>
      <c r="AVU194"/>
      <c r="AVV194"/>
      <c r="AVW194"/>
      <c r="AVX194"/>
      <c r="AVY194"/>
      <c r="AVZ194"/>
      <c r="AWA194"/>
      <c r="AWB194"/>
      <c r="AWC194"/>
      <c r="AWD194"/>
      <c r="AWE194"/>
      <c r="AWF194"/>
      <c r="AWG194"/>
      <c r="AWH194"/>
      <c r="AWI194"/>
      <c r="AWJ194"/>
      <c r="AWK194"/>
      <c r="AWL194"/>
      <c r="AWM194"/>
      <c r="AWN194"/>
      <c r="AWO194"/>
      <c r="AWP194"/>
      <c r="AWQ194"/>
      <c r="AWR194"/>
      <c r="AWS194"/>
      <c r="AWT194"/>
      <c r="AWU194"/>
      <c r="AWV194"/>
      <c r="AWW194"/>
      <c r="AWX194"/>
      <c r="AWY194"/>
      <c r="AWZ194"/>
      <c r="AXA194"/>
      <c r="AXB194"/>
      <c r="AXC194"/>
      <c r="AXD194"/>
      <c r="AXE194"/>
      <c r="AXF194"/>
      <c r="AXG194"/>
      <c r="AXH194"/>
      <c r="AXI194"/>
      <c r="AXJ194"/>
      <c r="AXK194"/>
      <c r="AXL194"/>
      <c r="AXM194"/>
      <c r="AXN194"/>
      <c r="AXO194"/>
      <c r="AXP194"/>
      <c r="AXQ194"/>
      <c r="AXR194"/>
      <c r="AXS194"/>
      <c r="AXT194"/>
      <c r="AXU194"/>
      <c r="AXV194"/>
      <c r="AXW194"/>
      <c r="AXX194"/>
      <c r="AXY194"/>
      <c r="AXZ194"/>
      <c r="AYA194"/>
      <c r="AYB194"/>
      <c r="AYC194"/>
      <c r="AYD194"/>
      <c r="AYE194"/>
      <c r="AYF194"/>
      <c r="AYG194"/>
      <c r="AYH194"/>
      <c r="AYI194"/>
      <c r="AYJ194"/>
      <c r="AYK194"/>
      <c r="AYL194"/>
      <c r="AYM194"/>
      <c r="AYN194"/>
      <c r="AYO194"/>
      <c r="AYP194"/>
      <c r="AYQ194"/>
      <c r="AYR194"/>
      <c r="AYS194"/>
      <c r="AYT194"/>
      <c r="AYU194"/>
      <c r="AYV194"/>
      <c r="AYW194"/>
      <c r="AYX194"/>
      <c r="AYY194"/>
      <c r="AYZ194"/>
      <c r="AZA194"/>
      <c r="AZB194"/>
      <c r="AZC194"/>
      <c r="AZD194"/>
      <c r="AZE194"/>
      <c r="AZF194"/>
      <c r="AZG194"/>
      <c r="AZH194"/>
      <c r="AZI194"/>
      <c r="AZJ194"/>
      <c r="AZK194"/>
      <c r="AZL194"/>
      <c r="AZM194"/>
      <c r="AZN194"/>
      <c r="AZO194"/>
      <c r="AZP194"/>
      <c r="AZQ194"/>
      <c r="AZR194"/>
      <c r="AZS194"/>
      <c r="AZT194"/>
      <c r="AZU194"/>
      <c r="AZV194"/>
      <c r="AZW194"/>
      <c r="AZX194"/>
      <c r="AZY194"/>
      <c r="AZZ194"/>
      <c r="BAA194"/>
      <c r="BAB194"/>
      <c r="BAC194"/>
      <c r="BAD194"/>
      <c r="BAE194"/>
      <c r="BAF194"/>
      <c r="BAG194"/>
      <c r="BAH194"/>
      <c r="BAI194"/>
      <c r="BAJ194"/>
      <c r="BAK194"/>
      <c r="BAL194"/>
      <c r="BAM194"/>
      <c r="BAN194"/>
      <c r="BAO194"/>
      <c r="BAP194"/>
      <c r="BAQ194"/>
      <c r="BAR194"/>
      <c r="BAS194"/>
      <c r="BAT194"/>
      <c r="BAU194"/>
      <c r="BAV194"/>
      <c r="BAW194"/>
      <c r="BAX194"/>
      <c r="BAY194"/>
      <c r="BAZ194"/>
      <c r="BBA194"/>
      <c r="BBB194"/>
      <c r="BBC194"/>
      <c r="BBD194"/>
      <c r="BBE194"/>
      <c r="BBF194"/>
      <c r="BBG194"/>
      <c r="BBH194"/>
      <c r="BBI194"/>
      <c r="BBJ194"/>
      <c r="BBK194"/>
      <c r="BBL194"/>
      <c r="BBM194"/>
      <c r="BBN194"/>
      <c r="BBO194"/>
      <c r="BBP194"/>
      <c r="BBQ194"/>
      <c r="BBR194"/>
      <c r="BBS194"/>
      <c r="BBT194"/>
      <c r="BBU194"/>
      <c r="BBV194"/>
      <c r="BBW194"/>
      <c r="BBX194"/>
      <c r="BBY194"/>
      <c r="BBZ194"/>
      <c r="BCA194"/>
      <c r="BCB194"/>
      <c r="BCC194"/>
      <c r="BCD194"/>
      <c r="BCE194"/>
      <c r="BCF194"/>
      <c r="BCG194"/>
      <c r="BCH194"/>
      <c r="BCI194"/>
      <c r="BCJ194"/>
      <c r="BCK194"/>
      <c r="BCL194"/>
      <c r="BCM194"/>
      <c r="BCN194"/>
      <c r="BCO194"/>
      <c r="BCP194"/>
      <c r="BCQ194"/>
      <c r="BCR194"/>
      <c r="BCS194"/>
      <c r="BCT194"/>
      <c r="BCU194"/>
      <c r="BCV194"/>
      <c r="BCW194"/>
      <c r="BCX194"/>
      <c r="BCY194"/>
      <c r="BCZ194"/>
      <c r="BDA194"/>
      <c r="BDB194"/>
      <c r="BDC194"/>
      <c r="BDD194"/>
      <c r="BDE194"/>
      <c r="BDF194"/>
      <c r="BDG194"/>
      <c r="BDH194"/>
      <c r="BDI194"/>
      <c r="BDJ194"/>
      <c r="BDK194"/>
      <c r="BDL194"/>
      <c r="BDM194"/>
      <c r="BDN194"/>
      <c r="BDO194"/>
      <c r="BDP194"/>
      <c r="BDQ194"/>
      <c r="BDR194"/>
      <c r="BDS194"/>
      <c r="BDT194"/>
      <c r="BDU194"/>
      <c r="BDV194"/>
      <c r="BDW194"/>
      <c r="BDX194"/>
      <c r="BDY194"/>
      <c r="BDZ194"/>
      <c r="BEA194"/>
      <c r="BEB194"/>
      <c r="BEC194"/>
      <c r="BED194"/>
      <c r="BEE194"/>
      <c r="BEF194"/>
      <c r="BEG194"/>
      <c r="BEH194"/>
      <c r="BEI194"/>
      <c r="BEJ194"/>
      <c r="BEK194"/>
      <c r="BEL194"/>
      <c r="BEM194"/>
      <c r="BEN194"/>
      <c r="BEO194"/>
      <c r="BEP194"/>
      <c r="BEQ194"/>
      <c r="BER194"/>
      <c r="BES194"/>
      <c r="BET194"/>
      <c r="BEU194"/>
      <c r="BEV194"/>
      <c r="BEW194"/>
      <c r="BEX194"/>
      <c r="BEY194"/>
      <c r="BEZ194"/>
      <c r="BFA194"/>
      <c r="BFB194"/>
      <c r="BFC194"/>
      <c r="BFD194"/>
      <c r="BFE194"/>
      <c r="BFF194"/>
      <c r="BFG194"/>
      <c r="BFH194"/>
      <c r="BFI194"/>
      <c r="BFJ194"/>
      <c r="BFK194"/>
      <c r="BFL194"/>
      <c r="BFM194"/>
      <c r="BFN194"/>
      <c r="BFO194"/>
      <c r="BFP194"/>
      <c r="BFQ194"/>
      <c r="BFR194"/>
      <c r="BFS194"/>
      <c r="BFT194"/>
      <c r="BFU194"/>
      <c r="BFV194"/>
      <c r="BFW194"/>
      <c r="BFX194"/>
      <c r="BFY194"/>
      <c r="BFZ194"/>
      <c r="BGA194"/>
      <c r="BGB194"/>
      <c r="BGC194"/>
      <c r="BGD194"/>
      <c r="BGE194"/>
      <c r="BGF194"/>
      <c r="BGG194"/>
      <c r="BGH194"/>
      <c r="BGI194"/>
      <c r="BGJ194"/>
      <c r="BGK194"/>
      <c r="BGL194"/>
      <c r="BGM194"/>
      <c r="BGN194"/>
      <c r="BGO194"/>
      <c r="BGP194"/>
      <c r="BGQ194"/>
      <c r="BGR194"/>
      <c r="BGS194"/>
      <c r="BGT194"/>
      <c r="BGU194"/>
      <c r="BGV194"/>
      <c r="BGW194"/>
      <c r="BGX194"/>
      <c r="BGY194"/>
      <c r="BGZ194"/>
      <c r="BHA194"/>
      <c r="BHB194"/>
      <c r="BHC194"/>
      <c r="BHD194"/>
      <c r="BHE194"/>
      <c r="BHF194"/>
      <c r="BHG194"/>
      <c r="BHH194"/>
      <c r="BHI194"/>
      <c r="BHJ194"/>
      <c r="BHK194"/>
      <c r="BHL194"/>
      <c r="BHM194"/>
      <c r="BHN194"/>
      <c r="BHO194"/>
      <c r="BHP194"/>
      <c r="BHQ194"/>
      <c r="BHR194"/>
      <c r="BHS194"/>
      <c r="BHT194"/>
      <c r="BHU194"/>
      <c r="BHV194"/>
      <c r="BHW194"/>
      <c r="BHX194"/>
      <c r="BHY194"/>
      <c r="BHZ194"/>
      <c r="BIA194"/>
      <c r="BIB194"/>
      <c r="BIC194"/>
      <c r="BID194"/>
      <c r="BIE194"/>
      <c r="BIF194"/>
      <c r="BIG194"/>
      <c r="BIH194"/>
      <c r="BII194"/>
      <c r="BIJ194"/>
      <c r="BIK194"/>
      <c r="BIL194"/>
      <c r="BIM194"/>
      <c r="BIN194"/>
      <c r="BIO194"/>
      <c r="BIP194"/>
      <c r="BIQ194"/>
      <c r="BIR194"/>
      <c r="BIS194"/>
      <c r="BIT194"/>
      <c r="BIU194"/>
      <c r="BIV194"/>
      <c r="BIW194"/>
      <c r="BIX194"/>
      <c r="BIY194"/>
      <c r="BIZ194"/>
      <c r="BJA194"/>
      <c r="BJB194"/>
      <c r="BJC194"/>
      <c r="BJD194"/>
      <c r="BJE194"/>
      <c r="BJF194"/>
      <c r="BJG194"/>
      <c r="BJH194"/>
      <c r="BJI194"/>
      <c r="BJJ194"/>
      <c r="BJK194"/>
      <c r="BJL194"/>
      <c r="BJM194"/>
      <c r="BJN194"/>
      <c r="BJO194"/>
      <c r="BJP194"/>
      <c r="BJQ194"/>
      <c r="BJR194"/>
      <c r="BJS194"/>
      <c r="BJT194"/>
      <c r="BJU194"/>
      <c r="BJV194"/>
      <c r="BJW194"/>
      <c r="BJX194"/>
      <c r="BJY194"/>
      <c r="BJZ194"/>
      <c r="BKA194"/>
      <c r="BKB194"/>
      <c r="BKC194"/>
      <c r="BKD194"/>
      <c r="BKE194"/>
      <c r="BKF194"/>
      <c r="BKG194"/>
      <c r="BKH194"/>
      <c r="BKI194"/>
      <c r="BKJ194"/>
      <c r="BKK194"/>
      <c r="BKL194"/>
      <c r="BKM194"/>
      <c r="BKN194"/>
      <c r="BKO194"/>
      <c r="BKP194"/>
      <c r="BKQ194"/>
      <c r="BKR194"/>
      <c r="BKS194"/>
      <c r="BKT194"/>
      <c r="BKU194"/>
      <c r="BKV194"/>
      <c r="BKW194"/>
      <c r="BKX194"/>
      <c r="BKY194"/>
      <c r="BKZ194"/>
      <c r="BLA194"/>
      <c r="BLB194"/>
      <c r="BLC194"/>
      <c r="BLD194"/>
      <c r="BLE194"/>
      <c r="BLF194"/>
      <c r="BLG194"/>
      <c r="BLH194"/>
      <c r="BLI194"/>
      <c r="BLJ194"/>
      <c r="BLK194"/>
      <c r="BLL194"/>
      <c r="BLM194"/>
      <c r="BLN194"/>
      <c r="BLO194"/>
      <c r="BLP194"/>
      <c r="BLQ194"/>
      <c r="BLR194"/>
      <c r="BLS194"/>
      <c r="BLT194"/>
      <c r="BLU194"/>
      <c r="BLV194"/>
      <c r="BLW194"/>
      <c r="BLX194"/>
      <c r="BLY194"/>
      <c r="BLZ194"/>
      <c r="BMA194"/>
      <c r="BMB194"/>
      <c r="BMC194"/>
      <c r="BMD194"/>
      <c r="BME194"/>
      <c r="BMF194"/>
      <c r="BMG194"/>
      <c r="BMH194"/>
      <c r="BMI194"/>
      <c r="BMJ194"/>
      <c r="BMK194"/>
      <c r="BML194"/>
      <c r="BMM194"/>
      <c r="BMN194"/>
      <c r="BMO194"/>
      <c r="BMP194"/>
      <c r="BMQ194"/>
      <c r="BMR194"/>
      <c r="BMS194"/>
      <c r="BMT194"/>
      <c r="BMU194"/>
      <c r="BMV194"/>
      <c r="BMW194"/>
      <c r="BMX194"/>
      <c r="BMY194"/>
      <c r="BMZ194"/>
      <c r="BNA194"/>
      <c r="BNB194"/>
      <c r="BNC194"/>
      <c r="BND194"/>
      <c r="BNE194"/>
      <c r="BNF194"/>
      <c r="BNG194"/>
      <c r="BNH194"/>
      <c r="BNI194"/>
      <c r="BNJ194"/>
      <c r="BNK194"/>
      <c r="BNL194"/>
      <c r="BNM194"/>
      <c r="BNN194"/>
      <c r="BNO194"/>
      <c r="BNP194"/>
      <c r="BNQ194"/>
      <c r="BNR194"/>
      <c r="BNS194"/>
      <c r="BNT194"/>
      <c r="BNU194"/>
      <c r="BNV194"/>
      <c r="BNW194"/>
      <c r="BNX194"/>
      <c r="BNY194"/>
      <c r="BNZ194"/>
      <c r="BOA194"/>
      <c r="BOB194"/>
      <c r="BOC194"/>
      <c r="BOD194"/>
      <c r="BOE194"/>
      <c r="BOF194"/>
      <c r="BOG194"/>
      <c r="BOH194"/>
      <c r="BOI194"/>
      <c r="BOJ194"/>
      <c r="BOK194"/>
      <c r="BOL194"/>
      <c r="BOM194"/>
      <c r="BON194"/>
      <c r="BOO194"/>
      <c r="BOP194"/>
      <c r="BOQ194"/>
      <c r="BOR194"/>
      <c r="BOS194"/>
      <c r="BOT194"/>
      <c r="BOU194"/>
      <c r="BOV194"/>
      <c r="BOW194"/>
      <c r="BOX194"/>
      <c r="BOY194"/>
      <c r="BOZ194"/>
      <c r="BPA194"/>
      <c r="BPB194"/>
      <c r="BPC194"/>
      <c r="BPD194"/>
      <c r="BPE194"/>
      <c r="BPF194"/>
      <c r="BPG194"/>
      <c r="BPH194"/>
      <c r="BPI194"/>
      <c r="BPJ194"/>
      <c r="BPK194"/>
      <c r="BPL194"/>
      <c r="BPM194"/>
      <c r="BPN194"/>
      <c r="BPO194"/>
      <c r="BPP194"/>
      <c r="BPQ194"/>
      <c r="BPR194"/>
      <c r="BPS194"/>
      <c r="BPT194"/>
      <c r="BPU194"/>
      <c r="BPV194"/>
      <c r="BPW194"/>
      <c r="BPX194"/>
      <c r="BPY194"/>
      <c r="BPZ194"/>
      <c r="BQA194"/>
      <c r="BQB194"/>
      <c r="BQC194"/>
      <c r="BQD194"/>
      <c r="BQE194"/>
      <c r="BQF194"/>
      <c r="BQG194"/>
      <c r="BQH194"/>
      <c r="BQI194"/>
      <c r="BQJ194"/>
      <c r="BQK194"/>
      <c r="BQL194"/>
      <c r="BQM194"/>
      <c r="BQN194"/>
      <c r="BQO194"/>
      <c r="BQP194"/>
      <c r="BQQ194"/>
      <c r="BQR194"/>
      <c r="BQS194"/>
      <c r="BQT194"/>
      <c r="BQU194"/>
      <c r="BQV194"/>
      <c r="BQW194"/>
      <c r="BQX194"/>
      <c r="BQY194"/>
      <c r="BQZ194"/>
      <c r="BRA194"/>
      <c r="BRB194"/>
      <c r="BRC194"/>
      <c r="BRD194"/>
      <c r="BRE194"/>
      <c r="BRF194"/>
      <c r="BRG194"/>
      <c r="BRH194"/>
      <c r="BRI194"/>
      <c r="BRJ194"/>
      <c r="BRK194"/>
      <c r="BRL194"/>
      <c r="BRM194"/>
      <c r="BRN194"/>
      <c r="BRO194"/>
      <c r="BRP194"/>
      <c r="BRQ194"/>
      <c r="BRR194"/>
      <c r="BRS194"/>
      <c r="BRT194"/>
      <c r="BRU194"/>
      <c r="BRV194"/>
      <c r="BRW194"/>
      <c r="BRX194"/>
      <c r="BRY194"/>
      <c r="BRZ194"/>
      <c r="BSA194"/>
      <c r="BSB194"/>
      <c r="BSC194"/>
      <c r="BSD194"/>
      <c r="BSE194"/>
      <c r="BSF194"/>
      <c r="BSG194"/>
      <c r="BSH194"/>
      <c r="BSI194"/>
      <c r="BSJ194"/>
      <c r="BSK194"/>
      <c r="BSL194"/>
      <c r="BSM194"/>
      <c r="BSN194"/>
      <c r="BSO194"/>
      <c r="BSP194"/>
      <c r="BSQ194"/>
      <c r="BSR194"/>
      <c r="BSS194"/>
      <c r="BST194"/>
      <c r="BSU194"/>
      <c r="BSV194"/>
      <c r="BSW194"/>
      <c r="BSX194"/>
      <c r="BSY194"/>
      <c r="BSZ194"/>
      <c r="BTA194"/>
      <c r="BTB194"/>
      <c r="BTC194"/>
      <c r="BTD194"/>
      <c r="BTE194"/>
      <c r="BTF194"/>
      <c r="BTG194"/>
      <c r="BTH194"/>
      <c r="BTI194"/>
      <c r="BTJ194"/>
      <c r="BTK194"/>
      <c r="BTL194"/>
      <c r="BTM194"/>
      <c r="BTN194"/>
      <c r="BTO194"/>
      <c r="BTP194"/>
      <c r="BTQ194"/>
      <c r="BTR194"/>
      <c r="BTS194"/>
      <c r="BTT194"/>
      <c r="BTU194"/>
      <c r="BTV194"/>
      <c r="BTW194"/>
      <c r="BTX194"/>
      <c r="BTY194"/>
      <c r="BTZ194"/>
      <c r="BUA194"/>
      <c r="BUB194"/>
      <c r="BUC194"/>
      <c r="BUD194"/>
      <c r="BUE194"/>
      <c r="BUF194"/>
      <c r="BUG194"/>
      <c r="BUH194"/>
      <c r="BUI194"/>
      <c r="BUJ194"/>
      <c r="BUK194"/>
      <c r="BUL194"/>
      <c r="BUM194"/>
      <c r="BUN194"/>
      <c r="BUO194"/>
      <c r="BUP194"/>
      <c r="BUQ194"/>
      <c r="BUR194"/>
      <c r="BUS194"/>
      <c r="BUT194"/>
      <c r="BUU194"/>
      <c r="BUV194"/>
      <c r="BUW194"/>
      <c r="BUX194"/>
      <c r="BUY194"/>
      <c r="BUZ194"/>
      <c r="BVA194"/>
      <c r="BVB194"/>
      <c r="BVC194"/>
      <c r="BVD194"/>
      <c r="BVE194"/>
      <c r="BVF194"/>
      <c r="BVG194"/>
      <c r="BVH194"/>
      <c r="BVI194"/>
      <c r="BVJ194"/>
      <c r="BVK194"/>
      <c r="BVL194"/>
      <c r="BVM194"/>
      <c r="BVN194"/>
      <c r="BVO194"/>
      <c r="BVP194"/>
      <c r="BVQ194"/>
      <c r="BVR194"/>
      <c r="BVS194"/>
      <c r="BVT194"/>
      <c r="BVU194"/>
      <c r="BVV194"/>
      <c r="BVW194"/>
      <c r="BVX194"/>
      <c r="BVY194"/>
      <c r="BVZ194"/>
      <c r="BWA194"/>
      <c r="BWB194"/>
      <c r="BWC194"/>
      <c r="BWD194"/>
      <c r="BWE194"/>
      <c r="BWF194"/>
      <c r="BWG194"/>
      <c r="BWH194"/>
      <c r="BWI194"/>
      <c r="BWJ194"/>
      <c r="BWK194"/>
      <c r="BWL194"/>
      <c r="BWM194"/>
      <c r="BWN194"/>
      <c r="BWO194"/>
      <c r="BWP194"/>
      <c r="BWQ194"/>
      <c r="BWR194"/>
      <c r="BWS194"/>
      <c r="BWT194"/>
      <c r="BWU194"/>
      <c r="BWV194"/>
      <c r="BWW194"/>
      <c r="BWX194"/>
      <c r="BWY194"/>
      <c r="BWZ194"/>
      <c r="BXA194"/>
      <c r="BXB194"/>
      <c r="BXC194"/>
      <c r="BXD194"/>
      <c r="BXE194"/>
      <c r="BXF194"/>
      <c r="BXG194"/>
      <c r="BXH194"/>
      <c r="BXI194"/>
      <c r="BXJ194"/>
      <c r="BXK194"/>
      <c r="BXL194"/>
      <c r="BXM194"/>
      <c r="BXN194"/>
      <c r="BXO194"/>
      <c r="BXP194"/>
      <c r="BXQ194"/>
      <c r="BXR194"/>
      <c r="BXS194"/>
      <c r="BXT194"/>
      <c r="BXU194"/>
      <c r="BXV194"/>
      <c r="BXW194"/>
      <c r="BXX194"/>
      <c r="BXY194"/>
      <c r="BXZ194"/>
      <c r="BYA194"/>
      <c r="BYB194"/>
      <c r="BYC194"/>
      <c r="BYD194"/>
      <c r="BYE194"/>
      <c r="BYF194"/>
      <c r="BYG194"/>
      <c r="BYH194"/>
      <c r="BYI194"/>
      <c r="BYJ194"/>
      <c r="BYK194"/>
      <c r="BYL194"/>
      <c r="BYM194"/>
      <c r="BYN194"/>
      <c r="BYO194"/>
      <c r="BYP194"/>
      <c r="BYQ194"/>
      <c r="BYR194"/>
      <c r="BYS194"/>
      <c r="BYT194"/>
      <c r="BYU194"/>
      <c r="BYV194"/>
      <c r="BYW194"/>
      <c r="BYX194"/>
      <c r="BYY194"/>
      <c r="BYZ194"/>
      <c r="BZA194"/>
      <c r="BZB194"/>
      <c r="BZC194"/>
      <c r="BZD194"/>
      <c r="BZE194"/>
      <c r="BZF194"/>
      <c r="BZG194"/>
      <c r="BZH194"/>
      <c r="BZI194"/>
      <c r="BZJ194"/>
      <c r="BZK194"/>
      <c r="BZL194"/>
      <c r="BZM194"/>
      <c r="BZN194"/>
      <c r="BZO194"/>
      <c r="BZP194"/>
      <c r="BZQ194"/>
      <c r="BZR194"/>
      <c r="BZS194"/>
      <c r="BZT194"/>
      <c r="BZU194"/>
      <c r="BZV194"/>
      <c r="BZW194"/>
      <c r="BZX194"/>
      <c r="BZY194"/>
      <c r="BZZ194"/>
      <c r="CAA194"/>
      <c r="CAB194"/>
      <c r="CAC194"/>
      <c r="CAD194"/>
      <c r="CAE194"/>
      <c r="CAF194"/>
      <c r="CAG194"/>
      <c r="CAH194"/>
      <c r="CAI194"/>
      <c r="CAJ194"/>
      <c r="CAK194"/>
      <c r="CAL194"/>
      <c r="CAM194"/>
      <c r="CAN194"/>
      <c r="CAO194"/>
      <c r="CAP194"/>
      <c r="CAQ194"/>
      <c r="CAR194"/>
      <c r="CAS194"/>
      <c r="CAT194"/>
      <c r="CAU194"/>
      <c r="CAV194"/>
      <c r="CAW194"/>
      <c r="CAX194"/>
      <c r="CAY194"/>
      <c r="CAZ194"/>
      <c r="CBA194"/>
      <c r="CBB194"/>
      <c r="CBC194"/>
      <c r="CBD194"/>
      <c r="CBE194"/>
      <c r="CBF194"/>
      <c r="CBG194"/>
      <c r="CBH194"/>
      <c r="CBI194"/>
      <c r="CBJ194"/>
      <c r="CBK194"/>
      <c r="CBL194"/>
      <c r="CBM194"/>
      <c r="CBN194"/>
      <c r="CBO194"/>
      <c r="CBP194"/>
      <c r="CBQ194"/>
      <c r="CBR194"/>
      <c r="CBS194"/>
      <c r="CBT194"/>
      <c r="CBU194"/>
      <c r="CBV194"/>
      <c r="CBW194"/>
      <c r="CBX194"/>
      <c r="CBY194"/>
      <c r="CBZ194"/>
      <c r="CCA194"/>
      <c r="CCB194"/>
      <c r="CCC194"/>
      <c r="CCD194"/>
      <c r="CCE194"/>
      <c r="CCF194"/>
      <c r="CCG194"/>
      <c r="CCH194"/>
      <c r="CCI194"/>
      <c r="CCJ194"/>
      <c r="CCK194"/>
      <c r="CCL194"/>
      <c r="CCM194"/>
      <c r="CCN194"/>
      <c r="CCO194"/>
      <c r="CCP194"/>
      <c r="CCQ194"/>
      <c r="CCR194"/>
      <c r="CCS194"/>
      <c r="CCT194"/>
      <c r="CCU194"/>
      <c r="CCV194"/>
      <c r="CCW194"/>
      <c r="CCX194"/>
      <c r="CCY194"/>
      <c r="CCZ194"/>
      <c r="CDA194"/>
      <c r="CDB194"/>
      <c r="CDC194"/>
      <c r="CDD194"/>
      <c r="CDE194"/>
      <c r="CDF194"/>
      <c r="CDG194"/>
      <c r="CDH194"/>
      <c r="CDI194"/>
      <c r="CDJ194"/>
      <c r="CDK194"/>
      <c r="CDL194"/>
      <c r="CDM194"/>
      <c r="CDN194"/>
      <c r="CDO194"/>
      <c r="CDP194"/>
      <c r="CDQ194"/>
      <c r="CDR194"/>
      <c r="CDS194"/>
      <c r="CDT194"/>
      <c r="CDU194"/>
      <c r="CDV194"/>
      <c r="CDW194"/>
      <c r="CDX194"/>
      <c r="CDY194"/>
      <c r="CDZ194"/>
      <c r="CEA194"/>
      <c r="CEB194"/>
      <c r="CEC194"/>
      <c r="CED194"/>
      <c r="CEE194"/>
      <c r="CEF194"/>
      <c r="CEG194"/>
      <c r="CEH194"/>
      <c r="CEI194"/>
      <c r="CEJ194"/>
      <c r="CEK194"/>
      <c r="CEL194"/>
      <c r="CEM194"/>
      <c r="CEN194"/>
      <c r="CEO194"/>
      <c r="CEP194"/>
      <c r="CEQ194"/>
      <c r="CER194"/>
      <c r="CES194"/>
      <c r="CET194"/>
      <c r="CEU194"/>
      <c r="CEV194"/>
      <c r="CEW194"/>
      <c r="CEX194"/>
      <c r="CEY194"/>
      <c r="CEZ194"/>
      <c r="CFA194"/>
      <c r="CFB194"/>
      <c r="CFC194"/>
      <c r="CFD194"/>
      <c r="CFE194"/>
      <c r="CFF194"/>
      <c r="CFG194"/>
      <c r="CFH194"/>
      <c r="CFI194"/>
      <c r="CFJ194"/>
      <c r="CFK194"/>
      <c r="CFL194"/>
      <c r="CFM194"/>
      <c r="CFN194"/>
      <c r="CFO194"/>
      <c r="CFP194"/>
      <c r="CFQ194"/>
      <c r="CFR194"/>
      <c r="CFS194"/>
      <c r="CFT194"/>
      <c r="CFU194"/>
      <c r="CFV194"/>
      <c r="CFW194"/>
      <c r="CFX194"/>
      <c r="CFY194"/>
      <c r="CFZ194"/>
      <c r="CGA194"/>
      <c r="CGB194"/>
      <c r="CGC194"/>
      <c r="CGD194"/>
      <c r="CGE194"/>
      <c r="CGF194"/>
      <c r="CGG194"/>
      <c r="CGH194"/>
      <c r="CGI194"/>
      <c r="CGJ194"/>
      <c r="CGK194"/>
      <c r="CGL194"/>
      <c r="CGM194"/>
      <c r="CGN194"/>
      <c r="CGO194"/>
      <c r="CGP194"/>
      <c r="CGQ194"/>
      <c r="CGR194"/>
      <c r="CGS194"/>
      <c r="CGT194"/>
      <c r="CGU194"/>
      <c r="CGV194"/>
      <c r="CGW194"/>
      <c r="CGX194"/>
      <c r="CGY194"/>
      <c r="CGZ194"/>
      <c r="CHA194"/>
      <c r="CHB194"/>
      <c r="CHC194"/>
      <c r="CHD194"/>
      <c r="CHE194"/>
      <c r="CHF194"/>
      <c r="CHG194"/>
      <c r="CHH194"/>
      <c r="CHI194"/>
      <c r="CHJ194"/>
      <c r="CHK194"/>
      <c r="CHL194"/>
      <c r="CHM194"/>
      <c r="CHN194"/>
      <c r="CHO194"/>
      <c r="CHP194"/>
      <c r="CHQ194"/>
      <c r="CHR194"/>
      <c r="CHS194"/>
      <c r="CHT194"/>
      <c r="CHU194"/>
      <c r="CHV194"/>
      <c r="CHW194"/>
      <c r="CHX194"/>
      <c r="CHY194"/>
      <c r="CHZ194"/>
      <c r="CIA194"/>
      <c r="CIB194"/>
      <c r="CIC194"/>
      <c r="CID194"/>
      <c r="CIE194"/>
      <c r="CIF194"/>
      <c r="CIG194"/>
      <c r="CIH194"/>
      <c r="CII194"/>
      <c r="CIJ194"/>
      <c r="CIK194"/>
      <c r="CIL194"/>
      <c r="CIM194"/>
      <c r="CIN194"/>
      <c r="CIO194"/>
      <c r="CIP194"/>
      <c r="CIQ194"/>
      <c r="CIR194"/>
      <c r="CIS194"/>
      <c r="CIT194"/>
      <c r="CIU194"/>
      <c r="CIV194"/>
      <c r="CIW194"/>
      <c r="CIX194"/>
      <c r="CIY194"/>
      <c r="CIZ194"/>
      <c r="CJA194"/>
      <c r="CJB194"/>
      <c r="CJC194"/>
      <c r="CJD194"/>
      <c r="CJE194"/>
      <c r="CJF194"/>
      <c r="CJG194"/>
      <c r="CJH194"/>
      <c r="CJI194"/>
      <c r="CJJ194"/>
      <c r="CJK194"/>
      <c r="CJL194"/>
      <c r="CJM194"/>
      <c r="CJN194"/>
      <c r="CJO194"/>
      <c r="CJP194"/>
      <c r="CJQ194"/>
      <c r="CJR194"/>
      <c r="CJS194"/>
      <c r="CJT194"/>
      <c r="CJU194"/>
      <c r="CJV194"/>
      <c r="CJW194"/>
      <c r="CJX194"/>
      <c r="CJY194"/>
      <c r="CJZ194"/>
      <c r="CKA194"/>
      <c r="CKB194"/>
      <c r="CKC194"/>
      <c r="CKD194"/>
      <c r="CKE194"/>
      <c r="CKF194"/>
      <c r="CKG194"/>
      <c r="CKH194"/>
      <c r="CKI194"/>
      <c r="CKJ194"/>
      <c r="CKK194"/>
      <c r="CKL194"/>
      <c r="CKM194"/>
      <c r="CKN194"/>
      <c r="CKO194"/>
      <c r="CKP194"/>
      <c r="CKQ194"/>
      <c r="CKR194"/>
      <c r="CKS194"/>
      <c r="CKT194"/>
      <c r="CKU194"/>
      <c r="CKV194"/>
      <c r="CKW194"/>
      <c r="CKX194"/>
      <c r="CKY194"/>
      <c r="CKZ194"/>
      <c r="CLA194"/>
      <c r="CLB194"/>
      <c r="CLC194"/>
      <c r="CLD194"/>
      <c r="CLE194"/>
      <c r="CLF194"/>
      <c r="CLG194"/>
      <c r="CLH194"/>
      <c r="CLI194"/>
      <c r="CLJ194"/>
      <c r="CLK194"/>
      <c r="CLL194"/>
      <c r="CLM194"/>
      <c r="CLN194"/>
      <c r="CLO194"/>
      <c r="CLP194"/>
      <c r="CLQ194"/>
      <c r="CLR194"/>
      <c r="CLS194"/>
      <c r="CLT194"/>
      <c r="CLU194"/>
      <c r="CLV194"/>
      <c r="CLW194"/>
      <c r="CLX194"/>
      <c r="CLY194"/>
      <c r="CLZ194"/>
      <c r="CMA194"/>
      <c r="CMB194"/>
      <c r="CMC194"/>
      <c r="CMD194"/>
      <c r="CME194"/>
      <c r="CMF194"/>
      <c r="CMG194"/>
      <c r="CMH194"/>
      <c r="CMI194"/>
      <c r="CMJ194"/>
      <c r="CMK194"/>
      <c r="CML194"/>
      <c r="CMM194"/>
      <c r="CMN194"/>
      <c r="CMO194"/>
      <c r="CMP194"/>
      <c r="CMQ194"/>
      <c r="CMR194"/>
      <c r="CMS194"/>
      <c r="CMT194"/>
      <c r="CMU194"/>
      <c r="CMV194"/>
      <c r="CMW194"/>
      <c r="CMX194"/>
      <c r="CMY194"/>
      <c r="CMZ194"/>
      <c r="CNA194"/>
      <c r="CNB194"/>
      <c r="CNC194"/>
      <c r="CND194"/>
      <c r="CNE194"/>
      <c r="CNF194"/>
      <c r="CNG194"/>
      <c r="CNH194"/>
      <c r="CNI194"/>
      <c r="CNJ194"/>
      <c r="CNK194"/>
      <c r="CNL194"/>
      <c r="CNM194"/>
      <c r="CNN194"/>
      <c r="CNO194"/>
      <c r="CNP194"/>
      <c r="CNQ194"/>
      <c r="CNR194"/>
      <c r="CNS194"/>
      <c r="CNT194"/>
      <c r="CNU194"/>
      <c r="CNV194"/>
      <c r="CNW194"/>
      <c r="CNX194"/>
      <c r="CNY194"/>
      <c r="CNZ194"/>
      <c r="COA194"/>
      <c r="COB194"/>
      <c r="COC194"/>
      <c r="COD194"/>
      <c r="COE194"/>
      <c r="COF194"/>
      <c r="COG194"/>
      <c r="COH194"/>
      <c r="COI194"/>
      <c r="COJ194"/>
      <c r="COK194"/>
      <c r="COL194"/>
      <c r="COM194"/>
      <c r="CON194"/>
      <c r="COO194"/>
      <c r="COP194"/>
      <c r="COQ194"/>
      <c r="COR194"/>
      <c r="COS194"/>
      <c r="COT194"/>
      <c r="COU194"/>
      <c r="COV194"/>
      <c r="COW194"/>
      <c r="COX194"/>
      <c r="COY194"/>
      <c r="COZ194"/>
      <c r="CPA194"/>
      <c r="CPB194"/>
      <c r="CPC194"/>
      <c r="CPD194"/>
      <c r="CPE194"/>
      <c r="CPF194"/>
      <c r="CPG194"/>
      <c r="CPH194"/>
      <c r="CPI194"/>
      <c r="CPJ194"/>
      <c r="CPK194"/>
      <c r="CPL194"/>
      <c r="CPM194"/>
      <c r="CPN194"/>
      <c r="CPO194"/>
      <c r="CPP194"/>
      <c r="CPQ194"/>
      <c r="CPR194"/>
      <c r="CPS194"/>
      <c r="CPT194"/>
      <c r="CPU194"/>
      <c r="CPV194"/>
      <c r="CPW194"/>
      <c r="CPX194"/>
      <c r="CPY194"/>
      <c r="CPZ194"/>
      <c r="CQA194"/>
      <c r="CQB194"/>
      <c r="CQC194"/>
      <c r="CQD194"/>
      <c r="CQE194"/>
      <c r="CQF194"/>
      <c r="CQG194"/>
      <c r="CQH194"/>
      <c r="CQI194"/>
      <c r="CQJ194"/>
      <c r="CQK194"/>
      <c r="CQL194"/>
      <c r="CQM194"/>
      <c r="CQN194"/>
      <c r="CQO194"/>
      <c r="CQP194"/>
      <c r="CQQ194"/>
      <c r="CQR194"/>
      <c r="CQS194"/>
      <c r="CQT194"/>
      <c r="CQU194"/>
      <c r="CQV194"/>
      <c r="CQW194"/>
      <c r="CQX194"/>
      <c r="CQY194"/>
      <c r="CQZ194"/>
      <c r="CRA194"/>
      <c r="CRB194"/>
      <c r="CRC194"/>
      <c r="CRD194"/>
      <c r="CRE194"/>
      <c r="CRF194"/>
      <c r="CRG194"/>
      <c r="CRH194"/>
      <c r="CRI194"/>
      <c r="CRJ194"/>
      <c r="CRK194"/>
      <c r="CRL194"/>
      <c r="CRM194"/>
      <c r="CRN194"/>
      <c r="CRO194"/>
      <c r="CRP194"/>
      <c r="CRQ194"/>
      <c r="CRR194"/>
      <c r="CRS194"/>
      <c r="CRT194"/>
      <c r="CRU194"/>
      <c r="CRV194"/>
      <c r="CRW194"/>
      <c r="CRX194"/>
      <c r="CRY194"/>
      <c r="CRZ194"/>
      <c r="CSA194"/>
      <c r="CSB194"/>
      <c r="CSC194"/>
      <c r="CSD194"/>
      <c r="CSE194"/>
      <c r="CSF194"/>
      <c r="CSG194"/>
      <c r="CSH194"/>
      <c r="CSI194"/>
      <c r="CSJ194"/>
      <c r="CSK194"/>
      <c r="CSL194"/>
      <c r="CSM194"/>
      <c r="CSN194"/>
      <c r="CSO194"/>
      <c r="CSP194"/>
      <c r="CSQ194"/>
      <c r="CSR194"/>
      <c r="CSS194"/>
      <c r="CST194"/>
      <c r="CSU194"/>
      <c r="CSV194"/>
      <c r="CSW194"/>
      <c r="CSX194"/>
      <c r="CSY194"/>
      <c r="CSZ194"/>
      <c r="CTA194"/>
      <c r="CTB194"/>
      <c r="CTC194"/>
      <c r="CTD194"/>
      <c r="CTE194"/>
      <c r="CTF194"/>
      <c r="CTG194"/>
      <c r="CTH194"/>
      <c r="CTI194"/>
      <c r="CTJ194"/>
      <c r="CTK194"/>
      <c r="CTL194"/>
      <c r="CTM194"/>
      <c r="CTN194"/>
      <c r="CTO194"/>
      <c r="CTP194"/>
      <c r="CTQ194"/>
      <c r="CTR194"/>
      <c r="CTS194"/>
      <c r="CTT194"/>
      <c r="CTU194"/>
      <c r="CTV194"/>
      <c r="CTW194"/>
      <c r="CTX194"/>
      <c r="CTY194"/>
      <c r="CTZ194"/>
      <c r="CUA194"/>
      <c r="CUB194"/>
      <c r="CUC194"/>
      <c r="CUD194"/>
      <c r="CUE194"/>
      <c r="CUF194"/>
      <c r="CUG194"/>
      <c r="CUH194"/>
      <c r="CUI194"/>
      <c r="CUJ194"/>
      <c r="CUK194"/>
      <c r="CUL194"/>
      <c r="CUM194"/>
      <c r="CUN194"/>
      <c r="CUO194"/>
      <c r="CUP194"/>
      <c r="CUQ194"/>
      <c r="CUR194"/>
      <c r="CUS194"/>
      <c r="CUT194"/>
      <c r="CUU194"/>
      <c r="CUV194"/>
      <c r="CUW194"/>
      <c r="CUX194"/>
      <c r="CUY194"/>
      <c r="CUZ194"/>
      <c r="CVA194"/>
      <c r="CVB194"/>
      <c r="CVC194"/>
      <c r="CVD194"/>
      <c r="CVE194"/>
      <c r="CVF194"/>
      <c r="CVG194"/>
      <c r="CVH194"/>
      <c r="CVI194"/>
      <c r="CVJ194"/>
      <c r="CVK194"/>
      <c r="CVL194"/>
      <c r="CVM194"/>
      <c r="CVN194"/>
      <c r="CVO194"/>
      <c r="CVP194"/>
      <c r="CVQ194"/>
      <c r="CVR194"/>
      <c r="CVS194"/>
      <c r="CVT194"/>
      <c r="CVU194"/>
      <c r="CVV194"/>
      <c r="CVW194"/>
      <c r="CVX194"/>
      <c r="CVY194"/>
      <c r="CVZ194"/>
      <c r="CWA194"/>
      <c r="CWB194"/>
      <c r="CWC194"/>
      <c r="CWD194"/>
      <c r="CWE194"/>
      <c r="CWF194"/>
      <c r="CWG194"/>
      <c r="CWH194"/>
      <c r="CWI194"/>
      <c r="CWJ194"/>
      <c r="CWK194"/>
      <c r="CWL194"/>
      <c r="CWM194"/>
      <c r="CWN194"/>
      <c r="CWO194"/>
      <c r="CWP194"/>
      <c r="CWQ194"/>
      <c r="CWR194"/>
      <c r="CWS194"/>
      <c r="CWT194"/>
      <c r="CWU194"/>
      <c r="CWV194"/>
      <c r="CWW194"/>
      <c r="CWX194"/>
      <c r="CWY194"/>
      <c r="CWZ194"/>
      <c r="CXA194"/>
      <c r="CXB194"/>
      <c r="CXC194"/>
      <c r="CXD194"/>
      <c r="CXE194"/>
      <c r="CXF194"/>
      <c r="CXG194"/>
      <c r="CXH194"/>
      <c r="CXI194"/>
      <c r="CXJ194"/>
      <c r="CXK194"/>
      <c r="CXL194"/>
      <c r="CXM194"/>
      <c r="CXN194"/>
      <c r="CXO194"/>
      <c r="CXP194"/>
      <c r="CXQ194"/>
      <c r="CXR194"/>
      <c r="CXS194"/>
      <c r="CXT194"/>
      <c r="CXU194"/>
      <c r="CXV194"/>
      <c r="CXW194"/>
      <c r="CXX194"/>
      <c r="CXY194"/>
      <c r="CXZ194"/>
      <c r="CYA194"/>
      <c r="CYB194"/>
      <c r="CYC194"/>
      <c r="CYD194"/>
      <c r="CYE194"/>
      <c r="CYF194"/>
      <c r="CYG194"/>
      <c r="CYH194"/>
      <c r="CYI194"/>
      <c r="CYJ194"/>
      <c r="CYK194"/>
      <c r="CYL194"/>
      <c r="CYM194"/>
      <c r="CYN194"/>
      <c r="CYO194"/>
      <c r="CYP194"/>
      <c r="CYQ194"/>
      <c r="CYR194"/>
      <c r="CYS194"/>
      <c r="CYT194"/>
      <c r="CYU194"/>
      <c r="CYV194"/>
      <c r="CYW194"/>
      <c r="CYX194"/>
      <c r="CYY194"/>
      <c r="CYZ194"/>
      <c r="CZA194"/>
      <c r="CZB194"/>
      <c r="CZC194"/>
      <c r="CZD194"/>
      <c r="CZE194"/>
      <c r="CZF194"/>
      <c r="CZG194"/>
      <c r="CZH194"/>
      <c r="CZI194"/>
      <c r="CZJ194"/>
      <c r="CZK194"/>
      <c r="CZL194"/>
      <c r="CZM194"/>
      <c r="CZN194"/>
      <c r="CZO194"/>
      <c r="CZP194"/>
      <c r="CZQ194"/>
      <c r="CZR194"/>
      <c r="CZS194"/>
      <c r="CZT194"/>
      <c r="CZU194"/>
      <c r="CZV194"/>
      <c r="CZW194"/>
      <c r="CZX194"/>
      <c r="CZY194"/>
      <c r="CZZ194"/>
      <c r="DAA194"/>
      <c r="DAB194"/>
      <c r="DAC194"/>
      <c r="DAD194"/>
      <c r="DAE194"/>
      <c r="DAF194"/>
      <c r="DAG194"/>
      <c r="DAH194"/>
      <c r="DAI194"/>
      <c r="DAJ194"/>
      <c r="DAK194"/>
      <c r="DAL194"/>
      <c r="DAM194"/>
      <c r="DAN194"/>
      <c r="DAO194"/>
      <c r="DAP194"/>
      <c r="DAQ194"/>
      <c r="DAR194"/>
      <c r="DAS194"/>
      <c r="DAT194"/>
      <c r="DAU194"/>
      <c r="DAV194"/>
      <c r="DAW194"/>
      <c r="DAX194"/>
      <c r="DAY194"/>
      <c r="DAZ194"/>
      <c r="DBA194"/>
      <c r="DBB194"/>
      <c r="DBC194"/>
      <c r="DBD194"/>
      <c r="DBE194"/>
      <c r="DBF194"/>
      <c r="DBG194"/>
      <c r="DBH194"/>
      <c r="DBI194"/>
      <c r="DBJ194"/>
      <c r="DBK194"/>
      <c r="DBL194"/>
      <c r="DBM194"/>
      <c r="DBN194"/>
      <c r="DBO194"/>
      <c r="DBP194"/>
      <c r="DBQ194"/>
      <c r="DBR194"/>
      <c r="DBS194"/>
      <c r="DBT194"/>
      <c r="DBU194"/>
      <c r="DBV194"/>
      <c r="DBW194"/>
      <c r="DBX194"/>
      <c r="DBY194"/>
      <c r="DBZ194"/>
      <c r="DCA194"/>
      <c r="DCB194"/>
      <c r="DCC194"/>
      <c r="DCD194"/>
      <c r="DCE194"/>
      <c r="DCF194"/>
      <c r="DCG194"/>
      <c r="DCH194"/>
      <c r="DCI194"/>
      <c r="DCJ194"/>
      <c r="DCK194"/>
      <c r="DCL194"/>
      <c r="DCM194"/>
      <c r="DCN194"/>
      <c r="DCO194"/>
      <c r="DCP194"/>
      <c r="DCQ194"/>
      <c r="DCR194"/>
      <c r="DCS194"/>
      <c r="DCT194"/>
      <c r="DCU194"/>
      <c r="DCV194"/>
      <c r="DCW194"/>
      <c r="DCX194"/>
      <c r="DCY194"/>
      <c r="DCZ194"/>
      <c r="DDA194"/>
      <c r="DDB194"/>
      <c r="DDC194"/>
      <c r="DDD194"/>
      <c r="DDE194"/>
      <c r="DDF194"/>
      <c r="DDG194"/>
      <c r="DDH194"/>
      <c r="DDI194"/>
      <c r="DDJ194"/>
      <c r="DDK194"/>
      <c r="DDL194"/>
      <c r="DDM194"/>
      <c r="DDN194"/>
      <c r="DDO194"/>
      <c r="DDP194"/>
      <c r="DDQ194"/>
      <c r="DDR194"/>
      <c r="DDS194"/>
      <c r="DDT194"/>
      <c r="DDU194"/>
      <c r="DDV194"/>
      <c r="DDW194"/>
      <c r="DDX194"/>
      <c r="DDY194"/>
      <c r="DDZ194"/>
      <c r="DEA194"/>
      <c r="DEB194"/>
      <c r="DEC194"/>
      <c r="DED194"/>
      <c r="DEE194"/>
      <c r="DEF194"/>
      <c r="DEG194"/>
      <c r="DEH194"/>
      <c r="DEI194"/>
      <c r="DEJ194"/>
      <c r="DEK194"/>
      <c r="DEL194"/>
      <c r="DEM194"/>
      <c r="DEN194"/>
      <c r="DEO194"/>
      <c r="DEP194"/>
      <c r="DEQ194"/>
      <c r="DER194"/>
      <c r="DES194"/>
      <c r="DET194"/>
      <c r="DEU194"/>
      <c r="DEV194"/>
      <c r="DEW194"/>
      <c r="DEX194"/>
      <c r="DEY194"/>
      <c r="DEZ194"/>
      <c r="DFA194"/>
      <c r="DFB194"/>
      <c r="DFC194"/>
      <c r="DFD194"/>
      <c r="DFE194"/>
      <c r="DFF194"/>
      <c r="DFG194"/>
      <c r="DFH194"/>
      <c r="DFI194"/>
      <c r="DFJ194"/>
      <c r="DFK194"/>
      <c r="DFL194"/>
      <c r="DFM194"/>
      <c r="DFN194"/>
      <c r="DFO194"/>
      <c r="DFP194"/>
      <c r="DFQ194"/>
      <c r="DFR194"/>
      <c r="DFS194"/>
      <c r="DFT194"/>
      <c r="DFU194"/>
      <c r="DFV194"/>
      <c r="DFW194"/>
      <c r="DFX194"/>
      <c r="DFY194"/>
      <c r="DFZ194"/>
      <c r="DGA194"/>
      <c r="DGB194"/>
      <c r="DGC194"/>
      <c r="DGD194"/>
      <c r="DGE194"/>
      <c r="DGF194"/>
      <c r="DGG194"/>
      <c r="DGH194"/>
      <c r="DGI194"/>
      <c r="DGJ194"/>
      <c r="DGK194"/>
      <c r="DGL194"/>
      <c r="DGM194"/>
      <c r="DGN194"/>
      <c r="DGO194"/>
      <c r="DGP194"/>
      <c r="DGQ194"/>
      <c r="DGR194"/>
      <c r="DGS194"/>
      <c r="DGT194"/>
      <c r="DGU194"/>
      <c r="DGV194"/>
      <c r="DGW194"/>
      <c r="DGX194"/>
      <c r="DGY194"/>
      <c r="DGZ194"/>
      <c r="DHA194"/>
      <c r="DHB194"/>
      <c r="DHC194"/>
      <c r="DHD194"/>
      <c r="DHE194"/>
      <c r="DHF194"/>
      <c r="DHG194"/>
      <c r="DHH194"/>
      <c r="DHI194"/>
      <c r="DHJ194"/>
      <c r="DHK194"/>
      <c r="DHL194"/>
      <c r="DHM194"/>
      <c r="DHN194"/>
      <c r="DHO194"/>
      <c r="DHP194"/>
      <c r="DHQ194"/>
      <c r="DHR194"/>
      <c r="DHS194"/>
      <c r="DHT194"/>
      <c r="DHU194"/>
      <c r="DHV194"/>
      <c r="DHW194"/>
      <c r="DHX194"/>
      <c r="DHY194"/>
      <c r="DHZ194"/>
      <c r="DIA194"/>
      <c r="DIB194"/>
      <c r="DIC194"/>
      <c r="DID194"/>
      <c r="DIE194"/>
      <c r="DIF194"/>
      <c r="DIG194"/>
      <c r="DIH194"/>
      <c r="DII194"/>
      <c r="DIJ194"/>
      <c r="DIK194"/>
      <c r="DIL194"/>
      <c r="DIM194"/>
      <c r="DIN194"/>
      <c r="DIO194"/>
      <c r="DIP194"/>
      <c r="DIQ194"/>
      <c r="DIR194"/>
      <c r="DIS194"/>
      <c r="DIT194"/>
      <c r="DIU194"/>
      <c r="DIV194"/>
      <c r="DIW194"/>
      <c r="DIX194"/>
      <c r="DIY194"/>
      <c r="DIZ194"/>
      <c r="DJA194"/>
      <c r="DJB194"/>
      <c r="DJC194"/>
      <c r="DJD194"/>
      <c r="DJE194"/>
      <c r="DJF194"/>
      <c r="DJG194"/>
      <c r="DJH194"/>
      <c r="DJI194"/>
      <c r="DJJ194"/>
      <c r="DJK194"/>
      <c r="DJL194"/>
      <c r="DJM194"/>
      <c r="DJN194"/>
      <c r="DJO194"/>
      <c r="DJP194"/>
      <c r="DJQ194"/>
      <c r="DJR194"/>
      <c r="DJS194"/>
      <c r="DJT194"/>
      <c r="DJU194"/>
      <c r="DJV194"/>
      <c r="DJW194"/>
      <c r="DJX194"/>
      <c r="DJY194"/>
      <c r="DJZ194"/>
      <c r="DKA194"/>
      <c r="DKB194"/>
      <c r="DKC194"/>
      <c r="DKD194"/>
      <c r="DKE194"/>
      <c r="DKF194"/>
      <c r="DKG194"/>
      <c r="DKH194"/>
      <c r="DKI194"/>
      <c r="DKJ194"/>
      <c r="DKK194"/>
      <c r="DKL194"/>
      <c r="DKM194"/>
      <c r="DKN194"/>
      <c r="DKO194"/>
      <c r="DKP194"/>
      <c r="DKQ194"/>
      <c r="DKR194"/>
      <c r="DKS194"/>
      <c r="DKT194"/>
      <c r="DKU194"/>
      <c r="DKV194"/>
      <c r="DKW194"/>
      <c r="DKX194"/>
      <c r="DKY194"/>
      <c r="DKZ194"/>
      <c r="DLA194"/>
      <c r="DLB194"/>
      <c r="DLC194"/>
      <c r="DLD194"/>
      <c r="DLE194"/>
      <c r="DLF194"/>
      <c r="DLG194"/>
      <c r="DLH194"/>
      <c r="DLI194"/>
      <c r="DLJ194"/>
      <c r="DLK194"/>
      <c r="DLL194"/>
      <c r="DLM194"/>
      <c r="DLN194"/>
      <c r="DLO194"/>
      <c r="DLP194"/>
      <c r="DLQ194"/>
      <c r="DLR194"/>
      <c r="DLS194"/>
      <c r="DLT194"/>
      <c r="DLU194"/>
      <c r="DLV194"/>
      <c r="DLW194"/>
      <c r="DLX194"/>
      <c r="DLY194"/>
      <c r="DLZ194"/>
      <c r="DMA194"/>
      <c r="DMB194"/>
      <c r="DMC194"/>
      <c r="DMD194"/>
      <c r="DME194"/>
      <c r="DMF194"/>
      <c r="DMG194"/>
      <c r="DMH194"/>
      <c r="DMI194"/>
      <c r="DMJ194"/>
      <c r="DMK194"/>
      <c r="DML194"/>
      <c r="DMM194"/>
      <c r="DMN194"/>
      <c r="DMO194"/>
      <c r="DMP194"/>
      <c r="DMQ194"/>
      <c r="DMR194"/>
      <c r="DMS194"/>
      <c r="DMT194"/>
      <c r="DMU194"/>
      <c r="DMV194"/>
      <c r="DMW194"/>
      <c r="DMX194"/>
      <c r="DMY194"/>
      <c r="DMZ194"/>
      <c r="DNA194"/>
      <c r="DNB194"/>
      <c r="DNC194"/>
      <c r="DND194"/>
      <c r="DNE194"/>
      <c r="DNF194"/>
      <c r="DNG194"/>
      <c r="DNH194"/>
      <c r="DNI194"/>
      <c r="DNJ194"/>
      <c r="DNK194"/>
      <c r="DNL194"/>
      <c r="DNM194"/>
      <c r="DNN194"/>
      <c r="DNO194"/>
      <c r="DNP194"/>
      <c r="DNQ194"/>
      <c r="DNR194"/>
      <c r="DNS194"/>
      <c r="DNT194"/>
      <c r="DNU194"/>
      <c r="DNV194"/>
      <c r="DNW194"/>
      <c r="DNX194"/>
      <c r="DNY194"/>
      <c r="DNZ194"/>
      <c r="DOA194"/>
      <c r="DOB194"/>
      <c r="DOC194"/>
      <c r="DOD194"/>
      <c r="DOE194"/>
      <c r="DOF194"/>
      <c r="DOG194"/>
      <c r="DOH194"/>
      <c r="DOI194"/>
      <c r="DOJ194"/>
      <c r="DOK194"/>
      <c r="DOL194"/>
      <c r="DOM194"/>
      <c r="DON194"/>
      <c r="DOO194"/>
      <c r="DOP194"/>
      <c r="DOQ194"/>
      <c r="DOR194"/>
      <c r="DOS194"/>
      <c r="DOT194"/>
      <c r="DOU194"/>
      <c r="DOV194"/>
      <c r="DOW194"/>
      <c r="DOX194"/>
      <c r="DOY194"/>
      <c r="DOZ194"/>
      <c r="DPA194"/>
      <c r="DPB194"/>
      <c r="DPC194"/>
      <c r="DPD194"/>
      <c r="DPE194"/>
      <c r="DPF194"/>
      <c r="DPG194"/>
      <c r="DPH194"/>
      <c r="DPI194"/>
      <c r="DPJ194"/>
      <c r="DPK194"/>
      <c r="DPL194"/>
      <c r="DPM194"/>
      <c r="DPN194"/>
      <c r="DPO194"/>
      <c r="DPP194"/>
      <c r="DPQ194"/>
      <c r="DPR194"/>
      <c r="DPS194"/>
      <c r="DPT194"/>
      <c r="DPU194"/>
      <c r="DPV194"/>
      <c r="DPW194"/>
      <c r="DPX194"/>
      <c r="DPY194"/>
      <c r="DPZ194"/>
      <c r="DQA194"/>
      <c r="DQB194"/>
      <c r="DQC194"/>
      <c r="DQD194"/>
      <c r="DQE194"/>
      <c r="DQF194"/>
      <c r="DQG194"/>
      <c r="DQH194"/>
      <c r="DQI194"/>
      <c r="DQJ194"/>
      <c r="DQK194"/>
      <c r="DQL194"/>
      <c r="DQM194"/>
      <c r="DQN194"/>
      <c r="DQO194"/>
      <c r="DQP194"/>
      <c r="DQQ194"/>
      <c r="DQR194"/>
      <c r="DQS194"/>
      <c r="DQT194"/>
      <c r="DQU194"/>
      <c r="DQV194"/>
      <c r="DQW194"/>
      <c r="DQX194"/>
      <c r="DQY194"/>
      <c r="DQZ194"/>
      <c r="DRA194"/>
      <c r="DRB194"/>
      <c r="DRC194"/>
      <c r="DRD194"/>
      <c r="DRE194"/>
      <c r="DRF194"/>
      <c r="DRG194"/>
      <c r="DRH194"/>
      <c r="DRI194"/>
      <c r="DRJ194"/>
      <c r="DRK194"/>
      <c r="DRL194"/>
      <c r="DRM194"/>
      <c r="DRN194"/>
      <c r="DRO194"/>
      <c r="DRP194"/>
      <c r="DRQ194"/>
      <c r="DRR194"/>
      <c r="DRS194"/>
      <c r="DRT194"/>
      <c r="DRU194"/>
      <c r="DRV194"/>
      <c r="DRW194"/>
      <c r="DRX194"/>
      <c r="DRY194"/>
      <c r="DRZ194"/>
      <c r="DSA194"/>
      <c r="DSB194"/>
      <c r="DSC194"/>
      <c r="DSD194"/>
      <c r="DSE194"/>
      <c r="DSF194"/>
      <c r="DSG194"/>
      <c r="DSH194"/>
      <c r="DSI194"/>
      <c r="DSJ194"/>
      <c r="DSK194"/>
      <c r="DSL194"/>
      <c r="DSM194"/>
      <c r="DSN194"/>
      <c r="DSO194"/>
      <c r="DSP194"/>
      <c r="DSQ194"/>
      <c r="DSR194"/>
      <c r="DSS194"/>
      <c r="DST194"/>
      <c r="DSU194"/>
      <c r="DSV194"/>
      <c r="DSW194"/>
      <c r="DSX194"/>
      <c r="DSY194"/>
      <c r="DSZ194"/>
      <c r="DTA194"/>
      <c r="DTB194"/>
      <c r="DTC194"/>
      <c r="DTD194"/>
      <c r="DTE194"/>
      <c r="DTF194"/>
      <c r="DTG194"/>
      <c r="DTH194"/>
      <c r="DTI194"/>
      <c r="DTJ194"/>
      <c r="DTK194"/>
      <c r="DTL194"/>
      <c r="DTM194"/>
      <c r="DTN194"/>
      <c r="DTO194"/>
      <c r="DTP194"/>
      <c r="DTQ194"/>
      <c r="DTR194"/>
      <c r="DTS194"/>
      <c r="DTT194"/>
      <c r="DTU194"/>
      <c r="DTV194"/>
      <c r="DTW194"/>
      <c r="DTX194"/>
      <c r="DTY194"/>
      <c r="DTZ194"/>
      <c r="DUA194"/>
      <c r="DUB194"/>
      <c r="DUC194"/>
      <c r="DUD194"/>
      <c r="DUE194"/>
      <c r="DUF194"/>
      <c r="DUG194"/>
      <c r="DUH194"/>
      <c r="DUI194"/>
      <c r="DUJ194"/>
      <c r="DUK194"/>
      <c r="DUL194"/>
      <c r="DUM194"/>
      <c r="DUN194"/>
      <c r="DUO194"/>
      <c r="DUP194"/>
      <c r="DUQ194"/>
      <c r="DUR194"/>
      <c r="DUS194"/>
      <c r="DUT194"/>
      <c r="DUU194"/>
      <c r="DUV194"/>
      <c r="DUW194"/>
      <c r="DUX194"/>
      <c r="DUY194"/>
      <c r="DUZ194"/>
      <c r="DVA194"/>
      <c r="DVB194"/>
      <c r="DVC194"/>
      <c r="DVD194"/>
      <c r="DVE194"/>
      <c r="DVF194"/>
      <c r="DVG194"/>
      <c r="DVH194"/>
      <c r="DVI194"/>
      <c r="DVJ194"/>
      <c r="DVK194"/>
      <c r="DVL194"/>
      <c r="DVM194"/>
      <c r="DVN194"/>
      <c r="DVO194"/>
      <c r="DVP194"/>
      <c r="DVQ194"/>
      <c r="DVR194"/>
      <c r="DVS194"/>
      <c r="DVT194"/>
      <c r="DVU194"/>
      <c r="DVV194"/>
      <c r="DVW194"/>
      <c r="DVX194"/>
      <c r="DVY194"/>
      <c r="DVZ194"/>
      <c r="DWA194"/>
      <c r="DWB194"/>
      <c r="DWC194"/>
      <c r="DWD194"/>
      <c r="DWE194"/>
      <c r="DWF194"/>
      <c r="DWG194"/>
      <c r="DWH194"/>
      <c r="DWI194"/>
      <c r="DWJ194"/>
      <c r="DWK194"/>
      <c r="DWL194"/>
      <c r="DWM194"/>
      <c r="DWN194"/>
      <c r="DWO194"/>
      <c r="DWP194"/>
      <c r="DWQ194"/>
      <c r="DWR194"/>
      <c r="DWS194"/>
      <c r="DWT194"/>
      <c r="DWU194"/>
      <c r="DWV194"/>
      <c r="DWW194"/>
      <c r="DWX194"/>
      <c r="DWY194"/>
      <c r="DWZ194"/>
      <c r="DXA194"/>
      <c r="DXB194"/>
      <c r="DXC194"/>
      <c r="DXD194"/>
      <c r="DXE194"/>
      <c r="DXF194"/>
      <c r="DXG194"/>
      <c r="DXH194"/>
      <c r="DXI194"/>
      <c r="DXJ194"/>
      <c r="DXK194"/>
      <c r="DXL194"/>
      <c r="DXM194"/>
      <c r="DXN194"/>
      <c r="DXO194"/>
      <c r="DXP194"/>
      <c r="DXQ194"/>
      <c r="DXR194"/>
      <c r="DXS194"/>
      <c r="DXT194"/>
      <c r="DXU194"/>
      <c r="DXV194"/>
      <c r="DXW194"/>
      <c r="DXX194"/>
      <c r="DXY194"/>
      <c r="DXZ194"/>
      <c r="DYA194"/>
      <c r="DYB194"/>
      <c r="DYC194"/>
      <c r="DYD194"/>
      <c r="DYE194"/>
      <c r="DYF194"/>
      <c r="DYG194"/>
      <c r="DYH194"/>
      <c r="DYI194"/>
      <c r="DYJ194"/>
      <c r="DYK194"/>
      <c r="DYL194"/>
      <c r="DYM194"/>
      <c r="DYN194"/>
      <c r="DYO194"/>
      <c r="DYP194"/>
      <c r="DYQ194"/>
      <c r="DYR194"/>
      <c r="DYS194"/>
      <c r="DYT194"/>
      <c r="DYU194"/>
      <c r="DYV194"/>
      <c r="DYW194"/>
      <c r="DYX194"/>
      <c r="DYY194"/>
      <c r="DYZ194"/>
      <c r="DZA194"/>
      <c r="DZB194"/>
      <c r="DZC194"/>
      <c r="DZD194"/>
      <c r="DZE194"/>
      <c r="DZF194"/>
      <c r="DZG194"/>
      <c r="DZH194"/>
      <c r="DZI194"/>
      <c r="DZJ194"/>
      <c r="DZK194"/>
      <c r="DZL194"/>
      <c r="DZM194"/>
      <c r="DZN194"/>
      <c r="DZO194"/>
      <c r="DZP194"/>
      <c r="DZQ194"/>
      <c r="DZR194"/>
      <c r="DZS194"/>
      <c r="DZT194"/>
      <c r="DZU194"/>
      <c r="DZV194"/>
      <c r="DZW194"/>
      <c r="DZX194"/>
      <c r="DZY194"/>
      <c r="DZZ194"/>
      <c r="EAA194"/>
      <c r="EAB194"/>
      <c r="EAC194"/>
      <c r="EAD194"/>
      <c r="EAE194"/>
      <c r="EAF194"/>
      <c r="EAG194"/>
      <c r="EAH194"/>
      <c r="EAI194"/>
      <c r="EAJ194"/>
      <c r="EAK194"/>
      <c r="EAL194"/>
      <c r="EAM194"/>
      <c r="EAN194"/>
      <c r="EAO194"/>
      <c r="EAP194"/>
      <c r="EAQ194"/>
      <c r="EAR194"/>
      <c r="EAS194"/>
      <c r="EAT194"/>
      <c r="EAU194"/>
      <c r="EAV194"/>
      <c r="EAW194"/>
      <c r="EAX194"/>
      <c r="EAY194"/>
      <c r="EAZ194"/>
      <c r="EBA194"/>
      <c r="EBB194"/>
      <c r="EBC194"/>
      <c r="EBD194"/>
      <c r="EBE194"/>
      <c r="EBF194"/>
      <c r="EBG194"/>
      <c r="EBH194"/>
      <c r="EBI194"/>
      <c r="EBJ194"/>
      <c r="EBK194"/>
      <c r="EBL194"/>
      <c r="EBM194"/>
      <c r="EBN194"/>
      <c r="EBO194"/>
      <c r="EBP194"/>
      <c r="EBQ194"/>
      <c r="EBR194"/>
      <c r="EBS194"/>
      <c r="EBT194"/>
      <c r="EBU194"/>
      <c r="EBV194"/>
      <c r="EBW194"/>
      <c r="EBX194"/>
      <c r="EBY194"/>
      <c r="EBZ194"/>
      <c r="ECA194"/>
      <c r="ECB194"/>
      <c r="ECC194"/>
      <c r="ECD194"/>
      <c r="ECE194"/>
      <c r="ECF194"/>
      <c r="ECG194"/>
      <c r="ECH194"/>
      <c r="ECI194"/>
      <c r="ECJ194"/>
      <c r="ECK194"/>
      <c r="ECL194"/>
      <c r="ECM194"/>
      <c r="ECN194"/>
      <c r="ECO194"/>
      <c r="ECP194"/>
      <c r="ECQ194"/>
      <c r="ECR194"/>
      <c r="ECS194"/>
      <c r="ECT194"/>
      <c r="ECU194"/>
      <c r="ECV194"/>
      <c r="ECW194"/>
      <c r="ECX194"/>
      <c r="ECY194"/>
      <c r="ECZ194"/>
      <c r="EDA194"/>
      <c r="EDB194"/>
      <c r="EDC194"/>
      <c r="EDD194"/>
      <c r="EDE194"/>
      <c r="EDF194"/>
      <c r="EDG194"/>
      <c r="EDH194"/>
      <c r="EDI194"/>
      <c r="EDJ194"/>
      <c r="EDK194"/>
      <c r="EDL194"/>
      <c r="EDM194"/>
      <c r="EDN194"/>
      <c r="EDO194"/>
      <c r="EDP194"/>
      <c r="EDQ194"/>
      <c r="EDR194"/>
      <c r="EDS194"/>
      <c r="EDT194"/>
      <c r="EDU194"/>
      <c r="EDV194"/>
      <c r="EDW194"/>
      <c r="EDX194"/>
      <c r="EDY194"/>
      <c r="EDZ194"/>
      <c r="EEA194"/>
      <c r="EEB194"/>
      <c r="EEC194"/>
      <c r="EED194"/>
      <c r="EEE194"/>
      <c r="EEF194"/>
      <c r="EEG194"/>
      <c r="EEH194"/>
      <c r="EEI194"/>
      <c r="EEJ194"/>
      <c r="EEK194"/>
      <c r="EEL194"/>
      <c r="EEM194"/>
      <c r="EEN194"/>
      <c r="EEO194"/>
      <c r="EEP194"/>
      <c r="EEQ194"/>
      <c r="EER194"/>
      <c r="EES194"/>
      <c r="EET194"/>
      <c r="EEU194"/>
      <c r="EEV194"/>
      <c r="EEW194"/>
      <c r="EEX194"/>
      <c r="EEY194"/>
      <c r="EEZ194"/>
      <c r="EFA194"/>
      <c r="EFB194"/>
      <c r="EFC194"/>
      <c r="EFD194"/>
      <c r="EFE194"/>
      <c r="EFF194"/>
      <c r="EFG194"/>
      <c r="EFH194"/>
      <c r="EFI194"/>
      <c r="EFJ194"/>
      <c r="EFK194"/>
      <c r="EFL194"/>
      <c r="EFM194"/>
      <c r="EFN194"/>
      <c r="EFO194"/>
      <c r="EFP194"/>
      <c r="EFQ194"/>
      <c r="EFR194"/>
      <c r="EFS194"/>
      <c r="EFT194"/>
      <c r="EFU194"/>
      <c r="EFV194"/>
      <c r="EFW194"/>
      <c r="EFX194"/>
      <c r="EFY194"/>
      <c r="EFZ194"/>
      <c r="EGA194"/>
      <c r="EGB194"/>
      <c r="EGC194"/>
      <c r="EGD194"/>
      <c r="EGE194"/>
      <c r="EGF194"/>
      <c r="EGG194"/>
      <c r="EGH194"/>
      <c r="EGI194"/>
      <c r="EGJ194"/>
      <c r="EGK194"/>
      <c r="EGL194"/>
      <c r="EGM194"/>
      <c r="EGN194"/>
      <c r="EGO194"/>
      <c r="EGP194"/>
      <c r="EGQ194"/>
      <c r="EGR194"/>
      <c r="EGS194"/>
      <c r="EGT194"/>
      <c r="EGU194"/>
      <c r="EGV194"/>
      <c r="EGW194"/>
      <c r="EGX194"/>
      <c r="EGY194"/>
      <c r="EGZ194"/>
      <c r="EHA194"/>
      <c r="EHB194"/>
      <c r="EHC194"/>
      <c r="EHD194"/>
      <c r="EHE194"/>
      <c r="EHF194"/>
      <c r="EHG194"/>
      <c r="EHH194"/>
      <c r="EHI194"/>
      <c r="EHJ194"/>
      <c r="EHK194"/>
      <c r="EHL194"/>
      <c r="EHM194"/>
      <c r="EHN194"/>
      <c r="EHO194"/>
      <c r="EHP194"/>
      <c r="EHQ194"/>
      <c r="EHR194"/>
      <c r="EHS194"/>
      <c r="EHT194"/>
      <c r="EHU194"/>
      <c r="EHV194"/>
      <c r="EHW194"/>
      <c r="EHX194"/>
      <c r="EHY194"/>
      <c r="EHZ194"/>
      <c r="EIA194"/>
      <c r="EIB194"/>
      <c r="EIC194"/>
      <c r="EID194"/>
      <c r="EIE194"/>
      <c r="EIF194"/>
      <c r="EIG194"/>
      <c r="EIH194"/>
      <c r="EII194"/>
      <c r="EIJ194"/>
      <c r="EIK194"/>
      <c r="EIL194"/>
      <c r="EIM194"/>
      <c r="EIN194"/>
      <c r="EIO194"/>
      <c r="EIP194"/>
      <c r="EIQ194"/>
      <c r="EIR194"/>
      <c r="EIS194"/>
      <c r="EIT194"/>
      <c r="EIU194"/>
      <c r="EIV194"/>
      <c r="EIW194"/>
      <c r="EIX194"/>
      <c r="EIY194"/>
      <c r="EIZ194"/>
      <c r="EJA194"/>
      <c r="EJB194"/>
      <c r="EJC194"/>
      <c r="EJD194"/>
      <c r="EJE194"/>
      <c r="EJF194"/>
      <c r="EJG194"/>
      <c r="EJH194"/>
      <c r="EJI194"/>
      <c r="EJJ194"/>
      <c r="EJK194"/>
      <c r="EJL194"/>
      <c r="EJM194"/>
      <c r="EJN194"/>
      <c r="EJO194"/>
      <c r="EJP194"/>
      <c r="EJQ194"/>
      <c r="EJR194"/>
      <c r="EJS194"/>
      <c r="EJT194"/>
      <c r="EJU194"/>
      <c r="EJV194"/>
      <c r="EJW194"/>
      <c r="EJX194"/>
      <c r="EJY194"/>
      <c r="EJZ194"/>
      <c r="EKA194"/>
      <c r="EKB194"/>
      <c r="EKC194"/>
      <c r="EKD194"/>
      <c r="EKE194"/>
      <c r="EKF194"/>
      <c r="EKG194"/>
      <c r="EKH194"/>
      <c r="EKI194"/>
      <c r="EKJ194"/>
      <c r="EKK194"/>
      <c r="EKL194"/>
      <c r="EKM194"/>
      <c r="EKN194"/>
      <c r="EKO194"/>
      <c r="EKP194"/>
      <c r="EKQ194"/>
      <c r="EKR194"/>
      <c r="EKS194"/>
      <c r="EKT194"/>
      <c r="EKU194"/>
      <c r="EKV194"/>
      <c r="EKW194"/>
      <c r="EKX194"/>
      <c r="EKY194"/>
      <c r="EKZ194"/>
      <c r="ELA194"/>
      <c r="ELB194"/>
      <c r="ELC194"/>
      <c r="ELD194"/>
      <c r="ELE194"/>
      <c r="ELF194"/>
      <c r="ELG194"/>
      <c r="ELH194"/>
      <c r="ELI194"/>
      <c r="ELJ194"/>
      <c r="ELK194"/>
      <c r="ELL194"/>
      <c r="ELM194"/>
      <c r="ELN194"/>
      <c r="ELO194"/>
      <c r="ELP194"/>
      <c r="ELQ194"/>
      <c r="ELR194"/>
      <c r="ELS194"/>
      <c r="ELT194"/>
      <c r="ELU194"/>
      <c r="ELV194"/>
      <c r="ELW194"/>
      <c r="ELX194"/>
      <c r="ELY194"/>
      <c r="ELZ194"/>
      <c r="EMA194"/>
      <c r="EMB194"/>
      <c r="EMC194"/>
      <c r="EMD194"/>
      <c r="EME194"/>
      <c r="EMF194"/>
      <c r="EMG194"/>
      <c r="EMH194"/>
      <c r="EMI194"/>
      <c r="EMJ194"/>
      <c r="EMK194"/>
      <c r="EML194"/>
      <c r="EMM194"/>
      <c r="EMN194"/>
      <c r="EMO194"/>
      <c r="EMP194"/>
      <c r="EMQ194"/>
      <c r="EMR194"/>
      <c r="EMS194"/>
      <c r="EMT194"/>
      <c r="EMU194"/>
      <c r="EMV194"/>
      <c r="EMW194"/>
      <c r="EMX194"/>
      <c r="EMY194"/>
      <c r="EMZ194"/>
      <c r="ENA194"/>
      <c r="ENB194"/>
      <c r="ENC194"/>
      <c r="END194"/>
      <c r="ENE194"/>
      <c r="ENF194"/>
      <c r="ENG194"/>
      <c r="ENH194"/>
      <c r="ENI194"/>
      <c r="ENJ194"/>
      <c r="ENK194"/>
      <c r="ENL194"/>
      <c r="ENM194"/>
      <c r="ENN194"/>
      <c r="ENO194"/>
      <c r="ENP194"/>
      <c r="ENQ194"/>
      <c r="ENR194"/>
      <c r="ENS194"/>
      <c r="ENT194"/>
      <c r="ENU194"/>
      <c r="ENV194"/>
      <c r="ENW194"/>
      <c r="ENX194"/>
      <c r="ENY194"/>
      <c r="ENZ194"/>
      <c r="EOA194"/>
      <c r="EOB194"/>
      <c r="EOC194"/>
      <c r="EOD194"/>
      <c r="EOE194"/>
      <c r="EOF194"/>
      <c r="EOG194"/>
      <c r="EOH194"/>
      <c r="EOI194"/>
      <c r="EOJ194"/>
      <c r="EOK194"/>
      <c r="EOL194"/>
      <c r="EOM194"/>
      <c r="EON194"/>
      <c r="EOO194"/>
      <c r="EOP194"/>
      <c r="EOQ194"/>
      <c r="EOR194"/>
      <c r="EOS194"/>
      <c r="EOT194"/>
      <c r="EOU194"/>
      <c r="EOV194"/>
      <c r="EOW194"/>
      <c r="EOX194"/>
      <c r="EOY194"/>
      <c r="EOZ194"/>
      <c r="EPA194"/>
      <c r="EPB194"/>
      <c r="EPC194"/>
      <c r="EPD194"/>
      <c r="EPE194"/>
      <c r="EPF194"/>
      <c r="EPG194"/>
      <c r="EPH194"/>
      <c r="EPI194"/>
      <c r="EPJ194"/>
      <c r="EPK194"/>
      <c r="EPL194"/>
      <c r="EPM194"/>
      <c r="EPN194"/>
      <c r="EPO194"/>
      <c r="EPP194"/>
      <c r="EPQ194"/>
      <c r="EPR194"/>
      <c r="EPS194"/>
      <c r="EPT194"/>
      <c r="EPU194"/>
      <c r="EPV194"/>
      <c r="EPW194"/>
      <c r="EPX194"/>
      <c r="EPY194"/>
      <c r="EPZ194"/>
      <c r="EQA194"/>
      <c r="EQB194"/>
      <c r="EQC194"/>
      <c r="EQD194"/>
      <c r="EQE194"/>
      <c r="EQF194"/>
      <c r="EQG194"/>
      <c r="EQH194"/>
      <c r="EQI194"/>
      <c r="EQJ194"/>
      <c r="EQK194"/>
      <c r="EQL194"/>
      <c r="EQM194"/>
      <c r="EQN194"/>
      <c r="EQO194"/>
      <c r="EQP194"/>
      <c r="EQQ194"/>
      <c r="EQR194"/>
      <c r="EQS194"/>
      <c r="EQT194"/>
      <c r="EQU194"/>
      <c r="EQV194"/>
      <c r="EQW194"/>
      <c r="EQX194"/>
      <c r="EQY194"/>
      <c r="EQZ194"/>
      <c r="ERA194"/>
      <c r="ERB194"/>
      <c r="ERC194"/>
      <c r="ERD194"/>
      <c r="ERE194"/>
      <c r="ERF194"/>
      <c r="ERG194"/>
      <c r="ERH194"/>
      <c r="ERI194"/>
      <c r="ERJ194"/>
      <c r="ERK194"/>
      <c r="ERL194"/>
      <c r="ERM194"/>
      <c r="ERN194"/>
      <c r="ERO194"/>
      <c r="ERP194"/>
      <c r="ERQ194"/>
      <c r="ERR194"/>
      <c r="ERS194"/>
      <c r="ERT194"/>
      <c r="ERU194"/>
      <c r="ERV194"/>
      <c r="ERW194"/>
      <c r="ERX194"/>
      <c r="ERY194"/>
      <c r="ERZ194"/>
      <c r="ESA194"/>
      <c r="ESB194"/>
      <c r="ESC194"/>
      <c r="ESD194"/>
      <c r="ESE194"/>
      <c r="ESF194"/>
      <c r="ESG194"/>
      <c r="ESH194"/>
      <c r="ESI194"/>
      <c r="ESJ194"/>
      <c r="ESK194"/>
      <c r="ESL194"/>
      <c r="ESM194"/>
      <c r="ESN194"/>
      <c r="ESO194"/>
      <c r="ESP194"/>
      <c r="ESQ194"/>
      <c r="ESR194"/>
      <c r="ESS194"/>
      <c r="EST194"/>
      <c r="ESU194"/>
      <c r="ESV194"/>
      <c r="ESW194"/>
      <c r="ESX194"/>
      <c r="ESY194"/>
      <c r="ESZ194"/>
      <c r="ETA194"/>
      <c r="ETB194"/>
      <c r="ETC194"/>
      <c r="ETD194"/>
      <c r="ETE194"/>
      <c r="ETF194"/>
      <c r="ETG194"/>
      <c r="ETH194"/>
      <c r="ETI194"/>
      <c r="ETJ194"/>
      <c r="ETK194"/>
      <c r="ETL194"/>
      <c r="ETM194"/>
      <c r="ETN194"/>
      <c r="ETO194"/>
      <c r="ETP194"/>
      <c r="ETQ194"/>
      <c r="ETR194"/>
      <c r="ETS194"/>
      <c r="ETT194"/>
      <c r="ETU194"/>
      <c r="ETV194"/>
      <c r="ETW194"/>
      <c r="ETX194"/>
      <c r="ETY194"/>
      <c r="ETZ194"/>
      <c r="EUA194"/>
      <c r="EUB194"/>
      <c r="EUC194"/>
      <c r="EUD194"/>
      <c r="EUE194"/>
      <c r="EUF194"/>
      <c r="EUG194"/>
      <c r="EUH194"/>
      <c r="EUI194"/>
      <c r="EUJ194"/>
      <c r="EUK194"/>
      <c r="EUL194"/>
      <c r="EUM194"/>
      <c r="EUN194"/>
      <c r="EUO194"/>
      <c r="EUP194"/>
      <c r="EUQ194"/>
      <c r="EUR194"/>
      <c r="EUS194"/>
      <c r="EUT194"/>
      <c r="EUU194"/>
      <c r="EUV194"/>
      <c r="EUW194"/>
      <c r="EUX194"/>
      <c r="EUY194"/>
      <c r="EUZ194"/>
      <c r="EVA194"/>
      <c r="EVB194"/>
      <c r="EVC194"/>
      <c r="EVD194"/>
      <c r="EVE194"/>
      <c r="EVF194"/>
      <c r="EVG194"/>
      <c r="EVH194"/>
      <c r="EVI194"/>
      <c r="EVJ194"/>
      <c r="EVK194"/>
      <c r="EVL194"/>
      <c r="EVM194"/>
      <c r="EVN194"/>
      <c r="EVO194"/>
      <c r="EVP194"/>
      <c r="EVQ194"/>
      <c r="EVR194"/>
      <c r="EVS194"/>
      <c r="EVT194"/>
      <c r="EVU194"/>
      <c r="EVV194"/>
      <c r="EVW194"/>
      <c r="EVX194"/>
      <c r="EVY194"/>
      <c r="EVZ194"/>
      <c r="EWA194"/>
      <c r="EWB194"/>
      <c r="EWC194"/>
      <c r="EWD194"/>
      <c r="EWE194"/>
      <c r="EWF194"/>
      <c r="EWG194"/>
      <c r="EWH194"/>
      <c r="EWI194"/>
      <c r="EWJ194"/>
      <c r="EWK194"/>
      <c r="EWL194"/>
      <c r="EWM194"/>
      <c r="EWN194"/>
      <c r="EWO194"/>
      <c r="EWP194"/>
      <c r="EWQ194"/>
      <c r="EWR194"/>
      <c r="EWS194"/>
      <c r="EWT194"/>
      <c r="EWU194"/>
      <c r="EWV194"/>
      <c r="EWW194"/>
      <c r="EWX194"/>
      <c r="EWY194"/>
      <c r="EWZ194"/>
      <c r="EXA194"/>
      <c r="EXB194"/>
      <c r="EXC194"/>
      <c r="EXD194"/>
      <c r="EXE194"/>
      <c r="EXF194"/>
      <c r="EXG194"/>
      <c r="EXH194"/>
      <c r="EXI194"/>
      <c r="EXJ194"/>
      <c r="EXK194"/>
      <c r="EXL194"/>
      <c r="EXM194"/>
      <c r="EXN194"/>
      <c r="EXO194"/>
      <c r="EXP194"/>
      <c r="EXQ194"/>
      <c r="EXR194"/>
      <c r="EXS194"/>
      <c r="EXT194"/>
      <c r="EXU194"/>
      <c r="EXV194"/>
      <c r="EXW194"/>
      <c r="EXX194"/>
      <c r="EXY194"/>
      <c r="EXZ194"/>
      <c r="EYA194"/>
      <c r="EYB194"/>
      <c r="EYC194"/>
      <c r="EYD194"/>
      <c r="EYE194"/>
      <c r="EYF194"/>
      <c r="EYG194"/>
      <c r="EYH194"/>
      <c r="EYI194"/>
      <c r="EYJ194"/>
      <c r="EYK194"/>
      <c r="EYL194"/>
      <c r="EYM194"/>
      <c r="EYN194"/>
      <c r="EYO194"/>
      <c r="EYP194"/>
      <c r="EYQ194"/>
      <c r="EYR194"/>
      <c r="EYS194"/>
      <c r="EYT194"/>
      <c r="EYU194"/>
      <c r="EYV194"/>
      <c r="EYW194"/>
      <c r="EYX194"/>
      <c r="EYY194"/>
      <c r="EYZ194"/>
      <c r="EZA194"/>
      <c r="EZB194"/>
      <c r="EZC194"/>
      <c r="EZD194"/>
      <c r="EZE194"/>
      <c r="EZF194"/>
      <c r="EZG194"/>
      <c r="EZH194"/>
      <c r="EZI194"/>
      <c r="EZJ194"/>
      <c r="EZK194"/>
      <c r="EZL194"/>
      <c r="EZM194"/>
      <c r="EZN194"/>
      <c r="EZO194"/>
      <c r="EZP194"/>
      <c r="EZQ194"/>
      <c r="EZR194"/>
      <c r="EZS194"/>
      <c r="EZT194"/>
      <c r="EZU194"/>
      <c r="EZV194"/>
      <c r="EZW194"/>
      <c r="EZX194"/>
      <c r="EZY194"/>
      <c r="EZZ194"/>
      <c r="FAA194"/>
      <c r="FAB194"/>
      <c r="FAC194"/>
      <c r="FAD194"/>
      <c r="FAE194"/>
      <c r="FAF194"/>
      <c r="FAG194"/>
      <c r="FAH194"/>
      <c r="FAI194"/>
      <c r="FAJ194"/>
      <c r="FAK194"/>
      <c r="FAL194"/>
      <c r="FAM194"/>
      <c r="FAN194"/>
      <c r="FAO194"/>
      <c r="FAP194"/>
      <c r="FAQ194"/>
      <c r="FAR194"/>
      <c r="FAS194"/>
      <c r="FAT194"/>
      <c r="FAU194"/>
      <c r="FAV194"/>
      <c r="FAW194"/>
      <c r="FAX194"/>
      <c r="FAY194"/>
      <c r="FAZ194"/>
      <c r="FBA194"/>
      <c r="FBB194"/>
      <c r="FBC194"/>
      <c r="FBD194"/>
      <c r="FBE194"/>
      <c r="FBF194"/>
      <c r="FBG194"/>
      <c r="FBH194"/>
      <c r="FBI194"/>
      <c r="FBJ194"/>
      <c r="FBK194"/>
      <c r="FBL194"/>
      <c r="FBM194"/>
      <c r="FBN194"/>
      <c r="FBO194"/>
      <c r="FBP194"/>
      <c r="FBQ194"/>
      <c r="FBR194"/>
      <c r="FBS194"/>
      <c r="FBT194"/>
      <c r="FBU194"/>
      <c r="FBV194"/>
      <c r="FBW194"/>
      <c r="FBX194"/>
      <c r="FBY194"/>
      <c r="FBZ194"/>
      <c r="FCA194"/>
      <c r="FCB194"/>
      <c r="FCC194"/>
      <c r="FCD194"/>
      <c r="FCE194"/>
      <c r="FCF194"/>
      <c r="FCG194"/>
      <c r="FCH194"/>
      <c r="FCI194"/>
      <c r="FCJ194"/>
      <c r="FCK194"/>
      <c r="FCL194"/>
      <c r="FCM194"/>
      <c r="FCN194"/>
      <c r="FCO194"/>
      <c r="FCP194"/>
      <c r="FCQ194"/>
      <c r="FCR194"/>
      <c r="FCS194"/>
      <c r="FCT194"/>
      <c r="FCU194"/>
      <c r="FCV194"/>
      <c r="FCW194"/>
      <c r="FCX194"/>
      <c r="FCY194"/>
      <c r="FCZ194"/>
      <c r="FDA194"/>
      <c r="FDB194"/>
      <c r="FDC194"/>
      <c r="FDD194"/>
      <c r="FDE194"/>
      <c r="FDF194"/>
      <c r="FDG194"/>
      <c r="FDH194"/>
      <c r="FDI194"/>
      <c r="FDJ194"/>
      <c r="FDK194"/>
      <c r="FDL194"/>
      <c r="FDM194"/>
      <c r="FDN194"/>
      <c r="FDO194"/>
      <c r="FDP194"/>
      <c r="FDQ194"/>
      <c r="FDR194"/>
      <c r="FDS194"/>
      <c r="FDT194"/>
      <c r="FDU194"/>
      <c r="FDV194"/>
      <c r="FDW194"/>
      <c r="FDX194"/>
      <c r="FDY194"/>
      <c r="FDZ194"/>
      <c r="FEA194"/>
      <c r="FEB194"/>
      <c r="FEC194"/>
      <c r="FED194"/>
      <c r="FEE194"/>
      <c r="FEF194"/>
      <c r="FEG194"/>
      <c r="FEH194"/>
      <c r="FEI194"/>
      <c r="FEJ194"/>
      <c r="FEK194"/>
      <c r="FEL194"/>
      <c r="FEM194"/>
      <c r="FEN194"/>
      <c r="FEO194"/>
      <c r="FEP194"/>
      <c r="FEQ194"/>
      <c r="FER194"/>
      <c r="FES194"/>
      <c r="FET194"/>
      <c r="FEU194"/>
      <c r="FEV194"/>
      <c r="FEW194"/>
      <c r="FEX194"/>
      <c r="FEY194"/>
      <c r="FEZ194"/>
      <c r="FFA194"/>
      <c r="FFB194"/>
      <c r="FFC194"/>
      <c r="FFD194"/>
      <c r="FFE194"/>
      <c r="FFF194"/>
      <c r="FFG194"/>
      <c r="FFH194"/>
      <c r="FFI194"/>
      <c r="FFJ194"/>
      <c r="FFK194"/>
      <c r="FFL194"/>
      <c r="FFM194"/>
      <c r="FFN194"/>
      <c r="FFO194"/>
      <c r="FFP194"/>
      <c r="FFQ194"/>
      <c r="FFR194"/>
      <c r="FFS194"/>
      <c r="FFT194"/>
      <c r="FFU194"/>
      <c r="FFV194"/>
      <c r="FFW194"/>
      <c r="FFX194"/>
      <c r="FFY194"/>
      <c r="FFZ194"/>
      <c r="FGA194"/>
      <c r="FGB194"/>
      <c r="FGC194"/>
      <c r="FGD194"/>
      <c r="FGE194"/>
      <c r="FGF194"/>
      <c r="FGG194"/>
      <c r="FGH194"/>
      <c r="FGI194"/>
      <c r="FGJ194"/>
      <c r="FGK194"/>
      <c r="FGL194"/>
      <c r="FGM194"/>
      <c r="FGN194"/>
      <c r="FGO194"/>
      <c r="FGP194"/>
      <c r="FGQ194"/>
      <c r="FGR194"/>
      <c r="FGS194"/>
      <c r="FGT194"/>
      <c r="FGU194"/>
      <c r="FGV194"/>
      <c r="FGW194"/>
      <c r="FGX194"/>
      <c r="FGY194"/>
      <c r="FGZ194"/>
      <c r="FHA194"/>
      <c r="FHB194"/>
      <c r="FHC194"/>
      <c r="FHD194"/>
      <c r="FHE194"/>
      <c r="FHF194"/>
      <c r="FHG194"/>
      <c r="FHH194"/>
      <c r="FHI194"/>
      <c r="FHJ194"/>
      <c r="FHK194"/>
      <c r="FHL194"/>
      <c r="FHM194"/>
      <c r="FHN194"/>
      <c r="FHO194"/>
      <c r="FHP194"/>
      <c r="FHQ194"/>
      <c r="FHR194"/>
      <c r="FHS194"/>
      <c r="FHT194"/>
      <c r="FHU194"/>
      <c r="FHV194"/>
      <c r="FHW194"/>
      <c r="FHX194"/>
      <c r="FHY194"/>
      <c r="FHZ194"/>
      <c r="FIA194"/>
      <c r="FIB194"/>
      <c r="FIC194"/>
      <c r="FID194"/>
      <c r="FIE194"/>
      <c r="FIF194"/>
      <c r="FIG194"/>
      <c r="FIH194"/>
      <c r="FII194"/>
      <c r="FIJ194"/>
      <c r="FIK194"/>
      <c r="FIL194"/>
      <c r="FIM194"/>
      <c r="FIN194"/>
      <c r="FIO194"/>
      <c r="FIP194"/>
      <c r="FIQ194"/>
      <c r="FIR194"/>
      <c r="FIS194"/>
      <c r="FIT194"/>
      <c r="FIU194"/>
      <c r="FIV194"/>
      <c r="FIW194"/>
      <c r="FIX194"/>
      <c r="FIY194"/>
      <c r="FIZ194"/>
      <c r="FJA194"/>
      <c r="FJB194"/>
      <c r="FJC194"/>
      <c r="FJD194"/>
      <c r="FJE194"/>
      <c r="FJF194"/>
      <c r="FJG194"/>
      <c r="FJH194"/>
      <c r="FJI194"/>
      <c r="FJJ194"/>
      <c r="FJK194"/>
      <c r="FJL194"/>
      <c r="FJM194"/>
      <c r="FJN194"/>
      <c r="FJO194"/>
      <c r="FJP194"/>
      <c r="FJQ194"/>
      <c r="FJR194"/>
      <c r="FJS194"/>
      <c r="FJT194"/>
      <c r="FJU194"/>
      <c r="FJV194"/>
      <c r="FJW194"/>
      <c r="FJX194"/>
      <c r="FJY194"/>
      <c r="FJZ194"/>
      <c r="FKA194"/>
      <c r="FKB194"/>
      <c r="FKC194"/>
      <c r="FKD194"/>
      <c r="FKE194"/>
      <c r="FKF194"/>
      <c r="FKG194"/>
      <c r="FKH194"/>
      <c r="FKI194"/>
      <c r="FKJ194"/>
      <c r="FKK194"/>
      <c r="FKL194"/>
      <c r="FKM194"/>
      <c r="FKN194"/>
      <c r="FKO194"/>
      <c r="FKP194"/>
      <c r="FKQ194"/>
      <c r="FKR194"/>
      <c r="FKS194"/>
      <c r="FKT194"/>
      <c r="FKU194"/>
      <c r="FKV194"/>
      <c r="FKW194"/>
      <c r="FKX194"/>
      <c r="FKY194"/>
      <c r="FKZ194"/>
      <c r="FLA194"/>
      <c r="FLB194"/>
      <c r="FLC194"/>
      <c r="FLD194"/>
      <c r="FLE194"/>
      <c r="FLF194"/>
      <c r="FLG194"/>
      <c r="FLH194"/>
      <c r="FLI194"/>
      <c r="FLJ194"/>
      <c r="FLK194"/>
      <c r="FLL194"/>
      <c r="FLM194"/>
      <c r="FLN194"/>
      <c r="FLO194"/>
      <c r="FLP194"/>
      <c r="FLQ194"/>
      <c r="FLR194"/>
      <c r="FLS194"/>
      <c r="FLT194"/>
      <c r="FLU194"/>
      <c r="FLV194"/>
      <c r="FLW194"/>
      <c r="FLX194"/>
      <c r="FLY194"/>
      <c r="FLZ194"/>
      <c r="FMA194"/>
      <c r="FMB194"/>
      <c r="FMC194"/>
      <c r="FMD194"/>
      <c r="FME194"/>
      <c r="FMF194"/>
      <c r="FMG194"/>
      <c r="FMH194"/>
      <c r="FMI194"/>
      <c r="FMJ194"/>
      <c r="FMK194"/>
      <c r="FML194"/>
      <c r="FMM194"/>
      <c r="FMN194"/>
      <c r="FMO194"/>
      <c r="FMP194"/>
      <c r="FMQ194"/>
      <c r="FMR194"/>
      <c r="FMS194"/>
      <c r="FMT194"/>
      <c r="FMU194"/>
      <c r="FMV194"/>
      <c r="FMW194"/>
      <c r="FMX194"/>
      <c r="FMY194"/>
      <c r="FMZ194"/>
      <c r="FNA194"/>
      <c r="FNB194"/>
      <c r="FNC194"/>
      <c r="FND194"/>
      <c r="FNE194"/>
      <c r="FNF194"/>
      <c r="FNG194"/>
      <c r="FNH194"/>
      <c r="FNI194"/>
      <c r="FNJ194"/>
      <c r="FNK194"/>
      <c r="FNL194"/>
      <c r="FNM194"/>
      <c r="FNN194"/>
      <c r="FNO194"/>
      <c r="FNP194"/>
      <c r="FNQ194"/>
      <c r="FNR194"/>
      <c r="FNS194"/>
      <c r="FNT194"/>
      <c r="FNU194"/>
      <c r="FNV194"/>
      <c r="FNW194"/>
      <c r="FNX194"/>
      <c r="FNY194"/>
      <c r="FNZ194"/>
      <c r="FOA194"/>
      <c r="FOB194"/>
      <c r="FOC194"/>
      <c r="FOD194"/>
      <c r="FOE194"/>
      <c r="FOF194"/>
      <c r="FOG194"/>
      <c r="FOH194"/>
      <c r="FOI194"/>
      <c r="FOJ194"/>
      <c r="FOK194"/>
      <c r="FOL194"/>
      <c r="FOM194"/>
      <c r="FON194"/>
      <c r="FOO194"/>
      <c r="FOP194"/>
      <c r="FOQ194"/>
      <c r="FOR194"/>
      <c r="FOS194"/>
      <c r="FOT194"/>
      <c r="FOU194"/>
      <c r="FOV194"/>
      <c r="FOW194"/>
      <c r="FOX194"/>
      <c r="FOY194"/>
      <c r="FOZ194"/>
      <c r="FPA194"/>
      <c r="FPB194"/>
      <c r="FPC194"/>
      <c r="FPD194"/>
      <c r="FPE194"/>
      <c r="FPF194"/>
      <c r="FPG194"/>
      <c r="FPH194"/>
      <c r="FPI194"/>
      <c r="FPJ194"/>
      <c r="FPK194"/>
      <c r="FPL194"/>
      <c r="FPM194"/>
      <c r="FPN194"/>
      <c r="FPO194"/>
      <c r="FPP194"/>
      <c r="FPQ194"/>
      <c r="FPR194"/>
      <c r="FPS194"/>
      <c r="FPT194"/>
      <c r="FPU194"/>
      <c r="FPV194"/>
      <c r="FPW194"/>
      <c r="FPX194"/>
      <c r="FPY194"/>
      <c r="FPZ194"/>
      <c r="FQA194"/>
      <c r="FQB194"/>
      <c r="FQC194"/>
      <c r="FQD194"/>
      <c r="FQE194"/>
      <c r="FQF194"/>
      <c r="FQG194"/>
      <c r="FQH194"/>
      <c r="FQI194"/>
      <c r="FQJ194"/>
      <c r="FQK194"/>
      <c r="FQL194"/>
      <c r="FQM194"/>
      <c r="FQN194"/>
      <c r="FQO194"/>
      <c r="FQP194"/>
      <c r="FQQ194"/>
      <c r="FQR194"/>
      <c r="FQS194"/>
      <c r="FQT194"/>
      <c r="FQU194"/>
      <c r="FQV194"/>
      <c r="FQW194"/>
      <c r="FQX194"/>
      <c r="FQY194"/>
      <c r="FQZ194"/>
      <c r="FRA194"/>
      <c r="FRB194"/>
      <c r="FRC194"/>
      <c r="FRD194"/>
      <c r="FRE194"/>
      <c r="FRF194"/>
      <c r="FRG194"/>
      <c r="FRH194"/>
      <c r="FRI194"/>
      <c r="FRJ194"/>
      <c r="FRK194"/>
      <c r="FRL194"/>
      <c r="FRM194"/>
      <c r="FRN194"/>
      <c r="FRO194"/>
      <c r="FRP194"/>
      <c r="FRQ194"/>
      <c r="FRR194"/>
      <c r="FRS194"/>
      <c r="FRT194"/>
      <c r="FRU194"/>
      <c r="FRV194"/>
      <c r="FRW194"/>
      <c r="FRX194"/>
      <c r="FRY194"/>
      <c r="FRZ194"/>
      <c r="FSA194"/>
      <c r="FSB194"/>
      <c r="FSC194"/>
      <c r="FSD194"/>
      <c r="FSE194"/>
      <c r="FSF194"/>
      <c r="FSG194"/>
      <c r="FSH194"/>
      <c r="FSI194"/>
      <c r="FSJ194"/>
      <c r="FSK194"/>
      <c r="FSL194"/>
      <c r="FSM194"/>
      <c r="FSN194"/>
      <c r="FSO194"/>
      <c r="FSP194"/>
      <c r="FSQ194"/>
      <c r="FSR194"/>
      <c r="FSS194"/>
      <c r="FST194"/>
      <c r="FSU194"/>
      <c r="FSV194"/>
      <c r="FSW194"/>
      <c r="FSX194"/>
      <c r="FSY194"/>
      <c r="FSZ194"/>
      <c r="FTA194"/>
      <c r="FTB194"/>
      <c r="FTC194"/>
      <c r="FTD194"/>
      <c r="FTE194"/>
      <c r="FTF194"/>
      <c r="FTG194"/>
      <c r="FTH194"/>
      <c r="FTI194"/>
      <c r="FTJ194"/>
      <c r="FTK194"/>
      <c r="FTL194"/>
      <c r="FTM194"/>
      <c r="FTN194"/>
      <c r="FTO194"/>
      <c r="FTP194"/>
      <c r="FTQ194"/>
      <c r="FTR194"/>
      <c r="FTS194"/>
      <c r="FTT194"/>
      <c r="FTU194"/>
      <c r="FTV194"/>
      <c r="FTW194"/>
      <c r="FTX194"/>
      <c r="FTY194"/>
      <c r="FTZ194"/>
      <c r="FUA194"/>
      <c r="FUB194"/>
      <c r="FUC194"/>
      <c r="FUD194"/>
      <c r="FUE194"/>
      <c r="FUF194"/>
      <c r="FUG194"/>
      <c r="FUH194"/>
      <c r="FUI194"/>
      <c r="FUJ194"/>
      <c r="FUK194"/>
      <c r="FUL194"/>
      <c r="FUM194"/>
      <c r="FUN194"/>
      <c r="FUO194"/>
      <c r="FUP194"/>
      <c r="FUQ194"/>
      <c r="FUR194"/>
      <c r="FUS194"/>
      <c r="FUT194"/>
      <c r="FUU194"/>
      <c r="FUV194"/>
      <c r="FUW194"/>
      <c r="FUX194"/>
      <c r="FUY194"/>
      <c r="FUZ194"/>
      <c r="FVA194"/>
      <c r="FVB194"/>
      <c r="FVC194"/>
      <c r="FVD194"/>
      <c r="FVE194"/>
      <c r="FVF194"/>
      <c r="FVG194"/>
      <c r="FVH194"/>
      <c r="FVI194"/>
      <c r="FVJ194"/>
      <c r="FVK194"/>
      <c r="FVL194"/>
      <c r="FVM194"/>
      <c r="FVN194"/>
      <c r="FVO194"/>
      <c r="FVP194"/>
      <c r="FVQ194"/>
      <c r="FVR194"/>
      <c r="FVS194"/>
      <c r="FVT194"/>
      <c r="FVU194"/>
      <c r="FVV194"/>
      <c r="FVW194"/>
      <c r="FVX194"/>
      <c r="FVY194"/>
      <c r="FVZ194"/>
      <c r="FWA194"/>
      <c r="FWB194"/>
      <c r="FWC194"/>
      <c r="FWD194"/>
      <c r="FWE194"/>
      <c r="FWF194"/>
      <c r="FWG194"/>
      <c r="FWH194"/>
      <c r="FWI194"/>
      <c r="FWJ194"/>
      <c r="FWK194"/>
      <c r="FWL194"/>
      <c r="FWM194"/>
      <c r="FWN194"/>
      <c r="FWO194"/>
      <c r="FWP194"/>
      <c r="FWQ194"/>
      <c r="FWR194"/>
      <c r="FWS194"/>
      <c r="FWT194"/>
      <c r="FWU194"/>
      <c r="FWV194"/>
      <c r="FWW194"/>
      <c r="FWX194"/>
      <c r="FWY194"/>
      <c r="FWZ194"/>
      <c r="FXA194"/>
      <c r="FXB194"/>
      <c r="FXC194"/>
      <c r="FXD194"/>
      <c r="FXE194"/>
      <c r="FXF194"/>
      <c r="FXG194"/>
      <c r="FXH194"/>
      <c r="FXI194"/>
      <c r="FXJ194"/>
      <c r="FXK194"/>
      <c r="FXL194"/>
      <c r="FXM194"/>
      <c r="FXN194"/>
      <c r="FXO194"/>
      <c r="FXP194"/>
      <c r="FXQ194"/>
      <c r="FXR194"/>
      <c r="FXS194"/>
      <c r="FXT194"/>
      <c r="FXU194"/>
      <c r="FXV194"/>
      <c r="FXW194"/>
      <c r="FXX194"/>
      <c r="FXY194"/>
      <c r="FXZ194"/>
      <c r="FYA194"/>
      <c r="FYB194"/>
      <c r="FYC194"/>
      <c r="FYD194"/>
      <c r="FYE194"/>
      <c r="FYF194"/>
      <c r="FYG194"/>
      <c r="FYH194"/>
      <c r="FYI194"/>
      <c r="FYJ194"/>
      <c r="FYK194"/>
      <c r="FYL194"/>
      <c r="FYM194"/>
      <c r="FYN194"/>
      <c r="FYO194"/>
      <c r="FYP194"/>
      <c r="FYQ194"/>
      <c r="FYR194"/>
      <c r="FYS194"/>
      <c r="FYT194"/>
      <c r="FYU194"/>
      <c r="FYV194"/>
      <c r="FYW194"/>
      <c r="FYX194"/>
      <c r="FYY194"/>
      <c r="FYZ194"/>
      <c r="FZA194"/>
      <c r="FZB194"/>
      <c r="FZC194"/>
      <c r="FZD194"/>
      <c r="FZE194"/>
      <c r="FZF194"/>
      <c r="FZG194"/>
      <c r="FZH194"/>
      <c r="FZI194"/>
      <c r="FZJ194"/>
      <c r="FZK194"/>
      <c r="FZL194"/>
      <c r="FZM194"/>
      <c r="FZN194"/>
      <c r="FZO194"/>
      <c r="FZP194"/>
      <c r="FZQ194"/>
      <c r="FZR194"/>
      <c r="FZS194"/>
      <c r="FZT194"/>
      <c r="FZU194"/>
      <c r="FZV194"/>
      <c r="FZW194"/>
      <c r="FZX194"/>
      <c r="FZY194"/>
      <c r="FZZ194"/>
      <c r="GAA194"/>
      <c r="GAB194"/>
      <c r="GAC194"/>
      <c r="GAD194"/>
      <c r="GAE194"/>
      <c r="GAF194"/>
      <c r="GAG194"/>
      <c r="GAH194"/>
      <c r="GAI194"/>
      <c r="GAJ194"/>
      <c r="GAK194"/>
      <c r="GAL194"/>
      <c r="GAM194"/>
      <c r="GAN194"/>
      <c r="GAO194"/>
      <c r="GAP194"/>
      <c r="GAQ194"/>
      <c r="GAR194"/>
      <c r="GAS194"/>
      <c r="GAT194"/>
      <c r="GAU194"/>
      <c r="GAV194"/>
      <c r="GAW194"/>
      <c r="GAX194"/>
      <c r="GAY194"/>
      <c r="GAZ194"/>
      <c r="GBA194"/>
      <c r="GBB194"/>
      <c r="GBC194"/>
      <c r="GBD194"/>
      <c r="GBE194"/>
      <c r="GBF194"/>
      <c r="GBG194"/>
      <c r="GBH194"/>
      <c r="GBI194"/>
      <c r="GBJ194"/>
      <c r="GBK194"/>
      <c r="GBL194"/>
      <c r="GBM194"/>
      <c r="GBN194"/>
      <c r="GBO194"/>
      <c r="GBP194"/>
      <c r="GBQ194"/>
      <c r="GBR194"/>
      <c r="GBS194"/>
      <c r="GBT194"/>
      <c r="GBU194"/>
      <c r="GBV194"/>
      <c r="GBW194"/>
      <c r="GBX194"/>
      <c r="GBY194"/>
      <c r="GBZ194"/>
      <c r="GCA194"/>
      <c r="GCB194"/>
      <c r="GCC194"/>
      <c r="GCD194"/>
      <c r="GCE194"/>
      <c r="GCF194"/>
      <c r="GCG194"/>
      <c r="GCH194"/>
      <c r="GCI194"/>
      <c r="GCJ194"/>
      <c r="GCK194"/>
      <c r="GCL194"/>
      <c r="GCM194"/>
      <c r="GCN194"/>
      <c r="GCO194"/>
      <c r="GCP194"/>
      <c r="GCQ194"/>
      <c r="GCR194"/>
      <c r="GCS194"/>
      <c r="GCT194"/>
      <c r="GCU194"/>
      <c r="GCV194"/>
      <c r="GCW194"/>
      <c r="GCX194"/>
      <c r="GCY194"/>
      <c r="GCZ194"/>
      <c r="GDA194"/>
      <c r="GDB194"/>
      <c r="GDC194"/>
      <c r="GDD194"/>
      <c r="GDE194"/>
      <c r="GDF194"/>
      <c r="GDG194"/>
      <c r="GDH194"/>
      <c r="GDI194"/>
      <c r="GDJ194"/>
      <c r="GDK194"/>
      <c r="GDL194"/>
      <c r="GDM194"/>
      <c r="GDN194"/>
      <c r="GDO194"/>
      <c r="GDP194"/>
      <c r="GDQ194"/>
      <c r="GDR194"/>
      <c r="GDS194"/>
      <c r="GDT194"/>
      <c r="GDU194"/>
      <c r="GDV194"/>
      <c r="GDW194"/>
      <c r="GDX194"/>
      <c r="GDY194"/>
      <c r="GDZ194"/>
      <c r="GEA194"/>
      <c r="GEB194"/>
      <c r="GEC194"/>
      <c r="GED194"/>
      <c r="GEE194"/>
      <c r="GEF194"/>
      <c r="GEG194"/>
      <c r="GEH194"/>
      <c r="GEI194"/>
      <c r="GEJ194"/>
      <c r="GEK194"/>
      <c r="GEL194"/>
      <c r="GEM194"/>
      <c r="GEN194"/>
      <c r="GEO194"/>
      <c r="GEP194"/>
      <c r="GEQ194"/>
      <c r="GER194"/>
      <c r="GES194"/>
      <c r="GET194"/>
      <c r="GEU194"/>
      <c r="GEV194"/>
      <c r="GEW194"/>
      <c r="GEX194"/>
      <c r="GEY194"/>
      <c r="GEZ194"/>
      <c r="GFA194"/>
      <c r="GFB194"/>
      <c r="GFC194"/>
      <c r="GFD194"/>
      <c r="GFE194"/>
      <c r="GFF194"/>
      <c r="GFG194"/>
      <c r="GFH194"/>
      <c r="GFI194"/>
      <c r="GFJ194"/>
      <c r="GFK194"/>
      <c r="GFL194"/>
      <c r="GFM194"/>
      <c r="GFN194"/>
      <c r="GFO194"/>
      <c r="GFP194"/>
      <c r="GFQ194"/>
      <c r="GFR194"/>
      <c r="GFS194"/>
      <c r="GFT194"/>
      <c r="GFU194"/>
      <c r="GFV194"/>
      <c r="GFW194"/>
      <c r="GFX194"/>
      <c r="GFY194"/>
      <c r="GFZ194"/>
      <c r="GGA194"/>
      <c r="GGB194"/>
      <c r="GGC194"/>
      <c r="GGD194"/>
      <c r="GGE194"/>
      <c r="GGF194"/>
      <c r="GGG194"/>
      <c r="GGH194"/>
      <c r="GGI194"/>
      <c r="GGJ194"/>
      <c r="GGK194"/>
      <c r="GGL194"/>
      <c r="GGM194"/>
      <c r="GGN194"/>
      <c r="GGO194"/>
      <c r="GGP194"/>
      <c r="GGQ194"/>
      <c r="GGR194"/>
      <c r="GGS194"/>
      <c r="GGT194"/>
      <c r="GGU194"/>
      <c r="GGV194"/>
      <c r="GGW194"/>
      <c r="GGX194"/>
      <c r="GGY194"/>
      <c r="GGZ194"/>
      <c r="GHA194"/>
      <c r="GHB194"/>
      <c r="GHC194"/>
      <c r="GHD194"/>
      <c r="GHE194"/>
      <c r="GHF194"/>
      <c r="GHG194"/>
      <c r="GHH194"/>
      <c r="GHI194"/>
      <c r="GHJ194"/>
      <c r="GHK194"/>
      <c r="GHL194"/>
      <c r="GHM194"/>
      <c r="GHN194"/>
      <c r="GHO194"/>
      <c r="GHP194"/>
      <c r="GHQ194"/>
      <c r="GHR194"/>
      <c r="GHS194"/>
      <c r="GHT194"/>
      <c r="GHU194"/>
      <c r="GHV194"/>
      <c r="GHW194"/>
      <c r="GHX194"/>
      <c r="GHY194"/>
      <c r="GHZ194"/>
      <c r="GIA194"/>
      <c r="GIB194"/>
      <c r="GIC194"/>
      <c r="GID194"/>
      <c r="GIE194"/>
      <c r="GIF194"/>
      <c r="GIG194"/>
      <c r="GIH194"/>
      <c r="GII194"/>
      <c r="GIJ194"/>
      <c r="GIK194"/>
      <c r="GIL194"/>
      <c r="GIM194"/>
      <c r="GIN194"/>
      <c r="GIO194"/>
      <c r="GIP194"/>
      <c r="GIQ194"/>
      <c r="GIR194"/>
      <c r="GIS194"/>
      <c r="GIT194"/>
      <c r="GIU194"/>
      <c r="GIV194"/>
      <c r="GIW194"/>
      <c r="GIX194"/>
      <c r="GIY194"/>
      <c r="GIZ194"/>
      <c r="GJA194"/>
      <c r="GJB194"/>
      <c r="GJC194"/>
      <c r="GJD194"/>
      <c r="GJE194"/>
      <c r="GJF194"/>
      <c r="GJG194"/>
      <c r="GJH194"/>
      <c r="GJI194"/>
      <c r="GJJ194"/>
      <c r="GJK194"/>
      <c r="GJL194"/>
      <c r="GJM194"/>
      <c r="GJN194"/>
      <c r="GJO194"/>
      <c r="GJP194"/>
      <c r="GJQ194"/>
      <c r="GJR194"/>
      <c r="GJS194"/>
      <c r="GJT194"/>
      <c r="GJU194"/>
      <c r="GJV194"/>
      <c r="GJW194"/>
      <c r="GJX194"/>
      <c r="GJY194"/>
      <c r="GJZ194"/>
      <c r="GKA194"/>
      <c r="GKB194"/>
      <c r="GKC194"/>
      <c r="GKD194"/>
      <c r="GKE194"/>
      <c r="GKF194"/>
      <c r="GKG194"/>
      <c r="GKH194"/>
      <c r="GKI194"/>
      <c r="GKJ194"/>
      <c r="GKK194"/>
      <c r="GKL194"/>
      <c r="GKM194"/>
      <c r="GKN194"/>
      <c r="GKO194"/>
      <c r="GKP194"/>
      <c r="GKQ194"/>
      <c r="GKR194"/>
      <c r="GKS194"/>
      <c r="GKT194"/>
      <c r="GKU194"/>
      <c r="GKV194"/>
      <c r="GKW194"/>
      <c r="GKX194"/>
      <c r="GKY194"/>
      <c r="GKZ194"/>
      <c r="GLA194"/>
      <c r="GLB194"/>
      <c r="GLC194"/>
      <c r="GLD194"/>
      <c r="GLE194"/>
      <c r="GLF194"/>
      <c r="GLG194"/>
      <c r="GLH194"/>
      <c r="GLI194"/>
      <c r="GLJ194"/>
      <c r="GLK194"/>
      <c r="GLL194"/>
      <c r="GLM194"/>
      <c r="GLN194"/>
      <c r="GLO194"/>
      <c r="GLP194"/>
      <c r="GLQ194"/>
      <c r="GLR194"/>
      <c r="GLS194"/>
      <c r="GLT194"/>
      <c r="GLU194"/>
      <c r="GLV194"/>
      <c r="GLW194"/>
      <c r="GLX194"/>
      <c r="GLY194"/>
      <c r="GLZ194"/>
      <c r="GMA194"/>
      <c r="GMB194"/>
      <c r="GMC194"/>
      <c r="GMD194"/>
      <c r="GME194"/>
      <c r="GMF194"/>
      <c r="GMG194"/>
      <c r="GMH194"/>
      <c r="GMI194"/>
      <c r="GMJ194"/>
      <c r="GMK194"/>
      <c r="GML194"/>
      <c r="GMM194"/>
      <c r="GMN194"/>
      <c r="GMO194"/>
      <c r="GMP194"/>
      <c r="GMQ194"/>
      <c r="GMR194"/>
      <c r="GMS194"/>
      <c r="GMT194"/>
      <c r="GMU194"/>
      <c r="GMV194"/>
      <c r="GMW194"/>
      <c r="GMX194"/>
      <c r="GMY194"/>
      <c r="GMZ194"/>
      <c r="GNA194"/>
      <c r="GNB194"/>
      <c r="GNC194"/>
      <c r="GND194"/>
      <c r="GNE194"/>
      <c r="GNF194"/>
      <c r="GNG194"/>
      <c r="GNH194"/>
      <c r="GNI194"/>
      <c r="GNJ194"/>
      <c r="GNK194"/>
      <c r="GNL194"/>
      <c r="GNM194"/>
      <c r="GNN194"/>
      <c r="GNO194"/>
      <c r="GNP194"/>
      <c r="GNQ194"/>
      <c r="GNR194"/>
      <c r="GNS194"/>
      <c r="GNT194"/>
      <c r="GNU194"/>
      <c r="GNV194"/>
      <c r="GNW194"/>
      <c r="GNX194"/>
      <c r="GNY194"/>
      <c r="GNZ194"/>
      <c r="GOA194"/>
      <c r="GOB194"/>
      <c r="GOC194"/>
      <c r="GOD194"/>
      <c r="GOE194"/>
      <c r="GOF194"/>
      <c r="GOG194"/>
      <c r="GOH194"/>
      <c r="GOI194"/>
      <c r="GOJ194"/>
      <c r="GOK194"/>
      <c r="GOL194"/>
      <c r="GOM194"/>
      <c r="GON194"/>
      <c r="GOO194"/>
      <c r="GOP194"/>
      <c r="GOQ194"/>
      <c r="GOR194"/>
      <c r="GOS194"/>
      <c r="GOT194"/>
      <c r="GOU194"/>
      <c r="GOV194"/>
      <c r="GOW194"/>
      <c r="GOX194"/>
      <c r="GOY194"/>
      <c r="GOZ194"/>
      <c r="GPA194"/>
      <c r="GPB194"/>
      <c r="GPC194"/>
      <c r="GPD194"/>
      <c r="GPE194"/>
      <c r="GPF194"/>
      <c r="GPG194"/>
      <c r="GPH194"/>
      <c r="GPI194"/>
      <c r="GPJ194"/>
      <c r="GPK194"/>
      <c r="GPL194"/>
      <c r="GPM194"/>
      <c r="GPN194"/>
      <c r="GPO194"/>
      <c r="GPP194"/>
      <c r="GPQ194"/>
      <c r="GPR194"/>
      <c r="GPS194"/>
      <c r="GPT194"/>
      <c r="GPU194"/>
      <c r="GPV194"/>
      <c r="GPW194"/>
      <c r="GPX194"/>
      <c r="GPY194"/>
      <c r="GPZ194"/>
      <c r="GQA194"/>
      <c r="GQB194"/>
      <c r="GQC194"/>
      <c r="GQD194"/>
      <c r="GQE194"/>
      <c r="GQF194"/>
      <c r="GQG194"/>
      <c r="GQH194"/>
      <c r="GQI194"/>
      <c r="GQJ194"/>
      <c r="GQK194"/>
      <c r="GQL194"/>
      <c r="GQM194"/>
      <c r="GQN194"/>
      <c r="GQO194"/>
      <c r="GQP194"/>
      <c r="GQQ194"/>
      <c r="GQR194"/>
      <c r="GQS194"/>
      <c r="GQT194"/>
      <c r="GQU194"/>
      <c r="GQV194"/>
      <c r="GQW194"/>
      <c r="GQX194"/>
      <c r="GQY194"/>
      <c r="GQZ194"/>
      <c r="GRA194"/>
      <c r="GRB194"/>
      <c r="GRC194"/>
      <c r="GRD194"/>
      <c r="GRE194"/>
      <c r="GRF194"/>
      <c r="GRG194"/>
      <c r="GRH194"/>
      <c r="GRI194"/>
      <c r="GRJ194"/>
      <c r="GRK194"/>
      <c r="GRL194"/>
      <c r="GRM194"/>
      <c r="GRN194"/>
      <c r="GRO194"/>
      <c r="GRP194"/>
      <c r="GRQ194"/>
      <c r="GRR194"/>
      <c r="GRS194"/>
      <c r="GRT194"/>
      <c r="GRU194"/>
      <c r="GRV194"/>
      <c r="GRW194"/>
      <c r="GRX194"/>
      <c r="GRY194"/>
      <c r="GRZ194"/>
      <c r="GSA194"/>
      <c r="GSB194"/>
      <c r="GSC194"/>
      <c r="GSD194"/>
      <c r="GSE194"/>
      <c r="GSF194"/>
      <c r="GSG194"/>
      <c r="GSH194"/>
      <c r="GSI194"/>
      <c r="GSJ194"/>
      <c r="GSK194"/>
      <c r="GSL194"/>
      <c r="GSM194"/>
      <c r="GSN194"/>
      <c r="GSO194"/>
      <c r="GSP194"/>
      <c r="GSQ194"/>
      <c r="GSR194"/>
      <c r="GSS194"/>
      <c r="GST194"/>
      <c r="GSU194"/>
      <c r="GSV194"/>
      <c r="GSW194"/>
      <c r="GSX194"/>
      <c r="GSY194"/>
      <c r="GSZ194"/>
      <c r="GTA194"/>
      <c r="GTB194"/>
      <c r="GTC194"/>
      <c r="GTD194"/>
      <c r="GTE194"/>
      <c r="GTF194"/>
      <c r="GTG194"/>
      <c r="GTH194"/>
      <c r="GTI194"/>
      <c r="GTJ194"/>
      <c r="GTK194"/>
      <c r="GTL194"/>
      <c r="GTM194"/>
      <c r="GTN194"/>
      <c r="GTO194"/>
      <c r="GTP194"/>
      <c r="GTQ194"/>
      <c r="GTR194"/>
      <c r="GTS194"/>
      <c r="GTT194"/>
      <c r="GTU194"/>
      <c r="GTV194"/>
      <c r="GTW194"/>
      <c r="GTX194"/>
      <c r="GTY194"/>
      <c r="GTZ194"/>
      <c r="GUA194"/>
      <c r="GUB194"/>
      <c r="GUC194"/>
      <c r="GUD194"/>
      <c r="GUE194"/>
      <c r="GUF194"/>
      <c r="GUG194"/>
      <c r="GUH194"/>
      <c r="GUI194"/>
      <c r="GUJ194"/>
      <c r="GUK194"/>
      <c r="GUL194"/>
      <c r="GUM194"/>
      <c r="GUN194"/>
      <c r="GUO194"/>
      <c r="GUP194"/>
      <c r="GUQ194"/>
      <c r="GUR194"/>
      <c r="GUS194"/>
      <c r="GUT194"/>
      <c r="GUU194"/>
      <c r="GUV194"/>
      <c r="GUW194"/>
      <c r="GUX194"/>
      <c r="GUY194"/>
      <c r="GUZ194"/>
      <c r="GVA194"/>
      <c r="GVB194"/>
      <c r="GVC194"/>
      <c r="GVD194"/>
      <c r="GVE194"/>
      <c r="GVF194"/>
      <c r="GVG194"/>
      <c r="GVH194"/>
      <c r="GVI194"/>
      <c r="GVJ194"/>
      <c r="GVK194"/>
      <c r="GVL194"/>
      <c r="GVM194"/>
      <c r="GVN194"/>
      <c r="GVO194"/>
      <c r="GVP194"/>
      <c r="GVQ194"/>
      <c r="GVR194"/>
      <c r="GVS194"/>
      <c r="GVT194"/>
      <c r="GVU194"/>
      <c r="GVV194"/>
      <c r="GVW194"/>
      <c r="GVX194"/>
      <c r="GVY194"/>
      <c r="GVZ194"/>
      <c r="GWA194"/>
      <c r="GWB194"/>
      <c r="GWC194"/>
      <c r="GWD194"/>
      <c r="GWE194"/>
      <c r="GWF194"/>
      <c r="GWG194"/>
      <c r="GWH194"/>
      <c r="GWI194"/>
      <c r="GWJ194"/>
      <c r="GWK194"/>
      <c r="GWL194"/>
      <c r="GWM194"/>
      <c r="GWN194"/>
      <c r="GWO194"/>
      <c r="GWP194"/>
      <c r="GWQ194"/>
      <c r="GWR194"/>
      <c r="GWS194"/>
      <c r="GWT194"/>
      <c r="GWU194"/>
      <c r="GWV194"/>
      <c r="GWW194"/>
      <c r="GWX194"/>
      <c r="GWY194"/>
      <c r="GWZ194"/>
      <c r="GXA194"/>
      <c r="GXB194"/>
      <c r="GXC194"/>
      <c r="GXD194"/>
      <c r="GXE194"/>
      <c r="GXF194"/>
      <c r="GXG194"/>
      <c r="GXH194"/>
      <c r="GXI194"/>
      <c r="GXJ194"/>
      <c r="GXK194"/>
      <c r="GXL194"/>
      <c r="GXM194"/>
      <c r="GXN194"/>
      <c r="GXO194"/>
      <c r="GXP194"/>
      <c r="GXQ194"/>
      <c r="GXR194"/>
      <c r="GXS194"/>
      <c r="GXT194"/>
      <c r="GXU194"/>
      <c r="GXV194"/>
      <c r="GXW194"/>
      <c r="GXX194"/>
      <c r="GXY194"/>
      <c r="GXZ194"/>
      <c r="GYA194"/>
      <c r="GYB194"/>
      <c r="GYC194"/>
      <c r="GYD194"/>
      <c r="GYE194"/>
      <c r="GYF194"/>
      <c r="GYG194"/>
      <c r="GYH194"/>
      <c r="GYI194"/>
      <c r="GYJ194"/>
      <c r="GYK194"/>
      <c r="GYL194"/>
      <c r="GYM194"/>
      <c r="GYN194"/>
      <c r="GYO194"/>
      <c r="GYP194"/>
      <c r="GYQ194"/>
      <c r="GYR194"/>
      <c r="GYS194"/>
      <c r="GYT194"/>
      <c r="GYU194"/>
      <c r="GYV194"/>
      <c r="GYW194"/>
      <c r="GYX194"/>
      <c r="GYY194"/>
      <c r="GYZ194"/>
      <c r="GZA194"/>
      <c r="GZB194"/>
      <c r="GZC194"/>
      <c r="GZD194"/>
      <c r="GZE194"/>
      <c r="GZF194"/>
      <c r="GZG194"/>
      <c r="GZH194"/>
      <c r="GZI194"/>
      <c r="GZJ194"/>
      <c r="GZK194"/>
      <c r="GZL194"/>
      <c r="GZM194"/>
      <c r="GZN194"/>
      <c r="GZO194"/>
      <c r="GZP194"/>
      <c r="GZQ194"/>
      <c r="GZR194"/>
      <c r="GZS194"/>
      <c r="GZT194"/>
      <c r="GZU194"/>
      <c r="GZV194"/>
      <c r="GZW194"/>
      <c r="GZX194"/>
      <c r="GZY194"/>
      <c r="GZZ194"/>
      <c r="HAA194"/>
      <c r="HAB194"/>
      <c r="HAC194"/>
      <c r="HAD194"/>
      <c r="HAE194"/>
      <c r="HAF194"/>
      <c r="HAG194"/>
      <c r="HAH194"/>
      <c r="HAI194"/>
      <c r="HAJ194"/>
      <c r="HAK194"/>
      <c r="HAL194"/>
      <c r="HAM194"/>
      <c r="HAN194"/>
      <c r="HAO194"/>
      <c r="HAP194"/>
      <c r="HAQ194"/>
      <c r="HAR194"/>
      <c r="HAS194"/>
      <c r="HAT194"/>
      <c r="HAU194"/>
      <c r="HAV194"/>
      <c r="HAW194"/>
      <c r="HAX194"/>
      <c r="HAY194"/>
      <c r="HAZ194"/>
      <c r="HBA194"/>
      <c r="HBB194"/>
      <c r="HBC194"/>
      <c r="HBD194"/>
      <c r="HBE194"/>
      <c r="HBF194"/>
      <c r="HBG194"/>
      <c r="HBH194"/>
      <c r="HBI194"/>
      <c r="HBJ194"/>
      <c r="HBK194"/>
      <c r="HBL194"/>
      <c r="HBM194"/>
      <c r="HBN194"/>
      <c r="HBO194"/>
      <c r="HBP194"/>
      <c r="HBQ194"/>
      <c r="HBR194"/>
      <c r="HBS194"/>
      <c r="HBT194"/>
      <c r="HBU194"/>
      <c r="HBV194"/>
      <c r="HBW194"/>
      <c r="HBX194"/>
      <c r="HBY194"/>
      <c r="HBZ194"/>
      <c r="HCA194"/>
      <c r="HCB194"/>
      <c r="HCC194"/>
      <c r="HCD194"/>
      <c r="HCE194"/>
      <c r="HCF194"/>
      <c r="HCG194"/>
      <c r="HCH194"/>
      <c r="HCI194"/>
      <c r="HCJ194"/>
      <c r="HCK194"/>
      <c r="HCL194"/>
      <c r="HCM194"/>
      <c r="HCN194"/>
      <c r="HCO194"/>
      <c r="HCP194"/>
      <c r="HCQ194"/>
      <c r="HCR194"/>
      <c r="HCS194"/>
      <c r="HCT194"/>
      <c r="HCU194"/>
      <c r="HCV194"/>
      <c r="HCW194"/>
      <c r="HCX194"/>
      <c r="HCY194"/>
      <c r="HCZ194"/>
      <c r="HDA194"/>
      <c r="HDB194"/>
      <c r="HDC194"/>
      <c r="HDD194"/>
      <c r="HDE194"/>
      <c r="HDF194"/>
      <c r="HDG194"/>
      <c r="HDH194"/>
      <c r="HDI194"/>
      <c r="HDJ194"/>
      <c r="HDK194"/>
      <c r="HDL194"/>
      <c r="HDM194"/>
      <c r="HDN194"/>
      <c r="HDO194"/>
      <c r="HDP194"/>
      <c r="HDQ194"/>
      <c r="HDR194"/>
      <c r="HDS194"/>
      <c r="HDT194"/>
      <c r="HDU194"/>
      <c r="HDV194"/>
      <c r="HDW194"/>
      <c r="HDX194"/>
      <c r="HDY194"/>
      <c r="HDZ194"/>
      <c r="HEA194"/>
      <c r="HEB194"/>
      <c r="HEC194"/>
      <c r="HED194"/>
      <c r="HEE194"/>
      <c r="HEF194"/>
      <c r="HEG194"/>
      <c r="HEH194"/>
      <c r="HEI194"/>
      <c r="HEJ194"/>
      <c r="HEK194"/>
      <c r="HEL194"/>
      <c r="HEM194"/>
      <c r="HEN194"/>
      <c r="HEO194"/>
      <c r="HEP194"/>
      <c r="HEQ194"/>
      <c r="HER194"/>
      <c r="HES194"/>
      <c r="HET194"/>
      <c r="HEU194"/>
      <c r="HEV194"/>
      <c r="HEW194"/>
      <c r="HEX194"/>
      <c r="HEY194"/>
      <c r="HEZ194"/>
      <c r="HFA194"/>
      <c r="HFB194"/>
      <c r="HFC194"/>
      <c r="HFD194"/>
      <c r="HFE194"/>
      <c r="HFF194"/>
      <c r="HFG194"/>
      <c r="HFH194"/>
      <c r="HFI194"/>
      <c r="HFJ194"/>
      <c r="HFK194"/>
      <c r="HFL194"/>
      <c r="HFM194"/>
      <c r="HFN194"/>
      <c r="HFO194"/>
      <c r="HFP194"/>
      <c r="HFQ194"/>
      <c r="HFR194"/>
      <c r="HFS194"/>
      <c r="HFT194"/>
      <c r="HFU194"/>
      <c r="HFV194"/>
      <c r="HFW194"/>
      <c r="HFX194"/>
      <c r="HFY194"/>
      <c r="HFZ194"/>
      <c r="HGA194"/>
      <c r="HGB194"/>
      <c r="HGC194"/>
      <c r="HGD194"/>
      <c r="HGE194"/>
      <c r="HGF194"/>
      <c r="HGG194"/>
      <c r="HGH194"/>
      <c r="HGI194"/>
      <c r="HGJ194"/>
      <c r="HGK194"/>
      <c r="HGL194"/>
      <c r="HGM194"/>
      <c r="HGN194"/>
      <c r="HGO194"/>
      <c r="HGP194"/>
      <c r="HGQ194"/>
      <c r="HGR194"/>
      <c r="HGS194"/>
      <c r="HGT194"/>
      <c r="HGU194"/>
      <c r="HGV194"/>
      <c r="HGW194"/>
      <c r="HGX194"/>
      <c r="HGY194"/>
      <c r="HGZ194"/>
      <c r="HHA194"/>
      <c r="HHB194"/>
      <c r="HHC194"/>
      <c r="HHD194"/>
      <c r="HHE194"/>
      <c r="HHF194"/>
      <c r="HHG194"/>
      <c r="HHH194"/>
      <c r="HHI194"/>
      <c r="HHJ194"/>
      <c r="HHK194"/>
      <c r="HHL194"/>
      <c r="HHM194"/>
      <c r="HHN194"/>
      <c r="HHO194"/>
      <c r="HHP194"/>
      <c r="HHQ194"/>
      <c r="HHR194"/>
      <c r="HHS194"/>
      <c r="HHT194"/>
      <c r="HHU194"/>
      <c r="HHV194"/>
      <c r="HHW194"/>
      <c r="HHX194"/>
      <c r="HHY194"/>
      <c r="HHZ194"/>
      <c r="HIA194"/>
      <c r="HIB194"/>
      <c r="HIC194"/>
      <c r="HID194"/>
      <c r="HIE194"/>
      <c r="HIF194"/>
      <c r="HIG194"/>
      <c r="HIH194"/>
      <c r="HII194"/>
      <c r="HIJ194"/>
      <c r="HIK194"/>
      <c r="HIL194"/>
      <c r="HIM194"/>
      <c r="HIN194"/>
      <c r="HIO194"/>
      <c r="HIP194"/>
      <c r="HIQ194"/>
      <c r="HIR194"/>
      <c r="HIS194"/>
      <c r="HIT194"/>
      <c r="HIU194"/>
      <c r="HIV194"/>
      <c r="HIW194"/>
      <c r="HIX194"/>
      <c r="HIY194"/>
      <c r="HIZ194"/>
      <c r="HJA194"/>
      <c r="HJB194"/>
      <c r="HJC194"/>
      <c r="HJD194"/>
      <c r="HJE194"/>
      <c r="HJF194"/>
      <c r="HJG194"/>
      <c r="HJH194"/>
      <c r="HJI194"/>
      <c r="HJJ194"/>
      <c r="HJK194"/>
      <c r="HJL194"/>
      <c r="HJM194"/>
      <c r="HJN194"/>
      <c r="HJO194"/>
      <c r="HJP194"/>
      <c r="HJQ194"/>
      <c r="HJR194"/>
      <c r="HJS194"/>
      <c r="HJT194"/>
      <c r="HJU194"/>
      <c r="HJV194"/>
      <c r="HJW194"/>
      <c r="HJX194"/>
      <c r="HJY194"/>
      <c r="HJZ194"/>
      <c r="HKA194"/>
      <c r="HKB194"/>
      <c r="HKC194"/>
      <c r="HKD194"/>
      <c r="HKE194"/>
      <c r="HKF194"/>
      <c r="HKG194"/>
      <c r="HKH194"/>
      <c r="HKI194"/>
      <c r="HKJ194"/>
      <c r="HKK194"/>
      <c r="HKL194"/>
      <c r="HKM194"/>
      <c r="HKN194"/>
      <c r="HKO194"/>
      <c r="HKP194"/>
      <c r="HKQ194"/>
      <c r="HKR194"/>
      <c r="HKS194"/>
      <c r="HKT194"/>
      <c r="HKU194"/>
      <c r="HKV194"/>
      <c r="HKW194"/>
      <c r="HKX194"/>
      <c r="HKY194"/>
      <c r="HKZ194"/>
      <c r="HLA194"/>
      <c r="HLB194"/>
      <c r="HLC194"/>
      <c r="HLD194"/>
      <c r="HLE194"/>
      <c r="HLF194"/>
      <c r="HLG194"/>
      <c r="HLH194"/>
      <c r="HLI194"/>
      <c r="HLJ194"/>
      <c r="HLK194"/>
      <c r="HLL194"/>
      <c r="HLM194"/>
      <c r="HLN194"/>
      <c r="HLO194"/>
      <c r="HLP194"/>
      <c r="HLQ194"/>
      <c r="HLR194"/>
      <c r="HLS194"/>
      <c r="HLT194"/>
      <c r="HLU194"/>
      <c r="HLV194"/>
      <c r="HLW194"/>
      <c r="HLX194"/>
      <c r="HLY194"/>
      <c r="HLZ194"/>
      <c r="HMA194"/>
      <c r="HMB194"/>
      <c r="HMC194"/>
      <c r="HMD194"/>
      <c r="HME194"/>
      <c r="HMF194"/>
      <c r="HMG194"/>
      <c r="HMH194"/>
      <c r="HMI194"/>
      <c r="HMJ194"/>
      <c r="HMK194"/>
      <c r="HML194"/>
      <c r="HMM194"/>
      <c r="HMN194"/>
      <c r="HMO194"/>
      <c r="HMP194"/>
      <c r="HMQ194"/>
      <c r="HMR194"/>
      <c r="HMS194"/>
      <c r="HMT194"/>
      <c r="HMU194"/>
      <c r="HMV194"/>
      <c r="HMW194"/>
      <c r="HMX194"/>
      <c r="HMY194"/>
      <c r="HMZ194"/>
      <c r="HNA194"/>
      <c r="HNB194"/>
      <c r="HNC194"/>
      <c r="HND194"/>
      <c r="HNE194"/>
      <c r="HNF194"/>
      <c r="HNG194"/>
      <c r="HNH194"/>
      <c r="HNI194"/>
      <c r="HNJ194"/>
      <c r="HNK194"/>
      <c r="HNL194"/>
      <c r="HNM194"/>
      <c r="HNN194"/>
      <c r="HNO194"/>
      <c r="HNP194"/>
      <c r="HNQ194"/>
      <c r="HNR194"/>
      <c r="HNS194"/>
      <c r="HNT194"/>
      <c r="HNU194"/>
      <c r="HNV194"/>
      <c r="HNW194"/>
      <c r="HNX194"/>
      <c r="HNY194"/>
      <c r="HNZ194"/>
      <c r="HOA194"/>
      <c r="HOB194"/>
      <c r="HOC194"/>
      <c r="HOD194"/>
      <c r="HOE194"/>
      <c r="HOF194"/>
      <c r="HOG194"/>
      <c r="HOH194"/>
      <c r="HOI194"/>
      <c r="HOJ194"/>
      <c r="HOK194"/>
      <c r="HOL194"/>
      <c r="HOM194"/>
      <c r="HON194"/>
      <c r="HOO194"/>
      <c r="HOP194"/>
      <c r="HOQ194"/>
      <c r="HOR194"/>
      <c r="HOS194"/>
      <c r="HOT194"/>
      <c r="HOU194"/>
      <c r="HOV194"/>
      <c r="HOW194"/>
      <c r="HOX194"/>
      <c r="HOY194"/>
      <c r="HOZ194"/>
      <c r="HPA194"/>
      <c r="HPB194"/>
      <c r="HPC194"/>
      <c r="HPD194"/>
      <c r="HPE194"/>
      <c r="HPF194"/>
      <c r="HPG194"/>
      <c r="HPH194"/>
      <c r="HPI194"/>
      <c r="HPJ194"/>
      <c r="HPK194"/>
      <c r="HPL194"/>
      <c r="HPM194"/>
      <c r="HPN194"/>
      <c r="HPO194"/>
      <c r="HPP194"/>
      <c r="HPQ194"/>
      <c r="HPR194"/>
      <c r="HPS194"/>
      <c r="HPT194"/>
      <c r="HPU194"/>
      <c r="HPV194"/>
      <c r="HPW194"/>
      <c r="HPX194"/>
      <c r="HPY194"/>
      <c r="HPZ194"/>
      <c r="HQA194"/>
      <c r="HQB194"/>
      <c r="HQC194"/>
      <c r="HQD194"/>
      <c r="HQE194"/>
      <c r="HQF194"/>
      <c r="HQG194"/>
      <c r="HQH194"/>
      <c r="HQI194"/>
      <c r="HQJ194"/>
      <c r="HQK194"/>
      <c r="HQL194"/>
      <c r="HQM194"/>
      <c r="HQN194"/>
      <c r="HQO194"/>
      <c r="HQP194"/>
      <c r="HQQ194"/>
      <c r="HQR194"/>
      <c r="HQS194"/>
      <c r="HQT194"/>
      <c r="HQU194"/>
      <c r="HQV194"/>
      <c r="HQW194"/>
      <c r="HQX194"/>
      <c r="HQY194"/>
      <c r="HQZ194"/>
      <c r="HRA194"/>
      <c r="HRB194"/>
      <c r="HRC194"/>
      <c r="HRD194"/>
      <c r="HRE194"/>
      <c r="HRF194"/>
      <c r="HRG194"/>
      <c r="HRH194"/>
      <c r="HRI194"/>
      <c r="HRJ194"/>
      <c r="HRK194"/>
      <c r="HRL194"/>
      <c r="HRM194"/>
      <c r="HRN194"/>
      <c r="HRO194"/>
      <c r="HRP194"/>
      <c r="HRQ194"/>
      <c r="HRR194"/>
      <c r="HRS194"/>
      <c r="HRT194"/>
      <c r="HRU194"/>
      <c r="HRV194"/>
      <c r="HRW194"/>
      <c r="HRX194"/>
      <c r="HRY194"/>
      <c r="HRZ194"/>
      <c r="HSA194"/>
      <c r="HSB194"/>
      <c r="HSC194"/>
      <c r="HSD194"/>
      <c r="HSE194"/>
      <c r="HSF194"/>
      <c r="HSG194"/>
      <c r="HSH194"/>
      <c r="HSI194"/>
      <c r="HSJ194"/>
      <c r="HSK194"/>
      <c r="HSL194"/>
      <c r="HSM194"/>
      <c r="HSN194"/>
      <c r="HSO194"/>
      <c r="HSP194"/>
      <c r="HSQ194"/>
      <c r="HSR194"/>
      <c r="HSS194"/>
      <c r="HST194"/>
      <c r="HSU194"/>
      <c r="HSV194"/>
      <c r="HSW194"/>
      <c r="HSX194"/>
      <c r="HSY194"/>
      <c r="HSZ194"/>
      <c r="HTA194"/>
      <c r="HTB194"/>
      <c r="HTC194"/>
      <c r="HTD194"/>
      <c r="HTE194"/>
      <c r="HTF194"/>
      <c r="HTG194"/>
      <c r="HTH194"/>
      <c r="HTI194"/>
      <c r="HTJ194"/>
      <c r="HTK194"/>
      <c r="HTL194"/>
      <c r="HTM194"/>
      <c r="HTN194"/>
      <c r="HTO194"/>
      <c r="HTP194"/>
      <c r="HTQ194"/>
      <c r="HTR194"/>
      <c r="HTS194"/>
      <c r="HTT194"/>
      <c r="HTU194"/>
      <c r="HTV194"/>
      <c r="HTW194"/>
      <c r="HTX194"/>
      <c r="HTY194"/>
      <c r="HTZ194"/>
      <c r="HUA194"/>
      <c r="HUB194"/>
      <c r="HUC194"/>
      <c r="HUD194"/>
      <c r="HUE194"/>
      <c r="HUF194"/>
      <c r="HUG194"/>
      <c r="HUH194"/>
      <c r="HUI194"/>
      <c r="HUJ194"/>
      <c r="HUK194"/>
      <c r="HUL194"/>
      <c r="HUM194"/>
      <c r="HUN194"/>
      <c r="HUO194"/>
      <c r="HUP194"/>
      <c r="HUQ194"/>
      <c r="HUR194"/>
      <c r="HUS194"/>
      <c r="HUT194"/>
      <c r="HUU194"/>
      <c r="HUV194"/>
      <c r="HUW194"/>
      <c r="HUX194"/>
      <c r="HUY194"/>
      <c r="HUZ194"/>
      <c r="HVA194"/>
      <c r="HVB194"/>
      <c r="HVC194"/>
      <c r="HVD194"/>
      <c r="HVE194"/>
      <c r="HVF194"/>
      <c r="HVG194"/>
      <c r="HVH194"/>
      <c r="HVI194"/>
      <c r="HVJ194"/>
      <c r="HVK194"/>
      <c r="HVL194"/>
      <c r="HVM194"/>
      <c r="HVN194"/>
      <c r="HVO194"/>
      <c r="HVP194"/>
      <c r="HVQ194"/>
      <c r="HVR194"/>
      <c r="HVS194"/>
      <c r="HVT194"/>
      <c r="HVU194"/>
      <c r="HVV194"/>
      <c r="HVW194"/>
      <c r="HVX194"/>
      <c r="HVY194"/>
      <c r="HVZ194"/>
      <c r="HWA194"/>
      <c r="HWB194"/>
      <c r="HWC194"/>
      <c r="HWD194"/>
      <c r="HWE194"/>
      <c r="HWF194"/>
      <c r="HWG194"/>
      <c r="HWH194"/>
      <c r="HWI194"/>
      <c r="HWJ194"/>
      <c r="HWK194"/>
      <c r="HWL194"/>
      <c r="HWM194"/>
      <c r="HWN194"/>
      <c r="HWO194"/>
      <c r="HWP194"/>
      <c r="HWQ194"/>
      <c r="HWR194"/>
      <c r="HWS194"/>
      <c r="HWT194"/>
      <c r="HWU194"/>
      <c r="HWV194"/>
      <c r="HWW194"/>
      <c r="HWX194"/>
      <c r="HWY194"/>
      <c r="HWZ194"/>
      <c r="HXA194"/>
      <c r="HXB194"/>
      <c r="HXC194"/>
      <c r="HXD194"/>
      <c r="HXE194"/>
      <c r="HXF194"/>
      <c r="HXG194"/>
      <c r="HXH194"/>
      <c r="HXI194"/>
      <c r="HXJ194"/>
      <c r="HXK194"/>
      <c r="HXL194"/>
      <c r="HXM194"/>
      <c r="HXN194"/>
      <c r="HXO194"/>
      <c r="HXP194"/>
      <c r="HXQ194"/>
      <c r="HXR194"/>
      <c r="HXS194"/>
      <c r="HXT194"/>
      <c r="HXU194"/>
      <c r="HXV194"/>
      <c r="HXW194"/>
      <c r="HXX194"/>
      <c r="HXY194"/>
      <c r="HXZ194"/>
      <c r="HYA194"/>
      <c r="HYB194"/>
      <c r="HYC194"/>
      <c r="HYD194"/>
      <c r="HYE194"/>
      <c r="HYF194"/>
      <c r="HYG194"/>
      <c r="HYH194"/>
      <c r="HYI194"/>
      <c r="HYJ194"/>
      <c r="HYK194"/>
      <c r="HYL194"/>
      <c r="HYM194"/>
      <c r="HYN194"/>
      <c r="HYO194"/>
      <c r="HYP194"/>
      <c r="HYQ194"/>
      <c r="HYR194"/>
      <c r="HYS194"/>
      <c r="HYT194"/>
      <c r="HYU194"/>
      <c r="HYV194"/>
      <c r="HYW194"/>
      <c r="HYX194"/>
      <c r="HYY194"/>
      <c r="HYZ194"/>
      <c r="HZA194"/>
      <c r="HZB194"/>
      <c r="HZC194"/>
      <c r="HZD194"/>
      <c r="HZE194"/>
      <c r="HZF194"/>
      <c r="HZG194"/>
      <c r="HZH194"/>
      <c r="HZI194"/>
      <c r="HZJ194"/>
      <c r="HZK194"/>
      <c r="HZL194"/>
      <c r="HZM194"/>
      <c r="HZN194"/>
      <c r="HZO194"/>
      <c r="HZP194"/>
      <c r="HZQ194"/>
      <c r="HZR194"/>
      <c r="HZS194"/>
      <c r="HZT194"/>
      <c r="HZU194"/>
      <c r="HZV194"/>
      <c r="HZW194"/>
      <c r="HZX194"/>
      <c r="HZY194"/>
      <c r="HZZ194"/>
      <c r="IAA194"/>
      <c r="IAB194"/>
      <c r="IAC194"/>
      <c r="IAD194"/>
      <c r="IAE194"/>
      <c r="IAF194"/>
      <c r="IAG194"/>
      <c r="IAH194"/>
      <c r="IAI194"/>
      <c r="IAJ194"/>
      <c r="IAK194"/>
      <c r="IAL194"/>
      <c r="IAM194"/>
      <c r="IAN194"/>
      <c r="IAO194"/>
      <c r="IAP194"/>
      <c r="IAQ194"/>
      <c r="IAR194"/>
      <c r="IAS194"/>
      <c r="IAT194"/>
      <c r="IAU194"/>
      <c r="IAV194"/>
      <c r="IAW194"/>
      <c r="IAX194"/>
      <c r="IAY194"/>
      <c r="IAZ194"/>
      <c r="IBA194"/>
      <c r="IBB194"/>
      <c r="IBC194"/>
      <c r="IBD194"/>
      <c r="IBE194"/>
      <c r="IBF194"/>
      <c r="IBG194"/>
      <c r="IBH194"/>
      <c r="IBI194"/>
      <c r="IBJ194"/>
      <c r="IBK194"/>
      <c r="IBL194"/>
      <c r="IBM194"/>
      <c r="IBN194"/>
      <c r="IBO194"/>
      <c r="IBP194"/>
      <c r="IBQ194"/>
      <c r="IBR194"/>
      <c r="IBS194"/>
      <c r="IBT194"/>
      <c r="IBU194"/>
      <c r="IBV194"/>
      <c r="IBW194"/>
      <c r="IBX194"/>
      <c r="IBY194"/>
      <c r="IBZ194"/>
      <c r="ICA194"/>
      <c r="ICB194"/>
      <c r="ICC194"/>
      <c r="ICD194"/>
      <c r="ICE194"/>
      <c r="ICF194"/>
      <c r="ICG194"/>
      <c r="ICH194"/>
      <c r="ICI194"/>
      <c r="ICJ194"/>
      <c r="ICK194"/>
      <c r="ICL194"/>
      <c r="ICM194"/>
      <c r="ICN194"/>
      <c r="ICO194"/>
      <c r="ICP194"/>
      <c r="ICQ194"/>
      <c r="ICR194"/>
      <c r="ICS194"/>
      <c r="ICT194"/>
      <c r="ICU194"/>
      <c r="ICV194"/>
      <c r="ICW194"/>
      <c r="ICX194"/>
      <c r="ICY194"/>
      <c r="ICZ194"/>
      <c r="IDA194"/>
      <c r="IDB194"/>
      <c r="IDC194"/>
      <c r="IDD194"/>
      <c r="IDE194"/>
      <c r="IDF194"/>
      <c r="IDG194"/>
      <c r="IDH194"/>
      <c r="IDI194"/>
      <c r="IDJ194"/>
      <c r="IDK194"/>
      <c r="IDL194"/>
      <c r="IDM194"/>
      <c r="IDN194"/>
      <c r="IDO194"/>
      <c r="IDP194"/>
      <c r="IDQ194"/>
      <c r="IDR194"/>
      <c r="IDS194"/>
      <c r="IDT194"/>
      <c r="IDU194"/>
      <c r="IDV194"/>
      <c r="IDW194"/>
      <c r="IDX194"/>
      <c r="IDY194"/>
      <c r="IDZ194"/>
      <c r="IEA194"/>
      <c r="IEB194"/>
      <c r="IEC194"/>
      <c r="IED194"/>
      <c r="IEE194"/>
      <c r="IEF194"/>
      <c r="IEG194"/>
      <c r="IEH194"/>
      <c r="IEI194"/>
      <c r="IEJ194"/>
      <c r="IEK194"/>
      <c r="IEL194"/>
      <c r="IEM194"/>
      <c r="IEN194"/>
      <c r="IEO194"/>
      <c r="IEP194"/>
      <c r="IEQ194"/>
      <c r="IER194"/>
      <c r="IES194"/>
      <c r="IET194"/>
      <c r="IEU194"/>
      <c r="IEV194"/>
      <c r="IEW194"/>
      <c r="IEX194"/>
      <c r="IEY194"/>
      <c r="IEZ194"/>
      <c r="IFA194"/>
      <c r="IFB194"/>
      <c r="IFC194"/>
      <c r="IFD194"/>
      <c r="IFE194"/>
      <c r="IFF194"/>
      <c r="IFG194"/>
      <c r="IFH194"/>
      <c r="IFI194"/>
      <c r="IFJ194"/>
      <c r="IFK194"/>
      <c r="IFL194"/>
      <c r="IFM194"/>
      <c r="IFN194"/>
      <c r="IFO194"/>
      <c r="IFP194"/>
      <c r="IFQ194"/>
      <c r="IFR194"/>
      <c r="IFS194"/>
      <c r="IFT194"/>
      <c r="IFU194"/>
      <c r="IFV194"/>
      <c r="IFW194"/>
      <c r="IFX194"/>
      <c r="IFY194"/>
      <c r="IFZ194"/>
      <c r="IGA194"/>
      <c r="IGB194"/>
      <c r="IGC194"/>
      <c r="IGD194"/>
      <c r="IGE194"/>
      <c r="IGF194"/>
      <c r="IGG194"/>
      <c r="IGH194"/>
      <c r="IGI194"/>
      <c r="IGJ194"/>
      <c r="IGK194"/>
      <c r="IGL194"/>
      <c r="IGM194"/>
      <c r="IGN194"/>
      <c r="IGO194"/>
      <c r="IGP194"/>
      <c r="IGQ194"/>
      <c r="IGR194"/>
      <c r="IGS194"/>
      <c r="IGT194"/>
      <c r="IGU194"/>
      <c r="IGV194"/>
      <c r="IGW194"/>
      <c r="IGX194"/>
      <c r="IGY194"/>
      <c r="IGZ194"/>
      <c r="IHA194"/>
      <c r="IHB194"/>
      <c r="IHC194"/>
      <c r="IHD194"/>
      <c r="IHE194"/>
      <c r="IHF194"/>
      <c r="IHG194"/>
      <c r="IHH194"/>
      <c r="IHI194"/>
      <c r="IHJ194"/>
      <c r="IHK194"/>
      <c r="IHL194"/>
      <c r="IHM194"/>
      <c r="IHN194"/>
      <c r="IHO194"/>
      <c r="IHP194"/>
      <c r="IHQ194"/>
      <c r="IHR194"/>
      <c r="IHS194"/>
      <c r="IHT194"/>
      <c r="IHU194"/>
      <c r="IHV194"/>
      <c r="IHW194"/>
      <c r="IHX194"/>
      <c r="IHY194"/>
      <c r="IHZ194"/>
      <c r="IIA194"/>
      <c r="IIB194"/>
      <c r="IIC194"/>
      <c r="IID194"/>
      <c r="IIE194"/>
      <c r="IIF194"/>
      <c r="IIG194"/>
      <c r="IIH194"/>
      <c r="III194"/>
      <c r="IIJ194"/>
      <c r="IIK194"/>
      <c r="IIL194"/>
      <c r="IIM194"/>
      <c r="IIN194"/>
      <c r="IIO194"/>
      <c r="IIP194"/>
      <c r="IIQ194"/>
      <c r="IIR194"/>
      <c r="IIS194"/>
      <c r="IIT194"/>
      <c r="IIU194"/>
      <c r="IIV194"/>
      <c r="IIW194"/>
      <c r="IIX194"/>
      <c r="IIY194"/>
      <c r="IIZ194"/>
      <c r="IJA194"/>
      <c r="IJB194"/>
      <c r="IJC194"/>
      <c r="IJD194"/>
      <c r="IJE194"/>
      <c r="IJF194"/>
      <c r="IJG194"/>
      <c r="IJH194"/>
      <c r="IJI194"/>
      <c r="IJJ194"/>
      <c r="IJK194"/>
      <c r="IJL194"/>
      <c r="IJM194"/>
      <c r="IJN194"/>
      <c r="IJO194"/>
      <c r="IJP194"/>
      <c r="IJQ194"/>
      <c r="IJR194"/>
      <c r="IJS194"/>
      <c r="IJT194"/>
      <c r="IJU194"/>
      <c r="IJV194"/>
      <c r="IJW194"/>
      <c r="IJX194"/>
      <c r="IJY194"/>
      <c r="IJZ194"/>
      <c r="IKA194"/>
      <c r="IKB194"/>
      <c r="IKC194"/>
      <c r="IKD194"/>
      <c r="IKE194"/>
      <c r="IKF194"/>
      <c r="IKG194"/>
      <c r="IKH194"/>
      <c r="IKI194"/>
      <c r="IKJ194"/>
      <c r="IKK194"/>
      <c r="IKL194"/>
      <c r="IKM194"/>
      <c r="IKN194"/>
      <c r="IKO194"/>
      <c r="IKP194"/>
      <c r="IKQ194"/>
      <c r="IKR194"/>
      <c r="IKS194"/>
      <c r="IKT194"/>
      <c r="IKU194"/>
      <c r="IKV194"/>
      <c r="IKW194"/>
      <c r="IKX194"/>
      <c r="IKY194"/>
      <c r="IKZ194"/>
      <c r="ILA194"/>
      <c r="ILB194"/>
      <c r="ILC194"/>
      <c r="ILD194"/>
      <c r="ILE194"/>
      <c r="ILF194"/>
      <c r="ILG194"/>
      <c r="ILH194"/>
      <c r="ILI194"/>
      <c r="ILJ194"/>
      <c r="ILK194"/>
      <c r="ILL194"/>
      <c r="ILM194"/>
      <c r="ILN194"/>
      <c r="ILO194"/>
      <c r="ILP194"/>
      <c r="ILQ194"/>
      <c r="ILR194"/>
      <c r="ILS194"/>
      <c r="ILT194"/>
      <c r="ILU194"/>
      <c r="ILV194"/>
      <c r="ILW194"/>
      <c r="ILX194"/>
      <c r="ILY194"/>
      <c r="ILZ194"/>
      <c r="IMA194"/>
      <c r="IMB194"/>
      <c r="IMC194"/>
      <c r="IMD194"/>
      <c r="IME194"/>
      <c r="IMF194"/>
      <c r="IMG194"/>
      <c r="IMH194"/>
      <c r="IMI194"/>
      <c r="IMJ194"/>
      <c r="IMK194"/>
      <c r="IML194"/>
      <c r="IMM194"/>
      <c r="IMN194"/>
      <c r="IMO194"/>
      <c r="IMP194"/>
      <c r="IMQ194"/>
      <c r="IMR194"/>
      <c r="IMS194"/>
      <c r="IMT194"/>
      <c r="IMU194"/>
      <c r="IMV194"/>
      <c r="IMW194"/>
      <c r="IMX194"/>
      <c r="IMY194"/>
      <c r="IMZ194"/>
      <c r="INA194"/>
      <c r="INB194"/>
      <c r="INC194"/>
      <c r="IND194"/>
      <c r="INE194"/>
      <c r="INF194"/>
      <c r="ING194"/>
      <c r="INH194"/>
      <c r="INI194"/>
      <c r="INJ194"/>
      <c r="INK194"/>
      <c r="INL194"/>
      <c r="INM194"/>
      <c r="INN194"/>
      <c r="INO194"/>
      <c r="INP194"/>
      <c r="INQ194"/>
      <c r="INR194"/>
      <c r="INS194"/>
      <c r="INT194"/>
      <c r="INU194"/>
      <c r="INV194"/>
      <c r="INW194"/>
      <c r="INX194"/>
      <c r="INY194"/>
      <c r="INZ194"/>
      <c r="IOA194"/>
      <c r="IOB194"/>
      <c r="IOC194"/>
      <c r="IOD194"/>
      <c r="IOE194"/>
      <c r="IOF194"/>
      <c r="IOG194"/>
      <c r="IOH194"/>
      <c r="IOI194"/>
      <c r="IOJ194"/>
      <c r="IOK194"/>
      <c r="IOL194"/>
      <c r="IOM194"/>
      <c r="ION194"/>
      <c r="IOO194"/>
      <c r="IOP194"/>
      <c r="IOQ194"/>
      <c r="IOR194"/>
      <c r="IOS194"/>
      <c r="IOT194"/>
      <c r="IOU194"/>
      <c r="IOV194"/>
      <c r="IOW194"/>
      <c r="IOX194"/>
      <c r="IOY194"/>
      <c r="IOZ194"/>
      <c r="IPA194"/>
      <c r="IPB194"/>
      <c r="IPC194"/>
      <c r="IPD194"/>
      <c r="IPE194"/>
      <c r="IPF194"/>
      <c r="IPG194"/>
      <c r="IPH194"/>
      <c r="IPI194"/>
      <c r="IPJ194"/>
      <c r="IPK194"/>
      <c r="IPL194"/>
      <c r="IPM194"/>
      <c r="IPN194"/>
      <c r="IPO194"/>
      <c r="IPP194"/>
      <c r="IPQ194"/>
      <c r="IPR194"/>
      <c r="IPS194"/>
      <c r="IPT194"/>
      <c r="IPU194"/>
      <c r="IPV194"/>
      <c r="IPW194"/>
      <c r="IPX194"/>
      <c r="IPY194"/>
      <c r="IPZ194"/>
      <c r="IQA194"/>
      <c r="IQB194"/>
      <c r="IQC194"/>
      <c r="IQD194"/>
      <c r="IQE194"/>
      <c r="IQF194"/>
      <c r="IQG194"/>
      <c r="IQH194"/>
      <c r="IQI194"/>
      <c r="IQJ194"/>
      <c r="IQK194"/>
      <c r="IQL194"/>
      <c r="IQM194"/>
      <c r="IQN194"/>
      <c r="IQO194"/>
      <c r="IQP194"/>
      <c r="IQQ194"/>
      <c r="IQR194"/>
      <c r="IQS194"/>
      <c r="IQT194"/>
      <c r="IQU194"/>
      <c r="IQV194"/>
      <c r="IQW194"/>
      <c r="IQX194"/>
      <c r="IQY194"/>
      <c r="IQZ194"/>
      <c r="IRA194"/>
      <c r="IRB194"/>
      <c r="IRC194"/>
      <c r="IRD194"/>
      <c r="IRE194"/>
      <c r="IRF194"/>
      <c r="IRG194"/>
      <c r="IRH194"/>
      <c r="IRI194"/>
      <c r="IRJ194"/>
      <c r="IRK194"/>
      <c r="IRL194"/>
      <c r="IRM194"/>
      <c r="IRN194"/>
      <c r="IRO194"/>
      <c r="IRP194"/>
      <c r="IRQ194"/>
      <c r="IRR194"/>
      <c r="IRS194"/>
      <c r="IRT194"/>
      <c r="IRU194"/>
      <c r="IRV194"/>
      <c r="IRW194"/>
      <c r="IRX194"/>
      <c r="IRY194"/>
      <c r="IRZ194"/>
      <c r="ISA194"/>
      <c r="ISB194"/>
      <c r="ISC194"/>
      <c r="ISD194"/>
      <c r="ISE194"/>
      <c r="ISF194"/>
      <c r="ISG194"/>
      <c r="ISH194"/>
      <c r="ISI194"/>
      <c r="ISJ194"/>
      <c r="ISK194"/>
      <c r="ISL194"/>
      <c r="ISM194"/>
      <c r="ISN194"/>
      <c r="ISO194"/>
      <c r="ISP194"/>
      <c r="ISQ194"/>
      <c r="ISR194"/>
      <c r="ISS194"/>
      <c r="IST194"/>
      <c r="ISU194"/>
      <c r="ISV194"/>
      <c r="ISW194"/>
      <c r="ISX194"/>
      <c r="ISY194"/>
      <c r="ISZ194"/>
      <c r="ITA194"/>
      <c r="ITB194"/>
      <c r="ITC194"/>
      <c r="ITD194"/>
      <c r="ITE194"/>
      <c r="ITF194"/>
      <c r="ITG194"/>
      <c r="ITH194"/>
      <c r="ITI194"/>
      <c r="ITJ194"/>
      <c r="ITK194"/>
      <c r="ITL194"/>
      <c r="ITM194"/>
      <c r="ITN194"/>
      <c r="ITO194"/>
      <c r="ITP194"/>
      <c r="ITQ194"/>
      <c r="ITR194"/>
      <c r="ITS194"/>
      <c r="ITT194"/>
      <c r="ITU194"/>
      <c r="ITV194"/>
      <c r="ITW194"/>
      <c r="ITX194"/>
      <c r="ITY194"/>
      <c r="ITZ194"/>
      <c r="IUA194"/>
      <c r="IUB194"/>
      <c r="IUC194"/>
      <c r="IUD194"/>
      <c r="IUE194"/>
      <c r="IUF194"/>
      <c r="IUG194"/>
      <c r="IUH194"/>
      <c r="IUI194"/>
      <c r="IUJ194"/>
      <c r="IUK194"/>
      <c r="IUL194"/>
      <c r="IUM194"/>
      <c r="IUN194"/>
      <c r="IUO194"/>
      <c r="IUP194"/>
      <c r="IUQ194"/>
      <c r="IUR194"/>
      <c r="IUS194"/>
      <c r="IUT194"/>
      <c r="IUU194"/>
      <c r="IUV194"/>
      <c r="IUW194"/>
      <c r="IUX194"/>
      <c r="IUY194"/>
      <c r="IUZ194"/>
      <c r="IVA194"/>
      <c r="IVB194"/>
      <c r="IVC194"/>
      <c r="IVD194"/>
      <c r="IVE194"/>
      <c r="IVF194"/>
      <c r="IVG194"/>
      <c r="IVH194"/>
      <c r="IVI194"/>
      <c r="IVJ194"/>
      <c r="IVK194"/>
      <c r="IVL194"/>
      <c r="IVM194"/>
      <c r="IVN194"/>
      <c r="IVO194"/>
      <c r="IVP194"/>
      <c r="IVQ194"/>
      <c r="IVR194"/>
      <c r="IVS194"/>
      <c r="IVT194"/>
      <c r="IVU194"/>
      <c r="IVV194"/>
      <c r="IVW194"/>
      <c r="IVX194"/>
      <c r="IVY194"/>
      <c r="IVZ194"/>
      <c r="IWA194"/>
      <c r="IWB194"/>
      <c r="IWC194"/>
      <c r="IWD194"/>
      <c r="IWE194"/>
      <c r="IWF194"/>
      <c r="IWG194"/>
      <c r="IWH194"/>
      <c r="IWI194"/>
      <c r="IWJ194"/>
      <c r="IWK194"/>
      <c r="IWL194"/>
      <c r="IWM194"/>
      <c r="IWN194"/>
      <c r="IWO194"/>
      <c r="IWP194"/>
      <c r="IWQ194"/>
      <c r="IWR194"/>
      <c r="IWS194"/>
      <c r="IWT194"/>
      <c r="IWU194"/>
      <c r="IWV194"/>
      <c r="IWW194"/>
      <c r="IWX194"/>
      <c r="IWY194"/>
      <c r="IWZ194"/>
      <c r="IXA194"/>
      <c r="IXB194"/>
      <c r="IXC194"/>
      <c r="IXD194"/>
      <c r="IXE194"/>
      <c r="IXF194"/>
      <c r="IXG194"/>
      <c r="IXH194"/>
      <c r="IXI194"/>
      <c r="IXJ194"/>
      <c r="IXK194"/>
      <c r="IXL194"/>
      <c r="IXM194"/>
      <c r="IXN194"/>
      <c r="IXO194"/>
      <c r="IXP194"/>
      <c r="IXQ194"/>
      <c r="IXR194"/>
      <c r="IXS194"/>
      <c r="IXT194"/>
      <c r="IXU194"/>
      <c r="IXV194"/>
      <c r="IXW194"/>
      <c r="IXX194"/>
      <c r="IXY194"/>
      <c r="IXZ194"/>
      <c r="IYA194"/>
      <c r="IYB194"/>
      <c r="IYC194"/>
      <c r="IYD194"/>
      <c r="IYE194"/>
      <c r="IYF194"/>
      <c r="IYG194"/>
      <c r="IYH194"/>
      <c r="IYI194"/>
      <c r="IYJ194"/>
      <c r="IYK194"/>
      <c r="IYL194"/>
      <c r="IYM194"/>
      <c r="IYN194"/>
      <c r="IYO194"/>
      <c r="IYP194"/>
      <c r="IYQ194"/>
      <c r="IYR194"/>
      <c r="IYS194"/>
      <c r="IYT194"/>
      <c r="IYU194"/>
      <c r="IYV194"/>
      <c r="IYW194"/>
      <c r="IYX194"/>
      <c r="IYY194"/>
      <c r="IYZ194"/>
      <c r="IZA194"/>
      <c r="IZB194"/>
      <c r="IZC194"/>
      <c r="IZD194"/>
      <c r="IZE194"/>
      <c r="IZF194"/>
      <c r="IZG194"/>
      <c r="IZH194"/>
      <c r="IZI194"/>
      <c r="IZJ194"/>
      <c r="IZK194"/>
      <c r="IZL194"/>
      <c r="IZM194"/>
      <c r="IZN194"/>
      <c r="IZO194"/>
      <c r="IZP194"/>
      <c r="IZQ194"/>
      <c r="IZR194"/>
      <c r="IZS194"/>
      <c r="IZT194"/>
      <c r="IZU194"/>
      <c r="IZV194"/>
      <c r="IZW194"/>
      <c r="IZX194"/>
      <c r="IZY194"/>
      <c r="IZZ194"/>
      <c r="JAA194"/>
      <c r="JAB194"/>
      <c r="JAC194"/>
      <c r="JAD194"/>
      <c r="JAE194"/>
      <c r="JAF194"/>
      <c r="JAG194"/>
      <c r="JAH194"/>
      <c r="JAI194"/>
      <c r="JAJ194"/>
      <c r="JAK194"/>
      <c r="JAL194"/>
      <c r="JAM194"/>
      <c r="JAN194"/>
      <c r="JAO194"/>
      <c r="JAP194"/>
      <c r="JAQ194"/>
      <c r="JAR194"/>
      <c r="JAS194"/>
      <c r="JAT194"/>
      <c r="JAU194"/>
      <c r="JAV194"/>
      <c r="JAW194"/>
      <c r="JAX194"/>
      <c r="JAY194"/>
      <c r="JAZ194"/>
      <c r="JBA194"/>
      <c r="JBB194"/>
      <c r="JBC194"/>
      <c r="JBD194"/>
      <c r="JBE194"/>
      <c r="JBF194"/>
      <c r="JBG194"/>
      <c r="JBH194"/>
      <c r="JBI194"/>
      <c r="JBJ194"/>
      <c r="JBK194"/>
      <c r="JBL194"/>
      <c r="JBM194"/>
      <c r="JBN194"/>
      <c r="JBO194"/>
      <c r="JBP194"/>
      <c r="JBQ194"/>
      <c r="JBR194"/>
      <c r="JBS194"/>
      <c r="JBT194"/>
      <c r="JBU194"/>
      <c r="JBV194"/>
      <c r="JBW194"/>
      <c r="JBX194"/>
      <c r="JBY194"/>
      <c r="JBZ194"/>
      <c r="JCA194"/>
      <c r="JCB194"/>
      <c r="JCC194"/>
      <c r="JCD194"/>
      <c r="JCE194"/>
      <c r="JCF194"/>
      <c r="JCG194"/>
      <c r="JCH194"/>
      <c r="JCI194"/>
      <c r="JCJ194"/>
      <c r="JCK194"/>
      <c r="JCL194"/>
      <c r="JCM194"/>
      <c r="JCN194"/>
      <c r="JCO194"/>
      <c r="JCP194"/>
      <c r="JCQ194"/>
      <c r="JCR194"/>
      <c r="JCS194"/>
      <c r="JCT194"/>
      <c r="JCU194"/>
      <c r="JCV194"/>
      <c r="JCW194"/>
      <c r="JCX194"/>
      <c r="JCY194"/>
      <c r="JCZ194"/>
      <c r="JDA194"/>
      <c r="JDB194"/>
      <c r="JDC194"/>
      <c r="JDD194"/>
      <c r="JDE194"/>
      <c r="JDF194"/>
      <c r="JDG194"/>
      <c r="JDH194"/>
      <c r="JDI194"/>
      <c r="JDJ194"/>
      <c r="JDK194"/>
      <c r="JDL194"/>
      <c r="JDM194"/>
      <c r="JDN194"/>
      <c r="JDO194"/>
      <c r="JDP194"/>
      <c r="JDQ194"/>
      <c r="JDR194"/>
      <c r="JDS194"/>
      <c r="JDT194"/>
      <c r="JDU194"/>
      <c r="JDV194"/>
      <c r="JDW194"/>
      <c r="JDX194"/>
      <c r="JDY194"/>
      <c r="JDZ194"/>
      <c r="JEA194"/>
      <c r="JEB194"/>
      <c r="JEC194"/>
      <c r="JED194"/>
      <c r="JEE194"/>
      <c r="JEF194"/>
      <c r="JEG194"/>
      <c r="JEH194"/>
      <c r="JEI194"/>
      <c r="JEJ194"/>
      <c r="JEK194"/>
      <c r="JEL194"/>
      <c r="JEM194"/>
      <c r="JEN194"/>
      <c r="JEO194"/>
      <c r="JEP194"/>
      <c r="JEQ194"/>
      <c r="JER194"/>
      <c r="JES194"/>
      <c r="JET194"/>
      <c r="JEU194"/>
      <c r="JEV194"/>
      <c r="JEW194"/>
      <c r="JEX194"/>
      <c r="JEY194"/>
      <c r="JEZ194"/>
      <c r="JFA194"/>
      <c r="JFB194"/>
      <c r="JFC194"/>
      <c r="JFD194"/>
      <c r="JFE194"/>
      <c r="JFF194"/>
      <c r="JFG194"/>
      <c r="JFH194"/>
      <c r="JFI194"/>
      <c r="JFJ194"/>
      <c r="JFK194"/>
      <c r="JFL194"/>
      <c r="JFM194"/>
      <c r="JFN194"/>
      <c r="JFO194"/>
      <c r="JFP194"/>
      <c r="JFQ194"/>
      <c r="JFR194"/>
      <c r="JFS194"/>
      <c r="JFT194"/>
      <c r="JFU194"/>
      <c r="JFV194"/>
      <c r="JFW194"/>
      <c r="JFX194"/>
      <c r="JFY194"/>
      <c r="JFZ194"/>
      <c r="JGA194"/>
      <c r="JGB194"/>
      <c r="JGC194"/>
      <c r="JGD194"/>
      <c r="JGE194"/>
      <c r="JGF194"/>
      <c r="JGG194"/>
      <c r="JGH194"/>
      <c r="JGI194"/>
      <c r="JGJ194"/>
      <c r="JGK194"/>
      <c r="JGL194"/>
      <c r="JGM194"/>
      <c r="JGN194"/>
      <c r="JGO194"/>
      <c r="JGP194"/>
      <c r="JGQ194"/>
      <c r="JGR194"/>
      <c r="JGS194"/>
      <c r="JGT194"/>
      <c r="JGU194"/>
      <c r="JGV194"/>
      <c r="JGW194"/>
      <c r="JGX194"/>
      <c r="JGY194"/>
      <c r="JGZ194"/>
      <c r="JHA194"/>
      <c r="JHB194"/>
      <c r="JHC194"/>
      <c r="JHD194"/>
      <c r="JHE194"/>
      <c r="JHF194"/>
      <c r="JHG194"/>
      <c r="JHH194"/>
      <c r="JHI194"/>
      <c r="JHJ194"/>
      <c r="JHK194"/>
      <c r="JHL194"/>
      <c r="JHM194"/>
      <c r="JHN194"/>
      <c r="JHO194"/>
      <c r="JHP194"/>
      <c r="JHQ194"/>
      <c r="JHR194"/>
      <c r="JHS194"/>
      <c r="JHT194"/>
      <c r="JHU194"/>
      <c r="JHV194"/>
      <c r="JHW194"/>
      <c r="JHX194"/>
      <c r="JHY194"/>
      <c r="JHZ194"/>
      <c r="JIA194"/>
      <c r="JIB194"/>
      <c r="JIC194"/>
      <c r="JID194"/>
      <c r="JIE194"/>
      <c r="JIF194"/>
      <c r="JIG194"/>
      <c r="JIH194"/>
      <c r="JII194"/>
      <c r="JIJ194"/>
      <c r="JIK194"/>
      <c r="JIL194"/>
      <c r="JIM194"/>
      <c r="JIN194"/>
      <c r="JIO194"/>
      <c r="JIP194"/>
      <c r="JIQ194"/>
      <c r="JIR194"/>
      <c r="JIS194"/>
      <c r="JIT194"/>
      <c r="JIU194"/>
      <c r="JIV194"/>
      <c r="JIW194"/>
      <c r="JIX194"/>
      <c r="JIY194"/>
      <c r="JIZ194"/>
      <c r="JJA194"/>
      <c r="JJB194"/>
      <c r="JJC194"/>
      <c r="JJD194"/>
      <c r="JJE194"/>
      <c r="JJF194"/>
      <c r="JJG194"/>
      <c r="JJH194"/>
      <c r="JJI194"/>
      <c r="JJJ194"/>
      <c r="JJK194"/>
      <c r="JJL194"/>
      <c r="JJM194"/>
      <c r="JJN194"/>
      <c r="JJO194"/>
      <c r="JJP194"/>
      <c r="JJQ194"/>
      <c r="JJR194"/>
      <c r="JJS194"/>
      <c r="JJT194"/>
      <c r="JJU194"/>
      <c r="JJV194"/>
      <c r="JJW194"/>
      <c r="JJX194"/>
      <c r="JJY194"/>
      <c r="JJZ194"/>
      <c r="JKA194"/>
      <c r="JKB194"/>
      <c r="JKC194"/>
      <c r="JKD194"/>
      <c r="JKE194"/>
      <c r="JKF194"/>
      <c r="JKG194"/>
      <c r="JKH194"/>
      <c r="JKI194"/>
      <c r="JKJ194"/>
      <c r="JKK194"/>
      <c r="JKL194"/>
      <c r="JKM194"/>
      <c r="JKN194"/>
      <c r="JKO194"/>
      <c r="JKP194"/>
      <c r="JKQ194"/>
      <c r="JKR194"/>
      <c r="JKS194"/>
      <c r="JKT194"/>
      <c r="JKU194"/>
      <c r="JKV194"/>
      <c r="JKW194"/>
      <c r="JKX194"/>
      <c r="JKY194"/>
      <c r="JKZ194"/>
      <c r="JLA194"/>
      <c r="JLB194"/>
      <c r="JLC194"/>
      <c r="JLD194"/>
      <c r="JLE194"/>
      <c r="JLF194"/>
      <c r="JLG194"/>
      <c r="JLH194"/>
      <c r="JLI194"/>
      <c r="JLJ194"/>
      <c r="JLK194"/>
      <c r="JLL194"/>
      <c r="JLM194"/>
      <c r="JLN194"/>
      <c r="JLO194"/>
      <c r="JLP194"/>
      <c r="JLQ194"/>
      <c r="JLR194"/>
      <c r="JLS194"/>
      <c r="JLT194"/>
      <c r="JLU194"/>
      <c r="JLV194"/>
      <c r="JLW194"/>
      <c r="JLX194"/>
      <c r="JLY194"/>
      <c r="JLZ194"/>
      <c r="JMA194"/>
      <c r="JMB194"/>
      <c r="JMC194"/>
      <c r="JMD194"/>
      <c r="JME194"/>
      <c r="JMF194"/>
      <c r="JMG194"/>
      <c r="JMH194"/>
      <c r="JMI194"/>
      <c r="JMJ194"/>
      <c r="JMK194"/>
      <c r="JML194"/>
      <c r="JMM194"/>
      <c r="JMN194"/>
      <c r="JMO194"/>
      <c r="JMP194"/>
      <c r="JMQ194"/>
      <c r="JMR194"/>
      <c r="JMS194"/>
      <c r="JMT194"/>
      <c r="JMU194"/>
      <c r="JMV194"/>
      <c r="JMW194"/>
      <c r="JMX194"/>
      <c r="JMY194"/>
      <c r="JMZ194"/>
      <c r="JNA194"/>
      <c r="JNB194"/>
      <c r="JNC194"/>
      <c r="JND194"/>
      <c r="JNE194"/>
      <c r="JNF194"/>
      <c r="JNG194"/>
      <c r="JNH194"/>
      <c r="JNI194"/>
      <c r="JNJ194"/>
      <c r="JNK194"/>
      <c r="JNL194"/>
      <c r="JNM194"/>
      <c r="JNN194"/>
      <c r="JNO194"/>
      <c r="JNP194"/>
      <c r="JNQ194"/>
      <c r="JNR194"/>
      <c r="JNS194"/>
      <c r="JNT194"/>
      <c r="JNU194"/>
      <c r="JNV194"/>
      <c r="JNW194"/>
      <c r="JNX194"/>
      <c r="JNY194"/>
      <c r="JNZ194"/>
      <c r="JOA194"/>
      <c r="JOB194"/>
      <c r="JOC194"/>
      <c r="JOD194"/>
      <c r="JOE194"/>
      <c r="JOF194"/>
      <c r="JOG194"/>
      <c r="JOH194"/>
      <c r="JOI194"/>
      <c r="JOJ194"/>
      <c r="JOK194"/>
      <c r="JOL194"/>
      <c r="JOM194"/>
      <c r="JON194"/>
      <c r="JOO194"/>
      <c r="JOP194"/>
      <c r="JOQ194"/>
      <c r="JOR194"/>
      <c r="JOS194"/>
      <c r="JOT194"/>
      <c r="JOU194"/>
      <c r="JOV194"/>
      <c r="JOW194"/>
      <c r="JOX194"/>
      <c r="JOY194"/>
      <c r="JOZ194"/>
      <c r="JPA194"/>
      <c r="JPB194"/>
      <c r="JPC194"/>
      <c r="JPD194"/>
      <c r="JPE194"/>
      <c r="JPF194"/>
      <c r="JPG194"/>
      <c r="JPH194"/>
      <c r="JPI194"/>
      <c r="JPJ194"/>
      <c r="JPK194"/>
      <c r="JPL194"/>
      <c r="JPM194"/>
      <c r="JPN194"/>
      <c r="JPO194"/>
      <c r="JPP194"/>
      <c r="JPQ194"/>
      <c r="JPR194"/>
      <c r="JPS194"/>
      <c r="JPT194"/>
      <c r="JPU194"/>
      <c r="JPV194"/>
      <c r="JPW194"/>
      <c r="JPX194"/>
      <c r="JPY194"/>
      <c r="JPZ194"/>
      <c r="JQA194"/>
      <c r="JQB194"/>
      <c r="JQC194"/>
      <c r="JQD194"/>
      <c r="JQE194"/>
      <c r="JQF194"/>
      <c r="JQG194"/>
      <c r="JQH194"/>
      <c r="JQI194"/>
      <c r="JQJ194"/>
      <c r="JQK194"/>
      <c r="JQL194"/>
      <c r="JQM194"/>
      <c r="JQN194"/>
      <c r="JQO194"/>
      <c r="JQP194"/>
      <c r="JQQ194"/>
      <c r="JQR194"/>
      <c r="JQS194"/>
      <c r="JQT194"/>
      <c r="JQU194"/>
      <c r="JQV194"/>
      <c r="JQW194"/>
      <c r="JQX194"/>
      <c r="JQY194"/>
      <c r="JQZ194"/>
      <c r="JRA194"/>
      <c r="JRB194"/>
      <c r="JRC194"/>
      <c r="JRD194"/>
      <c r="JRE194"/>
      <c r="JRF194"/>
      <c r="JRG194"/>
      <c r="JRH194"/>
      <c r="JRI194"/>
      <c r="JRJ194"/>
      <c r="JRK194"/>
      <c r="JRL194"/>
      <c r="JRM194"/>
      <c r="JRN194"/>
      <c r="JRO194"/>
      <c r="JRP194"/>
      <c r="JRQ194"/>
      <c r="JRR194"/>
      <c r="JRS194"/>
      <c r="JRT194"/>
      <c r="JRU194"/>
      <c r="JRV194"/>
      <c r="JRW194"/>
      <c r="JRX194"/>
      <c r="JRY194"/>
      <c r="JRZ194"/>
      <c r="JSA194"/>
      <c r="JSB194"/>
      <c r="JSC194"/>
      <c r="JSD194"/>
      <c r="JSE194"/>
      <c r="JSF194"/>
      <c r="JSG194"/>
      <c r="JSH194"/>
      <c r="JSI194"/>
      <c r="JSJ194"/>
      <c r="JSK194"/>
      <c r="JSL194"/>
      <c r="JSM194"/>
      <c r="JSN194"/>
      <c r="JSO194"/>
      <c r="JSP194"/>
      <c r="JSQ194"/>
      <c r="JSR194"/>
      <c r="JSS194"/>
      <c r="JST194"/>
      <c r="JSU194"/>
      <c r="JSV194"/>
      <c r="JSW194"/>
      <c r="JSX194"/>
      <c r="JSY194"/>
      <c r="JSZ194"/>
      <c r="JTA194"/>
      <c r="JTB194"/>
      <c r="JTC194"/>
      <c r="JTD194"/>
      <c r="JTE194"/>
      <c r="JTF194"/>
      <c r="JTG194"/>
      <c r="JTH194"/>
      <c r="JTI194"/>
      <c r="JTJ194"/>
      <c r="JTK194"/>
      <c r="JTL194"/>
      <c r="JTM194"/>
      <c r="JTN194"/>
      <c r="JTO194"/>
      <c r="JTP194"/>
      <c r="JTQ194"/>
      <c r="JTR194"/>
      <c r="JTS194"/>
      <c r="JTT194"/>
      <c r="JTU194"/>
      <c r="JTV194"/>
      <c r="JTW194"/>
      <c r="JTX194"/>
      <c r="JTY194"/>
      <c r="JTZ194"/>
      <c r="JUA194"/>
      <c r="JUB194"/>
      <c r="JUC194"/>
      <c r="JUD194"/>
      <c r="JUE194"/>
      <c r="JUF194"/>
      <c r="JUG194"/>
      <c r="JUH194"/>
      <c r="JUI194"/>
      <c r="JUJ194"/>
      <c r="JUK194"/>
      <c r="JUL194"/>
      <c r="JUM194"/>
      <c r="JUN194"/>
      <c r="JUO194"/>
      <c r="JUP194"/>
      <c r="JUQ194"/>
      <c r="JUR194"/>
      <c r="JUS194"/>
      <c r="JUT194"/>
      <c r="JUU194"/>
      <c r="JUV194"/>
      <c r="JUW194"/>
      <c r="JUX194"/>
      <c r="JUY194"/>
      <c r="JUZ194"/>
      <c r="JVA194"/>
      <c r="JVB194"/>
      <c r="JVC194"/>
      <c r="JVD194"/>
      <c r="JVE194"/>
      <c r="JVF194"/>
      <c r="JVG194"/>
      <c r="JVH194"/>
      <c r="JVI194"/>
      <c r="JVJ194"/>
      <c r="JVK194"/>
      <c r="JVL194"/>
      <c r="JVM194"/>
      <c r="JVN194"/>
      <c r="JVO194"/>
      <c r="JVP194"/>
      <c r="JVQ194"/>
      <c r="JVR194"/>
      <c r="JVS194"/>
      <c r="JVT194"/>
      <c r="JVU194"/>
      <c r="JVV194"/>
      <c r="JVW194"/>
      <c r="JVX194"/>
      <c r="JVY194"/>
      <c r="JVZ194"/>
      <c r="JWA194"/>
      <c r="JWB194"/>
      <c r="JWC194"/>
      <c r="JWD194"/>
      <c r="JWE194"/>
      <c r="JWF194"/>
      <c r="JWG194"/>
      <c r="JWH194"/>
      <c r="JWI194"/>
      <c r="JWJ194"/>
      <c r="JWK194"/>
      <c r="JWL194"/>
      <c r="JWM194"/>
      <c r="JWN194"/>
      <c r="JWO194"/>
      <c r="JWP194"/>
      <c r="JWQ194"/>
      <c r="JWR194"/>
      <c r="JWS194"/>
      <c r="JWT194"/>
      <c r="JWU194"/>
      <c r="JWV194"/>
      <c r="JWW194"/>
      <c r="JWX194"/>
      <c r="JWY194"/>
      <c r="JWZ194"/>
      <c r="JXA194"/>
      <c r="JXB194"/>
      <c r="JXC194"/>
      <c r="JXD194"/>
      <c r="JXE194"/>
      <c r="JXF194"/>
      <c r="JXG194"/>
      <c r="JXH194"/>
      <c r="JXI194"/>
      <c r="JXJ194"/>
      <c r="JXK194"/>
      <c r="JXL194"/>
      <c r="JXM194"/>
      <c r="JXN194"/>
      <c r="JXO194"/>
      <c r="JXP194"/>
      <c r="JXQ194"/>
      <c r="JXR194"/>
      <c r="JXS194"/>
      <c r="JXT194"/>
      <c r="JXU194"/>
      <c r="JXV194"/>
      <c r="JXW194"/>
      <c r="JXX194"/>
      <c r="JXY194"/>
      <c r="JXZ194"/>
      <c r="JYA194"/>
      <c r="JYB194"/>
      <c r="JYC194"/>
      <c r="JYD194"/>
      <c r="JYE194"/>
      <c r="JYF194"/>
      <c r="JYG194"/>
      <c r="JYH194"/>
      <c r="JYI194"/>
      <c r="JYJ194"/>
      <c r="JYK194"/>
      <c r="JYL194"/>
      <c r="JYM194"/>
      <c r="JYN194"/>
      <c r="JYO194"/>
      <c r="JYP194"/>
      <c r="JYQ194"/>
      <c r="JYR194"/>
      <c r="JYS194"/>
      <c r="JYT194"/>
      <c r="JYU194"/>
      <c r="JYV194"/>
      <c r="JYW194"/>
      <c r="JYX194"/>
      <c r="JYY194"/>
      <c r="JYZ194"/>
      <c r="JZA194"/>
      <c r="JZB194"/>
      <c r="JZC194"/>
      <c r="JZD194"/>
      <c r="JZE194"/>
      <c r="JZF194"/>
      <c r="JZG194"/>
      <c r="JZH194"/>
      <c r="JZI194"/>
      <c r="JZJ194"/>
      <c r="JZK194"/>
      <c r="JZL194"/>
      <c r="JZM194"/>
      <c r="JZN194"/>
      <c r="JZO194"/>
      <c r="JZP194"/>
      <c r="JZQ194"/>
      <c r="JZR194"/>
      <c r="JZS194"/>
      <c r="JZT194"/>
      <c r="JZU194"/>
      <c r="JZV194"/>
      <c r="JZW194"/>
      <c r="JZX194"/>
      <c r="JZY194"/>
      <c r="JZZ194"/>
      <c r="KAA194"/>
      <c r="KAB194"/>
      <c r="KAC194"/>
      <c r="KAD194"/>
      <c r="KAE194"/>
      <c r="KAF194"/>
      <c r="KAG194"/>
      <c r="KAH194"/>
      <c r="KAI194"/>
      <c r="KAJ194"/>
      <c r="KAK194"/>
      <c r="KAL194"/>
      <c r="KAM194"/>
      <c r="KAN194"/>
      <c r="KAO194"/>
      <c r="KAP194"/>
      <c r="KAQ194"/>
      <c r="KAR194"/>
      <c r="KAS194"/>
      <c r="KAT194"/>
      <c r="KAU194"/>
      <c r="KAV194"/>
      <c r="KAW194"/>
      <c r="KAX194"/>
      <c r="KAY194"/>
      <c r="KAZ194"/>
      <c r="KBA194"/>
      <c r="KBB194"/>
      <c r="KBC194"/>
      <c r="KBD194"/>
      <c r="KBE194"/>
      <c r="KBF194"/>
      <c r="KBG194"/>
      <c r="KBH194"/>
      <c r="KBI194"/>
      <c r="KBJ194"/>
      <c r="KBK194"/>
      <c r="KBL194"/>
      <c r="KBM194"/>
      <c r="KBN194"/>
      <c r="KBO194"/>
      <c r="KBP194"/>
      <c r="KBQ194"/>
      <c r="KBR194"/>
      <c r="KBS194"/>
      <c r="KBT194"/>
      <c r="KBU194"/>
      <c r="KBV194"/>
      <c r="KBW194"/>
      <c r="KBX194"/>
      <c r="KBY194"/>
      <c r="KBZ194"/>
      <c r="KCA194"/>
      <c r="KCB194"/>
      <c r="KCC194"/>
      <c r="KCD194"/>
      <c r="KCE194"/>
      <c r="KCF194"/>
      <c r="KCG194"/>
      <c r="KCH194"/>
      <c r="KCI194"/>
      <c r="KCJ194"/>
      <c r="KCK194"/>
      <c r="KCL194"/>
      <c r="KCM194"/>
      <c r="KCN194"/>
      <c r="KCO194"/>
      <c r="KCP194"/>
      <c r="KCQ194"/>
      <c r="KCR194"/>
      <c r="KCS194"/>
      <c r="KCT194"/>
      <c r="KCU194"/>
      <c r="KCV194"/>
      <c r="KCW194"/>
      <c r="KCX194"/>
      <c r="KCY194"/>
      <c r="KCZ194"/>
      <c r="KDA194"/>
      <c r="KDB194"/>
      <c r="KDC194"/>
      <c r="KDD194"/>
      <c r="KDE194"/>
      <c r="KDF194"/>
      <c r="KDG194"/>
      <c r="KDH194"/>
      <c r="KDI194"/>
      <c r="KDJ194"/>
      <c r="KDK194"/>
      <c r="KDL194"/>
      <c r="KDM194"/>
      <c r="KDN194"/>
      <c r="KDO194"/>
      <c r="KDP194"/>
      <c r="KDQ194"/>
      <c r="KDR194"/>
      <c r="KDS194"/>
      <c r="KDT194"/>
      <c r="KDU194"/>
      <c r="KDV194"/>
      <c r="KDW194"/>
      <c r="KDX194"/>
      <c r="KDY194"/>
      <c r="KDZ194"/>
      <c r="KEA194"/>
      <c r="KEB194"/>
      <c r="KEC194"/>
      <c r="KED194"/>
      <c r="KEE194"/>
      <c r="KEF194"/>
      <c r="KEG194"/>
      <c r="KEH194"/>
      <c r="KEI194"/>
      <c r="KEJ194"/>
      <c r="KEK194"/>
      <c r="KEL194"/>
      <c r="KEM194"/>
      <c r="KEN194"/>
      <c r="KEO194"/>
      <c r="KEP194"/>
      <c r="KEQ194"/>
      <c r="KER194"/>
      <c r="KES194"/>
      <c r="KET194"/>
      <c r="KEU194"/>
      <c r="KEV194"/>
      <c r="KEW194"/>
      <c r="KEX194"/>
      <c r="KEY194"/>
      <c r="KEZ194"/>
      <c r="KFA194"/>
      <c r="KFB194"/>
      <c r="KFC194"/>
      <c r="KFD194"/>
      <c r="KFE194"/>
      <c r="KFF194"/>
      <c r="KFG194"/>
      <c r="KFH194"/>
      <c r="KFI194"/>
      <c r="KFJ194"/>
      <c r="KFK194"/>
      <c r="KFL194"/>
      <c r="KFM194"/>
      <c r="KFN194"/>
      <c r="KFO194"/>
      <c r="KFP194"/>
      <c r="KFQ194"/>
      <c r="KFR194"/>
      <c r="KFS194"/>
      <c r="KFT194"/>
      <c r="KFU194"/>
      <c r="KFV194"/>
      <c r="KFW194"/>
      <c r="KFX194"/>
      <c r="KFY194"/>
      <c r="KFZ194"/>
      <c r="KGA194"/>
      <c r="KGB194"/>
      <c r="KGC194"/>
      <c r="KGD194"/>
      <c r="KGE194"/>
      <c r="KGF194"/>
      <c r="KGG194"/>
      <c r="KGH194"/>
      <c r="KGI194"/>
      <c r="KGJ194"/>
      <c r="KGK194"/>
      <c r="KGL194"/>
      <c r="KGM194"/>
      <c r="KGN194"/>
      <c r="KGO194"/>
      <c r="KGP194"/>
      <c r="KGQ194"/>
      <c r="KGR194"/>
      <c r="KGS194"/>
      <c r="KGT194"/>
      <c r="KGU194"/>
      <c r="KGV194"/>
      <c r="KGW194"/>
      <c r="KGX194"/>
      <c r="KGY194"/>
      <c r="KGZ194"/>
      <c r="KHA194"/>
      <c r="KHB194"/>
      <c r="KHC194"/>
      <c r="KHD194"/>
      <c r="KHE194"/>
      <c r="KHF194"/>
      <c r="KHG194"/>
      <c r="KHH194"/>
      <c r="KHI194"/>
      <c r="KHJ194"/>
      <c r="KHK194"/>
      <c r="KHL194"/>
      <c r="KHM194"/>
      <c r="KHN194"/>
      <c r="KHO194"/>
      <c r="KHP194"/>
      <c r="KHQ194"/>
      <c r="KHR194"/>
      <c r="KHS194"/>
      <c r="KHT194"/>
      <c r="KHU194"/>
      <c r="KHV194"/>
      <c r="KHW194"/>
      <c r="KHX194"/>
      <c r="KHY194"/>
      <c r="KHZ194"/>
      <c r="KIA194"/>
      <c r="KIB194"/>
      <c r="KIC194"/>
      <c r="KID194"/>
      <c r="KIE194"/>
      <c r="KIF194"/>
      <c r="KIG194"/>
      <c r="KIH194"/>
      <c r="KII194"/>
      <c r="KIJ194"/>
      <c r="KIK194"/>
      <c r="KIL194"/>
      <c r="KIM194"/>
      <c r="KIN194"/>
      <c r="KIO194"/>
      <c r="KIP194"/>
      <c r="KIQ194"/>
      <c r="KIR194"/>
      <c r="KIS194"/>
      <c r="KIT194"/>
      <c r="KIU194"/>
      <c r="KIV194"/>
      <c r="KIW194"/>
      <c r="KIX194"/>
      <c r="KIY194"/>
      <c r="KIZ194"/>
      <c r="KJA194"/>
      <c r="KJB194"/>
      <c r="KJC194"/>
      <c r="KJD194"/>
      <c r="KJE194"/>
      <c r="KJF194"/>
      <c r="KJG194"/>
      <c r="KJH194"/>
      <c r="KJI194"/>
      <c r="KJJ194"/>
      <c r="KJK194"/>
      <c r="KJL194"/>
      <c r="KJM194"/>
      <c r="KJN194"/>
      <c r="KJO194"/>
      <c r="KJP194"/>
      <c r="KJQ194"/>
      <c r="KJR194"/>
      <c r="KJS194"/>
      <c r="KJT194"/>
      <c r="KJU194"/>
      <c r="KJV194"/>
      <c r="KJW194"/>
      <c r="KJX194"/>
      <c r="KJY194"/>
      <c r="KJZ194"/>
      <c r="KKA194"/>
      <c r="KKB194"/>
      <c r="KKC194"/>
      <c r="KKD194"/>
      <c r="KKE194"/>
      <c r="KKF194"/>
      <c r="KKG194"/>
      <c r="KKH194"/>
      <c r="KKI194"/>
      <c r="KKJ194"/>
      <c r="KKK194"/>
      <c r="KKL194"/>
      <c r="KKM194"/>
      <c r="KKN194"/>
      <c r="KKO194"/>
      <c r="KKP194"/>
      <c r="KKQ194"/>
      <c r="KKR194"/>
      <c r="KKS194"/>
      <c r="KKT194"/>
      <c r="KKU194"/>
      <c r="KKV194"/>
      <c r="KKW194"/>
      <c r="KKX194"/>
      <c r="KKY194"/>
      <c r="KKZ194"/>
      <c r="KLA194"/>
      <c r="KLB194"/>
      <c r="KLC194"/>
      <c r="KLD194"/>
      <c r="KLE194"/>
      <c r="KLF194"/>
      <c r="KLG194"/>
      <c r="KLH194"/>
      <c r="KLI194"/>
      <c r="KLJ194"/>
      <c r="KLK194"/>
      <c r="KLL194"/>
      <c r="KLM194"/>
      <c r="KLN194"/>
      <c r="KLO194"/>
      <c r="KLP194"/>
      <c r="KLQ194"/>
      <c r="KLR194"/>
      <c r="KLS194"/>
      <c r="KLT194"/>
      <c r="KLU194"/>
      <c r="KLV194"/>
      <c r="KLW194"/>
      <c r="KLX194"/>
      <c r="KLY194"/>
      <c r="KLZ194"/>
      <c r="KMA194"/>
      <c r="KMB194"/>
      <c r="KMC194"/>
      <c r="KMD194"/>
      <c r="KME194"/>
      <c r="KMF194"/>
      <c r="KMG194"/>
      <c r="KMH194"/>
      <c r="KMI194"/>
      <c r="KMJ194"/>
      <c r="KMK194"/>
      <c r="KML194"/>
      <c r="KMM194"/>
      <c r="KMN194"/>
      <c r="KMO194"/>
      <c r="KMP194"/>
      <c r="KMQ194"/>
      <c r="KMR194"/>
      <c r="KMS194"/>
      <c r="KMT194"/>
      <c r="KMU194"/>
      <c r="KMV194"/>
      <c r="KMW194"/>
      <c r="KMX194"/>
      <c r="KMY194"/>
      <c r="KMZ194"/>
      <c r="KNA194"/>
      <c r="KNB194"/>
      <c r="KNC194"/>
      <c r="KND194"/>
      <c r="KNE194"/>
      <c r="KNF194"/>
      <c r="KNG194"/>
      <c r="KNH194"/>
      <c r="KNI194"/>
      <c r="KNJ194"/>
      <c r="KNK194"/>
      <c r="KNL194"/>
      <c r="KNM194"/>
      <c r="KNN194"/>
      <c r="KNO194"/>
      <c r="KNP194"/>
      <c r="KNQ194"/>
      <c r="KNR194"/>
      <c r="KNS194"/>
      <c r="KNT194"/>
      <c r="KNU194"/>
      <c r="KNV194"/>
      <c r="KNW194"/>
      <c r="KNX194"/>
      <c r="KNY194"/>
      <c r="KNZ194"/>
      <c r="KOA194"/>
      <c r="KOB194"/>
      <c r="KOC194"/>
      <c r="KOD194"/>
      <c r="KOE194"/>
      <c r="KOF194"/>
      <c r="KOG194"/>
      <c r="KOH194"/>
      <c r="KOI194"/>
      <c r="KOJ194"/>
      <c r="KOK194"/>
      <c r="KOL194"/>
      <c r="KOM194"/>
      <c r="KON194"/>
      <c r="KOO194"/>
      <c r="KOP194"/>
      <c r="KOQ194"/>
      <c r="KOR194"/>
      <c r="KOS194"/>
      <c r="KOT194"/>
      <c r="KOU194"/>
      <c r="KOV194"/>
      <c r="KOW194"/>
      <c r="KOX194"/>
      <c r="KOY194"/>
      <c r="KOZ194"/>
      <c r="KPA194"/>
      <c r="KPB194"/>
      <c r="KPC194"/>
      <c r="KPD194"/>
      <c r="KPE194"/>
      <c r="KPF194"/>
      <c r="KPG194"/>
      <c r="KPH194"/>
      <c r="KPI194"/>
      <c r="KPJ194"/>
      <c r="KPK194"/>
      <c r="KPL194"/>
      <c r="KPM194"/>
      <c r="KPN194"/>
      <c r="KPO194"/>
      <c r="KPP194"/>
      <c r="KPQ194"/>
      <c r="KPR194"/>
      <c r="KPS194"/>
      <c r="KPT194"/>
      <c r="KPU194"/>
      <c r="KPV194"/>
      <c r="KPW194"/>
      <c r="KPX194"/>
      <c r="KPY194"/>
      <c r="KPZ194"/>
      <c r="KQA194"/>
      <c r="KQB194"/>
      <c r="KQC194"/>
      <c r="KQD194"/>
      <c r="KQE194"/>
      <c r="KQF194"/>
      <c r="KQG194"/>
      <c r="KQH194"/>
      <c r="KQI194"/>
      <c r="KQJ194"/>
      <c r="KQK194"/>
      <c r="KQL194"/>
      <c r="KQM194"/>
      <c r="KQN194"/>
      <c r="KQO194"/>
      <c r="KQP194"/>
      <c r="KQQ194"/>
      <c r="KQR194"/>
      <c r="KQS194"/>
      <c r="KQT194"/>
      <c r="KQU194"/>
      <c r="KQV194"/>
      <c r="KQW194"/>
      <c r="KQX194"/>
      <c r="KQY194"/>
      <c r="KQZ194"/>
      <c r="KRA194"/>
      <c r="KRB194"/>
      <c r="KRC194"/>
      <c r="KRD194"/>
      <c r="KRE194"/>
      <c r="KRF194"/>
      <c r="KRG194"/>
      <c r="KRH194"/>
      <c r="KRI194"/>
      <c r="KRJ194"/>
      <c r="KRK194"/>
      <c r="KRL194"/>
      <c r="KRM194"/>
      <c r="KRN194"/>
      <c r="KRO194"/>
      <c r="KRP194"/>
      <c r="KRQ194"/>
      <c r="KRR194"/>
      <c r="KRS194"/>
      <c r="KRT194"/>
      <c r="KRU194"/>
      <c r="KRV194"/>
      <c r="KRW194"/>
      <c r="KRX194"/>
      <c r="KRY194"/>
      <c r="KRZ194"/>
      <c r="KSA194"/>
      <c r="KSB194"/>
      <c r="KSC194"/>
      <c r="KSD194"/>
      <c r="KSE194"/>
      <c r="KSF194"/>
      <c r="KSG194"/>
      <c r="KSH194"/>
      <c r="KSI194"/>
      <c r="KSJ194"/>
      <c r="KSK194"/>
      <c r="KSL194"/>
      <c r="KSM194"/>
      <c r="KSN194"/>
      <c r="KSO194"/>
      <c r="KSP194"/>
      <c r="KSQ194"/>
      <c r="KSR194"/>
      <c r="KSS194"/>
      <c r="KST194"/>
      <c r="KSU194"/>
      <c r="KSV194"/>
      <c r="KSW194"/>
      <c r="KSX194"/>
      <c r="KSY194"/>
      <c r="KSZ194"/>
      <c r="KTA194"/>
      <c r="KTB194"/>
      <c r="KTC194"/>
      <c r="KTD194"/>
      <c r="KTE194"/>
      <c r="KTF194"/>
      <c r="KTG194"/>
      <c r="KTH194"/>
      <c r="KTI194"/>
      <c r="KTJ194"/>
      <c r="KTK194"/>
      <c r="KTL194"/>
      <c r="KTM194"/>
      <c r="KTN194"/>
      <c r="KTO194"/>
      <c r="KTP194"/>
      <c r="KTQ194"/>
      <c r="KTR194"/>
      <c r="KTS194"/>
      <c r="KTT194"/>
      <c r="KTU194"/>
      <c r="KTV194"/>
      <c r="KTW194"/>
      <c r="KTX194"/>
      <c r="KTY194"/>
      <c r="KTZ194"/>
      <c r="KUA194"/>
      <c r="KUB194"/>
      <c r="KUC194"/>
      <c r="KUD194"/>
      <c r="KUE194"/>
      <c r="KUF194"/>
      <c r="KUG194"/>
      <c r="KUH194"/>
      <c r="KUI194"/>
      <c r="KUJ194"/>
      <c r="KUK194"/>
      <c r="KUL194"/>
      <c r="KUM194"/>
      <c r="KUN194"/>
      <c r="KUO194"/>
      <c r="KUP194"/>
      <c r="KUQ194"/>
      <c r="KUR194"/>
      <c r="KUS194"/>
      <c r="KUT194"/>
      <c r="KUU194"/>
      <c r="KUV194"/>
      <c r="KUW194"/>
      <c r="KUX194"/>
      <c r="KUY194"/>
      <c r="KUZ194"/>
      <c r="KVA194"/>
      <c r="KVB194"/>
      <c r="KVC194"/>
      <c r="KVD194"/>
      <c r="KVE194"/>
      <c r="KVF194"/>
      <c r="KVG194"/>
      <c r="KVH194"/>
      <c r="KVI194"/>
      <c r="KVJ194"/>
      <c r="KVK194"/>
      <c r="KVL194"/>
      <c r="KVM194"/>
      <c r="KVN194"/>
      <c r="KVO194"/>
      <c r="KVP194"/>
      <c r="KVQ194"/>
      <c r="KVR194"/>
      <c r="KVS194"/>
      <c r="KVT194"/>
      <c r="KVU194"/>
      <c r="KVV194"/>
      <c r="KVW194"/>
      <c r="KVX194"/>
      <c r="KVY194"/>
      <c r="KVZ194"/>
      <c r="KWA194"/>
      <c r="KWB194"/>
      <c r="KWC194"/>
      <c r="KWD194"/>
      <c r="KWE194"/>
      <c r="KWF194"/>
      <c r="KWG194"/>
      <c r="KWH194"/>
      <c r="KWI194"/>
      <c r="KWJ194"/>
      <c r="KWK194"/>
      <c r="KWL194"/>
      <c r="KWM194"/>
      <c r="KWN194"/>
      <c r="KWO194"/>
      <c r="KWP194"/>
      <c r="KWQ194"/>
      <c r="KWR194"/>
      <c r="KWS194"/>
      <c r="KWT194"/>
      <c r="KWU194"/>
      <c r="KWV194"/>
      <c r="KWW194"/>
      <c r="KWX194"/>
      <c r="KWY194"/>
      <c r="KWZ194"/>
      <c r="KXA194"/>
      <c r="KXB194"/>
      <c r="KXC194"/>
      <c r="KXD194"/>
      <c r="KXE194"/>
      <c r="KXF194"/>
      <c r="KXG194"/>
      <c r="KXH194"/>
      <c r="KXI194"/>
      <c r="KXJ194"/>
      <c r="KXK194"/>
      <c r="KXL194"/>
      <c r="KXM194"/>
      <c r="KXN194"/>
      <c r="KXO194"/>
      <c r="KXP194"/>
      <c r="KXQ194"/>
      <c r="KXR194"/>
      <c r="KXS194"/>
      <c r="KXT194"/>
      <c r="KXU194"/>
      <c r="KXV194"/>
      <c r="KXW194"/>
      <c r="KXX194"/>
      <c r="KXY194"/>
      <c r="KXZ194"/>
      <c r="KYA194"/>
      <c r="KYB194"/>
      <c r="KYC194"/>
      <c r="KYD194"/>
      <c r="KYE194"/>
      <c r="KYF194"/>
      <c r="KYG194"/>
      <c r="KYH194"/>
      <c r="KYI194"/>
      <c r="KYJ194"/>
      <c r="KYK194"/>
      <c r="KYL194"/>
      <c r="KYM194"/>
      <c r="KYN194"/>
      <c r="KYO194"/>
      <c r="KYP194"/>
      <c r="KYQ194"/>
      <c r="KYR194"/>
      <c r="KYS194"/>
      <c r="KYT194"/>
      <c r="KYU194"/>
      <c r="KYV194"/>
      <c r="KYW194"/>
      <c r="KYX194"/>
      <c r="KYY194"/>
      <c r="KYZ194"/>
      <c r="KZA194"/>
      <c r="KZB194"/>
      <c r="KZC194"/>
      <c r="KZD194"/>
      <c r="KZE194"/>
      <c r="KZF194"/>
      <c r="KZG194"/>
      <c r="KZH194"/>
      <c r="KZI194"/>
      <c r="KZJ194"/>
      <c r="KZK194"/>
      <c r="KZL194"/>
      <c r="KZM194"/>
      <c r="KZN194"/>
      <c r="KZO194"/>
      <c r="KZP194"/>
      <c r="KZQ194"/>
      <c r="KZR194"/>
      <c r="KZS194"/>
      <c r="KZT194"/>
      <c r="KZU194"/>
      <c r="KZV194"/>
      <c r="KZW194"/>
      <c r="KZX194"/>
      <c r="KZY194"/>
      <c r="KZZ194"/>
      <c r="LAA194"/>
      <c r="LAB194"/>
      <c r="LAC194"/>
      <c r="LAD194"/>
      <c r="LAE194"/>
      <c r="LAF194"/>
      <c r="LAG194"/>
      <c r="LAH194"/>
      <c r="LAI194"/>
      <c r="LAJ194"/>
      <c r="LAK194"/>
      <c r="LAL194"/>
      <c r="LAM194"/>
      <c r="LAN194"/>
      <c r="LAO194"/>
      <c r="LAP194"/>
      <c r="LAQ194"/>
      <c r="LAR194"/>
      <c r="LAS194"/>
      <c r="LAT194"/>
      <c r="LAU194"/>
      <c r="LAV194"/>
      <c r="LAW194"/>
      <c r="LAX194"/>
      <c r="LAY194"/>
      <c r="LAZ194"/>
      <c r="LBA194"/>
      <c r="LBB194"/>
      <c r="LBC194"/>
      <c r="LBD194"/>
      <c r="LBE194"/>
      <c r="LBF194"/>
      <c r="LBG194"/>
      <c r="LBH194"/>
      <c r="LBI194"/>
      <c r="LBJ194"/>
      <c r="LBK194"/>
      <c r="LBL194"/>
      <c r="LBM194"/>
      <c r="LBN194"/>
      <c r="LBO194"/>
      <c r="LBP194"/>
      <c r="LBQ194"/>
      <c r="LBR194"/>
      <c r="LBS194"/>
      <c r="LBT194"/>
      <c r="LBU194"/>
      <c r="LBV194"/>
      <c r="LBW194"/>
      <c r="LBX194"/>
      <c r="LBY194"/>
      <c r="LBZ194"/>
      <c r="LCA194"/>
      <c r="LCB194"/>
      <c r="LCC194"/>
      <c r="LCD194"/>
      <c r="LCE194"/>
      <c r="LCF194"/>
      <c r="LCG194"/>
      <c r="LCH194"/>
      <c r="LCI194"/>
      <c r="LCJ194"/>
      <c r="LCK194"/>
      <c r="LCL194"/>
      <c r="LCM194"/>
      <c r="LCN194"/>
      <c r="LCO194"/>
      <c r="LCP194"/>
      <c r="LCQ194"/>
      <c r="LCR194"/>
      <c r="LCS194"/>
      <c r="LCT194"/>
      <c r="LCU194"/>
      <c r="LCV194"/>
      <c r="LCW194"/>
      <c r="LCX194"/>
      <c r="LCY194"/>
      <c r="LCZ194"/>
      <c r="LDA194"/>
      <c r="LDB194"/>
      <c r="LDC194"/>
      <c r="LDD194"/>
      <c r="LDE194"/>
      <c r="LDF194"/>
      <c r="LDG194"/>
      <c r="LDH194"/>
      <c r="LDI194"/>
      <c r="LDJ194"/>
      <c r="LDK194"/>
      <c r="LDL194"/>
      <c r="LDM194"/>
      <c r="LDN194"/>
      <c r="LDO194"/>
      <c r="LDP194"/>
      <c r="LDQ194"/>
      <c r="LDR194"/>
      <c r="LDS194"/>
      <c r="LDT194"/>
      <c r="LDU194"/>
      <c r="LDV194"/>
      <c r="LDW194"/>
      <c r="LDX194"/>
      <c r="LDY194"/>
      <c r="LDZ194"/>
      <c r="LEA194"/>
      <c r="LEB194"/>
      <c r="LEC194"/>
      <c r="LED194"/>
      <c r="LEE194"/>
      <c r="LEF194"/>
      <c r="LEG194"/>
      <c r="LEH194"/>
      <c r="LEI194"/>
      <c r="LEJ194"/>
      <c r="LEK194"/>
      <c r="LEL194"/>
      <c r="LEM194"/>
      <c r="LEN194"/>
      <c r="LEO194"/>
      <c r="LEP194"/>
      <c r="LEQ194"/>
      <c r="LER194"/>
      <c r="LES194"/>
      <c r="LET194"/>
      <c r="LEU194"/>
      <c r="LEV194"/>
      <c r="LEW194"/>
      <c r="LEX194"/>
      <c r="LEY194"/>
      <c r="LEZ194"/>
      <c r="LFA194"/>
      <c r="LFB194"/>
      <c r="LFC194"/>
      <c r="LFD194"/>
      <c r="LFE194"/>
      <c r="LFF194"/>
      <c r="LFG194"/>
      <c r="LFH194"/>
      <c r="LFI194"/>
      <c r="LFJ194"/>
      <c r="LFK194"/>
      <c r="LFL194"/>
      <c r="LFM194"/>
      <c r="LFN194"/>
      <c r="LFO194"/>
      <c r="LFP194"/>
      <c r="LFQ194"/>
      <c r="LFR194"/>
      <c r="LFS194"/>
      <c r="LFT194"/>
      <c r="LFU194"/>
      <c r="LFV194"/>
      <c r="LFW194"/>
      <c r="LFX194"/>
      <c r="LFY194"/>
      <c r="LFZ194"/>
      <c r="LGA194"/>
      <c r="LGB194"/>
      <c r="LGC194"/>
      <c r="LGD194"/>
      <c r="LGE194"/>
      <c r="LGF194"/>
      <c r="LGG194"/>
      <c r="LGH194"/>
      <c r="LGI194"/>
      <c r="LGJ194"/>
      <c r="LGK194"/>
      <c r="LGL194"/>
      <c r="LGM194"/>
      <c r="LGN194"/>
      <c r="LGO194"/>
      <c r="LGP194"/>
      <c r="LGQ194"/>
      <c r="LGR194"/>
      <c r="LGS194"/>
      <c r="LGT194"/>
      <c r="LGU194"/>
      <c r="LGV194"/>
      <c r="LGW194"/>
      <c r="LGX194"/>
      <c r="LGY194"/>
      <c r="LGZ194"/>
      <c r="LHA194"/>
      <c r="LHB194"/>
      <c r="LHC194"/>
      <c r="LHD194"/>
      <c r="LHE194"/>
      <c r="LHF194"/>
      <c r="LHG194"/>
      <c r="LHH194"/>
      <c r="LHI194"/>
      <c r="LHJ194"/>
      <c r="LHK194"/>
      <c r="LHL194"/>
      <c r="LHM194"/>
      <c r="LHN194"/>
      <c r="LHO194"/>
      <c r="LHP194"/>
      <c r="LHQ194"/>
      <c r="LHR194"/>
      <c r="LHS194"/>
      <c r="LHT194"/>
      <c r="LHU194"/>
      <c r="LHV194"/>
      <c r="LHW194"/>
      <c r="LHX194"/>
      <c r="LHY194"/>
      <c r="LHZ194"/>
      <c r="LIA194"/>
      <c r="LIB194"/>
      <c r="LIC194"/>
      <c r="LID194"/>
      <c r="LIE194"/>
      <c r="LIF194"/>
      <c r="LIG194"/>
      <c r="LIH194"/>
      <c r="LII194"/>
      <c r="LIJ194"/>
      <c r="LIK194"/>
      <c r="LIL194"/>
      <c r="LIM194"/>
      <c r="LIN194"/>
      <c r="LIO194"/>
      <c r="LIP194"/>
      <c r="LIQ194"/>
      <c r="LIR194"/>
      <c r="LIS194"/>
      <c r="LIT194"/>
      <c r="LIU194"/>
      <c r="LIV194"/>
      <c r="LIW194"/>
      <c r="LIX194"/>
      <c r="LIY194"/>
      <c r="LIZ194"/>
      <c r="LJA194"/>
      <c r="LJB194"/>
      <c r="LJC194"/>
      <c r="LJD194"/>
      <c r="LJE194"/>
      <c r="LJF194"/>
      <c r="LJG194"/>
      <c r="LJH194"/>
      <c r="LJI194"/>
      <c r="LJJ194"/>
      <c r="LJK194"/>
      <c r="LJL194"/>
      <c r="LJM194"/>
      <c r="LJN194"/>
      <c r="LJO194"/>
      <c r="LJP194"/>
      <c r="LJQ194"/>
      <c r="LJR194"/>
      <c r="LJS194"/>
      <c r="LJT194"/>
      <c r="LJU194"/>
      <c r="LJV194"/>
      <c r="LJW194"/>
      <c r="LJX194"/>
      <c r="LJY194"/>
      <c r="LJZ194"/>
      <c r="LKA194"/>
      <c r="LKB194"/>
      <c r="LKC194"/>
      <c r="LKD194"/>
      <c r="LKE194"/>
      <c r="LKF194"/>
      <c r="LKG194"/>
      <c r="LKH194"/>
      <c r="LKI194"/>
      <c r="LKJ194"/>
      <c r="LKK194"/>
      <c r="LKL194"/>
      <c r="LKM194"/>
      <c r="LKN194"/>
      <c r="LKO194"/>
      <c r="LKP194"/>
      <c r="LKQ194"/>
      <c r="LKR194"/>
      <c r="LKS194"/>
      <c r="LKT194"/>
      <c r="LKU194"/>
      <c r="LKV194"/>
      <c r="LKW194"/>
      <c r="LKX194"/>
      <c r="LKY194"/>
      <c r="LKZ194"/>
      <c r="LLA194"/>
      <c r="LLB194"/>
      <c r="LLC194"/>
      <c r="LLD194"/>
      <c r="LLE194"/>
      <c r="LLF194"/>
      <c r="LLG194"/>
      <c r="LLH194"/>
      <c r="LLI194"/>
      <c r="LLJ194"/>
      <c r="LLK194"/>
      <c r="LLL194"/>
      <c r="LLM194"/>
      <c r="LLN194"/>
      <c r="LLO194"/>
      <c r="LLP194"/>
      <c r="LLQ194"/>
      <c r="LLR194"/>
      <c r="LLS194"/>
      <c r="LLT194"/>
      <c r="LLU194"/>
      <c r="LLV194"/>
      <c r="LLW194"/>
      <c r="LLX194"/>
      <c r="LLY194"/>
      <c r="LLZ194"/>
      <c r="LMA194"/>
      <c r="LMB194"/>
      <c r="LMC194"/>
      <c r="LMD194"/>
      <c r="LME194"/>
      <c r="LMF194"/>
      <c r="LMG194"/>
      <c r="LMH194"/>
      <c r="LMI194"/>
      <c r="LMJ194"/>
      <c r="LMK194"/>
      <c r="LML194"/>
      <c r="LMM194"/>
      <c r="LMN194"/>
      <c r="LMO194"/>
      <c r="LMP194"/>
      <c r="LMQ194"/>
      <c r="LMR194"/>
      <c r="LMS194"/>
      <c r="LMT194"/>
      <c r="LMU194"/>
      <c r="LMV194"/>
      <c r="LMW194"/>
      <c r="LMX194"/>
      <c r="LMY194"/>
      <c r="LMZ194"/>
      <c r="LNA194"/>
      <c r="LNB194"/>
      <c r="LNC194"/>
      <c r="LND194"/>
      <c r="LNE194"/>
      <c r="LNF194"/>
      <c r="LNG194"/>
      <c r="LNH194"/>
      <c r="LNI194"/>
      <c r="LNJ194"/>
      <c r="LNK194"/>
      <c r="LNL194"/>
      <c r="LNM194"/>
      <c r="LNN194"/>
      <c r="LNO194"/>
      <c r="LNP194"/>
      <c r="LNQ194"/>
      <c r="LNR194"/>
      <c r="LNS194"/>
      <c r="LNT194"/>
      <c r="LNU194"/>
      <c r="LNV194"/>
      <c r="LNW194"/>
      <c r="LNX194"/>
      <c r="LNY194"/>
      <c r="LNZ194"/>
      <c r="LOA194"/>
      <c r="LOB194"/>
      <c r="LOC194"/>
      <c r="LOD194"/>
      <c r="LOE194"/>
      <c r="LOF194"/>
      <c r="LOG194"/>
      <c r="LOH194"/>
      <c r="LOI194"/>
      <c r="LOJ194"/>
      <c r="LOK194"/>
      <c r="LOL194"/>
      <c r="LOM194"/>
      <c r="LON194"/>
      <c r="LOO194"/>
      <c r="LOP194"/>
      <c r="LOQ194"/>
      <c r="LOR194"/>
      <c r="LOS194"/>
      <c r="LOT194"/>
      <c r="LOU194"/>
      <c r="LOV194"/>
      <c r="LOW194"/>
      <c r="LOX194"/>
      <c r="LOY194"/>
      <c r="LOZ194"/>
      <c r="LPA194"/>
      <c r="LPB194"/>
      <c r="LPC194"/>
      <c r="LPD194"/>
      <c r="LPE194"/>
      <c r="LPF194"/>
      <c r="LPG194"/>
      <c r="LPH194"/>
      <c r="LPI194"/>
      <c r="LPJ194"/>
      <c r="LPK194"/>
      <c r="LPL194"/>
      <c r="LPM194"/>
      <c r="LPN194"/>
      <c r="LPO194"/>
      <c r="LPP194"/>
      <c r="LPQ194"/>
      <c r="LPR194"/>
      <c r="LPS194"/>
      <c r="LPT194"/>
      <c r="LPU194"/>
      <c r="LPV194"/>
      <c r="LPW194"/>
      <c r="LPX194"/>
      <c r="LPY194"/>
      <c r="LPZ194"/>
      <c r="LQA194"/>
      <c r="LQB194"/>
      <c r="LQC194"/>
      <c r="LQD194"/>
      <c r="LQE194"/>
      <c r="LQF194"/>
      <c r="LQG194"/>
      <c r="LQH194"/>
      <c r="LQI194"/>
      <c r="LQJ194"/>
      <c r="LQK194"/>
      <c r="LQL194"/>
      <c r="LQM194"/>
      <c r="LQN194"/>
      <c r="LQO194"/>
      <c r="LQP194"/>
      <c r="LQQ194"/>
      <c r="LQR194"/>
      <c r="LQS194"/>
      <c r="LQT194"/>
      <c r="LQU194"/>
      <c r="LQV194"/>
      <c r="LQW194"/>
      <c r="LQX194"/>
      <c r="LQY194"/>
      <c r="LQZ194"/>
      <c r="LRA194"/>
      <c r="LRB194"/>
      <c r="LRC194"/>
      <c r="LRD194"/>
      <c r="LRE194"/>
      <c r="LRF194"/>
      <c r="LRG194"/>
      <c r="LRH194"/>
      <c r="LRI194"/>
      <c r="LRJ194"/>
      <c r="LRK194"/>
      <c r="LRL194"/>
      <c r="LRM194"/>
      <c r="LRN194"/>
      <c r="LRO194"/>
      <c r="LRP194"/>
      <c r="LRQ194"/>
      <c r="LRR194"/>
      <c r="LRS194"/>
      <c r="LRT194"/>
      <c r="LRU194"/>
      <c r="LRV194"/>
      <c r="LRW194"/>
      <c r="LRX194"/>
      <c r="LRY194"/>
      <c r="LRZ194"/>
      <c r="LSA194"/>
      <c r="LSB194"/>
      <c r="LSC194"/>
      <c r="LSD194"/>
      <c r="LSE194"/>
      <c r="LSF194"/>
      <c r="LSG194"/>
      <c r="LSH194"/>
      <c r="LSI194"/>
      <c r="LSJ194"/>
      <c r="LSK194"/>
      <c r="LSL194"/>
      <c r="LSM194"/>
      <c r="LSN194"/>
      <c r="LSO194"/>
      <c r="LSP194"/>
      <c r="LSQ194"/>
      <c r="LSR194"/>
      <c r="LSS194"/>
      <c r="LST194"/>
      <c r="LSU194"/>
      <c r="LSV194"/>
      <c r="LSW194"/>
      <c r="LSX194"/>
      <c r="LSY194"/>
      <c r="LSZ194"/>
      <c r="LTA194"/>
      <c r="LTB194"/>
      <c r="LTC194"/>
      <c r="LTD194"/>
      <c r="LTE194"/>
      <c r="LTF194"/>
      <c r="LTG194"/>
      <c r="LTH194"/>
      <c r="LTI194"/>
      <c r="LTJ194"/>
      <c r="LTK194"/>
      <c r="LTL194"/>
      <c r="LTM194"/>
      <c r="LTN194"/>
      <c r="LTO194"/>
      <c r="LTP194"/>
      <c r="LTQ194"/>
      <c r="LTR194"/>
      <c r="LTS194"/>
      <c r="LTT194"/>
      <c r="LTU194"/>
      <c r="LTV194"/>
      <c r="LTW194"/>
      <c r="LTX194"/>
      <c r="LTY194"/>
      <c r="LTZ194"/>
      <c r="LUA194"/>
      <c r="LUB194"/>
      <c r="LUC194"/>
      <c r="LUD194"/>
      <c r="LUE194"/>
      <c r="LUF194"/>
      <c r="LUG194"/>
      <c r="LUH194"/>
      <c r="LUI194"/>
      <c r="LUJ194"/>
      <c r="LUK194"/>
      <c r="LUL194"/>
      <c r="LUM194"/>
      <c r="LUN194"/>
      <c r="LUO194"/>
      <c r="LUP194"/>
      <c r="LUQ194"/>
      <c r="LUR194"/>
      <c r="LUS194"/>
      <c r="LUT194"/>
      <c r="LUU194"/>
      <c r="LUV194"/>
      <c r="LUW194"/>
      <c r="LUX194"/>
      <c r="LUY194"/>
      <c r="LUZ194"/>
      <c r="LVA194"/>
      <c r="LVB194"/>
      <c r="LVC194"/>
      <c r="LVD194"/>
      <c r="LVE194"/>
      <c r="LVF194"/>
      <c r="LVG194"/>
      <c r="LVH194"/>
      <c r="LVI194"/>
      <c r="LVJ194"/>
      <c r="LVK194"/>
      <c r="LVL194"/>
      <c r="LVM194"/>
      <c r="LVN194"/>
      <c r="LVO194"/>
      <c r="LVP194"/>
      <c r="LVQ194"/>
      <c r="LVR194"/>
      <c r="LVS194"/>
      <c r="LVT194"/>
      <c r="LVU194"/>
      <c r="LVV194"/>
      <c r="LVW194"/>
      <c r="LVX194"/>
      <c r="LVY194"/>
      <c r="LVZ194"/>
      <c r="LWA194"/>
      <c r="LWB194"/>
      <c r="LWC194"/>
      <c r="LWD194"/>
      <c r="LWE194"/>
      <c r="LWF194"/>
      <c r="LWG194"/>
      <c r="LWH194"/>
      <c r="LWI194"/>
      <c r="LWJ194"/>
      <c r="LWK194"/>
      <c r="LWL194"/>
      <c r="LWM194"/>
      <c r="LWN194"/>
      <c r="LWO194"/>
      <c r="LWP194"/>
      <c r="LWQ194"/>
      <c r="LWR194"/>
      <c r="LWS194"/>
      <c r="LWT194"/>
      <c r="LWU194"/>
      <c r="LWV194"/>
      <c r="LWW194"/>
      <c r="LWX194"/>
      <c r="LWY194"/>
      <c r="LWZ194"/>
      <c r="LXA194"/>
      <c r="LXB194"/>
      <c r="LXC194"/>
      <c r="LXD194"/>
      <c r="LXE194"/>
      <c r="LXF194"/>
      <c r="LXG194"/>
      <c r="LXH194"/>
      <c r="LXI194"/>
      <c r="LXJ194"/>
      <c r="LXK194"/>
      <c r="LXL194"/>
      <c r="LXM194"/>
      <c r="LXN194"/>
      <c r="LXO194"/>
      <c r="LXP194"/>
      <c r="LXQ194"/>
      <c r="LXR194"/>
      <c r="LXS194"/>
      <c r="LXT194"/>
      <c r="LXU194"/>
      <c r="LXV194"/>
      <c r="LXW194"/>
      <c r="LXX194"/>
      <c r="LXY194"/>
      <c r="LXZ194"/>
      <c r="LYA194"/>
      <c r="LYB194"/>
      <c r="LYC194"/>
      <c r="LYD194"/>
      <c r="LYE194"/>
      <c r="LYF194"/>
      <c r="LYG194"/>
      <c r="LYH194"/>
      <c r="LYI194"/>
      <c r="LYJ194"/>
      <c r="LYK194"/>
      <c r="LYL194"/>
      <c r="LYM194"/>
      <c r="LYN194"/>
      <c r="LYO194"/>
      <c r="LYP194"/>
      <c r="LYQ194"/>
      <c r="LYR194"/>
      <c r="LYS194"/>
      <c r="LYT194"/>
      <c r="LYU194"/>
      <c r="LYV194"/>
      <c r="LYW194"/>
      <c r="LYX194"/>
      <c r="LYY194"/>
      <c r="LYZ194"/>
      <c r="LZA194"/>
      <c r="LZB194"/>
      <c r="LZC194"/>
      <c r="LZD194"/>
      <c r="LZE194"/>
      <c r="LZF194"/>
      <c r="LZG194"/>
      <c r="LZH194"/>
      <c r="LZI194"/>
      <c r="LZJ194"/>
      <c r="LZK194"/>
      <c r="LZL194"/>
      <c r="LZM194"/>
      <c r="LZN194"/>
      <c r="LZO194"/>
      <c r="LZP194"/>
      <c r="LZQ194"/>
      <c r="LZR194"/>
      <c r="LZS194"/>
      <c r="LZT194"/>
      <c r="LZU194"/>
      <c r="LZV194"/>
      <c r="LZW194"/>
      <c r="LZX194"/>
      <c r="LZY194"/>
      <c r="LZZ194"/>
      <c r="MAA194"/>
      <c r="MAB194"/>
      <c r="MAC194"/>
      <c r="MAD194"/>
      <c r="MAE194"/>
      <c r="MAF194"/>
      <c r="MAG194"/>
      <c r="MAH194"/>
      <c r="MAI194"/>
      <c r="MAJ194"/>
      <c r="MAK194"/>
      <c r="MAL194"/>
      <c r="MAM194"/>
      <c r="MAN194"/>
      <c r="MAO194"/>
      <c r="MAP194"/>
      <c r="MAQ194"/>
      <c r="MAR194"/>
      <c r="MAS194"/>
      <c r="MAT194"/>
      <c r="MAU194"/>
      <c r="MAV194"/>
      <c r="MAW194"/>
      <c r="MAX194"/>
      <c r="MAY194"/>
      <c r="MAZ194"/>
      <c r="MBA194"/>
      <c r="MBB194"/>
      <c r="MBC194"/>
      <c r="MBD194"/>
      <c r="MBE194"/>
      <c r="MBF194"/>
      <c r="MBG194"/>
      <c r="MBH194"/>
      <c r="MBI194"/>
      <c r="MBJ194"/>
      <c r="MBK194"/>
      <c r="MBL194"/>
      <c r="MBM194"/>
      <c r="MBN194"/>
      <c r="MBO194"/>
      <c r="MBP194"/>
      <c r="MBQ194"/>
      <c r="MBR194"/>
      <c r="MBS194"/>
      <c r="MBT194"/>
      <c r="MBU194"/>
      <c r="MBV194"/>
      <c r="MBW194"/>
      <c r="MBX194"/>
      <c r="MBY194"/>
      <c r="MBZ194"/>
      <c r="MCA194"/>
      <c r="MCB194"/>
      <c r="MCC194"/>
      <c r="MCD194"/>
      <c r="MCE194"/>
      <c r="MCF194"/>
      <c r="MCG194"/>
      <c r="MCH194"/>
      <c r="MCI194"/>
      <c r="MCJ194"/>
      <c r="MCK194"/>
      <c r="MCL194"/>
      <c r="MCM194"/>
      <c r="MCN194"/>
      <c r="MCO194"/>
      <c r="MCP194"/>
      <c r="MCQ194"/>
      <c r="MCR194"/>
      <c r="MCS194"/>
      <c r="MCT194"/>
      <c r="MCU194"/>
      <c r="MCV194"/>
      <c r="MCW194"/>
      <c r="MCX194"/>
      <c r="MCY194"/>
      <c r="MCZ194"/>
      <c r="MDA194"/>
      <c r="MDB194"/>
      <c r="MDC194"/>
      <c r="MDD194"/>
      <c r="MDE194"/>
      <c r="MDF194"/>
      <c r="MDG194"/>
      <c r="MDH194"/>
      <c r="MDI194"/>
      <c r="MDJ194"/>
      <c r="MDK194"/>
      <c r="MDL194"/>
      <c r="MDM194"/>
      <c r="MDN194"/>
      <c r="MDO194"/>
      <c r="MDP194"/>
      <c r="MDQ194"/>
      <c r="MDR194"/>
      <c r="MDS194"/>
      <c r="MDT194"/>
      <c r="MDU194"/>
      <c r="MDV194"/>
      <c r="MDW194"/>
      <c r="MDX194"/>
      <c r="MDY194"/>
      <c r="MDZ194"/>
      <c r="MEA194"/>
      <c r="MEB194"/>
      <c r="MEC194"/>
      <c r="MED194"/>
      <c r="MEE194"/>
      <c r="MEF194"/>
      <c r="MEG194"/>
      <c r="MEH194"/>
      <c r="MEI194"/>
      <c r="MEJ194"/>
      <c r="MEK194"/>
      <c r="MEL194"/>
      <c r="MEM194"/>
      <c r="MEN194"/>
      <c r="MEO194"/>
      <c r="MEP194"/>
      <c r="MEQ194"/>
      <c r="MER194"/>
      <c r="MES194"/>
      <c r="MET194"/>
      <c r="MEU194"/>
      <c r="MEV194"/>
      <c r="MEW194"/>
      <c r="MEX194"/>
      <c r="MEY194"/>
      <c r="MEZ194"/>
      <c r="MFA194"/>
      <c r="MFB194"/>
      <c r="MFC194"/>
      <c r="MFD194"/>
      <c r="MFE194"/>
      <c r="MFF194"/>
      <c r="MFG194"/>
      <c r="MFH194"/>
      <c r="MFI194"/>
      <c r="MFJ194"/>
      <c r="MFK194"/>
      <c r="MFL194"/>
      <c r="MFM194"/>
      <c r="MFN194"/>
      <c r="MFO194"/>
      <c r="MFP194"/>
      <c r="MFQ194"/>
      <c r="MFR194"/>
      <c r="MFS194"/>
      <c r="MFT194"/>
      <c r="MFU194"/>
      <c r="MFV194"/>
      <c r="MFW194"/>
      <c r="MFX194"/>
      <c r="MFY194"/>
      <c r="MFZ194"/>
      <c r="MGA194"/>
      <c r="MGB194"/>
      <c r="MGC194"/>
      <c r="MGD194"/>
      <c r="MGE194"/>
      <c r="MGF194"/>
      <c r="MGG194"/>
      <c r="MGH194"/>
      <c r="MGI194"/>
      <c r="MGJ194"/>
      <c r="MGK194"/>
      <c r="MGL194"/>
      <c r="MGM194"/>
      <c r="MGN194"/>
      <c r="MGO194"/>
      <c r="MGP194"/>
      <c r="MGQ194"/>
      <c r="MGR194"/>
      <c r="MGS194"/>
      <c r="MGT194"/>
      <c r="MGU194"/>
      <c r="MGV194"/>
      <c r="MGW194"/>
      <c r="MGX194"/>
      <c r="MGY194"/>
      <c r="MGZ194"/>
      <c r="MHA194"/>
      <c r="MHB194"/>
      <c r="MHC194"/>
      <c r="MHD194"/>
      <c r="MHE194"/>
      <c r="MHF194"/>
      <c r="MHG194"/>
      <c r="MHH194"/>
      <c r="MHI194"/>
      <c r="MHJ194"/>
      <c r="MHK194"/>
      <c r="MHL194"/>
      <c r="MHM194"/>
      <c r="MHN194"/>
      <c r="MHO194"/>
      <c r="MHP194"/>
      <c r="MHQ194"/>
      <c r="MHR194"/>
      <c r="MHS194"/>
      <c r="MHT194"/>
      <c r="MHU194"/>
      <c r="MHV194"/>
      <c r="MHW194"/>
      <c r="MHX194"/>
      <c r="MHY194"/>
      <c r="MHZ194"/>
      <c r="MIA194"/>
      <c r="MIB194"/>
      <c r="MIC194"/>
      <c r="MID194"/>
      <c r="MIE194"/>
      <c r="MIF194"/>
      <c r="MIG194"/>
      <c r="MIH194"/>
      <c r="MII194"/>
      <c r="MIJ194"/>
      <c r="MIK194"/>
      <c r="MIL194"/>
      <c r="MIM194"/>
      <c r="MIN194"/>
      <c r="MIO194"/>
      <c r="MIP194"/>
      <c r="MIQ194"/>
      <c r="MIR194"/>
      <c r="MIS194"/>
      <c r="MIT194"/>
      <c r="MIU194"/>
      <c r="MIV194"/>
      <c r="MIW194"/>
      <c r="MIX194"/>
      <c r="MIY194"/>
      <c r="MIZ194"/>
      <c r="MJA194"/>
      <c r="MJB194"/>
      <c r="MJC194"/>
      <c r="MJD194"/>
      <c r="MJE194"/>
      <c r="MJF194"/>
      <c r="MJG194"/>
      <c r="MJH194"/>
      <c r="MJI194"/>
      <c r="MJJ194"/>
      <c r="MJK194"/>
      <c r="MJL194"/>
      <c r="MJM194"/>
      <c r="MJN194"/>
      <c r="MJO194"/>
      <c r="MJP194"/>
      <c r="MJQ194"/>
      <c r="MJR194"/>
      <c r="MJS194"/>
      <c r="MJT194"/>
      <c r="MJU194"/>
      <c r="MJV194"/>
      <c r="MJW194"/>
      <c r="MJX194"/>
      <c r="MJY194"/>
      <c r="MJZ194"/>
      <c r="MKA194"/>
      <c r="MKB194"/>
      <c r="MKC194"/>
      <c r="MKD194"/>
      <c r="MKE194"/>
      <c r="MKF194"/>
      <c r="MKG194"/>
      <c r="MKH194"/>
      <c r="MKI194"/>
      <c r="MKJ194"/>
      <c r="MKK194"/>
      <c r="MKL194"/>
      <c r="MKM194"/>
      <c r="MKN194"/>
      <c r="MKO194"/>
      <c r="MKP194"/>
      <c r="MKQ194"/>
      <c r="MKR194"/>
      <c r="MKS194"/>
      <c r="MKT194"/>
      <c r="MKU194"/>
      <c r="MKV194"/>
      <c r="MKW194"/>
      <c r="MKX194"/>
      <c r="MKY194"/>
      <c r="MKZ194"/>
      <c r="MLA194"/>
      <c r="MLB194"/>
      <c r="MLC194"/>
      <c r="MLD194"/>
      <c r="MLE194"/>
      <c r="MLF194"/>
      <c r="MLG194"/>
      <c r="MLH194"/>
      <c r="MLI194"/>
      <c r="MLJ194"/>
      <c r="MLK194"/>
      <c r="MLL194"/>
      <c r="MLM194"/>
      <c r="MLN194"/>
      <c r="MLO194"/>
      <c r="MLP194"/>
      <c r="MLQ194"/>
      <c r="MLR194"/>
      <c r="MLS194"/>
      <c r="MLT194"/>
      <c r="MLU194"/>
      <c r="MLV194"/>
      <c r="MLW194"/>
      <c r="MLX194"/>
      <c r="MLY194"/>
      <c r="MLZ194"/>
      <c r="MMA194"/>
      <c r="MMB194"/>
      <c r="MMC194"/>
      <c r="MMD194"/>
      <c r="MME194"/>
      <c r="MMF194"/>
      <c r="MMG194"/>
      <c r="MMH194"/>
      <c r="MMI194"/>
      <c r="MMJ194"/>
      <c r="MMK194"/>
      <c r="MML194"/>
      <c r="MMM194"/>
      <c r="MMN194"/>
      <c r="MMO194"/>
      <c r="MMP194"/>
      <c r="MMQ194"/>
      <c r="MMR194"/>
      <c r="MMS194"/>
      <c r="MMT194"/>
      <c r="MMU194"/>
      <c r="MMV194"/>
      <c r="MMW194"/>
      <c r="MMX194"/>
      <c r="MMY194"/>
      <c r="MMZ194"/>
      <c r="MNA194"/>
      <c r="MNB194"/>
      <c r="MNC194"/>
      <c r="MND194"/>
      <c r="MNE194"/>
      <c r="MNF194"/>
      <c r="MNG194"/>
      <c r="MNH194"/>
      <c r="MNI194"/>
      <c r="MNJ194"/>
      <c r="MNK194"/>
      <c r="MNL194"/>
      <c r="MNM194"/>
      <c r="MNN194"/>
      <c r="MNO194"/>
      <c r="MNP194"/>
      <c r="MNQ194"/>
      <c r="MNR194"/>
      <c r="MNS194"/>
      <c r="MNT194"/>
      <c r="MNU194"/>
      <c r="MNV194"/>
      <c r="MNW194"/>
      <c r="MNX194"/>
      <c r="MNY194"/>
      <c r="MNZ194"/>
      <c r="MOA194"/>
      <c r="MOB194"/>
      <c r="MOC194"/>
      <c r="MOD194"/>
      <c r="MOE194"/>
      <c r="MOF194"/>
      <c r="MOG194"/>
      <c r="MOH194"/>
      <c r="MOI194"/>
      <c r="MOJ194"/>
      <c r="MOK194"/>
      <c r="MOL194"/>
      <c r="MOM194"/>
      <c r="MON194"/>
      <c r="MOO194"/>
      <c r="MOP194"/>
      <c r="MOQ194"/>
      <c r="MOR194"/>
      <c r="MOS194"/>
      <c r="MOT194"/>
      <c r="MOU194"/>
      <c r="MOV194"/>
      <c r="MOW194"/>
      <c r="MOX194"/>
      <c r="MOY194"/>
      <c r="MOZ194"/>
      <c r="MPA194"/>
      <c r="MPB194"/>
      <c r="MPC194"/>
      <c r="MPD194"/>
      <c r="MPE194"/>
      <c r="MPF194"/>
      <c r="MPG194"/>
      <c r="MPH194"/>
      <c r="MPI194"/>
      <c r="MPJ194"/>
      <c r="MPK194"/>
      <c r="MPL194"/>
      <c r="MPM194"/>
      <c r="MPN194"/>
      <c r="MPO194"/>
      <c r="MPP194"/>
      <c r="MPQ194"/>
      <c r="MPR194"/>
      <c r="MPS194"/>
      <c r="MPT194"/>
      <c r="MPU194"/>
      <c r="MPV194"/>
      <c r="MPW194"/>
      <c r="MPX194"/>
      <c r="MPY194"/>
      <c r="MPZ194"/>
      <c r="MQA194"/>
      <c r="MQB194"/>
      <c r="MQC194"/>
      <c r="MQD194"/>
      <c r="MQE194"/>
      <c r="MQF194"/>
      <c r="MQG194"/>
      <c r="MQH194"/>
      <c r="MQI194"/>
      <c r="MQJ194"/>
      <c r="MQK194"/>
      <c r="MQL194"/>
      <c r="MQM194"/>
      <c r="MQN194"/>
      <c r="MQO194"/>
      <c r="MQP194"/>
      <c r="MQQ194"/>
      <c r="MQR194"/>
      <c r="MQS194"/>
      <c r="MQT194"/>
      <c r="MQU194"/>
      <c r="MQV194"/>
      <c r="MQW194"/>
      <c r="MQX194"/>
      <c r="MQY194"/>
      <c r="MQZ194"/>
      <c r="MRA194"/>
      <c r="MRB194"/>
      <c r="MRC194"/>
      <c r="MRD194"/>
      <c r="MRE194"/>
      <c r="MRF194"/>
      <c r="MRG194"/>
      <c r="MRH194"/>
      <c r="MRI194"/>
      <c r="MRJ194"/>
      <c r="MRK194"/>
      <c r="MRL194"/>
      <c r="MRM194"/>
      <c r="MRN194"/>
      <c r="MRO194"/>
      <c r="MRP194"/>
      <c r="MRQ194"/>
      <c r="MRR194"/>
      <c r="MRS194"/>
      <c r="MRT194"/>
      <c r="MRU194"/>
      <c r="MRV194"/>
      <c r="MRW194"/>
      <c r="MRX194"/>
      <c r="MRY194"/>
      <c r="MRZ194"/>
      <c r="MSA194"/>
      <c r="MSB194"/>
      <c r="MSC194"/>
      <c r="MSD194"/>
      <c r="MSE194"/>
      <c r="MSF194"/>
      <c r="MSG194"/>
      <c r="MSH194"/>
      <c r="MSI194"/>
      <c r="MSJ194"/>
      <c r="MSK194"/>
      <c r="MSL194"/>
      <c r="MSM194"/>
      <c r="MSN194"/>
      <c r="MSO194"/>
      <c r="MSP194"/>
      <c r="MSQ194"/>
      <c r="MSR194"/>
      <c r="MSS194"/>
      <c r="MST194"/>
      <c r="MSU194"/>
      <c r="MSV194"/>
      <c r="MSW194"/>
      <c r="MSX194"/>
      <c r="MSY194"/>
      <c r="MSZ194"/>
      <c r="MTA194"/>
      <c r="MTB194"/>
      <c r="MTC194"/>
      <c r="MTD194"/>
      <c r="MTE194"/>
      <c r="MTF194"/>
      <c r="MTG194"/>
      <c r="MTH194"/>
      <c r="MTI194"/>
      <c r="MTJ194"/>
      <c r="MTK194"/>
      <c r="MTL194"/>
      <c r="MTM194"/>
      <c r="MTN194"/>
      <c r="MTO194"/>
      <c r="MTP194"/>
      <c r="MTQ194"/>
      <c r="MTR194"/>
      <c r="MTS194"/>
      <c r="MTT194"/>
      <c r="MTU194"/>
      <c r="MTV194"/>
      <c r="MTW194"/>
      <c r="MTX194"/>
      <c r="MTY194"/>
      <c r="MTZ194"/>
      <c r="MUA194"/>
      <c r="MUB194"/>
      <c r="MUC194"/>
      <c r="MUD194"/>
      <c r="MUE194"/>
      <c r="MUF194"/>
      <c r="MUG194"/>
      <c r="MUH194"/>
      <c r="MUI194"/>
      <c r="MUJ194"/>
      <c r="MUK194"/>
      <c r="MUL194"/>
      <c r="MUM194"/>
      <c r="MUN194"/>
      <c r="MUO194"/>
      <c r="MUP194"/>
      <c r="MUQ194"/>
      <c r="MUR194"/>
      <c r="MUS194"/>
      <c r="MUT194"/>
      <c r="MUU194"/>
      <c r="MUV194"/>
      <c r="MUW194"/>
      <c r="MUX194"/>
      <c r="MUY194"/>
      <c r="MUZ194"/>
      <c r="MVA194"/>
      <c r="MVB194"/>
      <c r="MVC194"/>
      <c r="MVD194"/>
      <c r="MVE194"/>
      <c r="MVF194"/>
      <c r="MVG194"/>
      <c r="MVH194"/>
      <c r="MVI194"/>
      <c r="MVJ194"/>
      <c r="MVK194"/>
      <c r="MVL194"/>
      <c r="MVM194"/>
      <c r="MVN194"/>
      <c r="MVO194"/>
      <c r="MVP194"/>
      <c r="MVQ194"/>
      <c r="MVR194"/>
      <c r="MVS194"/>
      <c r="MVT194"/>
      <c r="MVU194"/>
      <c r="MVV194"/>
      <c r="MVW194"/>
      <c r="MVX194"/>
      <c r="MVY194"/>
      <c r="MVZ194"/>
      <c r="MWA194"/>
      <c r="MWB194"/>
      <c r="MWC194"/>
      <c r="MWD194"/>
      <c r="MWE194"/>
      <c r="MWF194"/>
      <c r="MWG194"/>
      <c r="MWH194"/>
      <c r="MWI194"/>
      <c r="MWJ194"/>
      <c r="MWK194"/>
      <c r="MWL194"/>
      <c r="MWM194"/>
      <c r="MWN194"/>
      <c r="MWO194"/>
      <c r="MWP194"/>
      <c r="MWQ194"/>
      <c r="MWR194"/>
      <c r="MWS194"/>
      <c r="MWT194"/>
      <c r="MWU194"/>
      <c r="MWV194"/>
      <c r="MWW194"/>
      <c r="MWX194"/>
      <c r="MWY194"/>
      <c r="MWZ194"/>
      <c r="MXA194"/>
      <c r="MXB194"/>
      <c r="MXC194"/>
      <c r="MXD194"/>
      <c r="MXE194"/>
      <c r="MXF194"/>
      <c r="MXG194"/>
      <c r="MXH194"/>
      <c r="MXI194"/>
      <c r="MXJ194"/>
      <c r="MXK194"/>
      <c r="MXL194"/>
      <c r="MXM194"/>
      <c r="MXN194"/>
      <c r="MXO194"/>
      <c r="MXP194"/>
      <c r="MXQ194"/>
      <c r="MXR194"/>
      <c r="MXS194"/>
      <c r="MXT194"/>
      <c r="MXU194"/>
      <c r="MXV194"/>
      <c r="MXW194"/>
      <c r="MXX194"/>
      <c r="MXY194"/>
      <c r="MXZ194"/>
      <c r="MYA194"/>
      <c r="MYB194"/>
      <c r="MYC194"/>
      <c r="MYD194"/>
      <c r="MYE194"/>
      <c r="MYF194"/>
      <c r="MYG194"/>
      <c r="MYH194"/>
      <c r="MYI194"/>
      <c r="MYJ194"/>
      <c r="MYK194"/>
      <c r="MYL194"/>
      <c r="MYM194"/>
      <c r="MYN194"/>
      <c r="MYO194"/>
      <c r="MYP194"/>
      <c r="MYQ194"/>
      <c r="MYR194"/>
      <c r="MYS194"/>
      <c r="MYT194"/>
      <c r="MYU194"/>
      <c r="MYV194"/>
      <c r="MYW194"/>
      <c r="MYX194"/>
      <c r="MYY194"/>
      <c r="MYZ194"/>
      <c r="MZA194"/>
      <c r="MZB194"/>
      <c r="MZC194"/>
      <c r="MZD194"/>
      <c r="MZE194"/>
      <c r="MZF194"/>
      <c r="MZG194"/>
      <c r="MZH194"/>
      <c r="MZI194"/>
      <c r="MZJ194"/>
      <c r="MZK194"/>
      <c r="MZL194"/>
      <c r="MZM194"/>
      <c r="MZN194"/>
      <c r="MZO194"/>
      <c r="MZP194"/>
      <c r="MZQ194"/>
      <c r="MZR194"/>
      <c r="MZS194"/>
      <c r="MZT194"/>
      <c r="MZU194"/>
      <c r="MZV194"/>
      <c r="MZW194"/>
      <c r="MZX194"/>
      <c r="MZY194"/>
      <c r="MZZ194"/>
      <c r="NAA194"/>
      <c r="NAB194"/>
      <c r="NAC194"/>
      <c r="NAD194"/>
      <c r="NAE194"/>
      <c r="NAF194"/>
      <c r="NAG194"/>
      <c r="NAH194"/>
      <c r="NAI194"/>
      <c r="NAJ194"/>
      <c r="NAK194"/>
      <c r="NAL194"/>
      <c r="NAM194"/>
      <c r="NAN194"/>
      <c r="NAO194"/>
      <c r="NAP194"/>
      <c r="NAQ194"/>
      <c r="NAR194"/>
      <c r="NAS194"/>
      <c r="NAT194"/>
      <c r="NAU194"/>
      <c r="NAV194"/>
      <c r="NAW194"/>
      <c r="NAX194"/>
      <c r="NAY194"/>
      <c r="NAZ194"/>
      <c r="NBA194"/>
      <c r="NBB194"/>
      <c r="NBC194"/>
      <c r="NBD194"/>
      <c r="NBE194"/>
      <c r="NBF194"/>
      <c r="NBG194"/>
      <c r="NBH194"/>
      <c r="NBI194"/>
      <c r="NBJ194"/>
      <c r="NBK194"/>
      <c r="NBL194"/>
      <c r="NBM194"/>
      <c r="NBN194"/>
      <c r="NBO194"/>
      <c r="NBP194"/>
      <c r="NBQ194"/>
      <c r="NBR194"/>
      <c r="NBS194"/>
      <c r="NBT194"/>
      <c r="NBU194"/>
      <c r="NBV194"/>
      <c r="NBW194"/>
      <c r="NBX194"/>
      <c r="NBY194"/>
      <c r="NBZ194"/>
      <c r="NCA194"/>
      <c r="NCB194"/>
      <c r="NCC194"/>
      <c r="NCD194"/>
      <c r="NCE194"/>
      <c r="NCF194"/>
      <c r="NCG194"/>
      <c r="NCH194"/>
      <c r="NCI194"/>
      <c r="NCJ194"/>
      <c r="NCK194"/>
      <c r="NCL194"/>
      <c r="NCM194"/>
      <c r="NCN194"/>
      <c r="NCO194"/>
      <c r="NCP194"/>
      <c r="NCQ194"/>
      <c r="NCR194"/>
      <c r="NCS194"/>
      <c r="NCT194"/>
      <c r="NCU194"/>
      <c r="NCV194"/>
      <c r="NCW194"/>
      <c r="NCX194"/>
      <c r="NCY194"/>
      <c r="NCZ194"/>
      <c r="NDA194"/>
      <c r="NDB194"/>
      <c r="NDC194"/>
      <c r="NDD194"/>
      <c r="NDE194"/>
      <c r="NDF194"/>
      <c r="NDG194"/>
      <c r="NDH194"/>
      <c r="NDI194"/>
      <c r="NDJ194"/>
      <c r="NDK194"/>
      <c r="NDL194"/>
      <c r="NDM194"/>
      <c r="NDN194"/>
      <c r="NDO194"/>
      <c r="NDP194"/>
      <c r="NDQ194"/>
      <c r="NDR194"/>
      <c r="NDS194"/>
      <c r="NDT194"/>
      <c r="NDU194"/>
      <c r="NDV194"/>
      <c r="NDW194"/>
      <c r="NDX194"/>
      <c r="NDY194"/>
      <c r="NDZ194"/>
      <c r="NEA194"/>
      <c r="NEB194"/>
      <c r="NEC194"/>
      <c r="NED194"/>
      <c r="NEE194"/>
      <c r="NEF194"/>
      <c r="NEG194"/>
      <c r="NEH194"/>
      <c r="NEI194"/>
      <c r="NEJ194"/>
      <c r="NEK194"/>
      <c r="NEL194"/>
      <c r="NEM194"/>
      <c r="NEN194"/>
      <c r="NEO194"/>
      <c r="NEP194"/>
      <c r="NEQ194"/>
      <c r="NER194"/>
      <c r="NES194"/>
      <c r="NET194"/>
      <c r="NEU194"/>
      <c r="NEV194"/>
      <c r="NEW194"/>
      <c r="NEX194"/>
      <c r="NEY194"/>
      <c r="NEZ194"/>
      <c r="NFA194"/>
      <c r="NFB194"/>
      <c r="NFC194"/>
      <c r="NFD194"/>
      <c r="NFE194"/>
      <c r="NFF194"/>
      <c r="NFG194"/>
      <c r="NFH194"/>
      <c r="NFI194"/>
      <c r="NFJ194"/>
      <c r="NFK194"/>
      <c r="NFL194"/>
      <c r="NFM194"/>
      <c r="NFN194"/>
      <c r="NFO194"/>
      <c r="NFP194"/>
      <c r="NFQ194"/>
      <c r="NFR194"/>
      <c r="NFS194"/>
      <c r="NFT194"/>
      <c r="NFU194"/>
      <c r="NFV194"/>
      <c r="NFW194"/>
      <c r="NFX194"/>
      <c r="NFY194"/>
      <c r="NFZ194"/>
      <c r="NGA194"/>
      <c r="NGB194"/>
      <c r="NGC194"/>
      <c r="NGD194"/>
      <c r="NGE194"/>
      <c r="NGF194"/>
      <c r="NGG194"/>
      <c r="NGH194"/>
      <c r="NGI194"/>
      <c r="NGJ194"/>
      <c r="NGK194"/>
      <c r="NGL194"/>
      <c r="NGM194"/>
      <c r="NGN194"/>
      <c r="NGO194"/>
      <c r="NGP194"/>
      <c r="NGQ194"/>
      <c r="NGR194"/>
      <c r="NGS194"/>
      <c r="NGT194"/>
      <c r="NGU194"/>
      <c r="NGV194"/>
      <c r="NGW194"/>
      <c r="NGX194"/>
      <c r="NGY194"/>
      <c r="NGZ194"/>
      <c r="NHA194"/>
      <c r="NHB194"/>
      <c r="NHC194"/>
      <c r="NHD194"/>
      <c r="NHE194"/>
      <c r="NHF194"/>
      <c r="NHG194"/>
      <c r="NHH194"/>
      <c r="NHI194"/>
      <c r="NHJ194"/>
      <c r="NHK194"/>
      <c r="NHL194"/>
      <c r="NHM194"/>
      <c r="NHN194"/>
      <c r="NHO194"/>
      <c r="NHP194"/>
      <c r="NHQ194"/>
      <c r="NHR194"/>
      <c r="NHS194"/>
      <c r="NHT194"/>
      <c r="NHU194"/>
      <c r="NHV194"/>
      <c r="NHW194"/>
      <c r="NHX194"/>
      <c r="NHY194"/>
      <c r="NHZ194"/>
      <c r="NIA194"/>
      <c r="NIB194"/>
      <c r="NIC194"/>
      <c r="NID194"/>
      <c r="NIE194"/>
      <c r="NIF194"/>
      <c r="NIG194"/>
      <c r="NIH194"/>
      <c r="NII194"/>
      <c r="NIJ194"/>
      <c r="NIK194"/>
      <c r="NIL194"/>
      <c r="NIM194"/>
      <c r="NIN194"/>
      <c r="NIO194"/>
      <c r="NIP194"/>
      <c r="NIQ194"/>
      <c r="NIR194"/>
      <c r="NIS194"/>
      <c r="NIT194"/>
      <c r="NIU194"/>
      <c r="NIV194"/>
      <c r="NIW194"/>
      <c r="NIX194"/>
      <c r="NIY194"/>
      <c r="NIZ194"/>
      <c r="NJA194"/>
      <c r="NJB194"/>
      <c r="NJC194"/>
      <c r="NJD194"/>
      <c r="NJE194"/>
      <c r="NJF194"/>
      <c r="NJG194"/>
      <c r="NJH194"/>
      <c r="NJI194"/>
      <c r="NJJ194"/>
      <c r="NJK194"/>
      <c r="NJL194"/>
      <c r="NJM194"/>
      <c r="NJN194"/>
      <c r="NJO194"/>
      <c r="NJP194"/>
      <c r="NJQ194"/>
      <c r="NJR194"/>
      <c r="NJS194"/>
      <c r="NJT194"/>
      <c r="NJU194"/>
      <c r="NJV194"/>
      <c r="NJW194"/>
      <c r="NJX194"/>
      <c r="NJY194"/>
      <c r="NJZ194"/>
      <c r="NKA194"/>
      <c r="NKB194"/>
      <c r="NKC194"/>
      <c r="NKD194"/>
      <c r="NKE194"/>
      <c r="NKF194"/>
      <c r="NKG194"/>
      <c r="NKH194"/>
      <c r="NKI194"/>
      <c r="NKJ194"/>
      <c r="NKK194"/>
      <c r="NKL194"/>
      <c r="NKM194"/>
      <c r="NKN194"/>
      <c r="NKO194"/>
      <c r="NKP194"/>
      <c r="NKQ194"/>
      <c r="NKR194"/>
      <c r="NKS194"/>
      <c r="NKT194"/>
      <c r="NKU194"/>
      <c r="NKV194"/>
      <c r="NKW194"/>
      <c r="NKX194"/>
      <c r="NKY194"/>
      <c r="NKZ194"/>
      <c r="NLA194"/>
      <c r="NLB194"/>
      <c r="NLC194"/>
      <c r="NLD194"/>
      <c r="NLE194"/>
      <c r="NLF194"/>
      <c r="NLG194"/>
      <c r="NLH194"/>
      <c r="NLI194"/>
      <c r="NLJ194"/>
      <c r="NLK194"/>
      <c r="NLL194"/>
      <c r="NLM194"/>
      <c r="NLN194"/>
      <c r="NLO194"/>
      <c r="NLP194"/>
      <c r="NLQ194"/>
      <c r="NLR194"/>
      <c r="NLS194"/>
      <c r="NLT194"/>
      <c r="NLU194"/>
      <c r="NLV194"/>
      <c r="NLW194"/>
      <c r="NLX194"/>
      <c r="NLY194"/>
      <c r="NLZ194"/>
      <c r="NMA194"/>
      <c r="NMB194"/>
      <c r="NMC194"/>
      <c r="NMD194"/>
      <c r="NME194"/>
      <c r="NMF194"/>
      <c r="NMG194"/>
      <c r="NMH194"/>
      <c r="NMI194"/>
      <c r="NMJ194"/>
      <c r="NMK194"/>
      <c r="NML194"/>
      <c r="NMM194"/>
      <c r="NMN194"/>
      <c r="NMO194"/>
      <c r="NMP194"/>
      <c r="NMQ194"/>
      <c r="NMR194"/>
      <c r="NMS194"/>
      <c r="NMT194"/>
      <c r="NMU194"/>
      <c r="NMV194"/>
      <c r="NMW194"/>
      <c r="NMX194"/>
      <c r="NMY194"/>
      <c r="NMZ194"/>
      <c r="NNA194"/>
      <c r="NNB194"/>
      <c r="NNC194"/>
      <c r="NND194"/>
      <c r="NNE194"/>
      <c r="NNF194"/>
      <c r="NNG194"/>
      <c r="NNH194"/>
      <c r="NNI194"/>
      <c r="NNJ194"/>
      <c r="NNK194"/>
      <c r="NNL194"/>
      <c r="NNM194"/>
      <c r="NNN194"/>
      <c r="NNO194"/>
      <c r="NNP194"/>
      <c r="NNQ194"/>
      <c r="NNR194"/>
      <c r="NNS194"/>
      <c r="NNT194"/>
      <c r="NNU194"/>
      <c r="NNV194"/>
      <c r="NNW194"/>
      <c r="NNX194"/>
      <c r="NNY194"/>
      <c r="NNZ194"/>
      <c r="NOA194"/>
      <c r="NOB194"/>
      <c r="NOC194"/>
      <c r="NOD194"/>
      <c r="NOE194"/>
      <c r="NOF194"/>
      <c r="NOG194"/>
      <c r="NOH194"/>
      <c r="NOI194"/>
      <c r="NOJ194"/>
      <c r="NOK194"/>
      <c r="NOL194"/>
      <c r="NOM194"/>
      <c r="NON194"/>
      <c r="NOO194"/>
      <c r="NOP194"/>
      <c r="NOQ194"/>
      <c r="NOR194"/>
      <c r="NOS194"/>
      <c r="NOT194"/>
      <c r="NOU194"/>
      <c r="NOV194"/>
      <c r="NOW194"/>
      <c r="NOX194"/>
      <c r="NOY194"/>
      <c r="NOZ194"/>
      <c r="NPA194"/>
      <c r="NPB194"/>
      <c r="NPC194"/>
      <c r="NPD194"/>
      <c r="NPE194"/>
      <c r="NPF194"/>
      <c r="NPG194"/>
      <c r="NPH194"/>
      <c r="NPI194"/>
      <c r="NPJ194"/>
      <c r="NPK194"/>
      <c r="NPL194"/>
      <c r="NPM194"/>
      <c r="NPN194"/>
      <c r="NPO194"/>
      <c r="NPP194"/>
      <c r="NPQ194"/>
      <c r="NPR194"/>
      <c r="NPS194"/>
      <c r="NPT194"/>
      <c r="NPU194"/>
      <c r="NPV194"/>
      <c r="NPW194"/>
      <c r="NPX194"/>
      <c r="NPY194"/>
      <c r="NPZ194"/>
      <c r="NQA194"/>
      <c r="NQB194"/>
      <c r="NQC194"/>
      <c r="NQD194"/>
      <c r="NQE194"/>
      <c r="NQF194"/>
      <c r="NQG194"/>
      <c r="NQH194"/>
      <c r="NQI194"/>
      <c r="NQJ194"/>
      <c r="NQK194"/>
      <c r="NQL194"/>
      <c r="NQM194"/>
      <c r="NQN194"/>
      <c r="NQO194"/>
      <c r="NQP194"/>
      <c r="NQQ194"/>
      <c r="NQR194"/>
      <c r="NQS194"/>
      <c r="NQT194"/>
      <c r="NQU194"/>
      <c r="NQV194"/>
      <c r="NQW194"/>
      <c r="NQX194"/>
      <c r="NQY194"/>
      <c r="NQZ194"/>
      <c r="NRA194"/>
      <c r="NRB194"/>
      <c r="NRC194"/>
      <c r="NRD194"/>
      <c r="NRE194"/>
      <c r="NRF194"/>
      <c r="NRG194"/>
      <c r="NRH194"/>
      <c r="NRI194"/>
      <c r="NRJ194"/>
      <c r="NRK194"/>
      <c r="NRL194"/>
      <c r="NRM194"/>
      <c r="NRN194"/>
      <c r="NRO194"/>
      <c r="NRP194"/>
      <c r="NRQ194"/>
      <c r="NRR194"/>
      <c r="NRS194"/>
      <c r="NRT194"/>
      <c r="NRU194"/>
      <c r="NRV194"/>
      <c r="NRW194"/>
      <c r="NRX194"/>
      <c r="NRY194"/>
      <c r="NRZ194"/>
      <c r="NSA194"/>
      <c r="NSB194"/>
      <c r="NSC194"/>
      <c r="NSD194"/>
      <c r="NSE194"/>
      <c r="NSF194"/>
      <c r="NSG194"/>
      <c r="NSH194"/>
      <c r="NSI194"/>
      <c r="NSJ194"/>
      <c r="NSK194"/>
      <c r="NSL194"/>
      <c r="NSM194"/>
      <c r="NSN194"/>
      <c r="NSO194"/>
      <c r="NSP194"/>
      <c r="NSQ194"/>
      <c r="NSR194"/>
      <c r="NSS194"/>
      <c r="NST194"/>
      <c r="NSU194"/>
      <c r="NSV194"/>
      <c r="NSW194"/>
      <c r="NSX194"/>
      <c r="NSY194"/>
      <c r="NSZ194"/>
      <c r="NTA194"/>
      <c r="NTB194"/>
      <c r="NTC194"/>
      <c r="NTD194"/>
      <c r="NTE194"/>
      <c r="NTF194"/>
      <c r="NTG194"/>
      <c r="NTH194"/>
      <c r="NTI194"/>
      <c r="NTJ194"/>
      <c r="NTK194"/>
      <c r="NTL194"/>
      <c r="NTM194"/>
      <c r="NTN194"/>
      <c r="NTO194"/>
      <c r="NTP194"/>
      <c r="NTQ194"/>
      <c r="NTR194"/>
      <c r="NTS194"/>
      <c r="NTT194"/>
      <c r="NTU194"/>
      <c r="NTV194"/>
      <c r="NTW194"/>
      <c r="NTX194"/>
      <c r="NTY194"/>
      <c r="NTZ194"/>
      <c r="NUA194"/>
      <c r="NUB194"/>
      <c r="NUC194"/>
      <c r="NUD194"/>
      <c r="NUE194"/>
      <c r="NUF194"/>
      <c r="NUG194"/>
      <c r="NUH194"/>
      <c r="NUI194"/>
      <c r="NUJ194"/>
      <c r="NUK194"/>
      <c r="NUL194"/>
      <c r="NUM194"/>
      <c r="NUN194"/>
      <c r="NUO194"/>
      <c r="NUP194"/>
      <c r="NUQ194"/>
      <c r="NUR194"/>
      <c r="NUS194"/>
      <c r="NUT194"/>
      <c r="NUU194"/>
      <c r="NUV194"/>
      <c r="NUW194"/>
      <c r="NUX194"/>
      <c r="NUY194"/>
      <c r="NUZ194"/>
      <c r="NVA194"/>
      <c r="NVB194"/>
      <c r="NVC194"/>
      <c r="NVD194"/>
      <c r="NVE194"/>
      <c r="NVF194"/>
      <c r="NVG194"/>
      <c r="NVH194"/>
      <c r="NVI194"/>
      <c r="NVJ194"/>
      <c r="NVK194"/>
      <c r="NVL194"/>
      <c r="NVM194"/>
      <c r="NVN194"/>
      <c r="NVO194"/>
      <c r="NVP194"/>
      <c r="NVQ194"/>
      <c r="NVR194"/>
      <c r="NVS194"/>
      <c r="NVT194"/>
      <c r="NVU194"/>
      <c r="NVV194"/>
      <c r="NVW194"/>
      <c r="NVX194"/>
      <c r="NVY194"/>
      <c r="NVZ194"/>
      <c r="NWA194"/>
      <c r="NWB194"/>
      <c r="NWC194"/>
      <c r="NWD194"/>
      <c r="NWE194"/>
      <c r="NWF194"/>
      <c r="NWG194"/>
      <c r="NWH194"/>
      <c r="NWI194"/>
      <c r="NWJ194"/>
      <c r="NWK194"/>
      <c r="NWL194"/>
      <c r="NWM194"/>
      <c r="NWN194"/>
      <c r="NWO194"/>
      <c r="NWP194"/>
      <c r="NWQ194"/>
      <c r="NWR194"/>
      <c r="NWS194"/>
      <c r="NWT194"/>
      <c r="NWU194"/>
      <c r="NWV194"/>
      <c r="NWW194"/>
      <c r="NWX194"/>
      <c r="NWY194"/>
      <c r="NWZ194"/>
      <c r="NXA194"/>
      <c r="NXB194"/>
      <c r="NXC194"/>
      <c r="NXD194"/>
      <c r="NXE194"/>
      <c r="NXF194"/>
      <c r="NXG194"/>
      <c r="NXH194"/>
      <c r="NXI194"/>
      <c r="NXJ194"/>
      <c r="NXK194"/>
      <c r="NXL194"/>
      <c r="NXM194"/>
      <c r="NXN194"/>
      <c r="NXO194"/>
      <c r="NXP194"/>
      <c r="NXQ194"/>
      <c r="NXR194"/>
      <c r="NXS194"/>
      <c r="NXT194"/>
      <c r="NXU194"/>
      <c r="NXV194"/>
      <c r="NXW194"/>
      <c r="NXX194"/>
      <c r="NXY194"/>
      <c r="NXZ194"/>
      <c r="NYA194"/>
      <c r="NYB194"/>
      <c r="NYC194"/>
      <c r="NYD194"/>
      <c r="NYE194"/>
      <c r="NYF194"/>
      <c r="NYG194"/>
      <c r="NYH194"/>
      <c r="NYI194"/>
      <c r="NYJ194"/>
      <c r="NYK194"/>
      <c r="NYL194"/>
      <c r="NYM194"/>
      <c r="NYN194"/>
      <c r="NYO194"/>
      <c r="NYP194"/>
      <c r="NYQ194"/>
      <c r="NYR194"/>
      <c r="NYS194"/>
      <c r="NYT194"/>
      <c r="NYU194"/>
      <c r="NYV194"/>
      <c r="NYW194"/>
      <c r="NYX194"/>
      <c r="NYY194"/>
      <c r="NYZ194"/>
      <c r="NZA194"/>
      <c r="NZB194"/>
      <c r="NZC194"/>
      <c r="NZD194"/>
      <c r="NZE194"/>
      <c r="NZF194"/>
      <c r="NZG194"/>
      <c r="NZH194"/>
      <c r="NZI194"/>
      <c r="NZJ194"/>
      <c r="NZK194"/>
      <c r="NZL194"/>
      <c r="NZM194"/>
      <c r="NZN194"/>
      <c r="NZO194"/>
      <c r="NZP194"/>
      <c r="NZQ194"/>
      <c r="NZR194"/>
      <c r="NZS194"/>
      <c r="NZT194"/>
      <c r="NZU194"/>
      <c r="NZV194"/>
      <c r="NZW194"/>
      <c r="NZX194"/>
      <c r="NZY194"/>
      <c r="NZZ194"/>
      <c r="OAA194"/>
      <c r="OAB194"/>
      <c r="OAC194"/>
      <c r="OAD194"/>
      <c r="OAE194"/>
      <c r="OAF194"/>
      <c r="OAG194"/>
      <c r="OAH194"/>
      <c r="OAI194"/>
      <c r="OAJ194"/>
      <c r="OAK194"/>
      <c r="OAL194"/>
      <c r="OAM194"/>
      <c r="OAN194"/>
      <c r="OAO194"/>
      <c r="OAP194"/>
      <c r="OAQ194"/>
      <c r="OAR194"/>
      <c r="OAS194"/>
      <c r="OAT194"/>
      <c r="OAU194"/>
      <c r="OAV194"/>
      <c r="OAW194"/>
      <c r="OAX194"/>
      <c r="OAY194"/>
      <c r="OAZ194"/>
      <c r="OBA194"/>
      <c r="OBB194"/>
      <c r="OBC194"/>
      <c r="OBD194"/>
      <c r="OBE194"/>
      <c r="OBF194"/>
      <c r="OBG194"/>
      <c r="OBH194"/>
      <c r="OBI194"/>
      <c r="OBJ194"/>
      <c r="OBK194"/>
      <c r="OBL194"/>
      <c r="OBM194"/>
      <c r="OBN194"/>
      <c r="OBO194"/>
      <c r="OBP194"/>
      <c r="OBQ194"/>
      <c r="OBR194"/>
      <c r="OBS194"/>
      <c r="OBT194"/>
      <c r="OBU194"/>
      <c r="OBV194"/>
      <c r="OBW194"/>
      <c r="OBX194"/>
      <c r="OBY194"/>
      <c r="OBZ194"/>
      <c r="OCA194"/>
      <c r="OCB194"/>
      <c r="OCC194"/>
      <c r="OCD194"/>
      <c r="OCE194"/>
      <c r="OCF194"/>
      <c r="OCG194"/>
      <c r="OCH194"/>
      <c r="OCI194"/>
      <c r="OCJ194"/>
      <c r="OCK194"/>
      <c r="OCL194"/>
      <c r="OCM194"/>
      <c r="OCN194"/>
      <c r="OCO194"/>
      <c r="OCP194"/>
      <c r="OCQ194"/>
      <c r="OCR194"/>
      <c r="OCS194"/>
      <c r="OCT194"/>
      <c r="OCU194"/>
      <c r="OCV194"/>
      <c r="OCW194"/>
      <c r="OCX194"/>
      <c r="OCY194"/>
      <c r="OCZ194"/>
      <c r="ODA194"/>
      <c r="ODB194"/>
      <c r="ODC194"/>
      <c r="ODD194"/>
      <c r="ODE194"/>
      <c r="ODF194"/>
      <c r="ODG194"/>
      <c r="ODH194"/>
      <c r="ODI194"/>
      <c r="ODJ194"/>
      <c r="ODK194"/>
      <c r="ODL194"/>
      <c r="ODM194"/>
      <c r="ODN194"/>
      <c r="ODO194"/>
      <c r="ODP194"/>
      <c r="ODQ194"/>
      <c r="ODR194"/>
      <c r="ODS194"/>
      <c r="ODT194"/>
      <c r="ODU194"/>
      <c r="ODV194"/>
      <c r="ODW194"/>
      <c r="ODX194"/>
      <c r="ODY194"/>
      <c r="ODZ194"/>
      <c r="OEA194"/>
      <c r="OEB194"/>
      <c r="OEC194"/>
      <c r="OED194"/>
      <c r="OEE194"/>
      <c r="OEF194"/>
      <c r="OEG194"/>
      <c r="OEH194"/>
      <c r="OEI194"/>
      <c r="OEJ194"/>
      <c r="OEK194"/>
      <c r="OEL194"/>
      <c r="OEM194"/>
      <c r="OEN194"/>
      <c r="OEO194"/>
      <c r="OEP194"/>
      <c r="OEQ194"/>
      <c r="OER194"/>
      <c r="OES194"/>
      <c r="OET194"/>
      <c r="OEU194"/>
      <c r="OEV194"/>
      <c r="OEW194"/>
      <c r="OEX194"/>
      <c r="OEY194"/>
      <c r="OEZ194"/>
      <c r="OFA194"/>
      <c r="OFB194"/>
      <c r="OFC194"/>
      <c r="OFD194"/>
      <c r="OFE194"/>
      <c r="OFF194"/>
      <c r="OFG194"/>
      <c r="OFH194"/>
      <c r="OFI194"/>
      <c r="OFJ194"/>
      <c r="OFK194"/>
      <c r="OFL194"/>
      <c r="OFM194"/>
      <c r="OFN194"/>
      <c r="OFO194"/>
      <c r="OFP194"/>
      <c r="OFQ194"/>
      <c r="OFR194"/>
      <c r="OFS194"/>
      <c r="OFT194"/>
      <c r="OFU194"/>
      <c r="OFV194"/>
      <c r="OFW194"/>
      <c r="OFX194"/>
      <c r="OFY194"/>
      <c r="OFZ194"/>
      <c r="OGA194"/>
      <c r="OGB194"/>
      <c r="OGC194"/>
      <c r="OGD194"/>
      <c r="OGE194"/>
      <c r="OGF194"/>
      <c r="OGG194"/>
      <c r="OGH194"/>
      <c r="OGI194"/>
      <c r="OGJ194"/>
      <c r="OGK194"/>
      <c r="OGL194"/>
      <c r="OGM194"/>
      <c r="OGN194"/>
      <c r="OGO194"/>
      <c r="OGP194"/>
      <c r="OGQ194"/>
      <c r="OGR194"/>
      <c r="OGS194"/>
      <c r="OGT194"/>
      <c r="OGU194"/>
      <c r="OGV194"/>
      <c r="OGW194"/>
      <c r="OGX194"/>
      <c r="OGY194"/>
      <c r="OGZ194"/>
      <c r="OHA194"/>
      <c r="OHB194"/>
      <c r="OHC194"/>
      <c r="OHD194"/>
      <c r="OHE194"/>
      <c r="OHF194"/>
      <c r="OHG194"/>
      <c r="OHH194"/>
      <c r="OHI194"/>
      <c r="OHJ194"/>
      <c r="OHK194"/>
      <c r="OHL194"/>
      <c r="OHM194"/>
      <c r="OHN194"/>
      <c r="OHO194"/>
      <c r="OHP194"/>
      <c r="OHQ194"/>
      <c r="OHR194"/>
      <c r="OHS194"/>
      <c r="OHT194"/>
      <c r="OHU194"/>
      <c r="OHV194"/>
      <c r="OHW194"/>
      <c r="OHX194"/>
      <c r="OHY194"/>
      <c r="OHZ194"/>
      <c r="OIA194"/>
      <c r="OIB194"/>
      <c r="OIC194"/>
      <c r="OID194"/>
      <c r="OIE194"/>
      <c r="OIF194"/>
      <c r="OIG194"/>
      <c r="OIH194"/>
      <c r="OII194"/>
      <c r="OIJ194"/>
      <c r="OIK194"/>
      <c r="OIL194"/>
      <c r="OIM194"/>
      <c r="OIN194"/>
      <c r="OIO194"/>
      <c r="OIP194"/>
      <c r="OIQ194"/>
      <c r="OIR194"/>
      <c r="OIS194"/>
      <c r="OIT194"/>
      <c r="OIU194"/>
      <c r="OIV194"/>
      <c r="OIW194"/>
      <c r="OIX194"/>
      <c r="OIY194"/>
      <c r="OIZ194"/>
      <c r="OJA194"/>
      <c r="OJB194"/>
      <c r="OJC194"/>
      <c r="OJD194"/>
      <c r="OJE194"/>
      <c r="OJF194"/>
      <c r="OJG194"/>
      <c r="OJH194"/>
      <c r="OJI194"/>
      <c r="OJJ194"/>
      <c r="OJK194"/>
      <c r="OJL194"/>
      <c r="OJM194"/>
      <c r="OJN194"/>
      <c r="OJO194"/>
      <c r="OJP194"/>
      <c r="OJQ194"/>
      <c r="OJR194"/>
      <c r="OJS194"/>
      <c r="OJT194"/>
      <c r="OJU194"/>
      <c r="OJV194"/>
      <c r="OJW194"/>
      <c r="OJX194"/>
      <c r="OJY194"/>
      <c r="OJZ194"/>
      <c r="OKA194"/>
      <c r="OKB194"/>
      <c r="OKC194"/>
      <c r="OKD194"/>
      <c r="OKE194"/>
      <c r="OKF194"/>
      <c r="OKG194"/>
      <c r="OKH194"/>
      <c r="OKI194"/>
      <c r="OKJ194"/>
      <c r="OKK194"/>
      <c r="OKL194"/>
      <c r="OKM194"/>
      <c r="OKN194"/>
      <c r="OKO194"/>
      <c r="OKP194"/>
      <c r="OKQ194"/>
      <c r="OKR194"/>
      <c r="OKS194"/>
      <c r="OKT194"/>
      <c r="OKU194"/>
      <c r="OKV194"/>
      <c r="OKW194"/>
      <c r="OKX194"/>
      <c r="OKY194"/>
      <c r="OKZ194"/>
      <c r="OLA194"/>
      <c r="OLB194"/>
      <c r="OLC194"/>
      <c r="OLD194"/>
      <c r="OLE194"/>
      <c r="OLF194"/>
      <c r="OLG194"/>
      <c r="OLH194"/>
      <c r="OLI194"/>
      <c r="OLJ194"/>
      <c r="OLK194"/>
      <c r="OLL194"/>
      <c r="OLM194"/>
      <c r="OLN194"/>
      <c r="OLO194"/>
      <c r="OLP194"/>
      <c r="OLQ194"/>
      <c r="OLR194"/>
      <c r="OLS194"/>
      <c r="OLT194"/>
      <c r="OLU194"/>
      <c r="OLV194"/>
      <c r="OLW194"/>
      <c r="OLX194"/>
      <c r="OLY194"/>
      <c r="OLZ194"/>
      <c r="OMA194"/>
      <c r="OMB194"/>
      <c r="OMC194"/>
      <c r="OMD194"/>
      <c r="OME194"/>
      <c r="OMF194"/>
      <c r="OMG194"/>
      <c r="OMH194"/>
      <c r="OMI194"/>
      <c r="OMJ194"/>
      <c r="OMK194"/>
      <c r="OML194"/>
      <c r="OMM194"/>
      <c r="OMN194"/>
      <c r="OMO194"/>
      <c r="OMP194"/>
      <c r="OMQ194"/>
      <c r="OMR194"/>
      <c r="OMS194"/>
      <c r="OMT194"/>
      <c r="OMU194"/>
      <c r="OMV194"/>
      <c r="OMW194"/>
      <c r="OMX194"/>
      <c r="OMY194"/>
      <c r="OMZ194"/>
      <c r="ONA194"/>
      <c r="ONB194"/>
      <c r="ONC194"/>
      <c r="OND194"/>
      <c r="ONE194"/>
      <c r="ONF194"/>
      <c r="ONG194"/>
      <c r="ONH194"/>
      <c r="ONI194"/>
      <c r="ONJ194"/>
      <c r="ONK194"/>
      <c r="ONL194"/>
      <c r="ONM194"/>
      <c r="ONN194"/>
      <c r="ONO194"/>
      <c r="ONP194"/>
      <c r="ONQ194"/>
      <c r="ONR194"/>
      <c r="ONS194"/>
      <c r="ONT194"/>
      <c r="ONU194"/>
      <c r="ONV194"/>
      <c r="ONW194"/>
      <c r="ONX194"/>
      <c r="ONY194"/>
      <c r="ONZ194"/>
      <c r="OOA194"/>
      <c r="OOB194"/>
      <c r="OOC194"/>
      <c r="OOD194"/>
      <c r="OOE194"/>
      <c r="OOF194"/>
      <c r="OOG194"/>
      <c r="OOH194"/>
      <c r="OOI194"/>
      <c r="OOJ194"/>
      <c r="OOK194"/>
      <c r="OOL194"/>
      <c r="OOM194"/>
      <c r="OON194"/>
      <c r="OOO194"/>
      <c r="OOP194"/>
      <c r="OOQ194"/>
      <c r="OOR194"/>
      <c r="OOS194"/>
      <c r="OOT194"/>
      <c r="OOU194"/>
      <c r="OOV194"/>
      <c r="OOW194"/>
      <c r="OOX194"/>
      <c r="OOY194"/>
      <c r="OOZ194"/>
      <c r="OPA194"/>
      <c r="OPB194"/>
      <c r="OPC194"/>
      <c r="OPD194"/>
      <c r="OPE194"/>
      <c r="OPF194"/>
      <c r="OPG194"/>
      <c r="OPH194"/>
      <c r="OPI194"/>
      <c r="OPJ194"/>
      <c r="OPK194"/>
      <c r="OPL194"/>
      <c r="OPM194"/>
      <c r="OPN194"/>
      <c r="OPO194"/>
      <c r="OPP194"/>
      <c r="OPQ194"/>
      <c r="OPR194"/>
      <c r="OPS194"/>
      <c r="OPT194"/>
      <c r="OPU194"/>
      <c r="OPV194"/>
      <c r="OPW194"/>
      <c r="OPX194"/>
      <c r="OPY194"/>
      <c r="OPZ194"/>
      <c r="OQA194"/>
      <c r="OQB194"/>
      <c r="OQC194"/>
      <c r="OQD194"/>
      <c r="OQE194"/>
      <c r="OQF194"/>
      <c r="OQG194"/>
      <c r="OQH194"/>
      <c r="OQI194"/>
      <c r="OQJ194"/>
      <c r="OQK194"/>
      <c r="OQL194"/>
      <c r="OQM194"/>
      <c r="OQN194"/>
      <c r="OQO194"/>
      <c r="OQP194"/>
      <c r="OQQ194"/>
      <c r="OQR194"/>
      <c r="OQS194"/>
      <c r="OQT194"/>
      <c r="OQU194"/>
      <c r="OQV194"/>
      <c r="OQW194"/>
      <c r="OQX194"/>
      <c r="OQY194"/>
      <c r="OQZ194"/>
      <c r="ORA194"/>
      <c r="ORB194"/>
      <c r="ORC194"/>
      <c r="ORD194"/>
      <c r="ORE194"/>
      <c r="ORF194"/>
      <c r="ORG194"/>
      <c r="ORH194"/>
      <c r="ORI194"/>
      <c r="ORJ194"/>
      <c r="ORK194"/>
      <c r="ORL194"/>
      <c r="ORM194"/>
      <c r="ORN194"/>
      <c r="ORO194"/>
      <c r="ORP194"/>
      <c r="ORQ194"/>
      <c r="ORR194"/>
      <c r="ORS194"/>
      <c r="ORT194"/>
      <c r="ORU194"/>
      <c r="ORV194"/>
      <c r="ORW194"/>
      <c r="ORX194"/>
      <c r="ORY194"/>
      <c r="ORZ194"/>
      <c r="OSA194"/>
      <c r="OSB194"/>
      <c r="OSC194"/>
      <c r="OSD194"/>
      <c r="OSE194"/>
      <c r="OSF194"/>
      <c r="OSG194"/>
      <c r="OSH194"/>
      <c r="OSI194"/>
      <c r="OSJ194"/>
      <c r="OSK194"/>
      <c r="OSL194"/>
      <c r="OSM194"/>
      <c r="OSN194"/>
      <c r="OSO194"/>
      <c r="OSP194"/>
      <c r="OSQ194"/>
      <c r="OSR194"/>
      <c r="OSS194"/>
      <c r="OST194"/>
      <c r="OSU194"/>
      <c r="OSV194"/>
      <c r="OSW194"/>
      <c r="OSX194"/>
      <c r="OSY194"/>
      <c r="OSZ194"/>
      <c r="OTA194"/>
      <c r="OTB194"/>
      <c r="OTC194"/>
      <c r="OTD194"/>
      <c r="OTE194"/>
      <c r="OTF194"/>
      <c r="OTG194"/>
      <c r="OTH194"/>
      <c r="OTI194"/>
      <c r="OTJ194"/>
      <c r="OTK194"/>
      <c r="OTL194"/>
      <c r="OTM194"/>
      <c r="OTN194"/>
      <c r="OTO194"/>
      <c r="OTP194"/>
      <c r="OTQ194"/>
      <c r="OTR194"/>
      <c r="OTS194"/>
      <c r="OTT194"/>
      <c r="OTU194"/>
      <c r="OTV194"/>
      <c r="OTW194"/>
      <c r="OTX194"/>
      <c r="OTY194"/>
      <c r="OTZ194"/>
      <c r="OUA194"/>
      <c r="OUB194"/>
      <c r="OUC194"/>
      <c r="OUD194"/>
      <c r="OUE194"/>
      <c r="OUF194"/>
      <c r="OUG194"/>
      <c r="OUH194"/>
      <c r="OUI194"/>
      <c r="OUJ194"/>
      <c r="OUK194"/>
      <c r="OUL194"/>
      <c r="OUM194"/>
      <c r="OUN194"/>
      <c r="OUO194"/>
      <c r="OUP194"/>
      <c r="OUQ194"/>
      <c r="OUR194"/>
      <c r="OUS194"/>
      <c r="OUT194"/>
      <c r="OUU194"/>
      <c r="OUV194"/>
      <c r="OUW194"/>
      <c r="OUX194"/>
      <c r="OUY194"/>
      <c r="OUZ194"/>
      <c r="OVA194"/>
      <c r="OVB194"/>
      <c r="OVC194"/>
      <c r="OVD194"/>
      <c r="OVE194"/>
      <c r="OVF194"/>
      <c r="OVG194"/>
      <c r="OVH194"/>
      <c r="OVI194"/>
      <c r="OVJ194"/>
      <c r="OVK194"/>
      <c r="OVL194"/>
      <c r="OVM194"/>
      <c r="OVN194"/>
      <c r="OVO194"/>
      <c r="OVP194"/>
      <c r="OVQ194"/>
      <c r="OVR194"/>
      <c r="OVS194"/>
      <c r="OVT194"/>
      <c r="OVU194"/>
      <c r="OVV194"/>
      <c r="OVW194"/>
      <c r="OVX194"/>
      <c r="OVY194"/>
      <c r="OVZ194"/>
      <c r="OWA194"/>
      <c r="OWB194"/>
      <c r="OWC194"/>
      <c r="OWD194"/>
      <c r="OWE194"/>
      <c r="OWF194"/>
      <c r="OWG194"/>
      <c r="OWH194"/>
      <c r="OWI194"/>
      <c r="OWJ194"/>
      <c r="OWK194"/>
      <c r="OWL194"/>
      <c r="OWM194"/>
      <c r="OWN194"/>
      <c r="OWO194"/>
      <c r="OWP194"/>
      <c r="OWQ194"/>
      <c r="OWR194"/>
      <c r="OWS194"/>
      <c r="OWT194"/>
      <c r="OWU194"/>
      <c r="OWV194"/>
      <c r="OWW194"/>
      <c r="OWX194"/>
      <c r="OWY194"/>
      <c r="OWZ194"/>
      <c r="OXA194"/>
      <c r="OXB194"/>
      <c r="OXC194"/>
      <c r="OXD194"/>
      <c r="OXE194"/>
      <c r="OXF194"/>
      <c r="OXG194"/>
      <c r="OXH194"/>
      <c r="OXI194"/>
      <c r="OXJ194"/>
      <c r="OXK194"/>
      <c r="OXL194"/>
      <c r="OXM194"/>
      <c r="OXN194"/>
      <c r="OXO194"/>
      <c r="OXP194"/>
      <c r="OXQ194"/>
      <c r="OXR194"/>
      <c r="OXS194"/>
      <c r="OXT194"/>
      <c r="OXU194"/>
      <c r="OXV194"/>
      <c r="OXW194"/>
      <c r="OXX194"/>
      <c r="OXY194"/>
      <c r="OXZ194"/>
      <c r="OYA194"/>
      <c r="OYB194"/>
      <c r="OYC194"/>
      <c r="OYD194"/>
      <c r="OYE194"/>
      <c r="OYF194"/>
      <c r="OYG194"/>
      <c r="OYH194"/>
      <c r="OYI194"/>
      <c r="OYJ194"/>
      <c r="OYK194"/>
      <c r="OYL194"/>
      <c r="OYM194"/>
      <c r="OYN194"/>
      <c r="OYO194"/>
      <c r="OYP194"/>
      <c r="OYQ194"/>
      <c r="OYR194"/>
      <c r="OYS194"/>
      <c r="OYT194"/>
      <c r="OYU194"/>
      <c r="OYV194"/>
      <c r="OYW194"/>
      <c r="OYX194"/>
      <c r="OYY194"/>
      <c r="OYZ194"/>
      <c r="OZA194"/>
      <c r="OZB194"/>
      <c r="OZC194"/>
      <c r="OZD194"/>
      <c r="OZE194"/>
      <c r="OZF194"/>
      <c r="OZG194"/>
      <c r="OZH194"/>
      <c r="OZI194"/>
      <c r="OZJ194"/>
      <c r="OZK194"/>
      <c r="OZL194"/>
      <c r="OZM194"/>
      <c r="OZN194"/>
      <c r="OZO194"/>
      <c r="OZP194"/>
      <c r="OZQ194"/>
      <c r="OZR194"/>
      <c r="OZS194"/>
      <c r="OZT194"/>
      <c r="OZU194"/>
      <c r="OZV194"/>
      <c r="OZW194"/>
      <c r="OZX194"/>
      <c r="OZY194"/>
      <c r="OZZ194"/>
      <c r="PAA194"/>
      <c r="PAB194"/>
      <c r="PAC194"/>
      <c r="PAD194"/>
      <c r="PAE194"/>
      <c r="PAF194"/>
      <c r="PAG194"/>
      <c r="PAH194"/>
      <c r="PAI194"/>
      <c r="PAJ194"/>
      <c r="PAK194"/>
      <c r="PAL194"/>
      <c r="PAM194"/>
      <c r="PAN194"/>
      <c r="PAO194"/>
      <c r="PAP194"/>
      <c r="PAQ194"/>
      <c r="PAR194"/>
      <c r="PAS194"/>
      <c r="PAT194"/>
      <c r="PAU194"/>
      <c r="PAV194"/>
      <c r="PAW194"/>
      <c r="PAX194"/>
      <c r="PAY194"/>
      <c r="PAZ194"/>
      <c r="PBA194"/>
      <c r="PBB194"/>
      <c r="PBC194"/>
      <c r="PBD194"/>
      <c r="PBE194"/>
      <c r="PBF194"/>
      <c r="PBG194"/>
      <c r="PBH194"/>
      <c r="PBI194"/>
      <c r="PBJ194"/>
      <c r="PBK194"/>
      <c r="PBL194"/>
      <c r="PBM194"/>
      <c r="PBN194"/>
      <c r="PBO194"/>
      <c r="PBP194"/>
      <c r="PBQ194"/>
      <c r="PBR194"/>
      <c r="PBS194"/>
      <c r="PBT194"/>
      <c r="PBU194"/>
      <c r="PBV194"/>
      <c r="PBW194"/>
      <c r="PBX194"/>
      <c r="PBY194"/>
      <c r="PBZ194"/>
      <c r="PCA194"/>
      <c r="PCB194"/>
      <c r="PCC194"/>
      <c r="PCD194"/>
      <c r="PCE194"/>
      <c r="PCF194"/>
      <c r="PCG194"/>
      <c r="PCH194"/>
      <c r="PCI194"/>
      <c r="PCJ194"/>
      <c r="PCK194"/>
      <c r="PCL194"/>
      <c r="PCM194"/>
      <c r="PCN194"/>
      <c r="PCO194"/>
      <c r="PCP194"/>
      <c r="PCQ194"/>
      <c r="PCR194"/>
      <c r="PCS194"/>
      <c r="PCT194"/>
      <c r="PCU194"/>
      <c r="PCV194"/>
      <c r="PCW194"/>
      <c r="PCX194"/>
      <c r="PCY194"/>
      <c r="PCZ194"/>
      <c r="PDA194"/>
      <c r="PDB194"/>
      <c r="PDC194"/>
      <c r="PDD194"/>
      <c r="PDE194"/>
      <c r="PDF194"/>
      <c r="PDG194"/>
      <c r="PDH194"/>
      <c r="PDI194"/>
      <c r="PDJ194"/>
      <c r="PDK194"/>
      <c r="PDL194"/>
      <c r="PDM194"/>
      <c r="PDN194"/>
      <c r="PDO194"/>
      <c r="PDP194"/>
      <c r="PDQ194"/>
      <c r="PDR194"/>
      <c r="PDS194"/>
      <c r="PDT194"/>
      <c r="PDU194"/>
      <c r="PDV194"/>
      <c r="PDW194"/>
      <c r="PDX194"/>
      <c r="PDY194"/>
      <c r="PDZ194"/>
      <c r="PEA194"/>
      <c r="PEB194"/>
      <c r="PEC194"/>
      <c r="PED194"/>
      <c r="PEE194"/>
      <c r="PEF194"/>
      <c r="PEG194"/>
      <c r="PEH194"/>
      <c r="PEI194"/>
      <c r="PEJ194"/>
      <c r="PEK194"/>
      <c r="PEL194"/>
      <c r="PEM194"/>
      <c r="PEN194"/>
      <c r="PEO194"/>
      <c r="PEP194"/>
      <c r="PEQ194"/>
      <c r="PER194"/>
      <c r="PES194"/>
      <c r="PET194"/>
      <c r="PEU194"/>
      <c r="PEV194"/>
      <c r="PEW194"/>
      <c r="PEX194"/>
      <c r="PEY194"/>
      <c r="PEZ194"/>
      <c r="PFA194"/>
      <c r="PFB194"/>
      <c r="PFC194"/>
      <c r="PFD194"/>
      <c r="PFE194"/>
      <c r="PFF194"/>
      <c r="PFG194"/>
      <c r="PFH194"/>
      <c r="PFI194"/>
      <c r="PFJ194"/>
      <c r="PFK194"/>
      <c r="PFL194"/>
      <c r="PFM194"/>
      <c r="PFN194"/>
      <c r="PFO194"/>
      <c r="PFP194"/>
      <c r="PFQ194"/>
      <c r="PFR194"/>
      <c r="PFS194"/>
      <c r="PFT194"/>
      <c r="PFU194"/>
      <c r="PFV194"/>
      <c r="PFW194"/>
      <c r="PFX194"/>
      <c r="PFY194"/>
      <c r="PFZ194"/>
      <c r="PGA194"/>
      <c r="PGB194"/>
      <c r="PGC194"/>
      <c r="PGD194"/>
      <c r="PGE194"/>
      <c r="PGF194"/>
      <c r="PGG194"/>
      <c r="PGH194"/>
      <c r="PGI194"/>
      <c r="PGJ194"/>
      <c r="PGK194"/>
      <c r="PGL194"/>
      <c r="PGM194"/>
      <c r="PGN194"/>
      <c r="PGO194"/>
      <c r="PGP194"/>
      <c r="PGQ194"/>
      <c r="PGR194"/>
      <c r="PGS194"/>
      <c r="PGT194"/>
      <c r="PGU194"/>
      <c r="PGV194"/>
      <c r="PGW194"/>
      <c r="PGX194"/>
      <c r="PGY194"/>
      <c r="PGZ194"/>
      <c r="PHA194"/>
      <c r="PHB194"/>
      <c r="PHC194"/>
      <c r="PHD194"/>
      <c r="PHE194"/>
      <c r="PHF194"/>
      <c r="PHG194"/>
      <c r="PHH194"/>
      <c r="PHI194"/>
      <c r="PHJ194"/>
      <c r="PHK194"/>
      <c r="PHL194"/>
      <c r="PHM194"/>
      <c r="PHN194"/>
      <c r="PHO194"/>
      <c r="PHP194"/>
      <c r="PHQ194"/>
      <c r="PHR194"/>
      <c r="PHS194"/>
      <c r="PHT194"/>
      <c r="PHU194"/>
      <c r="PHV194"/>
      <c r="PHW194"/>
      <c r="PHX194"/>
      <c r="PHY194"/>
      <c r="PHZ194"/>
      <c r="PIA194"/>
      <c r="PIB194"/>
      <c r="PIC194"/>
      <c r="PID194"/>
      <c r="PIE194"/>
      <c r="PIF194"/>
      <c r="PIG194"/>
      <c r="PIH194"/>
      <c r="PII194"/>
      <c r="PIJ194"/>
      <c r="PIK194"/>
      <c r="PIL194"/>
      <c r="PIM194"/>
      <c r="PIN194"/>
      <c r="PIO194"/>
      <c r="PIP194"/>
      <c r="PIQ194"/>
      <c r="PIR194"/>
      <c r="PIS194"/>
      <c r="PIT194"/>
      <c r="PIU194"/>
      <c r="PIV194"/>
      <c r="PIW194"/>
      <c r="PIX194"/>
      <c r="PIY194"/>
      <c r="PIZ194"/>
      <c r="PJA194"/>
      <c r="PJB194"/>
      <c r="PJC194"/>
      <c r="PJD194"/>
      <c r="PJE194"/>
      <c r="PJF194"/>
      <c r="PJG194"/>
      <c r="PJH194"/>
      <c r="PJI194"/>
      <c r="PJJ194"/>
      <c r="PJK194"/>
      <c r="PJL194"/>
      <c r="PJM194"/>
      <c r="PJN194"/>
      <c r="PJO194"/>
      <c r="PJP194"/>
      <c r="PJQ194"/>
      <c r="PJR194"/>
      <c r="PJS194"/>
      <c r="PJT194"/>
      <c r="PJU194"/>
      <c r="PJV194"/>
      <c r="PJW194"/>
      <c r="PJX194"/>
      <c r="PJY194"/>
      <c r="PJZ194"/>
      <c r="PKA194"/>
      <c r="PKB194"/>
      <c r="PKC194"/>
      <c r="PKD194"/>
      <c r="PKE194"/>
      <c r="PKF194"/>
      <c r="PKG194"/>
      <c r="PKH194"/>
      <c r="PKI194"/>
      <c r="PKJ194"/>
      <c r="PKK194"/>
      <c r="PKL194"/>
      <c r="PKM194"/>
      <c r="PKN194"/>
      <c r="PKO194"/>
      <c r="PKP194"/>
      <c r="PKQ194"/>
      <c r="PKR194"/>
      <c r="PKS194"/>
      <c r="PKT194"/>
      <c r="PKU194"/>
      <c r="PKV194"/>
      <c r="PKW194"/>
      <c r="PKX194"/>
      <c r="PKY194"/>
      <c r="PKZ194"/>
      <c r="PLA194"/>
      <c r="PLB194"/>
      <c r="PLC194"/>
      <c r="PLD194"/>
      <c r="PLE194"/>
      <c r="PLF194"/>
      <c r="PLG194"/>
      <c r="PLH194"/>
      <c r="PLI194"/>
      <c r="PLJ194"/>
      <c r="PLK194"/>
      <c r="PLL194"/>
      <c r="PLM194"/>
      <c r="PLN194"/>
      <c r="PLO194"/>
      <c r="PLP194"/>
      <c r="PLQ194"/>
      <c r="PLR194"/>
      <c r="PLS194"/>
      <c r="PLT194"/>
      <c r="PLU194"/>
      <c r="PLV194"/>
      <c r="PLW194"/>
      <c r="PLX194"/>
      <c r="PLY194"/>
      <c r="PLZ194"/>
      <c r="PMA194"/>
      <c r="PMB194"/>
      <c r="PMC194"/>
      <c r="PMD194"/>
      <c r="PME194"/>
      <c r="PMF194"/>
      <c r="PMG194"/>
      <c r="PMH194"/>
      <c r="PMI194"/>
      <c r="PMJ194"/>
      <c r="PMK194"/>
      <c r="PML194"/>
      <c r="PMM194"/>
      <c r="PMN194"/>
      <c r="PMO194"/>
      <c r="PMP194"/>
      <c r="PMQ194"/>
      <c r="PMR194"/>
      <c r="PMS194"/>
      <c r="PMT194"/>
      <c r="PMU194"/>
      <c r="PMV194"/>
      <c r="PMW194"/>
      <c r="PMX194"/>
      <c r="PMY194"/>
      <c r="PMZ194"/>
      <c r="PNA194"/>
      <c r="PNB194"/>
      <c r="PNC194"/>
      <c r="PND194"/>
      <c r="PNE194"/>
      <c r="PNF194"/>
      <c r="PNG194"/>
      <c r="PNH194"/>
      <c r="PNI194"/>
      <c r="PNJ194"/>
      <c r="PNK194"/>
      <c r="PNL194"/>
      <c r="PNM194"/>
      <c r="PNN194"/>
      <c r="PNO194"/>
      <c r="PNP194"/>
      <c r="PNQ194"/>
      <c r="PNR194"/>
      <c r="PNS194"/>
      <c r="PNT194"/>
      <c r="PNU194"/>
      <c r="PNV194"/>
      <c r="PNW194"/>
      <c r="PNX194"/>
      <c r="PNY194"/>
      <c r="PNZ194"/>
      <c r="POA194"/>
      <c r="POB194"/>
      <c r="POC194"/>
      <c r="POD194"/>
      <c r="POE194"/>
      <c r="POF194"/>
      <c r="POG194"/>
      <c r="POH194"/>
      <c r="POI194"/>
      <c r="POJ194"/>
      <c r="POK194"/>
      <c r="POL194"/>
      <c r="POM194"/>
      <c r="PON194"/>
      <c r="POO194"/>
      <c r="POP194"/>
      <c r="POQ194"/>
      <c r="POR194"/>
      <c r="POS194"/>
      <c r="POT194"/>
      <c r="POU194"/>
      <c r="POV194"/>
      <c r="POW194"/>
      <c r="POX194"/>
      <c r="POY194"/>
      <c r="POZ194"/>
      <c r="PPA194"/>
      <c r="PPB194"/>
      <c r="PPC194"/>
      <c r="PPD194"/>
      <c r="PPE194"/>
      <c r="PPF194"/>
      <c r="PPG194"/>
      <c r="PPH194"/>
      <c r="PPI194"/>
      <c r="PPJ194"/>
      <c r="PPK194"/>
      <c r="PPL194"/>
      <c r="PPM194"/>
      <c r="PPN194"/>
      <c r="PPO194"/>
      <c r="PPP194"/>
      <c r="PPQ194"/>
      <c r="PPR194"/>
      <c r="PPS194"/>
      <c r="PPT194"/>
      <c r="PPU194"/>
      <c r="PPV194"/>
      <c r="PPW194"/>
      <c r="PPX194"/>
      <c r="PPY194"/>
      <c r="PPZ194"/>
      <c r="PQA194"/>
      <c r="PQB194"/>
      <c r="PQC194"/>
      <c r="PQD194"/>
      <c r="PQE194"/>
      <c r="PQF194"/>
      <c r="PQG194"/>
      <c r="PQH194"/>
      <c r="PQI194"/>
      <c r="PQJ194"/>
      <c r="PQK194"/>
      <c r="PQL194"/>
      <c r="PQM194"/>
      <c r="PQN194"/>
      <c r="PQO194"/>
      <c r="PQP194"/>
      <c r="PQQ194"/>
      <c r="PQR194"/>
      <c r="PQS194"/>
      <c r="PQT194"/>
      <c r="PQU194"/>
      <c r="PQV194"/>
      <c r="PQW194"/>
      <c r="PQX194"/>
      <c r="PQY194"/>
      <c r="PQZ194"/>
      <c r="PRA194"/>
      <c r="PRB194"/>
      <c r="PRC194"/>
      <c r="PRD194"/>
      <c r="PRE194"/>
      <c r="PRF194"/>
      <c r="PRG194"/>
      <c r="PRH194"/>
      <c r="PRI194"/>
      <c r="PRJ194"/>
      <c r="PRK194"/>
      <c r="PRL194"/>
      <c r="PRM194"/>
      <c r="PRN194"/>
      <c r="PRO194"/>
      <c r="PRP194"/>
      <c r="PRQ194"/>
      <c r="PRR194"/>
      <c r="PRS194"/>
      <c r="PRT194"/>
      <c r="PRU194"/>
      <c r="PRV194"/>
      <c r="PRW194"/>
      <c r="PRX194"/>
      <c r="PRY194"/>
      <c r="PRZ194"/>
      <c r="PSA194"/>
      <c r="PSB194"/>
      <c r="PSC194"/>
      <c r="PSD194"/>
      <c r="PSE194"/>
      <c r="PSF194"/>
      <c r="PSG194"/>
      <c r="PSH194"/>
      <c r="PSI194"/>
      <c r="PSJ194"/>
      <c r="PSK194"/>
      <c r="PSL194"/>
      <c r="PSM194"/>
      <c r="PSN194"/>
      <c r="PSO194"/>
      <c r="PSP194"/>
      <c r="PSQ194"/>
      <c r="PSR194"/>
      <c r="PSS194"/>
      <c r="PST194"/>
      <c r="PSU194"/>
      <c r="PSV194"/>
      <c r="PSW194"/>
      <c r="PSX194"/>
      <c r="PSY194"/>
      <c r="PSZ194"/>
      <c r="PTA194"/>
      <c r="PTB194"/>
      <c r="PTC194"/>
      <c r="PTD194"/>
      <c r="PTE194"/>
      <c r="PTF194"/>
      <c r="PTG194"/>
      <c r="PTH194"/>
      <c r="PTI194"/>
      <c r="PTJ194"/>
      <c r="PTK194"/>
      <c r="PTL194"/>
      <c r="PTM194"/>
      <c r="PTN194"/>
      <c r="PTO194"/>
      <c r="PTP194"/>
      <c r="PTQ194"/>
      <c r="PTR194"/>
      <c r="PTS194"/>
      <c r="PTT194"/>
      <c r="PTU194"/>
      <c r="PTV194"/>
      <c r="PTW194"/>
      <c r="PTX194"/>
      <c r="PTY194"/>
      <c r="PTZ194"/>
      <c r="PUA194"/>
      <c r="PUB194"/>
      <c r="PUC194"/>
      <c r="PUD194"/>
      <c r="PUE194"/>
      <c r="PUF194"/>
      <c r="PUG194"/>
      <c r="PUH194"/>
      <c r="PUI194"/>
      <c r="PUJ194"/>
      <c r="PUK194"/>
      <c r="PUL194"/>
      <c r="PUM194"/>
      <c r="PUN194"/>
      <c r="PUO194"/>
      <c r="PUP194"/>
      <c r="PUQ194"/>
      <c r="PUR194"/>
      <c r="PUS194"/>
      <c r="PUT194"/>
      <c r="PUU194"/>
      <c r="PUV194"/>
      <c r="PUW194"/>
      <c r="PUX194"/>
      <c r="PUY194"/>
      <c r="PUZ194"/>
      <c r="PVA194"/>
      <c r="PVB194"/>
      <c r="PVC194"/>
      <c r="PVD194"/>
      <c r="PVE194"/>
      <c r="PVF194"/>
      <c r="PVG194"/>
      <c r="PVH194"/>
      <c r="PVI194"/>
      <c r="PVJ194"/>
      <c r="PVK194"/>
      <c r="PVL194"/>
      <c r="PVM194"/>
      <c r="PVN194"/>
      <c r="PVO194"/>
      <c r="PVP194"/>
      <c r="PVQ194"/>
      <c r="PVR194"/>
      <c r="PVS194"/>
      <c r="PVT194"/>
      <c r="PVU194"/>
      <c r="PVV194"/>
      <c r="PVW194"/>
      <c r="PVX194"/>
      <c r="PVY194"/>
      <c r="PVZ194"/>
      <c r="PWA194"/>
      <c r="PWB194"/>
      <c r="PWC194"/>
      <c r="PWD194"/>
      <c r="PWE194"/>
      <c r="PWF194"/>
      <c r="PWG194"/>
      <c r="PWH194"/>
      <c r="PWI194"/>
      <c r="PWJ194"/>
      <c r="PWK194"/>
      <c r="PWL194"/>
      <c r="PWM194"/>
      <c r="PWN194"/>
      <c r="PWO194"/>
      <c r="PWP194"/>
      <c r="PWQ194"/>
      <c r="PWR194"/>
      <c r="PWS194"/>
      <c r="PWT194"/>
      <c r="PWU194"/>
      <c r="PWV194"/>
      <c r="PWW194"/>
      <c r="PWX194"/>
      <c r="PWY194"/>
      <c r="PWZ194"/>
      <c r="PXA194"/>
      <c r="PXB194"/>
      <c r="PXC194"/>
      <c r="PXD194"/>
      <c r="PXE194"/>
      <c r="PXF194"/>
      <c r="PXG194"/>
      <c r="PXH194"/>
      <c r="PXI194"/>
      <c r="PXJ194"/>
      <c r="PXK194"/>
      <c r="PXL194"/>
      <c r="PXM194"/>
      <c r="PXN194"/>
      <c r="PXO194"/>
      <c r="PXP194"/>
      <c r="PXQ194"/>
      <c r="PXR194"/>
      <c r="PXS194"/>
      <c r="PXT194"/>
      <c r="PXU194"/>
      <c r="PXV194"/>
      <c r="PXW194"/>
      <c r="PXX194"/>
      <c r="PXY194"/>
      <c r="PXZ194"/>
      <c r="PYA194"/>
      <c r="PYB194"/>
      <c r="PYC194"/>
      <c r="PYD194"/>
      <c r="PYE194"/>
      <c r="PYF194"/>
      <c r="PYG194"/>
      <c r="PYH194"/>
      <c r="PYI194"/>
      <c r="PYJ194"/>
      <c r="PYK194"/>
      <c r="PYL194"/>
      <c r="PYM194"/>
      <c r="PYN194"/>
      <c r="PYO194"/>
      <c r="PYP194"/>
      <c r="PYQ194"/>
      <c r="PYR194"/>
      <c r="PYS194"/>
      <c r="PYT194"/>
      <c r="PYU194"/>
      <c r="PYV194"/>
      <c r="PYW194"/>
      <c r="PYX194"/>
      <c r="PYY194"/>
      <c r="PYZ194"/>
      <c r="PZA194"/>
      <c r="PZB194"/>
      <c r="PZC194"/>
      <c r="PZD194"/>
      <c r="PZE194"/>
      <c r="PZF194"/>
      <c r="PZG194"/>
      <c r="PZH194"/>
      <c r="PZI194"/>
      <c r="PZJ194"/>
      <c r="PZK194"/>
      <c r="PZL194"/>
      <c r="PZM194"/>
      <c r="PZN194"/>
      <c r="PZO194"/>
      <c r="PZP194"/>
      <c r="PZQ194"/>
      <c r="PZR194"/>
      <c r="PZS194"/>
      <c r="PZT194"/>
      <c r="PZU194"/>
      <c r="PZV194"/>
      <c r="PZW194"/>
      <c r="PZX194"/>
      <c r="PZY194"/>
      <c r="PZZ194"/>
      <c r="QAA194"/>
      <c r="QAB194"/>
      <c r="QAC194"/>
      <c r="QAD194"/>
      <c r="QAE194"/>
      <c r="QAF194"/>
      <c r="QAG194"/>
      <c r="QAH194"/>
      <c r="QAI194"/>
      <c r="QAJ194"/>
      <c r="QAK194"/>
      <c r="QAL194"/>
      <c r="QAM194"/>
      <c r="QAN194"/>
      <c r="QAO194"/>
      <c r="QAP194"/>
      <c r="QAQ194"/>
      <c r="QAR194"/>
      <c r="QAS194"/>
      <c r="QAT194"/>
      <c r="QAU194"/>
      <c r="QAV194"/>
      <c r="QAW194"/>
      <c r="QAX194"/>
      <c r="QAY194"/>
      <c r="QAZ194"/>
      <c r="QBA194"/>
      <c r="QBB194"/>
      <c r="QBC194"/>
      <c r="QBD194"/>
      <c r="QBE194"/>
      <c r="QBF194"/>
      <c r="QBG194"/>
      <c r="QBH194"/>
      <c r="QBI194"/>
      <c r="QBJ194"/>
      <c r="QBK194"/>
      <c r="QBL194"/>
      <c r="QBM194"/>
      <c r="QBN194"/>
      <c r="QBO194"/>
      <c r="QBP194"/>
      <c r="QBQ194"/>
      <c r="QBR194"/>
      <c r="QBS194"/>
      <c r="QBT194"/>
      <c r="QBU194"/>
      <c r="QBV194"/>
      <c r="QBW194"/>
      <c r="QBX194"/>
      <c r="QBY194"/>
      <c r="QBZ194"/>
      <c r="QCA194"/>
      <c r="QCB194"/>
      <c r="QCC194"/>
      <c r="QCD194"/>
      <c r="QCE194"/>
      <c r="QCF194"/>
      <c r="QCG194"/>
      <c r="QCH194"/>
      <c r="QCI194"/>
      <c r="QCJ194"/>
      <c r="QCK194"/>
      <c r="QCL194"/>
      <c r="QCM194"/>
      <c r="QCN194"/>
      <c r="QCO194"/>
      <c r="QCP194"/>
      <c r="QCQ194"/>
      <c r="QCR194"/>
      <c r="QCS194"/>
      <c r="QCT194"/>
      <c r="QCU194"/>
      <c r="QCV194"/>
      <c r="QCW194"/>
      <c r="QCX194"/>
      <c r="QCY194"/>
      <c r="QCZ194"/>
      <c r="QDA194"/>
      <c r="QDB194"/>
      <c r="QDC194"/>
      <c r="QDD194"/>
      <c r="QDE194"/>
      <c r="QDF194"/>
      <c r="QDG194"/>
      <c r="QDH194"/>
      <c r="QDI194"/>
      <c r="QDJ194"/>
      <c r="QDK194"/>
      <c r="QDL194"/>
      <c r="QDM194"/>
      <c r="QDN194"/>
      <c r="QDO194"/>
      <c r="QDP194"/>
      <c r="QDQ194"/>
      <c r="QDR194"/>
      <c r="QDS194"/>
      <c r="QDT194"/>
      <c r="QDU194"/>
      <c r="QDV194"/>
      <c r="QDW194"/>
      <c r="QDX194"/>
      <c r="QDY194"/>
      <c r="QDZ194"/>
      <c r="QEA194"/>
      <c r="QEB194"/>
      <c r="QEC194"/>
      <c r="QED194"/>
      <c r="QEE194"/>
      <c r="QEF194"/>
      <c r="QEG194"/>
      <c r="QEH194"/>
      <c r="QEI194"/>
      <c r="QEJ194"/>
      <c r="QEK194"/>
      <c r="QEL194"/>
      <c r="QEM194"/>
      <c r="QEN194"/>
      <c r="QEO194"/>
      <c r="QEP194"/>
      <c r="QEQ194"/>
      <c r="QER194"/>
      <c r="QES194"/>
      <c r="QET194"/>
      <c r="QEU194"/>
      <c r="QEV194"/>
      <c r="QEW194"/>
      <c r="QEX194"/>
      <c r="QEY194"/>
      <c r="QEZ194"/>
      <c r="QFA194"/>
      <c r="QFB194"/>
      <c r="QFC194"/>
      <c r="QFD194"/>
      <c r="QFE194"/>
      <c r="QFF194"/>
      <c r="QFG194"/>
      <c r="QFH194"/>
      <c r="QFI194"/>
      <c r="QFJ194"/>
      <c r="QFK194"/>
      <c r="QFL194"/>
      <c r="QFM194"/>
      <c r="QFN194"/>
      <c r="QFO194"/>
      <c r="QFP194"/>
      <c r="QFQ194"/>
      <c r="QFR194"/>
      <c r="QFS194"/>
      <c r="QFT194"/>
      <c r="QFU194"/>
      <c r="QFV194"/>
      <c r="QFW194"/>
      <c r="QFX194"/>
      <c r="QFY194"/>
      <c r="QFZ194"/>
      <c r="QGA194"/>
      <c r="QGB194"/>
      <c r="QGC194"/>
      <c r="QGD194"/>
      <c r="QGE194"/>
      <c r="QGF194"/>
      <c r="QGG194"/>
      <c r="QGH194"/>
      <c r="QGI194"/>
      <c r="QGJ194"/>
      <c r="QGK194"/>
      <c r="QGL194"/>
      <c r="QGM194"/>
      <c r="QGN194"/>
      <c r="QGO194"/>
      <c r="QGP194"/>
      <c r="QGQ194"/>
      <c r="QGR194"/>
      <c r="QGS194"/>
      <c r="QGT194"/>
      <c r="QGU194"/>
      <c r="QGV194"/>
      <c r="QGW194"/>
      <c r="QGX194"/>
      <c r="QGY194"/>
      <c r="QGZ194"/>
      <c r="QHA194"/>
      <c r="QHB194"/>
      <c r="QHC194"/>
      <c r="QHD194"/>
      <c r="QHE194"/>
      <c r="QHF194"/>
      <c r="QHG194"/>
      <c r="QHH194"/>
      <c r="QHI194"/>
      <c r="QHJ194"/>
      <c r="QHK194"/>
      <c r="QHL194"/>
      <c r="QHM194"/>
      <c r="QHN194"/>
      <c r="QHO194"/>
      <c r="QHP194"/>
      <c r="QHQ194"/>
      <c r="QHR194"/>
      <c r="QHS194"/>
      <c r="QHT194"/>
      <c r="QHU194"/>
      <c r="QHV194"/>
      <c r="QHW194"/>
      <c r="QHX194"/>
      <c r="QHY194"/>
      <c r="QHZ194"/>
      <c r="QIA194"/>
      <c r="QIB194"/>
      <c r="QIC194"/>
      <c r="QID194"/>
      <c r="QIE194"/>
      <c r="QIF194"/>
      <c r="QIG194"/>
      <c r="QIH194"/>
      <c r="QII194"/>
      <c r="QIJ194"/>
      <c r="QIK194"/>
      <c r="QIL194"/>
      <c r="QIM194"/>
      <c r="QIN194"/>
      <c r="QIO194"/>
      <c r="QIP194"/>
      <c r="QIQ194"/>
      <c r="QIR194"/>
      <c r="QIS194"/>
      <c r="QIT194"/>
      <c r="QIU194"/>
      <c r="QIV194"/>
      <c r="QIW194"/>
      <c r="QIX194"/>
      <c r="QIY194"/>
      <c r="QIZ194"/>
      <c r="QJA194"/>
      <c r="QJB194"/>
      <c r="QJC194"/>
      <c r="QJD194"/>
      <c r="QJE194"/>
      <c r="QJF194"/>
      <c r="QJG194"/>
      <c r="QJH194"/>
      <c r="QJI194"/>
      <c r="QJJ194"/>
      <c r="QJK194"/>
      <c r="QJL194"/>
      <c r="QJM194"/>
      <c r="QJN194"/>
      <c r="QJO194"/>
      <c r="QJP194"/>
      <c r="QJQ194"/>
      <c r="QJR194"/>
      <c r="QJS194"/>
      <c r="QJT194"/>
      <c r="QJU194"/>
      <c r="QJV194"/>
      <c r="QJW194"/>
      <c r="QJX194"/>
      <c r="QJY194"/>
      <c r="QJZ194"/>
      <c r="QKA194"/>
      <c r="QKB194"/>
      <c r="QKC194"/>
      <c r="QKD194"/>
      <c r="QKE194"/>
      <c r="QKF194"/>
      <c r="QKG194"/>
      <c r="QKH194"/>
      <c r="QKI194"/>
      <c r="QKJ194"/>
      <c r="QKK194"/>
      <c r="QKL194"/>
      <c r="QKM194"/>
      <c r="QKN194"/>
      <c r="QKO194"/>
      <c r="QKP194"/>
      <c r="QKQ194"/>
      <c r="QKR194"/>
      <c r="QKS194"/>
      <c r="QKT194"/>
      <c r="QKU194"/>
      <c r="QKV194"/>
      <c r="QKW194"/>
      <c r="QKX194"/>
      <c r="QKY194"/>
      <c r="QKZ194"/>
      <c r="QLA194"/>
      <c r="QLB194"/>
      <c r="QLC194"/>
      <c r="QLD194"/>
      <c r="QLE194"/>
      <c r="QLF194"/>
      <c r="QLG194"/>
      <c r="QLH194"/>
      <c r="QLI194"/>
      <c r="QLJ194"/>
      <c r="QLK194"/>
      <c r="QLL194"/>
      <c r="QLM194"/>
      <c r="QLN194"/>
      <c r="QLO194"/>
      <c r="QLP194"/>
      <c r="QLQ194"/>
      <c r="QLR194"/>
      <c r="QLS194"/>
      <c r="QLT194"/>
      <c r="QLU194"/>
      <c r="QLV194"/>
      <c r="QLW194"/>
      <c r="QLX194"/>
      <c r="QLY194"/>
      <c r="QLZ194"/>
      <c r="QMA194"/>
      <c r="QMB194"/>
      <c r="QMC194"/>
      <c r="QMD194"/>
      <c r="QME194"/>
      <c r="QMF194"/>
      <c r="QMG194"/>
      <c r="QMH194"/>
      <c r="QMI194"/>
      <c r="QMJ194"/>
      <c r="QMK194"/>
      <c r="QML194"/>
      <c r="QMM194"/>
      <c r="QMN194"/>
      <c r="QMO194"/>
      <c r="QMP194"/>
      <c r="QMQ194"/>
      <c r="QMR194"/>
      <c r="QMS194"/>
      <c r="QMT194"/>
      <c r="QMU194"/>
      <c r="QMV194"/>
      <c r="QMW194"/>
      <c r="QMX194"/>
      <c r="QMY194"/>
      <c r="QMZ194"/>
      <c r="QNA194"/>
      <c r="QNB194"/>
      <c r="QNC194"/>
      <c r="QND194"/>
      <c r="QNE194"/>
      <c r="QNF194"/>
      <c r="QNG194"/>
      <c r="QNH194"/>
      <c r="QNI194"/>
      <c r="QNJ194"/>
      <c r="QNK194"/>
      <c r="QNL194"/>
      <c r="QNM194"/>
      <c r="QNN194"/>
      <c r="QNO194"/>
      <c r="QNP194"/>
      <c r="QNQ194"/>
      <c r="QNR194"/>
      <c r="QNS194"/>
      <c r="QNT194"/>
      <c r="QNU194"/>
      <c r="QNV194"/>
      <c r="QNW194"/>
      <c r="QNX194"/>
      <c r="QNY194"/>
      <c r="QNZ194"/>
      <c r="QOA194"/>
      <c r="QOB194"/>
      <c r="QOC194"/>
      <c r="QOD194"/>
      <c r="QOE194"/>
      <c r="QOF194"/>
      <c r="QOG194"/>
      <c r="QOH194"/>
      <c r="QOI194"/>
      <c r="QOJ194"/>
      <c r="QOK194"/>
      <c r="QOL194"/>
      <c r="QOM194"/>
      <c r="QON194"/>
      <c r="QOO194"/>
      <c r="QOP194"/>
      <c r="QOQ194"/>
      <c r="QOR194"/>
      <c r="QOS194"/>
      <c r="QOT194"/>
      <c r="QOU194"/>
      <c r="QOV194"/>
      <c r="QOW194"/>
      <c r="QOX194"/>
      <c r="QOY194"/>
      <c r="QOZ194"/>
      <c r="QPA194"/>
      <c r="QPB194"/>
      <c r="QPC194"/>
      <c r="QPD194"/>
      <c r="QPE194"/>
      <c r="QPF194"/>
      <c r="QPG194"/>
      <c r="QPH194"/>
      <c r="QPI194"/>
      <c r="QPJ194"/>
      <c r="QPK194"/>
      <c r="QPL194"/>
      <c r="QPM194"/>
      <c r="QPN194"/>
      <c r="QPO194"/>
      <c r="QPP194"/>
      <c r="QPQ194"/>
      <c r="QPR194"/>
      <c r="QPS194"/>
      <c r="QPT194"/>
      <c r="QPU194"/>
      <c r="QPV194"/>
      <c r="QPW194"/>
      <c r="QPX194"/>
      <c r="QPY194"/>
      <c r="QPZ194"/>
      <c r="QQA194"/>
      <c r="QQB194"/>
      <c r="QQC194"/>
      <c r="QQD194"/>
      <c r="QQE194"/>
      <c r="QQF194"/>
      <c r="QQG194"/>
      <c r="QQH194"/>
      <c r="QQI194"/>
      <c r="QQJ194"/>
      <c r="QQK194"/>
      <c r="QQL194"/>
      <c r="QQM194"/>
      <c r="QQN194"/>
      <c r="QQO194"/>
      <c r="QQP194"/>
      <c r="QQQ194"/>
      <c r="QQR194"/>
      <c r="QQS194"/>
      <c r="QQT194"/>
      <c r="QQU194"/>
      <c r="QQV194"/>
      <c r="QQW194"/>
      <c r="QQX194"/>
      <c r="QQY194"/>
      <c r="QQZ194"/>
      <c r="QRA194"/>
      <c r="QRB194"/>
      <c r="QRC194"/>
      <c r="QRD194"/>
      <c r="QRE194"/>
      <c r="QRF194"/>
      <c r="QRG194"/>
      <c r="QRH194"/>
      <c r="QRI194"/>
      <c r="QRJ194"/>
      <c r="QRK194"/>
      <c r="QRL194"/>
      <c r="QRM194"/>
      <c r="QRN194"/>
      <c r="QRO194"/>
      <c r="QRP194"/>
      <c r="QRQ194"/>
      <c r="QRR194"/>
      <c r="QRS194"/>
      <c r="QRT194"/>
      <c r="QRU194"/>
      <c r="QRV194"/>
      <c r="QRW194"/>
      <c r="QRX194"/>
      <c r="QRY194"/>
      <c r="QRZ194"/>
      <c r="QSA194"/>
      <c r="QSB194"/>
      <c r="QSC194"/>
      <c r="QSD194"/>
      <c r="QSE194"/>
      <c r="QSF194"/>
      <c r="QSG194"/>
      <c r="QSH194"/>
      <c r="QSI194"/>
      <c r="QSJ194"/>
      <c r="QSK194"/>
      <c r="QSL194"/>
      <c r="QSM194"/>
      <c r="QSN194"/>
      <c r="QSO194"/>
      <c r="QSP194"/>
      <c r="QSQ194"/>
      <c r="QSR194"/>
      <c r="QSS194"/>
      <c r="QST194"/>
      <c r="QSU194"/>
      <c r="QSV194"/>
      <c r="QSW194"/>
      <c r="QSX194"/>
      <c r="QSY194"/>
      <c r="QSZ194"/>
      <c r="QTA194"/>
      <c r="QTB194"/>
      <c r="QTC194"/>
      <c r="QTD194"/>
      <c r="QTE194"/>
      <c r="QTF194"/>
      <c r="QTG194"/>
      <c r="QTH194"/>
      <c r="QTI194"/>
      <c r="QTJ194"/>
      <c r="QTK194"/>
      <c r="QTL194"/>
      <c r="QTM194"/>
      <c r="QTN194"/>
      <c r="QTO194"/>
      <c r="QTP194"/>
      <c r="QTQ194"/>
      <c r="QTR194"/>
      <c r="QTS194"/>
      <c r="QTT194"/>
      <c r="QTU194"/>
      <c r="QTV194"/>
      <c r="QTW194"/>
      <c r="QTX194"/>
      <c r="QTY194"/>
      <c r="QTZ194"/>
      <c r="QUA194"/>
      <c r="QUB194"/>
      <c r="QUC194"/>
      <c r="QUD194"/>
      <c r="QUE194"/>
      <c r="QUF194"/>
      <c r="QUG194"/>
      <c r="QUH194"/>
      <c r="QUI194"/>
      <c r="QUJ194"/>
      <c r="QUK194"/>
      <c r="QUL194"/>
      <c r="QUM194"/>
      <c r="QUN194"/>
      <c r="QUO194"/>
      <c r="QUP194"/>
      <c r="QUQ194"/>
      <c r="QUR194"/>
      <c r="QUS194"/>
      <c r="QUT194"/>
      <c r="QUU194"/>
      <c r="QUV194"/>
      <c r="QUW194"/>
      <c r="QUX194"/>
      <c r="QUY194"/>
      <c r="QUZ194"/>
      <c r="QVA194"/>
      <c r="QVB194"/>
      <c r="QVC194"/>
      <c r="QVD194"/>
      <c r="QVE194"/>
      <c r="QVF194"/>
      <c r="QVG194"/>
      <c r="QVH194"/>
      <c r="QVI194"/>
      <c r="QVJ194"/>
      <c r="QVK194"/>
      <c r="QVL194"/>
      <c r="QVM194"/>
      <c r="QVN194"/>
      <c r="QVO194"/>
      <c r="QVP194"/>
      <c r="QVQ194"/>
      <c r="QVR194"/>
      <c r="QVS194"/>
      <c r="QVT194"/>
      <c r="QVU194"/>
      <c r="QVV194"/>
      <c r="QVW194"/>
      <c r="QVX194"/>
      <c r="QVY194"/>
      <c r="QVZ194"/>
      <c r="QWA194"/>
      <c r="QWB194"/>
      <c r="QWC194"/>
      <c r="QWD194"/>
      <c r="QWE194"/>
      <c r="QWF194"/>
      <c r="QWG194"/>
      <c r="QWH194"/>
      <c r="QWI194"/>
      <c r="QWJ194"/>
      <c r="QWK194"/>
      <c r="QWL194"/>
      <c r="QWM194"/>
      <c r="QWN194"/>
      <c r="QWO194"/>
      <c r="QWP194"/>
      <c r="QWQ194"/>
      <c r="QWR194"/>
      <c r="QWS194"/>
      <c r="QWT194"/>
      <c r="QWU194"/>
      <c r="QWV194"/>
      <c r="QWW194"/>
      <c r="QWX194"/>
      <c r="QWY194"/>
      <c r="QWZ194"/>
      <c r="QXA194"/>
      <c r="QXB194"/>
      <c r="QXC194"/>
      <c r="QXD194"/>
      <c r="QXE194"/>
      <c r="QXF194"/>
      <c r="QXG194"/>
      <c r="QXH194"/>
      <c r="QXI194"/>
      <c r="QXJ194"/>
      <c r="QXK194"/>
      <c r="QXL194"/>
      <c r="QXM194"/>
      <c r="QXN194"/>
      <c r="QXO194"/>
      <c r="QXP194"/>
      <c r="QXQ194"/>
      <c r="QXR194"/>
      <c r="QXS194"/>
      <c r="QXT194"/>
      <c r="QXU194"/>
      <c r="QXV194"/>
      <c r="QXW194"/>
      <c r="QXX194"/>
      <c r="QXY194"/>
      <c r="QXZ194"/>
      <c r="QYA194"/>
      <c r="QYB194"/>
      <c r="QYC194"/>
      <c r="QYD194"/>
      <c r="QYE194"/>
      <c r="QYF194"/>
      <c r="QYG194"/>
      <c r="QYH194"/>
      <c r="QYI194"/>
      <c r="QYJ194"/>
      <c r="QYK194"/>
      <c r="QYL194"/>
      <c r="QYM194"/>
      <c r="QYN194"/>
      <c r="QYO194"/>
      <c r="QYP194"/>
      <c r="QYQ194"/>
      <c r="QYR194"/>
      <c r="QYS194"/>
      <c r="QYT194"/>
      <c r="QYU194"/>
      <c r="QYV194"/>
      <c r="QYW194"/>
      <c r="QYX194"/>
      <c r="QYY194"/>
      <c r="QYZ194"/>
      <c r="QZA194"/>
      <c r="QZB194"/>
      <c r="QZC194"/>
      <c r="QZD194"/>
      <c r="QZE194"/>
      <c r="QZF194"/>
      <c r="QZG194"/>
      <c r="QZH194"/>
      <c r="QZI194"/>
      <c r="QZJ194"/>
      <c r="QZK194"/>
      <c r="QZL194"/>
      <c r="QZM194"/>
      <c r="QZN194"/>
      <c r="QZO194"/>
      <c r="QZP194"/>
      <c r="QZQ194"/>
      <c r="QZR194"/>
      <c r="QZS194"/>
      <c r="QZT194"/>
      <c r="QZU194"/>
      <c r="QZV194"/>
      <c r="QZW194"/>
      <c r="QZX194"/>
      <c r="QZY194"/>
      <c r="QZZ194"/>
      <c r="RAA194"/>
      <c r="RAB194"/>
      <c r="RAC194"/>
      <c r="RAD194"/>
      <c r="RAE194"/>
      <c r="RAF194"/>
      <c r="RAG194"/>
      <c r="RAH194"/>
      <c r="RAI194"/>
      <c r="RAJ194"/>
      <c r="RAK194"/>
      <c r="RAL194"/>
      <c r="RAM194"/>
      <c r="RAN194"/>
      <c r="RAO194"/>
      <c r="RAP194"/>
      <c r="RAQ194"/>
      <c r="RAR194"/>
      <c r="RAS194"/>
      <c r="RAT194"/>
      <c r="RAU194"/>
      <c r="RAV194"/>
      <c r="RAW194"/>
      <c r="RAX194"/>
      <c r="RAY194"/>
      <c r="RAZ194"/>
      <c r="RBA194"/>
      <c r="RBB194"/>
      <c r="RBC194"/>
      <c r="RBD194"/>
      <c r="RBE194"/>
      <c r="RBF194"/>
      <c r="RBG194"/>
      <c r="RBH194"/>
      <c r="RBI194"/>
      <c r="RBJ194"/>
      <c r="RBK194"/>
      <c r="RBL194"/>
      <c r="RBM194"/>
      <c r="RBN194"/>
      <c r="RBO194"/>
      <c r="RBP194"/>
      <c r="RBQ194"/>
      <c r="RBR194"/>
      <c r="RBS194"/>
      <c r="RBT194"/>
      <c r="RBU194"/>
      <c r="RBV194"/>
      <c r="RBW194"/>
      <c r="RBX194"/>
      <c r="RBY194"/>
      <c r="RBZ194"/>
      <c r="RCA194"/>
      <c r="RCB194"/>
      <c r="RCC194"/>
      <c r="RCD194"/>
      <c r="RCE194"/>
      <c r="RCF194"/>
      <c r="RCG194"/>
      <c r="RCH194"/>
      <c r="RCI194"/>
      <c r="RCJ194"/>
      <c r="RCK194"/>
      <c r="RCL194"/>
      <c r="RCM194"/>
      <c r="RCN194"/>
      <c r="RCO194"/>
      <c r="RCP194"/>
      <c r="RCQ194"/>
      <c r="RCR194"/>
      <c r="RCS194"/>
      <c r="RCT194"/>
      <c r="RCU194"/>
      <c r="RCV194"/>
      <c r="RCW194"/>
      <c r="RCX194"/>
      <c r="RCY194"/>
      <c r="RCZ194"/>
      <c r="RDA194"/>
      <c r="RDB194"/>
      <c r="RDC194"/>
      <c r="RDD194"/>
      <c r="RDE194"/>
      <c r="RDF194"/>
      <c r="RDG194"/>
      <c r="RDH194"/>
      <c r="RDI194"/>
      <c r="RDJ194"/>
      <c r="RDK194"/>
      <c r="RDL194"/>
      <c r="RDM194"/>
      <c r="RDN194"/>
      <c r="RDO194"/>
      <c r="RDP194"/>
      <c r="RDQ194"/>
      <c r="RDR194"/>
      <c r="RDS194"/>
      <c r="RDT194"/>
      <c r="RDU194"/>
      <c r="RDV194"/>
      <c r="RDW194"/>
      <c r="RDX194"/>
      <c r="RDY194"/>
      <c r="RDZ194"/>
      <c r="REA194"/>
      <c r="REB194"/>
      <c r="REC194"/>
      <c r="RED194"/>
      <c r="REE194"/>
      <c r="REF194"/>
      <c r="REG194"/>
      <c r="REH194"/>
      <c r="REI194"/>
      <c r="REJ194"/>
      <c r="REK194"/>
      <c r="REL194"/>
      <c r="REM194"/>
      <c r="REN194"/>
      <c r="REO194"/>
      <c r="REP194"/>
      <c r="REQ194"/>
      <c r="RER194"/>
      <c r="RES194"/>
      <c r="RET194"/>
      <c r="REU194"/>
      <c r="REV194"/>
      <c r="REW194"/>
      <c r="REX194"/>
      <c r="REY194"/>
      <c r="REZ194"/>
      <c r="RFA194"/>
      <c r="RFB194"/>
      <c r="RFC194"/>
      <c r="RFD194"/>
      <c r="RFE194"/>
      <c r="RFF194"/>
      <c r="RFG194"/>
      <c r="RFH194"/>
      <c r="RFI194"/>
      <c r="RFJ194"/>
      <c r="RFK194"/>
      <c r="RFL194"/>
      <c r="RFM194"/>
      <c r="RFN194"/>
      <c r="RFO194"/>
      <c r="RFP194"/>
      <c r="RFQ194"/>
      <c r="RFR194"/>
      <c r="RFS194"/>
      <c r="RFT194"/>
      <c r="RFU194"/>
      <c r="RFV194"/>
      <c r="RFW194"/>
      <c r="RFX194"/>
      <c r="RFY194"/>
      <c r="RFZ194"/>
      <c r="RGA194"/>
      <c r="RGB194"/>
      <c r="RGC194"/>
      <c r="RGD194"/>
      <c r="RGE194"/>
      <c r="RGF194"/>
      <c r="RGG194"/>
      <c r="RGH194"/>
      <c r="RGI194"/>
      <c r="RGJ194"/>
      <c r="RGK194"/>
      <c r="RGL194"/>
      <c r="RGM194"/>
      <c r="RGN194"/>
      <c r="RGO194"/>
      <c r="RGP194"/>
      <c r="RGQ194"/>
      <c r="RGR194"/>
      <c r="RGS194"/>
      <c r="RGT194"/>
      <c r="RGU194"/>
      <c r="RGV194"/>
      <c r="RGW194"/>
      <c r="RGX194"/>
      <c r="RGY194"/>
      <c r="RGZ194"/>
      <c r="RHA194"/>
      <c r="RHB194"/>
      <c r="RHC194"/>
      <c r="RHD194"/>
      <c r="RHE194"/>
      <c r="RHF194"/>
      <c r="RHG194"/>
      <c r="RHH194"/>
      <c r="RHI194"/>
      <c r="RHJ194"/>
      <c r="RHK194"/>
      <c r="RHL194"/>
      <c r="RHM194"/>
      <c r="RHN194"/>
      <c r="RHO194"/>
      <c r="RHP194"/>
      <c r="RHQ194"/>
      <c r="RHR194"/>
      <c r="RHS194"/>
      <c r="RHT194"/>
      <c r="RHU194"/>
      <c r="RHV194"/>
      <c r="RHW194"/>
      <c r="RHX194"/>
      <c r="RHY194"/>
      <c r="RHZ194"/>
      <c r="RIA194"/>
      <c r="RIB194"/>
      <c r="RIC194"/>
      <c r="RID194"/>
      <c r="RIE194"/>
      <c r="RIF194"/>
      <c r="RIG194"/>
      <c r="RIH194"/>
      <c r="RII194"/>
      <c r="RIJ194"/>
      <c r="RIK194"/>
      <c r="RIL194"/>
      <c r="RIM194"/>
      <c r="RIN194"/>
      <c r="RIO194"/>
      <c r="RIP194"/>
      <c r="RIQ194"/>
      <c r="RIR194"/>
      <c r="RIS194"/>
      <c r="RIT194"/>
      <c r="RIU194"/>
      <c r="RIV194"/>
      <c r="RIW194"/>
      <c r="RIX194"/>
      <c r="RIY194"/>
      <c r="RIZ194"/>
      <c r="RJA194"/>
      <c r="RJB194"/>
      <c r="RJC194"/>
      <c r="RJD194"/>
      <c r="RJE194"/>
      <c r="RJF194"/>
      <c r="RJG194"/>
      <c r="RJH194"/>
      <c r="RJI194"/>
      <c r="RJJ194"/>
      <c r="RJK194"/>
      <c r="RJL194"/>
      <c r="RJM194"/>
      <c r="RJN194"/>
      <c r="RJO194"/>
      <c r="RJP194"/>
      <c r="RJQ194"/>
      <c r="RJR194"/>
      <c r="RJS194"/>
      <c r="RJT194"/>
      <c r="RJU194"/>
      <c r="RJV194"/>
      <c r="RJW194"/>
      <c r="RJX194"/>
      <c r="RJY194"/>
      <c r="RJZ194"/>
      <c r="RKA194"/>
      <c r="RKB194"/>
      <c r="RKC194"/>
      <c r="RKD194"/>
      <c r="RKE194"/>
      <c r="RKF194"/>
      <c r="RKG194"/>
      <c r="RKH194"/>
      <c r="RKI194"/>
      <c r="RKJ194"/>
      <c r="RKK194"/>
      <c r="RKL194"/>
      <c r="RKM194"/>
      <c r="RKN194"/>
      <c r="RKO194"/>
      <c r="RKP194"/>
      <c r="RKQ194"/>
      <c r="RKR194"/>
      <c r="RKS194"/>
      <c r="RKT194"/>
      <c r="RKU194"/>
      <c r="RKV194"/>
      <c r="RKW194"/>
      <c r="RKX194"/>
      <c r="RKY194"/>
      <c r="RKZ194"/>
      <c r="RLA194"/>
      <c r="RLB194"/>
      <c r="RLC194"/>
      <c r="RLD194"/>
      <c r="RLE194"/>
      <c r="RLF194"/>
      <c r="RLG194"/>
      <c r="RLH194"/>
      <c r="RLI194"/>
      <c r="RLJ194"/>
      <c r="RLK194"/>
      <c r="RLL194"/>
      <c r="RLM194"/>
      <c r="RLN194"/>
      <c r="RLO194"/>
      <c r="RLP194"/>
      <c r="RLQ194"/>
      <c r="RLR194"/>
      <c r="RLS194"/>
      <c r="RLT194"/>
      <c r="RLU194"/>
      <c r="RLV194"/>
      <c r="RLW194"/>
      <c r="RLX194"/>
      <c r="RLY194"/>
      <c r="RLZ194"/>
      <c r="RMA194"/>
      <c r="RMB194"/>
      <c r="RMC194"/>
      <c r="RMD194"/>
      <c r="RME194"/>
      <c r="RMF194"/>
      <c r="RMG194"/>
      <c r="RMH194"/>
      <c r="RMI194"/>
      <c r="RMJ194"/>
      <c r="RMK194"/>
      <c r="RML194"/>
      <c r="RMM194"/>
      <c r="RMN194"/>
      <c r="RMO194"/>
      <c r="RMP194"/>
      <c r="RMQ194"/>
      <c r="RMR194"/>
      <c r="RMS194"/>
      <c r="RMT194"/>
      <c r="RMU194"/>
      <c r="RMV194"/>
      <c r="RMW194"/>
      <c r="RMX194"/>
      <c r="RMY194"/>
      <c r="RMZ194"/>
      <c r="RNA194"/>
      <c r="RNB194"/>
      <c r="RNC194"/>
      <c r="RND194"/>
      <c r="RNE194"/>
      <c r="RNF194"/>
      <c r="RNG194"/>
      <c r="RNH194"/>
      <c r="RNI194"/>
      <c r="RNJ194"/>
      <c r="RNK194"/>
      <c r="RNL194"/>
      <c r="RNM194"/>
      <c r="RNN194"/>
      <c r="RNO194"/>
      <c r="RNP194"/>
      <c r="RNQ194"/>
      <c r="RNR194"/>
      <c r="RNS194"/>
      <c r="RNT194"/>
      <c r="RNU194"/>
      <c r="RNV194"/>
      <c r="RNW194"/>
      <c r="RNX194"/>
      <c r="RNY194"/>
      <c r="RNZ194"/>
      <c r="ROA194"/>
      <c r="ROB194"/>
      <c r="ROC194"/>
      <c r="ROD194"/>
      <c r="ROE194"/>
      <c r="ROF194"/>
      <c r="ROG194"/>
      <c r="ROH194"/>
      <c r="ROI194"/>
      <c r="ROJ194"/>
      <c r="ROK194"/>
      <c r="ROL194"/>
      <c r="ROM194"/>
      <c r="RON194"/>
      <c r="ROO194"/>
      <c r="ROP194"/>
      <c r="ROQ194"/>
      <c r="ROR194"/>
      <c r="ROS194"/>
      <c r="ROT194"/>
      <c r="ROU194"/>
      <c r="ROV194"/>
      <c r="ROW194"/>
      <c r="ROX194"/>
      <c r="ROY194"/>
      <c r="ROZ194"/>
      <c r="RPA194"/>
      <c r="RPB194"/>
      <c r="RPC194"/>
      <c r="RPD194"/>
      <c r="RPE194"/>
      <c r="RPF194"/>
      <c r="RPG194"/>
      <c r="RPH194"/>
      <c r="RPI194"/>
      <c r="RPJ194"/>
      <c r="RPK194"/>
      <c r="RPL194"/>
      <c r="RPM194"/>
      <c r="RPN194"/>
      <c r="RPO194"/>
      <c r="RPP194"/>
      <c r="RPQ194"/>
      <c r="RPR194"/>
      <c r="RPS194"/>
      <c r="RPT194"/>
      <c r="RPU194"/>
      <c r="RPV194"/>
      <c r="RPW194"/>
      <c r="RPX194"/>
      <c r="RPY194"/>
      <c r="RPZ194"/>
      <c r="RQA194"/>
      <c r="RQB194"/>
      <c r="RQC194"/>
      <c r="RQD194"/>
      <c r="RQE194"/>
      <c r="RQF194"/>
      <c r="RQG194"/>
      <c r="RQH194"/>
      <c r="RQI194"/>
      <c r="RQJ194"/>
      <c r="RQK194"/>
      <c r="RQL194"/>
      <c r="RQM194"/>
      <c r="RQN194"/>
      <c r="RQO194"/>
      <c r="RQP194"/>
      <c r="RQQ194"/>
      <c r="RQR194"/>
      <c r="RQS194"/>
      <c r="RQT194"/>
      <c r="RQU194"/>
      <c r="RQV194"/>
      <c r="RQW194"/>
      <c r="RQX194"/>
      <c r="RQY194"/>
      <c r="RQZ194"/>
      <c r="RRA194"/>
      <c r="RRB194"/>
      <c r="RRC194"/>
      <c r="RRD194"/>
      <c r="RRE194"/>
      <c r="RRF194"/>
      <c r="RRG194"/>
      <c r="RRH194"/>
      <c r="RRI194"/>
      <c r="RRJ194"/>
      <c r="RRK194"/>
      <c r="RRL194"/>
      <c r="RRM194"/>
      <c r="RRN194"/>
      <c r="RRO194"/>
      <c r="RRP194"/>
      <c r="RRQ194"/>
      <c r="RRR194"/>
      <c r="RRS194"/>
      <c r="RRT194"/>
      <c r="RRU194"/>
      <c r="RRV194"/>
      <c r="RRW194"/>
      <c r="RRX194"/>
      <c r="RRY194"/>
      <c r="RRZ194"/>
      <c r="RSA194"/>
      <c r="RSB194"/>
      <c r="RSC194"/>
      <c r="RSD194"/>
      <c r="RSE194"/>
      <c r="RSF194"/>
      <c r="RSG194"/>
      <c r="RSH194"/>
      <c r="RSI194"/>
      <c r="RSJ194"/>
      <c r="RSK194"/>
      <c r="RSL194"/>
      <c r="RSM194"/>
      <c r="RSN194"/>
      <c r="RSO194"/>
      <c r="RSP194"/>
      <c r="RSQ194"/>
      <c r="RSR194"/>
      <c r="RSS194"/>
      <c r="RST194"/>
      <c r="RSU194"/>
      <c r="RSV194"/>
      <c r="RSW194"/>
      <c r="RSX194"/>
      <c r="RSY194"/>
      <c r="RSZ194"/>
      <c r="RTA194"/>
      <c r="RTB194"/>
      <c r="RTC194"/>
      <c r="RTD194"/>
      <c r="RTE194"/>
      <c r="RTF194"/>
      <c r="RTG194"/>
      <c r="RTH194"/>
      <c r="RTI194"/>
      <c r="RTJ194"/>
      <c r="RTK194"/>
      <c r="RTL194"/>
      <c r="RTM194"/>
      <c r="RTN194"/>
      <c r="RTO194"/>
      <c r="RTP194"/>
      <c r="RTQ194"/>
      <c r="RTR194"/>
      <c r="RTS194"/>
      <c r="RTT194"/>
      <c r="RTU194"/>
      <c r="RTV194"/>
      <c r="RTW194"/>
      <c r="RTX194"/>
      <c r="RTY194"/>
      <c r="RTZ194"/>
      <c r="RUA194"/>
      <c r="RUB194"/>
      <c r="RUC194"/>
      <c r="RUD194"/>
      <c r="RUE194"/>
      <c r="RUF194"/>
      <c r="RUG194"/>
      <c r="RUH194"/>
      <c r="RUI194"/>
      <c r="RUJ194"/>
      <c r="RUK194"/>
      <c r="RUL194"/>
      <c r="RUM194"/>
      <c r="RUN194"/>
      <c r="RUO194"/>
      <c r="RUP194"/>
      <c r="RUQ194"/>
      <c r="RUR194"/>
      <c r="RUS194"/>
      <c r="RUT194"/>
      <c r="RUU194"/>
      <c r="RUV194"/>
      <c r="RUW194"/>
      <c r="RUX194"/>
      <c r="RUY194"/>
      <c r="RUZ194"/>
      <c r="RVA194"/>
      <c r="RVB194"/>
      <c r="RVC194"/>
      <c r="RVD194"/>
      <c r="RVE194"/>
      <c r="RVF194"/>
      <c r="RVG194"/>
      <c r="RVH194"/>
      <c r="RVI194"/>
      <c r="RVJ194"/>
      <c r="RVK194"/>
      <c r="RVL194"/>
      <c r="RVM194"/>
      <c r="RVN194"/>
      <c r="RVO194"/>
      <c r="RVP194"/>
      <c r="RVQ194"/>
      <c r="RVR194"/>
      <c r="RVS194"/>
      <c r="RVT194"/>
      <c r="RVU194"/>
      <c r="RVV194"/>
      <c r="RVW194"/>
      <c r="RVX194"/>
      <c r="RVY194"/>
      <c r="RVZ194"/>
      <c r="RWA194"/>
      <c r="RWB194"/>
      <c r="RWC194"/>
      <c r="RWD194"/>
      <c r="RWE194"/>
      <c r="RWF194"/>
      <c r="RWG194"/>
      <c r="RWH194"/>
      <c r="RWI194"/>
      <c r="RWJ194"/>
      <c r="RWK194"/>
      <c r="RWL194"/>
      <c r="RWM194"/>
      <c r="RWN194"/>
      <c r="RWO194"/>
      <c r="RWP194"/>
      <c r="RWQ194"/>
      <c r="RWR194"/>
      <c r="RWS194"/>
      <c r="RWT194"/>
      <c r="RWU194"/>
      <c r="RWV194"/>
      <c r="RWW194"/>
      <c r="RWX194"/>
      <c r="RWY194"/>
      <c r="RWZ194"/>
      <c r="RXA194"/>
      <c r="RXB194"/>
      <c r="RXC194"/>
      <c r="RXD194"/>
      <c r="RXE194"/>
      <c r="RXF194"/>
      <c r="RXG194"/>
      <c r="RXH194"/>
      <c r="RXI194"/>
      <c r="RXJ194"/>
      <c r="RXK194"/>
      <c r="RXL194"/>
      <c r="RXM194"/>
      <c r="RXN194"/>
      <c r="RXO194"/>
      <c r="RXP194"/>
      <c r="RXQ194"/>
      <c r="RXR194"/>
      <c r="RXS194"/>
      <c r="RXT194"/>
      <c r="RXU194"/>
      <c r="RXV194"/>
      <c r="RXW194"/>
      <c r="RXX194"/>
      <c r="RXY194"/>
      <c r="RXZ194"/>
      <c r="RYA194"/>
      <c r="RYB194"/>
      <c r="RYC194"/>
      <c r="RYD194"/>
      <c r="RYE194"/>
      <c r="RYF194"/>
      <c r="RYG194"/>
      <c r="RYH194"/>
      <c r="RYI194"/>
      <c r="RYJ194"/>
      <c r="RYK194"/>
      <c r="RYL194"/>
      <c r="RYM194"/>
      <c r="RYN194"/>
      <c r="RYO194"/>
      <c r="RYP194"/>
      <c r="RYQ194"/>
      <c r="RYR194"/>
      <c r="RYS194"/>
      <c r="RYT194"/>
      <c r="RYU194"/>
      <c r="RYV194"/>
      <c r="RYW194"/>
      <c r="RYX194"/>
      <c r="RYY194"/>
      <c r="RYZ194"/>
      <c r="RZA194"/>
      <c r="RZB194"/>
      <c r="RZC194"/>
      <c r="RZD194"/>
      <c r="RZE194"/>
      <c r="RZF194"/>
      <c r="RZG194"/>
      <c r="RZH194"/>
      <c r="RZI194"/>
      <c r="RZJ194"/>
      <c r="RZK194"/>
      <c r="RZL194"/>
      <c r="RZM194"/>
      <c r="RZN194"/>
      <c r="RZO194"/>
      <c r="RZP194"/>
      <c r="RZQ194"/>
      <c r="RZR194"/>
      <c r="RZS194"/>
      <c r="RZT194"/>
      <c r="RZU194"/>
      <c r="RZV194"/>
      <c r="RZW194"/>
      <c r="RZX194"/>
      <c r="RZY194"/>
      <c r="RZZ194"/>
      <c r="SAA194"/>
      <c r="SAB194"/>
      <c r="SAC194"/>
      <c r="SAD194"/>
      <c r="SAE194"/>
      <c r="SAF194"/>
      <c r="SAG194"/>
      <c r="SAH194"/>
      <c r="SAI194"/>
      <c r="SAJ194"/>
      <c r="SAK194"/>
      <c r="SAL194"/>
      <c r="SAM194"/>
      <c r="SAN194"/>
      <c r="SAO194"/>
      <c r="SAP194"/>
      <c r="SAQ194"/>
      <c r="SAR194"/>
      <c r="SAS194"/>
      <c r="SAT194"/>
      <c r="SAU194"/>
      <c r="SAV194"/>
      <c r="SAW194"/>
      <c r="SAX194"/>
      <c r="SAY194"/>
      <c r="SAZ194"/>
      <c r="SBA194"/>
      <c r="SBB194"/>
      <c r="SBC194"/>
      <c r="SBD194"/>
      <c r="SBE194"/>
      <c r="SBF194"/>
      <c r="SBG194"/>
      <c r="SBH194"/>
      <c r="SBI194"/>
      <c r="SBJ194"/>
      <c r="SBK194"/>
      <c r="SBL194"/>
      <c r="SBM194"/>
      <c r="SBN194"/>
      <c r="SBO194"/>
      <c r="SBP194"/>
      <c r="SBQ194"/>
      <c r="SBR194"/>
      <c r="SBS194"/>
      <c r="SBT194"/>
      <c r="SBU194"/>
      <c r="SBV194"/>
      <c r="SBW194"/>
      <c r="SBX194"/>
      <c r="SBY194"/>
      <c r="SBZ194"/>
      <c r="SCA194"/>
      <c r="SCB194"/>
      <c r="SCC194"/>
      <c r="SCD194"/>
      <c r="SCE194"/>
      <c r="SCF194"/>
      <c r="SCG194"/>
      <c r="SCH194"/>
      <c r="SCI194"/>
      <c r="SCJ194"/>
      <c r="SCK194"/>
      <c r="SCL194"/>
      <c r="SCM194"/>
      <c r="SCN194"/>
      <c r="SCO194"/>
      <c r="SCP194"/>
      <c r="SCQ194"/>
      <c r="SCR194"/>
      <c r="SCS194"/>
      <c r="SCT194"/>
      <c r="SCU194"/>
      <c r="SCV194"/>
      <c r="SCW194"/>
      <c r="SCX194"/>
      <c r="SCY194"/>
      <c r="SCZ194"/>
      <c r="SDA194"/>
      <c r="SDB194"/>
      <c r="SDC194"/>
      <c r="SDD194"/>
      <c r="SDE194"/>
      <c r="SDF194"/>
      <c r="SDG194"/>
      <c r="SDH194"/>
      <c r="SDI194"/>
      <c r="SDJ194"/>
      <c r="SDK194"/>
      <c r="SDL194"/>
      <c r="SDM194"/>
      <c r="SDN194"/>
      <c r="SDO194"/>
      <c r="SDP194"/>
      <c r="SDQ194"/>
      <c r="SDR194"/>
      <c r="SDS194"/>
      <c r="SDT194"/>
      <c r="SDU194"/>
      <c r="SDV194"/>
      <c r="SDW194"/>
      <c r="SDX194"/>
      <c r="SDY194"/>
      <c r="SDZ194"/>
      <c r="SEA194"/>
      <c r="SEB194"/>
      <c r="SEC194"/>
      <c r="SED194"/>
      <c r="SEE194"/>
      <c r="SEF194"/>
      <c r="SEG194"/>
      <c r="SEH194"/>
      <c r="SEI194"/>
      <c r="SEJ194"/>
      <c r="SEK194"/>
      <c r="SEL194"/>
      <c r="SEM194"/>
      <c r="SEN194"/>
      <c r="SEO194"/>
      <c r="SEP194"/>
      <c r="SEQ194"/>
      <c r="SER194"/>
      <c r="SES194"/>
      <c r="SET194"/>
      <c r="SEU194"/>
      <c r="SEV194"/>
      <c r="SEW194"/>
      <c r="SEX194"/>
      <c r="SEY194"/>
      <c r="SEZ194"/>
      <c r="SFA194"/>
      <c r="SFB194"/>
      <c r="SFC194"/>
      <c r="SFD194"/>
      <c r="SFE194"/>
      <c r="SFF194"/>
      <c r="SFG194"/>
      <c r="SFH194"/>
      <c r="SFI194"/>
      <c r="SFJ194"/>
      <c r="SFK194"/>
      <c r="SFL194"/>
      <c r="SFM194"/>
      <c r="SFN194"/>
      <c r="SFO194"/>
      <c r="SFP194"/>
      <c r="SFQ194"/>
      <c r="SFR194"/>
      <c r="SFS194"/>
      <c r="SFT194"/>
      <c r="SFU194"/>
      <c r="SFV194"/>
      <c r="SFW194"/>
      <c r="SFX194"/>
      <c r="SFY194"/>
      <c r="SFZ194"/>
      <c r="SGA194"/>
      <c r="SGB194"/>
      <c r="SGC194"/>
      <c r="SGD194"/>
      <c r="SGE194"/>
      <c r="SGF194"/>
      <c r="SGG194"/>
      <c r="SGH194"/>
      <c r="SGI194"/>
      <c r="SGJ194"/>
      <c r="SGK194"/>
      <c r="SGL194"/>
      <c r="SGM194"/>
      <c r="SGN194"/>
      <c r="SGO194"/>
      <c r="SGP194"/>
      <c r="SGQ194"/>
      <c r="SGR194"/>
      <c r="SGS194"/>
      <c r="SGT194"/>
      <c r="SGU194"/>
      <c r="SGV194"/>
      <c r="SGW194"/>
      <c r="SGX194"/>
      <c r="SGY194"/>
      <c r="SGZ194"/>
      <c r="SHA194"/>
      <c r="SHB194"/>
      <c r="SHC194"/>
      <c r="SHD194"/>
      <c r="SHE194"/>
      <c r="SHF194"/>
      <c r="SHG194"/>
      <c r="SHH194"/>
      <c r="SHI194"/>
      <c r="SHJ194"/>
      <c r="SHK194"/>
      <c r="SHL194"/>
      <c r="SHM194"/>
      <c r="SHN194"/>
      <c r="SHO194"/>
      <c r="SHP194"/>
      <c r="SHQ194"/>
      <c r="SHR194"/>
      <c r="SHS194"/>
      <c r="SHT194"/>
      <c r="SHU194"/>
      <c r="SHV194"/>
      <c r="SHW194"/>
      <c r="SHX194"/>
      <c r="SHY194"/>
      <c r="SHZ194"/>
      <c r="SIA194"/>
      <c r="SIB194"/>
      <c r="SIC194"/>
      <c r="SID194"/>
      <c r="SIE194"/>
      <c r="SIF194"/>
      <c r="SIG194"/>
      <c r="SIH194"/>
      <c r="SII194"/>
      <c r="SIJ194"/>
      <c r="SIK194"/>
      <c r="SIL194"/>
      <c r="SIM194"/>
      <c r="SIN194"/>
      <c r="SIO194"/>
      <c r="SIP194"/>
      <c r="SIQ194"/>
      <c r="SIR194"/>
      <c r="SIS194"/>
      <c r="SIT194"/>
      <c r="SIU194"/>
      <c r="SIV194"/>
      <c r="SIW194"/>
      <c r="SIX194"/>
      <c r="SIY194"/>
      <c r="SIZ194"/>
      <c r="SJA194"/>
      <c r="SJB194"/>
      <c r="SJC194"/>
      <c r="SJD194"/>
      <c r="SJE194"/>
      <c r="SJF194"/>
      <c r="SJG194"/>
      <c r="SJH194"/>
      <c r="SJI194"/>
      <c r="SJJ194"/>
      <c r="SJK194"/>
      <c r="SJL194"/>
      <c r="SJM194"/>
      <c r="SJN194"/>
      <c r="SJO194"/>
      <c r="SJP194"/>
      <c r="SJQ194"/>
      <c r="SJR194"/>
      <c r="SJS194"/>
      <c r="SJT194"/>
      <c r="SJU194"/>
      <c r="SJV194"/>
      <c r="SJW194"/>
      <c r="SJX194"/>
      <c r="SJY194"/>
      <c r="SJZ194"/>
      <c r="SKA194"/>
      <c r="SKB194"/>
      <c r="SKC194"/>
      <c r="SKD194"/>
      <c r="SKE194"/>
      <c r="SKF194"/>
      <c r="SKG194"/>
      <c r="SKH194"/>
      <c r="SKI194"/>
      <c r="SKJ194"/>
      <c r="SKK194"/>
      <c r="SKL194"/>
      <c r="SKM194"/>
      <c r="SKN194"/>
      <c r="SKO194"/>
      <c r="SKP194"/>
      <c r="SKQ194"/>
      <c r="SKR194"/>
      <c r="SKS194"/>
      <c r="SKT194"/>
      <c r="SKU194"/>
      <c r="SKV194"/>
      <c r="SKW194"/>
      <c r="SKX194"/>
      <c r="SKY194"/>
      <c r="SKZ194"/>
      <c r="SLA194"/>
      <c r="SLB194"/>
      <c r="SLC194"/>
      <c r="SLD194"/>
      <c r="SLE194"/>
      <c r="SLF194"/>
      <c r="SLG194"/>
      <c r="SLH194"/>
      <c r="SLI194"/>
      <c r="SLJ194"/>
      <c r="SLK194"/>
      <c r="SLL194"/>
      <c r="SLM194"/>
      <c r="SLN194"/>
      <c r="SLO194"/>
      <c r="SLP194"/>
      <c r="SLQ194"/>
      <c r="SLR194"/>
      <c r="SLS194"/>
      <c r="SLT194"/>
      <c r="SLU194"/>
      <c r="SLV194"/>
      <c r="SLW194"/>
      <c r="SLX194"/>
      <c r="SLY194"/>
      <c r="SLZ194"/>
      <c r="SMA194"/>
      <c r="SMB194"/>
      <c r="SMC194"/>
      <c r="SMD194"/>
      <c r="SME194"/>
      <c r="SMF194"/>
      <c r="SMG194"/>
      <c r="SMH194"/>
      <c r="SMI194"/>
      <c r="SMJ194"/>
      <c r="SMK194"/>
      <c r="SML194"/>
      <c r="SMM194"/>
      <c r="SMN194"/>
      <c r="SMO194"/>
      <c r="SMP194"/>
      <c r="SMQ194"/>
      <c r="SMR194"/>
      <c r="SMS194"/>
      <c r="SMT194"/>
      <c r="SMU194"/>
      <c r="SMV194"/>
      <c r="SMW194"/>
      <c r="SMX194"/>
      <c r="SMY194"/>
      <c r="SMZ194"/>
      <c r="SNA194"/>
      <c r="SNB194"/>
      <c r="SNC194"/>
      <c r="SND194"/>
      <c r="SNE194"/>
      <c r="SNF194"/>
      <c r="SNG194"/>
      <c r="SNH194"/>
      <c r="SNI194"/>
      <c r="SNJ194"/>
      <c r="SNK194"/>
      <c r="SNL194"/>
      <c r="SNM194"/>
      <c r="SNN194"/>
      <c r="SNO194"/>
      <c r="SNP194"/>
      <c r="SNQ194"/>
      <c r="SNR194"/>
      <c r="SNS194"/>
      <c r="SNT194"/>
      <c r="SNU194"/>
      <c r="SNV194"/>
      <c r="SNW194"/>
      <c r="SNX194"/>
      <c r="SNY194"/>
      <c r="SNZ194"/>
      <c r="SOA194"/>
      <c r="SOB194"/>
      <c r="SOC194"/>
      <c r="SOD194"/>
      <c r="SOE194"/>
      <c r="SOF194"/>
      <c r="SOG194"/>
      <c r="SOH194"/>
      <c r="SOI194"/>
      <c r="SOJ194"/>
      <c r="SOK194"/>
      <c r="SOL194"/>
      <c r="SOM194"/>
      <c r="SON194"/>
      <c r="SOO194"/>
      <c r="SOP194"/>
      <c r="SOQ194"/>
      <c r="SOR194"/>
      <c r="SOS194"/>
      <c r="SOT194"/>
      <c r="SOU194"/>
      <c r="SOV194"/>
      <c r="SOW194"/>
      <c r="SOX194"/>
      <c r="SOY194"/>
      <c r="SOZ194"/>
      <c r="SPA194"/>
      <c r="SPB194"/>
      <c r="SPC194"/>
      <c r="SPD194"/>
      <c r="SPE194"/>
      <c r="SPF194"/>
      <c r="SPG194"/>
      <c r="SPH194"/>
      <c r="SPI194"/>
      <c r="SPJ194"/>
      <c r="SPK194"/>
      <c r="SPL194"/>
      <c r="SPM194"/>
      <c r="SPN194"/>
      <c r="SPO194"/>
      <c r="SPP194"/>
      <c r="SPQ194"/>
      <c r="SPR194"/>
      <c r="SPS194"/>
      <c r="SPT194"/>
      <c r="SPU194"/>
      <c r="SPV194"/>
      <c r="SPW194"/>
      <c r="SPX194"/>
      <c r="SPY194"/>
      <c r="SPZ194"/>
      <c r="SQA194"/>
      <c r="SQB194"/>
      <c r="SQC194"/>
      <c r="SQD194"/>
      <c r="SQE194"/>
      <c r="SQF194"/>
      <c r="SQG194"/>
      <c r="SQH194"/>
      <c r="SQI194"/>
      <c r="SQJ194"/>
      <c r="SQK194"/>
      <c r="SQL194"/>
      <c r="SQM194"/>
      <c r="SQN194"/>
      <c r="SQO194"/>
      <c r="SQP194"/>
      <c r="SQQ194"/>
      <c r="SQR194"/>
      <c r="SQS194"/>
      <c r="SQT194"/>
      <c r="SQU194"/>
      <c r="SQV194"/>
      <c r="SQW194"/>
      <c r="SQX194"/>
      <c r="SQY194"/>
      <c r="SQZ194"/>
      <c r="SRA194"/>
      <c r="SRB194"/>
      <c r="SRC194"/>
      <c r="SRD194"/>
      <c r="SRE194"/>
      <c r="SRF194"/>
      <c r="SRG194"/>
      <c r="SRH194"/>
      <c r="SRI194"/>
      <c r="SRJ194"/>
      <c r="SRK194"/>
      <c r="SRL194"/>
      <c r="SRM194"/>
      <c r="SRN194"/>
      <c r="SRO194"/>
      <c r="SRP194"/>
      <c r="SRQ194"/>
      <c r="SRR194"/>
      <c r="SRS194"/>
      <c r="SRT194"/>
      <c r="SRU194"/>
      <c r="SRV194"/>
      <c r="SRW194"/>
      <c r="SRX194"/>
      <c r="SRY194"/>
      <c r="SRZ194"/>
      <c r="SSA194"/>
      <c r="SSB194"/>
      <c r="SSC194"/>
      <c r="SSD194"/>
      <c r="SSE194"/>
      <c r="SSF194"/>
      <c r="SSG194"/>
      <c r="SSH194"/>
      <c r="SSI194"/>
      <c r="SSJ194"/>
      <c r="SSK194"/>
      <c r="SSL194"/>
      <c r="SSM194"/>
      <c r="SSN194"/>
      <c r="SSO194"/>
      <c r="SSP194"/>
      <c r="SSQ194"/>
      <c r="SSR194"/>
      <c r="SSS194"/>
      <c r="SST194"/>
      <c r="SSU194"/>
      <c r="SSV194"/>
      <c r="SSW194"/>
      <c r="SSX194"/>
      <c r="SSY194"/>
      <c r="SSZ194"/>
      <c r="STA194"/>
      <c r="STB194"/>
      <c r="STC194"/>
      <c r="STD194"/>
      <c r="STE194"/>
      <c r="STF194"/>
      <c r="STG194"/>
      <c r="STH194"/>
      <c r="STI194"/>
      <c r="STJ194"/>
      <c r="STK194"/>
      <c r="STL194"/>
      <c r="STM194"/>
      <c r="STN194"/>
      <c r="STO194"/>
      <c r="STP194"/>
      <c r="STQ194"/>
      <c r="STR194"/>
      <c r="STS194"/>
      <c r="STT194"/>
      <c r="STU194"/>
      <c r="STV194"/>
      <c r="STW194"/>
      <c r="STX194"/>
      <c r="STY194"/>
      <c r="STZ194"/>
      <c r="SUA194"/>
      <c r="SUB194"/>
      <c r="SUC194"/>
      <c r="SUD194"/>
      <c r="SUE194"/>
      <c r="SUF194"/>
      <c r="SUG194"/>
      <c r="SUH194"/>
      <c r="SUI194"/>
      <c r="SUJ194"/>
      <c r="SUK194"/>
      <c r="SUL194"/>
      <c r="SUM194"/>
      <c r="SUN194"/>
      <c r="SUO194"/>
      <c r="SUP194"/>
      <c r="SUQ194"/>
      <c r="SUR194"/>
      <c r="SUS194"/>
      <c r="SUT194"/>
      <c r="SUU194"/>
      <c r="SUV194"/>
      <c r="SUW194"/>
      <c r="SUX194"/>
      <c r="SUY194"/>
      <c r="SUZ194"/>
      <c r="SVA194"/>
      <c r="SVB194"/>
      <c r="SVC194"/>
      <c r="SVD194"/>
      <c r="SVE194"/>
      <c r="SVF194"/>
      <c r="SVG194"/>
      <c r="SVH194"/>
      <c r="SVI194"/>
      <c r="SVJ194"/>
      <c r="SVK194"/>
      <c r="SVL194"/>
      <c r="SVM194"/>
      <c r="SVN194"/>
      <c r="SVO194"/>
      <c r="SVP194"/>
      <c r="SVQ194"/>
      <c r="SVR194"/>
      <c r="SVS194"/>
      <c r="SVT194"/>
      <c r="SVU194"/>
      <c r="SVV194"/>
      <c r="SVW194"/>
      <c r="SVX194"/>
      <c r="SVY194"/>
      <c r="SVZ194"/>
      <c r="SWA194"/>
      <c r="SWB194"/>
      <c r="SWC194"/>
      <c r="SWD194"/>
      <c r="SWE194"/>
      <c r="SWF194"/>
      <c r="SWG194"/>
      <c r="SWH194"/>
      <c r="SWI194"/>
      <c r="SWJ194"/>
      <c r="SWK194"/>
      <c r="SWL194"/>
      <c r="SWM194"/>
      <c r="SWN194"/>
      <c r="SWO194"/>
      <c r="SWP194"/>
      <c r="SWQ194"/>
      <c r="SWR194"/>
      <c r="SWS194"/>
      <c r="SWT194"/>
      <c r="SWU194"/>
      <c r="SWV194"/>
      <c r="SWW194"/>
      <c r="SWX194"/>
      <c r="SWY194"/>
      <c r="SWZ194"/>
      <c r="SXA194"/>
      <c r="SXB194"/>
      <c r="SXC194"/>
      <c r="SXD194"/>
      <c r="SXE194"/>
      <c r="SXF194"/>
      <c r="SXG194"/>
      <c r="SXH194"/>
      <c r="SXI194"/>
      <c r="SXJ194"/>
      <c r="SXK194"/>
      <c r="SXL194"/>
      <c r="SXM194"/>
      <c r="SXN194"/>
      <c r="SXO194"/>
      <c r="SXP194"/>
      <c r="SXQ194"/>
      <c r="SXR194"/>
      <c r="SXS194"/>
      <c r="SXT194"/>
      <c r="SXU194"/>
      <c r="SXV194"/>
      <c r="SXW194"/>
      <c r="SXX194"/>
      <c r="SXY194"/>
      <c r="SXZ194"/>
      <c r="SYA194"/>
      <c r="SYB194"/>
      <c r="SYC194"/>
      <c r="SYD194"/>
      <c r="SYE194"/>
      <c r="SYF194"/>
      <c r="SYG194"/>
      <c r="SYH194"/>
      <c r="SYI194"/>
      <c r="SYJ194"/>
      <c r="SYK194"/>
      <c r="SYL194"/>
      <c r="SYM194"/>
      <c r="SYN194"/>
      <c r="SYO194"/>
      <c r="SYP194"/>
      <c r="SYQ194"/>
      <c r="SYR194"/>
      <c r="SYS194"/>
      <c r="SYT194"/>
      <c r="SYU194"/>
      <c r="SYV194"/>
      <c r="SYW194"/>
      <c r="SYX194"/>
      <c r="SYY194"/>
      <c r="SYZ194"/>
      <c r="SZA194"/>
      <c r="SZB194"/>
      <c r="SZC194"/>
      <c r="SZD194"/>
      <c r="SZE194"/>
      <c r="SZF194"/>
      <c r="SZG194"/>
      <c r="SZH194"/>
      <c r="SZI194"/>
      <c r="SZJ194"/>
      <c r="SZK194"/>
      <c r="SZL194"/>
      <c r="SZM194"/>
      <c r="SZN194"/>
      <c r="SZO194"/>
      <c r="SZP194"/>
      <c r="SZQ194"/>
      <c r="SZR194"/>
      <c r="SZS194"/>
      <c r="SZT194"/>
      <c r="SZU194"/>
      <c r="SZV194"/>
      <c r="SZW194"/>
      <c r="SZX194"/>
      <c r="SZY194"/>
      <c r="SZZ194"/>
      <c r="TAA194"/>
      <c r="TAB194"/>
      <c r="TAC194"/>
      <c r="TAD194"/>
      <c r="TAE194"/>
      <c r="TAF194"/>
      <c r="TAG194"/>
      <c r="TAH194"/>
      <c r="TAI194"/>
      <c r="TAJ194"/>
      <c r="TAK194"/>
      <c r="TAL194"/>
      <c r="TAM194"/>
      <c r="TAN194"/>
      <c r="TAO194"/>
      <c r="TAP194"/>
      <c r="TAQ194"/>
      <c r="TAR194"/>
      <c r="TAS194"/>
      <c r="TAT194"/>
      <c r="TAU194"/>
      <c r="TAV194"/>
      <c r="TAW194"/>
      <c r="TAX194"/>
      <c r="TAY194"/>
      <c r="TAZ194"/>
      <c r="TBA194"/>
      <c r="TBB194"/>
      <c r="TBC194"/>
      <c r="TBD194"/>
      <c r="TBE194"/>
      <c r="TBF194"/>
      <c r="TBG194"/>
      <c r="TBH194"/>
      <c r="TBI194"/>
      <c r="TBJ194"/>
      <c r="TBK194"/>
      <c r="TBL194"/>
      <c r="TBM194"/>
      <c r="TBN194"/>
      <c r="TBO194"/>
      <c r="TBP194"/>
      <c r="TBQ194"/>
      <c r="TBR194"/>
      <c r="TBS194"/>
      <c r="TBT194"/>
      <c r="TBU194"/>
      <c r="TBV194"/>
      <c r="TBW194"/>
      <c r="TBX194"/>
      <c r="TBY194"/>
      <c r="TBZ194"/>
      <c r="TCA194"/>
      <c r="TCB194"/>
      <c r="TCC194"/>
      <c r="TCD194"/>
      <c r="TCE194"/>
      <c r="TCF194"/>
      <c r="TCG194"/>
      <c r="TCH194"/>
      <c r="TCI194"/>
      <c r="TCJ194"/>
      <c r="TCK194"/>
      <c r="TCL194"/>
      <c r="TCM194"/>
      <c r="TCN194"/>
      <c r="TCO194"/>
      <c r="TCP194"/>
      <c r="TCQ194"/>
      <c r="TCR194"/>
      <c r="TCS194"/>
      <c r="TCT194"/>
      <c r="TCU194"/>
      <c r="TCV194"/>
      <c r="TCW194"/>
      <c r="TCX194"/>
      <c r="TCY194"/>
      <c r="TCZ194"/>
      <c r="TDA194"/>
      <c r="TDB194"/>
      <c r="TDC194"/>
      <c r="TDD194"/>
      <c r="TDE194"/>
      <c r="TDF194"/>
      <c r="TDG194"/>
      <c r="TDH194"/>
      <c r="TDI194"/>
      <c r="TDJ194"/>
      <c r="TDK194"/>
      <c r="TDL194"/>
      <c r="TDM194"/>
      <c r="TDN194"/>
      <c r="TDO194"/>
      <c r="TDP194"/>
      <c r="TDQ194"/>
      <c r="TDR194"/>
      <c r="TDS194"/>
      <c r="TDT194"/>
      <c r="TDU194"/>
      <c r="TDV194"/>
      <c r="TDW194"/>
      <c r="TDX194"/>
      <c r="TDY194"/>
      <c r="TDZ194"/>
      <c r="TEA194"/>
      <c r="TEB194"/>
      <c r="TEC194"/>
      <c r="TED194"/>
      <c r="TEE194"/>
      <c r="TEF194"/>
      <c r="TEG194"/>
      <c r="TEH194"/>
      <c r="TEI194"/>
      <c r="TEJ194"/>
      <c r="TEK194"/>
      <c r="TEL194"/>
      <c r="TEM194"/>
      <c r="TEN194"/>
      <c r="TEO194"/>
      <c r="TEP194"/>
      <c r="TEQ194"/>
      <c r="TER194"/>
      <c r="TES194"/>
      <c r="TET194"/>
      <c r="TEU194"/>
      <c r="TEV194"/>
      <c r="TEW194"/>
      <c r="TEX194"/>
      <c r="TEY194"/>
      <c r="TEZ194"/>
      <c r="TFA194"/>
      <c r="TFB194"/>
      <c r="TFC194"/>
      <c r="TFD194"/>
      <c r="TFE194"/>
      <c r="TFF194"/>
      <c r="TFG194"/>
      <c r="TFH194"/>
      <c r="TFI194"/>
      <c r="TFJ194"/>
      <c r="TFK194"/>
      <c r="TFL194"/>
      <c r="TFM194"/>
      <c r="TFN194"/>
      <c r="TFO194"/>
      <c r="TFP194"/>
      <c r="TFQ194"/>
      <c r="TFR194"/>
      <c r="TFS194"/>
      <c r="TFT194"/>
      <c r="TFU194"/>
      <c r="TFV194"/>
      <c r="TFW194"/>
      <c r="TFX194"/>
      <c r="TFY194"/>
      <c r="TFZ194"/>
      <c r="TGA194"/>
      <c r="TGB194"/>
      <c r="TGC194"/>
      <c r="TGD194"/>
      <c r="TGE194"/>
      <c r="TGF194"/>
      <c r="TGG194"/>
      <c r="TGH194"/>
      <c r="TGI194"/>
      <c r="TGJ194"/>
      <c r="TGK194"/>
      <c r="TGL194"/>
      <c r="TGM194"/>
      <c r="TGN194"/>
      <c r="TGO194"/>
      <c r="TGP194"/>
      <c r="TGQ194"/>
      <c r="TGR194"/>
      <c r="TGS194"/>
      <c r="TGT194"/>
      <c r="TGU194"/>
      <c r="TGV194"/>
      <c r="TGW194"/>
      <c r="TGX194"/>
      <c r="TGY194"/>
      <c r="TGZ194"/>
      <c r="THA194"/>
      <c r="THB194"/>
      <c r="THC194"/>
      <c r="THD194"/>
      <c r="THE194"/>
      <c r="THF194"/>
      <c r="THG194"/>
      <c r="THH194"/>
      <c r="THI194"/>
      <c r="THJ194"/>
      <c r="THK194"/>
      <c r="THL194"/>
      <c r="THM194"/>
      <c r="THN194"/>
      <c r="THO194"/>
      <c r="THP194"/>
      <c r="THQ194"/>
      <c r="THR194"/>
      <c r="THS194"/>
      <c r="THT194"/>
      <c r="THU194"/>
      <c r="THV194"/>
      <c r="THW194"/>
      <c r="THX194"/>
      <c r="THY194"/>
      <c r="THZ194"/>
      <c r="TIA194"/>
      <c r="TIB194"/>
      <c r="TIC194"/>
      <c r="TID194"/>
      <c r="TIE194"/>
      <c r="TIF194"/>
      <c r="TIG194"/>
      <c r="TIH194"/>
      <c r="TII194"/>
      <c r="TIJ194"/>
      <c r="TIK194"/>
      <c r="TIL194"/>
      <c r="TIM194"/>
      <c r="TIN194"/>
      <c r="TIO194"/>
      <c r="TIP194"/>
      <c r="TIQ194"/>
      <c r="TIR194"/>
      <c r="TIS194"/>
      <c r="TIT194"/>
      <c r="TIU194"/>
      <c r="TIV194"/>
      <c r="TIW194"/>
      <c r="TIX194"/>
      <c r="TIY194"/>
      <c r="TIZ194"/>
      <c r="TJA194"/>
      <c r="TJB194"/>
      <c r="TJC194"/>
      <c r="TJD194"/>
      <c r="TJE194"/>
      <c r="TJF194"/>
      <c r="TJG194"/>
      <c r="TJH194"/>
      <c r="TJI194"/>
      <c r="TJJ194"/>
      <c r="TJK194"/>
      <c r="TJL194"/>
      <c r="TJM194"/>
      <c r="TJN194"/>
      <c r="TJO194"/>
      <c r="TJP194"/>
      <c r="TJQ194"/>
      <c r="TJR194"/>
      <c r="TJS194"/>
      <c r="TJT194"/>
      <c r="TJU194"/>
      <c r="TJV194"/>
      <c r="TJW194"/>
      <c r="TJX194"/>
      <c r="TJY194"/>
      <c r="TJZ194"/>
      <c r="TKA194"/>
      <c r="TKB194"/>
      <c r="TKC194"/>
      <c r="TKD194"/>
      <c r="TKE194"/>
      <c r="TKF194"/>
      <c r="TKG194"/>
      <c r="TKH194"/>
      <c r="TKI194"/>
      <c r="TKJ194"/>
      <c r="TKK194"/>
      <c r="TKL194"/>
      <c r="TKM194"/>
      <c r="TKN194"/>
      <c r="TKO194"/>
      <c r="TKP194"/>
      <c r="TKQ194"/>
      <c r="TKR194"/>
      <c r="TKS194"/>
      <c r="TKT194"/>
      <c r="TKU194"/>
      <c r="TKV194"/>
      <c r="TKW194"/>
      <c r="TKX194"/>
      <c r="TKY194"/>
      <c r="TKZ194"/>
      <c r="TLA194"/>
      <c r="TLB194"/>
      <c r="TLC194"/>
      <c r="TLD194"/>
      <c r="TLE194"/>
      <c r="TLF194"/>
      <c r="TLG194"/>
      <c r="TLH194"/>
      <c r="TLI194"/>
      <c r="TLJ194"/>
      <c r="TLK194"/>
      <c r="TLL194"/>
      <c r="TLM194"/>
      <c r="TLN194"/>
      <c r="TLO194"/>
      <c r="TLP194"/>
      <c r="TLQ194"/>
      <c r="TLR194"/>
      <c r="TLS194"/>
      <c r="TLT194"/>
      <c r="TLU194"/>
      <c r="TLV194"/>
      <c r="TLW194"/>
      <c r="TLX194"/>
      <c r="TLY194"/>
      <c r="TLZ194"/>
      <c r="TMA194"/>
      <c r="TMB194"/>
      <c r="TMC194"/>
      <c r="TMD194"/>
      <c r="TME194"/>
      <c r="TMF194"/>
      <c r="TMG194"/>
      <c r="TMH194"/>
      <c r="TMI194"/>
      <c r="TMJ194"/>
      <c r="TMK194"/>
      <c r="TML194"/>
      <c r="TMM194"/>
      <c r="TMN194"/>
      <c r="TMO194"/>
      <c r="TMP194"/>
      <c r="TMQ194"/>
      <c r="TMR194"/>
      <c r="TMS194"/>
      <c r="TMT194"/>
      <c r="TMU194"/>
      <c r="TMV194"/>
      <c r="TMW194"/>
      <c r="TMX194"/>
      <c r="TMY194"/>
      <c r="TMZ194"/>
      <c r="TNA194"/>
      <c r="TNB194"/>
      <c r="TNC194"/>
      <c r="TND194"/>
      <c r="TNE194"/>
      <c r="TNF194"/>
      <c r="TNG194"/>
      <c r="TNH194"/>
      <c r="TNI194"/>
      <c r="TNJ194"/>
      <c r="TNK194"/>
      <c r="TNL194"/>
      <c r="TNM194"/>
      <c r="TNN194"/>
      <c r="TNO194"/>
      <c r="TNP194"/>
      <c r="TNQ194"/>
      <c r="TNR194"/>
      <c r="TNS194"/>
      <c r="TNT194"/>
      <c r="TNU194"/>
      <c r="TNV194"/>
      <c r="TNW194"/>
      <c r="TNX194"/>
      <c r="TNY194"/>
      <c r="TNZ194"/>
      <c r="TOA194"/>
      <c r="TOB194"/>
      <c r="TOC194"/>
      <c r="TOD194"/>
      <c r="TOE194"/>
      <c r="TOF194"/>
      <c r="TOG194"/>
      <c r="TOH194"/>
      <c r="TOI194"/>
      <c r="TOJ194"/>
      <c r="TOK194"/>
      <c r="TOL194"/>
      <c r="TOM194"/>
      <c r="TON194"/>
      <c r="TOO194"/>
      <c r="TOP194"/>
      <c r="TOQ194"/>
      <c r="TOR194"/>
      <c r="TOS194"/>
      <c r="TOT194"/>
      <c r="TOU194"/>
      <c r="TOV194"/>
      <c r="TOW194"/>
      <c r="TOX194"/>
      <c r="TOY194"/>
      <c r="TOZ194"/>
      <c r="TPA194"/>
      <c r="TPB194"/>
      <c r="TPC194"/>
      <c r="TPD194"/>
      <c r="TPE194"/>
      <c r="TPF194"/>
      <c r="TPG194"/>
      <c r="TPH194"/>
      <c r="TPI194"/>
      <c r="TPJ194"/>
      <c r="TPK194"/>
      <c r="TPL194"/>
      <c r="TPM194"/>
      <c r="TPN194"/>
      <c r="TPO194"/>
      <c r="TPP194"/>
      <c r="TPQ194"/>
      <c r="TPR194"/>
      <c r="TPS194"/>
      <c r="TPT194"/>
      <c r="TPU194"/>
      <c r="TPV194"/>
      <c r="TPW194"/>
      <c r="TPX194"/>
      <c r="TPY194"/>
      <c r="TPZ194"/>
      <c r="TQA194"/>
      <c r="TQB194"/>
      <c r="TQC194"/>
      <c r="TQD194"/>
      <c r="TQE194"/>
      <c r="TQF194"/>
      <c r="TQG194"/>
      <c r="TQH194"/>
      <c r="TQI194"/>
      <c r="TQJ194"/>
      <c r="TQK194"/>
      <c r="TQL194"/>
      <c r="TQM194"/>
      <c r="TQN194"/>
      <c r="TQO194"/>
      <c r="TQP194"/>
      <c r="TQQ194"/>
      <c r="TQR194"/>
      <c r="TQS194"/>
      <c r="TQT194"/>
      <c r="TQU194"/>
      <c r="TQV194"/>
      <c r="TQW194"/>
      <c r="TQX194"/>
      <c r="TQY194"/>
      <c r="TQZ194"/>
      <c r="TRA194"/>
      <c r="TRB194"/>
      <c r="TRC194"/>
      <c r="TRD194"/>
      <c r="TRE194"/>
      <c r="TRF194"/>
      <c r="TRG194"/>
      <c r="TRH194"/>
      <c r="TRI194"/>
      <c r="TRJ194"/>
      <c r="TRK194"/>
      <c r="TRL194"/>
      <c r="TRM194"/>
      <c r="TRN194"/>
      <c r="TRO194"/>
      <c r="TRP194"/>
      <c r="TRQ194"/>
      <c r="TRR194"/>
      <c r="TRS194"/>
      <c r="TRT194"/>
      <c r="TRU194"/>
      <c r="TRV194"/>
      <c r="TRW194"/>
      <c r="TRX194"/>
      <c r="TRY194"/>
      <c r="TRZ194"/>
      <c r="TSA194"/>
      <c r="TSB194"/>
      <c r="TSC194"/>
      <c r="TSD194"/>
      <c r="TSE194"/>
      <c r="TSF194"/>
      <c r="TSG194"/>
      <c r="TSH194"/>
      <c r="TSI194"/>
      <c r="TSJ194"/>
      <c r="TSK194"/>
      <c r="TSL194"/>
      <c r="TSM194"/>
      <c r="TSN194"/>
      <c r="TSO194"/>
      <c r="TSP194"/>
      <c r="TSQ194"/>
      <c r="TSR194"/>
      <c r="TSS194"/>
      <c r="TST194"/>
      <c r="TSU194"/>
      <c r="TSV194"/>
      <c r="TSW194"/>
      <c r="TSX194"/>
      <c r="TSY194"/>
      <c r="TSZ194"/>
      <c r="TTA194"/>
      <c r="TTB194"/>
      <c r="TTC194"/>
      <c r="TTD194"/>
      <c r="TTE194"/>
      <c r="TTF194"/>
      <c r="TTG194"/>
      <c r="TTH194"/>
      <c r="TTI194"/>
      <c r="TTJ194"/>
      <c r="TTK194"/>
      <c r="TTL194"/>
      <c r="TTM194"/>
      <c r="TTN194"/>
      <c r="TTO194"/>
      <c r="TTP194"/>
      <c r="TTQ194"/>
      <c r="TTR194"/>
      <c r="TTS194"/>
      <c r="TTT194"/>
      <c r="TTU194"/>
      <c r="TTV194"/>
      <c r="TTW194"/>
      <c r="TTX194"/>
      <c r="TTY194"/>
      <c r="TTZ194"/>
      <c r="TUA194"/>
      <c r="TUB194"/>
      <c r="TUC194"/>
      <c r="TUD194"/>
      <c r="TUE194"/>
      <c r="TUF194"/>
      <c r="TUG194"/>
      <c r="TUH194"/>
      <c r="TUI194"/>
      <c r="TUJ194"/>
      <c r="TUK194"/>
      <c r="TUL194"/>
      <c r="TUM194"/>
      <c r="TUN194"/>
      <c r="TUO194"/>
      <c r="TUP194"/>
      <c r="TUQ194"/>
      <c r="TUR194"/>
      <c r="TUS194"/>
      <c r="TUT194"/>
      <c r="TUU194"/>
      <c r="TUV194"/>
      <c r="TUW194"/>
      <c r="TUX194"/>
      <c r="TUY194"/>
      <c r="TUZ194"/>
      <c r="TVA194"/>
      <c r="TVB194"/>
      <c r="TVC194"/>
      <c r="TVD194"/>
      <c r="TVE194"/>
      <c r="TVF194"/>
      <c r="TVG194"/>
      <c r="TVH194"/>
      <c r="TVI194"/>
      <c r="TVJ194"/>
      <c r="TVK194"/>
      <c r="TVL194"/>
      <c r="TVM194"/>
      <c r="TVN194"/>
      <c r="TVO194"/>
      <c r="TVP194"/>
      <c r="TVQ194"/>
      <c r="TVR194"/>
      <c r="TVS194"/>
      <c r="TVT194"/>
      <c r="TVU194"/>
      <c r="TVV194"/>
      <c r="TVW194"/>
      <c r="TVX194"/>
      <c r="TVY194"/>
      <c r="TVZ194"/>
      <c r="TWA194"/>
      <c r="TWB194"/>
      <c r="TWC194"/>
      <c r="TWD194"/>
      <c r="TWE194"/>
      <c r="TWF194"/>
      <c r="TWG194"/>
      <c r="TWH194"/>
      <c r="TWI194"/>
      <c r="TWJ194"/>
      <c r="TWK194"/>
      <c r="TWL194"/>
      <c r="TWM194"/>
      <c r="TWN194"/>
      <c r="TWO194"/>
      <c r="TWP194"/>
      <c r="TWQ194"/>
      <c r="TWR194"/>
      <c r="TWS194"/>
      <c r="TWT194"/>
      <c r="TWU194"/>
      <c r="TWV194"/>
      <c r="TWW194"/>
      <c r="TWX194"/>
      <c r="TWY194"/>
      <c r="TWZ194"/>
      <c r="TXA194"/>
      <c r="TXB194"/>
      <c r="TXC194"/>
      <c r="TXD194"/>
      <c r="TXE194"/>
      <c r="TXF194"/>
      <c r="TXG194"/>
      <c r="TXH194"/>
      <c r="TXI194"/>
      <c r="TXJ194"/>
      <c r="TXK194"/>
      <c r="TXL194"/>
      <c r="TXM194"/>
      <c r="TXN194"/>
      <c r="TXO194"/>
      <c r="TXP194"/>
      <c r="TXQ194"/>
      <c r="TXR194"/>
      <c r="TXS194"/>
      <c r="TXT194"/>
      <c r="TXU194"/>
      <c r="TXV194"/>
      <c r="TXW194"/>
      <c r="TXX194"/>
      <c r="TXY194"/>
      <c r="TXZ194"/>
      <c r="TYA194"/>
      <c r="TYB194"/>
      <c r="TYC194"/>
      <c r="TYD194"/>
      <c r="TYE194"/>
      <c r="TYF194"/>
      <c r="TYG194"/>
      <c r="TYH194"/>
      <c r="TYI194"/>
      <c r="TYJ194"/>
      <c r="TYK194"/>
      <c r="TYL194"/>
      <c r="TYM194"/>
      <c r="TYN194"/>
      <c r="TYO194"/>
      <c r="TYP194"/>
      <c r="TYQ194"/>
      <c r="TYR194"/>
      <c r="TYS194"/>
      <c r="TYT194"/>
      <c r="TYU194"/>
      <c r="TYV194"/>
      <c r="TYW194"/>
      <c r="TYX194"/>
      <c r="TYY194"/>
      <c r="TYZ194"/>
      <c r="TZA194"/>
      <c r="TZB194"/>
      <c r="TZC194"/>
      <c r="TZD194"/>
      <c r="TZE194"/>
      <c r="TZF194"/>
      <c r="TZG194"/>
      <c r="TZH194"/>
      <c r="TZI194"/>
      <c r="TZJ194"/>
      <c r="TZK194"/>
      <c r="TZL194"/>
      <c r="TZM194"/>
      <c r="TZN194"/>
      <c r="TZO194"/>
      <c r="TZP194"/>
      <c r="TZQ194"/>
      <c r="TZR194"/>
      <c r="TZS194"/>
      <c r="TZT194"/>
      <c r="TZU194"/>
      <c r="TZV194"/>
      <c r="TZW194"/>
      <c r="TZX194"/>
      <c r="TZY194"/>
      <c r="TZZ194"/>
      <c r="UAA194"/>
      <c r="UAB194"/>
      <c r="UAC194"/>
      <c r="UAD194"/>
      <c r="UAE194"/>
      <c r="UAF194"/>
      <c r="UAG194"/>
      <c r="UAH194"/>
      <c r="UAI194"/>
      <c r="UAJ194"/>
      <c r="UAK194"/>
      <c r="UAL194"/>
      <c r="UAM194"/>
      <c r="UAN194"/>
      <c r="UAO194"/>
      <c r="UAP194"/>
      <c r="UAQ194"/>
      <c r="UAR194"/>
      <c r="UAS194"/>
      <c r="UAT194"/>
      <c r="UAU194"/>
      <c r="UAV194"/>
      <c r="UAW194"/>
      <c r="UAX194"/>
      <c r="UAY194"/>
      <c r="UAZ194"/>
      <c r="UBA194"/>
      <c r="UBB194"/>
      <c r="UBC194"/>
      <c r="UBD194"/>
      <c r="UBE194"/>
      <c r="UBF194"/>
      <c r="UBG194"/>
      <c r="UBH194"/>
      <c r="UBI194"/>
      <c r="UBJ194"/>
      <c r="UBK194"/>
      <c r="UBL194"/>
      <c r="UBM194"/>
      <c r="UBN194"/>
      <c r="UBO194"/>
      <c r="UBP194"/>
      <c r="UBQ194"/>
      <c r="UBR194"/>
      <c r="UBS194"/>
      <c r="UBT194"/>
      <c r="UBU194"/>
      <c r="UBV194"/>
      <c r="UBW194"/>
      <c r="UBX194"/>
      <c r="UBY194"/>
      <c r="UBZ194"/>
      <c r="UCA194"/>
      <c r="UCB194"/>
      <c r="UCC194"/>
      <c r="UCD194"/>
      <c r="UCE194"/>
      <c r="UCF194"/>
      <c r="UCG194"/>
      <c r="UCH194"/>
      <c r="UCI194"/>
      <c r="UCJ194"/>
      <c r="UCK194"/>
      <c r="UCL194"/>
      <c r="UCM194"/>
      <c r="UCN194"/>
      <c r="UCO194"/>
      <c r="UCP194"/>
      <c r="UCQ194"/>
      <c r="UCR194"/>
      <c r="UCS194"/>
      <c r="UCT194"/>
      <c r="UCU194"/>
      <c r="UCV194"/>
      <c r="UCW194"/>
      <c r="UCX194"/>
      <c r="UCY194"/>
      <c r="UCZ194"/>
      <c r="UDA194"/>
      <c r="UDB194"/>
      <c r="UDC194"/>
      <c r="UDD194"/>
      <c r="UDE194"/>
      <c r="UDF194"/>
      <c r="UDG194"/>
      <c r="UDH194"/>
      <c r="UDI194"/>
      <c r="UDJ194"/>
      <c r="UDK194"/>
      <c r="UDL194"/>
      <c r="UDM194"/>
      <c r="UDN194"/>
      <c r="UDO194"/>
      <c r="UDP194"/>
      <c r="UDQ194"/>
      <c r="UDR194"/>
      <c r="UDS194"/>
      <c r="UDT194"/>
      <c r="UDU194"/>
      <c r="UDV194"/>
      <c r="UDW194"/>
      <c r="UDX194"/>
      <c r="UDY194"/>
      <c r="UDZ194"/>
      <c r="UEA194"/>
      <c r="UEB194"/>
      <c r="UEC194"/>
      <c r="UED194"/>
      <c r="UEE194"/>
      <c r="UEF194"/>
      <c r="UEG194"/>
      <c r="UEH194"/>
      <c r="UEI194"/>
      <c r="UEJ194"/>
      <c r="UEK194"/>
      <c r="UEL194"/>
      <c r="UEM194"/>
      <c r="UEN194"/>
      <c r="UEO194"/>
      <c r="UEP194"/>
      <c r="UEQ194"/>
      <c r="UER194"/>
      <c r="UES194"/>
      <c r="UET194"/>
      <c r="UEU194"/>
      <c r="UEV194"/>
      <c r="UEW194"/>
      <c r="UEX194"/>
      <c r="UEY194"/>
      <c r="UEZ194"/>
      <c r="UFA194"/>
      <c r="UFB194"/>
      <c r="UFC194"/>
      <c r="UFD194"/>
      <c r="UFE194"/>
      <c r="UFF194"/>
      <c r="UFG194"/>
      <c r="UFH194"/>
      <c r="UFI194"/>
      <c r="UFJ194"/>
      <c r="UFK194"/>
      <c r="UFL194"/>
      <c r="UFM194"/>
      <c r="UFN194"/>
      <c r="UFO194"/>
      <c r="UFP194"/>
      <c r="UFQ194"/>
      <c r="UFR194"/>
      <c r="UFS194"/>
      <c r="UFT194"/>
      <c r="UFU194"/>
      <c r="UFV194"/>
      <c r="UFW194"/>
      <c r="UFX194"/>
      <c r="UFY194"/>
      <c r="UFZ194"/>
      <c r="UGA194"/>
      <c r="UGB194"/>
      <c r="UGC194"/>
      <c r="UGD194"/>
      <c r="UGE194"/>
      <c r="UGF194"/>
      <c r="UGG194"/>
      <c r="UGH194"/>
      <c r="UGI194"/>
      <c r="UGJ194"/>
      <c r="UGK194"/>
      <c r="UGL194"/>
      <c r="UGM194"/>
      <c r="UGN194"/>
      <c r="UGO194"/>
      <c r="UGP194"/>
      <c r="UGQ194"/>
      <c r="UGR194"/>
      <c r="UGS194"/>
      <c r="UGT194"/>
      <c r="UGU194"/>
      <c r="UGV194"/>
      <c r="UGW194"/>
      <c r="UGX194"/>
      <c r="UGY194"/>
      <c r="UGZ194"/>
      <c r="UHA194"/>
      <c r="UHB194"/>
      <c r="UHC194"/>
      <c r="UHD194"/>
      <c r="UHE194"/>
      <c r="UHF194"/>
      <c r="UHG194"/>
      <c r="UHH194"/>
      <c r="UHI194"/>
      <c r="UHJ194"/>
      <c r="UHK194"/>
      <c r="UHL194"/>
      <c r="UHM194"/>
      <c r="UHN194"/>
      <c r="UHO194"/>
      <c r="UHP194"/>
      <c r="UHQ194"/>
      <c r="UHR194"/>
      <c r="UHS194"/>
      <c r="UHT194"/>
      <c r="UHU194"/>
      <c r="UHV194"/>
      <c r="UHW194"/>
      <c r="UHX194"/>
      <c r="UHY194"/>
      <c r="UHZ194"/>
      <c r="UIA194"/>
      <c r="UIB194"/>
      <c r="UIC194"/>
      <c r="UID194"/>
      <c r="UIE194"/>
      <c r="UIF194"/>
      <c r="UIG194"/>
      <c r="UIH194"/>
      <c r="UII194"/>
      <c r="UIJ194"/>
      <c r="UIK194"/>
      <c r="UIL194"/>
      <c r="UIM194"/>
      <c r="UIN194"/>
      <c r="UIO194"/>
      <c r="UIP194"/>
      <c r="UIQ194"/>
      <c r="UIR194"/>
      <c r="UIS194"/>
      <c r="UIT194"/>
      <c r="UIU194"/>
      <c r="UIV194"/>
      <c r="UIW194"/>
      <c r="UIX194"/>
      <c r="UIY194"/>
      <c r="UIZ194"/>
      <c r="UJA194"/>
      <c r="UJB194"/>
      <c r="UJC194"/>
      <c r="UJD194"/>
      <c r="UJE194"/>
      <c r="UJF194"/>
      <c r="UJG194"/>
      <c r="UJH194"/>
      <c r="UJI194"/>
      <c r="UJJ194"/>
      <c r="UJK194"/>
      <c r="UJL194"/>
      <c r="UJM194"/>
      <c r="UJN194"/>
      <c r="UJO194"/>
      <c r="UJP194"/>
      <c r="UJQ194"/>
      <c r="UJR194"/>
      <c r="UJS194"/>
      <c r="UJT194"/>
      <c r="UJU194"/>
      <c r="UJV194"/>
      <c r="UJW194"/>
      <c r="UJX194"/>
      <c r="UJY194"/>
      <c r="UJZ194"/>
      <c r="UKA194"/>
      <c r="UKB194"/>
      <c r="UKC194"/>
      <c r="UKD194"/>
      <c r="UKE194"/>
      <c r="UKF194"/>
      <c r="UKG194"/>
      <c r="UKH194"/>
      <c r="UKI194"/>
      <c r="UKJ194"/>
      <c r="UKK194"/>
      <c r="UKL194"/>
      <c r="UKM194"/>
      <c r="UKN194"/>
      <c r="UKO194"/>
      <c r="UKP194"/>
      <c r="UKQ194"/>
      <c r="UKR194"/>
      <c r="UKS194"/>
      <c r="UKT194"/>
      <c r="UKU194"/>
      <c r="UKV194"/>
      <c r="UKW194"/>
      <c r="UKX194"/>
      <c r="UKY194"/>
      <c r="UKZ194"/>
      <c r="ULA194"/>
      <c r="ULB194"/>
      <c r="ULC194"/>
      <c r="ULD194"/>
      <c r="ULE194"/>
      <c r="ULF194"/>
      <c r="ULG194"/>
      <c r="ULH194"/>
      <c r="ULI194"/>
      <c r="ULJ194"/>
      <c r="ULK194"/>
      <c r="ULL194"/>
      <c r="ULM194"/>
      <c r="ULN194"/>
      <c r="ULO194"/>
      <c r="ULP194"/>
      <c r="ULQ194"/>
      <c r="ULR194"/>
      <c r="ULS194"/>
      <c r="ULT194"/>
      <c r="ULU194"/>
      <c r="ULV194"/>
      <c r="ULW194"/>
      <c r="ULX194"/>
      <c r="ULY194"/>
      <c r="ULZ194"/>
      <c r="UMA194"/>
      <c r="UMB194"/>
      <c r="UMC194"/>
      <c r="UMD194"/>
      <c r="UME194"/>
      <c r="UMF194"/>
      <c r="UMG194"/>
      <c r="UMH194"/>
      <c r="UMI194"/>
      <c r="UMJ194"/>
      <c r="UMK194"/>
      <c r="UML194"/>
      <c r="UMM194"/>
      <c r="UMN194"/>
      <c r="UMO194"/>
      <c r="UMP194"/>
      <c r="UMQ194"/>
      <c r="UMR194"/>
      <c r="UMS194"/>
      <c r="UMT194"/>
      <c r="UMU194"/>
      <c r="UMV194"/>
      <c r="UMW194"/>
      <c r="UMX194"/>
      <c r="UMY194"/>
      <c r="UMZ194"/>
      <c r="UNA194"/>
      <c r="UNB194"/>
      <c r="UNC194"/>
      <c r="UND194"/>
      <c r="UNE194"/>
      <c r="UNF194"/>
      <c r="UNG194"/>
      <c r="UNH194"/>
      <c r="UNI194"/>
      <c r="UNJ194"/>
      <c r="UNK194"/>
      <c r="UNL194"/>
      <c r="UNM194"/>
      <c r="UNN194"/>
      <c r="UNO194"/>
      <c r="UNP194"/>
      <c r="UNQ194"/>
      <c r="UNR194"/>
      <c r="UNS194"/>
      <c r="UNT194"/>
      <c r="UNU194"/>
      <c r="UNV194"/>
      <c r="UNW194"/>
      <c r="UNX194"/>
      <c r="UNY194"/>
      <c r="UNZ194"/>
      <c r="UOA194"/>
      <c r="UOB194"/>
      <c r="UOC194"/>
      <c r="UOD194"/>
      <c r="UOE194"/>
      <c r="UOF194"/>
      <c r="UOG194"/>
      <c r="UOH194"/>
      <c r="UOI194"/>
      <c r="UOJ194"/>
      <c r="UOK194"/>
      <c r="UOL194"/>
      <c r="UOM194"/>
      <c r="UON194"/>
      <c r="UOO194"/>
      <c r="UOP194"/>
      <c r="UOQ194"/>
      <c r="UOR194"/>
      <c r="UOS194"/>
      <c r="UOT194"/>
      <c r="UOU194"/>
      <c r="UOV194"/>
      <c r="UOW194"/>
      <c r="UOX194"/>
      <c r="UOY194"/>
      <c r="UOZ194"/>
      <c r="UPA194"/>
      <c r="UPB194"/>
      <c r="UPC194"/>
      <c r="UPD194"/>
      <c r="UPE194"/>
      <c r="UPF194"/>
      <c r="UPG194"/>
      <c r="UPH194"/>
      <c r="UPI194"/>
      <c r="UPJ194"/>
      <c r="UPK194"/>
      <c r="UPL194"/>
      <c r="UPM194"/>
      <c r="UPN194"/>
      <c r="UPO194"/>
      <c r="UPP194"/>
      <c r="UPQ194"/>
      <c r="UPR194"/>
      <c r="UPS194"/>
      <c r="UPT194"/>
      <c r="UPU194"/>
      <c r="UPV194"/>
      <c r="UPW194"/>
      <c r="UPX194"/>
      <c r="UPY194"/>
      <c r="UPZ194"/>
      <c r="UQA194"/>
      <c r="UQB194"/>
      <c r="UQC194"/>
      <c r="UQD194"/>
      <c r="UQE194"/>
      <c r="UQF194"/>
      <c r="UQG194"/>
      <c r="UQH194"/>
      <c r="UQI194"/>
      <c r="UQJ194"/>
      <c r="UQK194"/>
      <c r="UQL194"/>
      <c r="UQM194"/>
      <c r="UQN194"/>
      <c r="UQO194"/>
      <c r="UQP194"/>
      <c r="UQQ194"/>
      <c r="UQR194"/>
      <c r="UQS194"/>
      <c r="UQT194"/>
      <c r="UQU194"/>
      <c r="UQV194"/>
      <c r="UQW194"/>
      <c r="UQX194"/>
      <c r="UQY194"/>
      <c r="UQZ194"/>
      <c r="URA194"/>
      <c r="URB194"/>
      <c r="URC194"/>
      <c r="URD194"/>
      <c r="URE194"/>
      <c r="URF194"/>
      <c r="URG194"/>
      <c r="URH194"/>
      <c r="URI194"/>
      <c r="URJ194"/>
      <c r="URK194"/>
      <c r="URL194"/>
      <c r="URM194"/>
      <c r="URN194"/>
      <c r="URO194"/>
      <c r="URP194"/>
      <c r="URQ194"/>
      <c r="URR194"/>
      <c r="URS194"/>
      <c r="URT194"/>
      <c r="URU194"/>
      <c r="URV194"/>
      <c r="URW194"/>
      <c r="URX194"/>
      <c r="URY194"/>
      <c r="URZ194"/>
      <c r="USA194"/>
      <c r="USB194"/>
      <c r="USC194"/>
      <c r="USD194"/>
      <c r="USE194"/>
      <c r="USF194"/>
      <c r="USG194"/>
      <c r="USH194"/>
      <c r="USI194"/>
      <c r="USJ194"/>
      <c r="USK194"/>
      <c r="USL194"/>
      <c r="USM194"/>
      <c r="USN194"/>
      <c r="USO194"/>
      <c r="USP194"/>
      <c r="USQ194"/>
      <c r="USR194"/>
      <c r="USS194"/>
      <c r="UST194"/>
      <c r="USU194"/>
      <c r="USV194"/>
      <c r="USW194"/>
      <c r="USX194"/>
      <c r="USY194"/>
      <c r="USZ194"/>
      <c r="UTA194"/>
      <c r="UTB194"/>
      <c r="UTC194"/>
      <c r="UTD194"/>
      <c r="UTE194"/>
      <c r="UTF194"/>
      <c r="UTG194"/>
      <c r="UTH194"/>
      <c r="UTI194"/>
      <c r="UTJ194"/>
      <c r="UTK194"/>
      <c r="UTL194"/>
      <c r="UTM194"/>
      <c r="UTN194"/>
      <c r="UTO194"/>
      <c r="UTP194"/>
      <c r="UTQ194"/>
      <c r="UTR194"/>
      <c r="UTS194"/>
      <c r="UTT194"/>
      <c r="UTU194"/>
      <c r="UTV194"/>
      <c r="UTW194"/>
      <c r="UTX194"/>
      <c r="UTY194"/>
      <c r="UTZ194"/>
      <c r="UUA194"/>
      <c r="UUB194"/>
      <c r="UUC194"/>
      <c r="UUD194"/>
      <c r="UUE194"/>
      <c r="UUF194"/>
      <c r="UUG194"/>
      <c r="UUH194"/>
      <c r="UUI194"/>
      <c r="UUJ194"/>
      <c r="UUK194"/>
      <c r="UUL194"/>
      <c r="UUM194"/>
      <c r="UUN194"/>
      <c r="UUO194"/>
      <c r="UUP194"/>
      <c r="UUQ194"/>
      <c r="UUR194"/>
      <c r="UUS194"/>
      <c r="UUT194"/>
      <c r="UUU194"/>
      <c r="UUV194"/>
      <c r="UUW194"/>
      <c r="UUX194"/>
      <c r="UUY194"/>
      <c r="UUZ194"/>
      <c r="UVA194"/>
      <c r="UVB194"/>
      <c r="UVC194"/>
      <c r="UVD194"/>
      <c r="UVE194"/>
      <c r="UVF194"/>
      <c r="UVG194"/>
      <c r="UVH194"/>
      <c r="UVI194"/>
      <c r="UVJ194"/>
      <c r="UVK194"/>
      <c r="UVL194"/>
      <c r="UVM194"/>
      <c r="UVN194"/>
      <c r="UVO194"/>
      <c r="UVP194"/>
      <c r="UVQ194"/>
      <c r="UVR194"/>
      <c r="UVS194"/>
      <c r="UVT194"/>
      <c r="UVU194"/>
      <c r="UVV194"/>
      <c r="UVW194"/>
      <c r="UVX194"/>
      <c r="UVY194"/>
      <c r="UVZ194"/>
      <c r="UWA194"/>
      <c r="UWB194"/>
      <c r="UWC194"/>
      <c r="UWD194"/>
      <c r="UWE194"/>
      <c r="UWF194"/>
      <c r="UWG194"/>
      <c r="UWH194"/>
      <c r="UWI194"/>
      <c r="UWJ194"/>
      <c r="UWK194"/>
      <c r="UWL194"/>
      <c r="UWM194"/>
      <c r="UWN194"/>
      <c r="UWO194"/>
      <c r="UWP194"/>
      <c r="UWQ194"/>
      <c r="UWR194"/>
      <c r="UWS194"/>
      <c r="UWT194"/>
      <c r="UWU194"/>
      <c r="UWV194"/>
      <c r="UWW194"/>
      <c r="UWX194"/>
      <c r="UWY194"/>
      <c r="UWZ194"/>
      <c r="UXA194"/>
      <c r="UXB194"/>
      <c r="UXC194"/>
      <c r="UXD194"/>
      <c r="UXE194"/>
      <c r="UXF194"/>
      <c r="UXG194"/>
      <c r="UXH194"/>
      <c r="UXI194"/>
      <c r="UXJ194"/>
      <c r="UXK194"/>
      <c r="UXL194"/>
      <c r="UXM194"/>
      <c r="UXN194"/>
      <c r="UXO194"/>
      <c r="UXP194"/>
      <c r="UXQ194"/>
      <c r="UXR194"/>
      <c r="UXS194"/>
      <c r="UXT194"/>
      <c r="UXU194"/>
      <c r="UXV194"/>
      <c r="UXW194"/>
      <c r="UXX194"/>
      <c r="UXY194"/>
      <c r="UXZ194"/>
      <c r="UYA194"/>
      <c r="UYB194"/>
      <c r="UYC194"/>
      <c r="UYD194"/>
      <c r="UYE194"/>
      <c r="UYF194"/>
      <c r="UYG194"/>
      <c r="UYH194"/>
      <c r="UYI194"/>
      <c r="UYJ194"/>
      <c r="UYK194"/>
      <c r="UYL194"/>
      <c r="UYM194"/>
      <c r="UYN194"/>
      <c r="UYO194"/>
      <c r="UYP194"/>
      <c r="UYQ194"/>
      <c r="UYR194"/>
      <c r="UYS194"/>
      <c r="UYT194"/>
      <c r="UYU194"/>
      <c r="UYV194"/>
      <c r="UYW194"/>
      <c r="UYX194"/>
      <c r="UYY194"/>
      <c r="UYZ194"/>
      <c r="UZA194"/>
      <c r="UZB194"/>
      <c r="UZC194"/>
      <c r="UZD194"/>
      <c r="UZE194"/>
      <c r="UZF194"/>
      <c r="UZG194"/>
      <c r="UZH194"/>
      <c r="UZI194"/>
      <c r="UZJ194"/>
      <c r="UZK194"/>
      <c r="UZL194"/>
      <c r="UZM194"/>
      <c r="UZN194"/>
      <c r="UZO194"/>
      <c r="UZP194"/>
      <c r="UZQ194"/>
      <c r="UZR194"/>
      <c r="UZS194"/>
      <c r="UZT194"/>
      <c r="UZU194"/>
      <c r="UZV194"/>
      <c r="UZW194"/>
      <c r="UZX194"/>
      <c r="UZY194"/>
      <c r="UZZ194"/>
      <c r="VAA194"/>
      <c r="VAB194"/>
      <c r="VAC194"/>
      <c r="VAD194"/>
      <c r="VAE194"/>
      <c r="VAF194"/>
      <c r="VAG194"/>
      <c r="VAH194"/>
      <c r="VAI194"/>
      <c r="VAJ194"/>
      <c r="VAK194"/>
      <c r="VAL194"/>
      <c r="VAM194"/>
      <c r="VAN194"/>
      <c r="VAO194"/>
      <c r="VAP194"/>
      <c r="VAQ194"/>
      <c r="VAR194"/>
      <c r="VAS194"/>
      <c r="VAT194"/>
      <c r="VAU194"/>
      <c r="VAV194"/>
      <c r="VAW194"/>
      <c r="VAX194"/>
      <c r="VAY194"/>
      <c r="VAZ194"/>
      <c r="VBA194"/>
      <c r="VBB194"/>
      <c r="VBC194"/>
      <c r="VBD194"/>
      <c r="VBE194"/>
      <c r="VBF194"/>
      <c r="VBG194"/>
      <c r="VBH194"/>
      <c r="VBI194"/>
      <c r="VBJ194"/>
      <c r="VBK194"/>
      <c r="VBL194"/>
      <c r="VBM194"/>
      <c r="VBN194"/>
      <c r="VBO194"/>
      <c r="VBP194"/>
      <c r="VBQ194"/>
      <c r="VBR194"/>
      <c r="VBS194"/>
      <c r="VBT194"/>
      <c r="VBU194"/>
      <c r="VBV194"/>
      <c r="VBW194"/>
      <c r="VBX194"/>
      <c r="VBY194"/>
      <c r="VBZ194"/>
      <c r="VCA194"/>
      <c r="VCB194"/>
      <c r="VCC194"/>
      <c r="VCD194"/>
      <c r="VCE194"/>
      <c r="VCF194"/>
      <c r="VCG194"/>
      <c r="VCH194"/>
      <c r="VCI194"/>
      <c r="VCJ194"/>
      <c r="VCK194"/>
      <c r="VCL194"/>
      <c r="VCM194"/>
      <c r="VCN194"/>
      <c r="VCO194"/>
      <c r="VCP194"/>
      <c r="VCQ194"/>
      <c r="VCR194"/>
      <c r="VCS194"/>
      <c r="VCT194"/>
      <c r="VCU194"/>
      <c r="VCV194"/>
      <c r="VCW194"/>
      <c r="VCX194"/>
      <c r="VCY194"/>
      <c r="VCZ194"/>
      <c r="VDA194"/>
      <c r="VDB194"/>
      <c r="VDC194"/>
      <c r="VDD194"/>
      <c r="VDE194"/>
      <c r="VDF194"/>
      <c r="VDG194"/>
      <c r="VDH194"/>
      <c r="VDI194"/>
      <c r="VDJ194"/>
      <c r="VDK194"/>
      <c r="VDL194"/>
      <c r="VDM194"/>
      <c r="VDN194"/>
      <c r="VDO194"/>
      <c r="VDP194"/>
      <c r="VDQ194"/>
      <c r="VDR194"/>
      <c r="VDS194"/>
      <c r="VDT194"/>
      <c r="VDU194"/>
      <c r="VDV194"/>
      <c r="VDW194"/>
      <c r="VDX194"/>
      <c r="VDY194"/>
      <c r="VDZ194"/>
      <c r="VEA194"/>
      <c r="VEB194"/>
      <c r="VEC194"/>
      <c r="VED194"/>
      <c r="VEE194"/>
      <c r="VEF194"/>
      <c r="VEG194"/>
      <c r="VEH194"/>
      <c r="VEI194"/>
      <c r="VEJ194"/>
      <c r="VEK194"/>
      <c r="VEL194"/>
      <c r="VEM194"/>
      <c r="VEN194"/>
      <c r="VEO194"/>
      <c r="VEP194"/>
      <c r="VEQ194"/>
      <c r="VER194"/>
      <c r="VES194"/>
      <c r="VET194"/>
      <c r="VEU194"/>
      <c r="VEV194"/>
      <c r="VEW194"/>
      <c r="VEX194"/>
      <c r="VEY194"/>
      <c r="VEZ194"/>
      <c r="VFA194"/>
      <c r="VFB194"/>
      <c r="VFC194"/>
      <c r="VFD194"/>
      <c r="VFE194"/>
      <c r="VFF194"/>
      <c r="VFG194"/>
      <c r="VFH194"/>
      <c r="VFI194"/>
      <c r="VFJ194"/>
      <c r="VFK194"/>
      <c r="VFL194"/>
      <c r="VFM194"/>
      <c r="VFN194"/>
      <c r="VFO194"/>
      <c r="VFP194"/>
      <c r="VFQ194"/>
      <c r="VFR194"/>
      <c r="VFS194"/>
      <c r="VFT194"/>
      <c r="VFU194"/>
      <c r="VFV194"/>
      <c r="VFW194"/>
      <c r="VFX194"/>
      <c r="VFY194"/>
      <c r="VFZ194"/>
      <c r="VGA194"/>
      <c r="VGB194"/>
      <c r="VGC194"/>
      <c r="VGD194"/>
      <c r="VGE194"/>
      <c r="VGF194"/>
      <c r="VGG194"/>
      <c r="VGH194"/>
      <c r="VGI194"/>
      <c r="VGJ194"/>
      <c r="VGK194"/>
      <c r="VGL194"/>
      <c r="VGM194"/>
      <c r="VGN194"/>
      <c r="VGO194"/>
      <c r="VGP194"/>
      <c r="VGQ194"/>
      <c r="VGR194"/>
      <c r="VGS194"/>
      <c r="VGT194"/>
      <c r="VGU194"/>
      <c r="VGV194"/>
      <c r="VGW194"/>
      <c r="VGX194"/>
      <c r="VGY194"/>
      <c r="VGZ194"/>
      <c r="VHA194"/>
      <c r="VHB194"/>
      <c r="VHC194"/>
      <c r="VHD194"/>
      <c r="VHE194"/>
      <c r="VHF194"/>
      <c r="VHG194"/>
      <c r="VHH194"/>
      <c r="VHI194"/>
      <c r="VHJ194"/>
      <c r="VHK194"/>
      <c r="VHL194"/>
      <c r="VHM194"/>
      <c r="VHN194"/>
      <c r="VHO194"/>
      <c r="VHP194"/>
      <c r="VHQ194"/>
      <c r="VHR194"/>
      <c r="VHS194"/>
      <c r="VHT194"/>
      <c r="VHU194"/>
      <c r="VHV194"/>
      <c r="VHW194"/>
      <c r="VHX194"/>
      <c r="VHY194"/>
      <c r="VHZ194"/>
      <c r="VIA194"/>
      <c r="VIB194"/>
      <c r="VIC194"/>
      <c r="VID194"/>
      <c r="VIE194"/>
      <c r="VIF194"/>
      <c r="VIG194"/>
      <c r="VIH194"/>
      <c r="VII194"/>
      <c r="VIJ194"/>
      <c r="VIK194"/>
      <c r="VIL194"/>
      <c r="VIM194"/>
      <c r="VIN194"/>
      <c r="VIO194"/>
      <c r="VIP194"/>
      <c r="VIQ194"/>
      <c r="VIR194"/>
      <c r="VIS194"/>
      <c r="VIT194"/>
      <c r="VIU194"/>
      <c r="VIV194"/>
      <c r="VIW194"/>
      <c r="VIX194"/>
      <c r="VIY194"/>
      <c r="VIZ194"/>
      <c r="VJA194"/>
      <c r="VJB194"/>
      <c r="VJC194"/>
      <c r="VJD194"/>
      <c r="VJE194"/>
      <c r="VJF194"/>
      <c r="VJG194"/>
      <c r="VJH194"/>
      <c r="VJI194"/>
      <c r="VJJ194"/>
      <c r="VJK194"/>
      <c r="VJL194"/>
      <c r="VJM194"/>
      <c r="VJN194"/>
      <c r="VJO194"/>
      <c r="VJP194"/>
      <c r="VJQ194"/>
      <c r="VJR194"/>
      <c r="VJS194"/>
      <c r="VJT194"/>
      <c r="VJU194"/>
      <c r="VJV194"/>
      <c r="VJW194"/>
      <c r="VJX194"/>
      <c r="VJY194"/>
      <c r="VJZ194"/>
      <c r="VKA194"/>
      <c r="VKB194"/>
      <c r="VKC194"/>
      <c r="VKD194"/>
      <c r="VKE194"/>
      <c r="VKF194"/>
      <c r="VKG194"/>
      <c r="VKH194"/>
      <c r="VKI194"/>
      <c r="VKJ194"/>
      <c r="VKK194"/>
      <c r="VKL194"/>
      <c r="VKM194"/>
      <c r="VKN194"/>
      <c r="VKO194"/>
      <c r="VKP194"/>
      <c r="VKQ194"/>
      <c r="VKR194"/>
      <c r="VKS194"/>
      <c r="VKT194"/>
      <c r="VKU194"/>
      <c r="VKV194"/>
      <c r="VKW194"/>
      <c r="VKX194"/>
      <c r="VKY194"/>
      <c r="VKZ194"/>
      <c r="VLA194"/>
      <c r="VLB194"/>
      <c r="VLC194"/>
      <c r="VLD194"/>
      <c r="VLE194"/>
      <c r="VLF194"/>
      <c r="VLG194"/>
      <c r="VLH194"/>
      <c r="VLI194"/>
      <c r="VLJ194"/>
      <c r="VLK194"/>
      <c r="VLL194"/>
      <c r="VLM194"/>
      <c r="VLN194"/>
      <c r="VLO194"/>
      <c r="VLP194"/>
      <c r="VLQ194"/>
      <c r="VLR194"/>
      <c r="VLS194"/>
      <c r="VLT194"/>
      <c r="VLU194"/>
      <c r="VLV194"/>
      <c r="VLW194"/>
      <c r="VLX194"/>
      <c r="VLY194"/>
      <c r="VLZ194"/>
      <c r="VMA194"/>
      <c r="VMB194"/>
      <c r="VMC194"/>
      <c r="VMD194"/>
      <c r="VME194"/>
      <c r="VMF194"/>
      <c r="VMG194"/>
      <c r="VMH194"/>
      <c r="VMI194"/>
      <c r="VMJ194"/>
      <c r="VMK194"/>
      <c r="VML194"/>
      <c r="VMM194"/>
      <c r="VMN194"/>
      <c r="VMO194"/>
      <c r="VMP194"/>
      <c r="VMQ194"/>
      <c r="VMR194"/>
      <c r="VMS194"/>
      <c r="VMT194"/>
      <c r="VMU194"/>
      <c r="VMV194"/>
      <c r="VMW194"/>
      <c r="VMX194"/>
      <c r="VMY194"/>
      <c r="VMZ194"/>
      <c r="VNA194"/>
      <c r="VNB194"/>
      <c r="VNC194"/>
      <c r="VND194"/>
      <c r="VNE194"/>
      <c r="VNF194"/>
      <c r="VNG194"/>
      <c r="VNH194"/>
      <c r="VNI194"/>
      <c r="VNJ194"/>
      <c r="VNK194"/>
      <c r="VNL194"/>
      <c r="VNM194"/>
      <c r="VNN194"/>
      <c r="VNO194"/>
      <c r="VNP194"/>
      <c r="VNQ194"/>
      <c r="VNR194"/>
      <c r="VNS194"/>
      <c r="VNT194"/>
      <c r="VNU194"/>
      <c r="VNV194"/>
      <c r="VNW194"/>
      <c r="VNX194"/>
      <c r="VNY194"/>
      <c r="VNZ194"/>
      <c r="VOA194"/>
      <c r="VOB194"/>
      <c r="VOC194"/>
      <c r="VOD194"/>
      <c r="VOE194"/>
      <c r="VOF194"/>
      <c r="VOG194"/>
      <c r="VOH194"/>
      <c r="VOI194"/>
      <c r="VOJ194"/>
      <c r="VOK194"/>
      <c r="VOL194"/>
      <c r="VOM194"/>
      <c r="VON194"/>
      <c r="VOO194"/>
      <c r="VOP194"/>
      <c r="VOQ194"/>
      <c r="VOR194"/>
      <c r="VOS194"/>
      <c r="VOT194"/>
      <c r="VOU194"/>
      <c r="VOV194"/>
      <c r="VOW194"/>
      <c r="VOX194"/>
      <c r="VOY194"/>
      <c r="VOZ194"/>
      <c r="VPA194"/>
      <c r="VPB194"/>
      <c r="VPC194"/>
      <c r="VPD194"/>
      <c r="VPE194"/>
      <c r="VPF194"/>
      <c r="VPG194"/>
      <c r="VPH194"/>
      <c r="VPI194"/>
      <c r="VPJ194"/>
      <c r="VPK194"/>
      <c r="VPL194"/>
      <c r="VPM194"/>
      <c r="VPN194"/>
      <c r="VPO194"/>
      <c r="VPP194"/>
      <c r="VPQ194"/>
      <c r="VPR194"/>
      <c r="VPS194"/>
      <c r="VPT194"/>
      <c r="VPU194"/>
      <c r="VPV194"/>
      <c r="VPW194"/>
      <c r="VPX194"/>
      <c r="VPY194"/>
      <c r="VPZ194"/>
      <c r="VQA194"/>
      <c r="VQB194"/>
      <c r="VQC194"/>
      <c r="VQD194"/>
      <c r="VQE194"/>
      <c r="VQF194"/>
      <c r="VQG194"/>
      <c r="VQH194"/>
      <c r="VQI194"/>
      <c r="VQJ194"/>
      <c r="VQK194"/>
      <c r="VQL194"/>
      <c r="VQM194"/>
      <c r="VQN194"/>
      <c r="VQO194"/>
      <c r="VQP194"/>
      <c r="VQQ194"/>
      <c r="VQR194"/>
      <c r="VQS194"/>
      <c r="VQT194"/>
      <c r="VQU194"/>
      <c r="VQV194"/>
      <c r="VQW194"/>
      <c r="VQX194"/>
      <c r="VQY194"/>
      <c r="VQZ194"/>
      <c r="VRA194"/>
      <c r="VRB194"/>
      <c r="VRC194"/>
      <c r="VRD194"/>
      <c r="VRE194"/>
      <c r="VRF194"/>
      <c r="VRG194"/>
      <c r="VRH194"/>
      <c r="VRI194"/>
      <c r="VRJ194"/>
      <c r="VRK194"/>
      <c r="VRL194"/>
      <c r="VRM194"/>
      <c r="VRN194"/>
      <c r="VRO194"/>
      <c r="VRP194"/>
      <c r="VRQ194"/>
      <c r="VRR194"/>
      <c r="VRS194"/>
      <c r="VRT194"/>
      <c r="VRU194"/>
      <c r="VRV194"/>
      <c r="VRW194"/>
      <c r="VRX194"/>
      <c r="VRY194"/>
      <c r="VRZ194"/>
      <c r="VSA194"/>
      <c r="VSB194"/>
      <c r="VSC194"/>
      <c r="VSD194"/>
      <c r="VSE194"/>
      <c r="VSF194"/>
      <c r="VSG194"/>
      <c r="VSH194"/>
      <c r="VSI194"/>
      <c r="VSJ194"/>
      <c r="VSK194"/>
      <c r="VSL194"/>
      <c r="VSM194"/>
      <c r="VSN194"/>
      <c r="VSO194"/>
      <c r="VSP194"/>
      <c r="VSQ194"/>
      <c r="VSR194"/>
      <c r="VSS194"/>
      <c r="VST194"/>
      <c r="VSU194"/>
      <c r="VSV194"/>
      <c r="VSW194"/>
      <c r="VSX194"/>
      <c r="VSY194"/>
      <c r="VSZ194"/>
      <c r="VTA194"/>
      <c r="VTB194"/>
      <c r="VTC194"/>
      <c r="VTD194"/>
      <c r="VTE194"/>
      <c r="VTF194"/>
      <c r="VTG194"/>
      <c r="VTH194"/>
      <c r="VTI194"/>
      <c r="VTJ194"/>
      <c r="VTK194"/>
      <c r="VTL194"/>
      <c r="VTM194"/>
      <c r="VTN194"/>
      <c r="VTO194"/>
      <c r="VTP194"/>
      <c r="VTQ194"/>
      <c r="VTR194"/>
      <c r="VTS194"/>
      <c r="VTT194"/>
      <c r="VTU194"/>
      <c r="VTV194"/>
      <c r="VTW194"/>
      <c r="VTX194"/>
      <c r="VTY194"/>
      <c r="VTZ194"/>
      <c r="VUA194"/>
      <c r="VUB194"/>
      <c r="VUC194"/>
      <c r="VUD194"/>
      <c r="VUE194"/>
      <c r="VUF194"/>
      <c r="VUG194"/>
      <c r="VUH194"/>
      <c r="VUI194"/>
      <c r="VUJ194"/>
      <c r="VUK194"/>
      <c r="VUL194"/>
      <c r="VUM194"/>
      <c r="VUN194"/>
      <c r="VUO194"/>
      <c r="VUP194"/>
      <c r="VUQ194"/>
      <c r="VUR194"/>
      <c r="VUS194"/>
      <c r="VUT194"/>
      <c r="VUU194"/>
      <c r="VUV194"/>
      <c r="VUW194"/>
      <c r="VUX194"/>
      <c r="VUY194"/>
      <c r="VUZ194"/>
      <c r="VVA194"/>
      <c r="VVB194"/>
      <c r="VVC194"/>
      <c r="VVD194"/>
      <c r="VVE194"/>
      <c r="VVF194"/>
      <c r="VVG194"/>
      <c r="VVH194"/>
      <c r="VVI194"/>
      <c r="VVJ194"/>
      <c r="VVK194"/>
      <c r="VVL194"/>
      <c r="VVM194"/>
      <c r="VVN194"/>
      <c r="VVO194"/>
      <c r="VVP194"/>
      <c r="VVQ194"/>
      <c r="VVR194"/>
      <c r="VVS194"/>
      <c r="VVT194"/>
      <c r="VVU194"/>
      <c r="VVV194"/>
      <c r="VVW194"/>
      <c r="VVX194"/>
      <c r="VVY194"/>
      <c r="VVZ194"/>
      <c r="VWA194"/>
      <c r="VWB194"/>
      <c r="VWC194"/>
      <c r="VWD194"/>
      <c r="VWE194"/>
      <c r="VWF194"/>
      <c r="VWG194"/>
      <c r="VWH194"/>
      <c r="VWI194"/>
      <c r="VWJ194"/>
      <c r="VWK194"/>
      <c r="VWL194"/>
      <c r="VWM194"/>
      <c r="VWN194"/>
      <c r="VWO194"/>
      <c r="VWP194"/>
      <c r="VWQ194"/>
      <c r="VWR194"/>
      <c r="VWS194"/>
      <c r="VWT194"/>
      <c r="VWU194"/>
      <c r="VWV194"/>
      <c r="VWW194"/>
      <c r="VWX194"/>
      <c r="VWY194"/>
      <c r="VWZ194"/>
      <c r="VXA194"/>
      <c r="VXB194"/>
      <c r="VXC194"/>
      <c r="VXD194"/>
      <c r="VXE194"/>
      <c r="VXF194"/>
      <c r="VXG194"/>
      <c r="VXH194"/>
      <c r="VXI194"/>
      <c r="VXJ194"/>
      <c r="VXK194"/>
      <c r="VXL194"/>
      <c r="VXM194"/>
      <c r="VXN194"/>
      <c r="VXO194"/>
      <c r="VXP194"/>
      <c r="VXQ194"/>
      <c r="VXR194"/>
      <c r="VXS194"/>
      <c r="VXT194"/>
      <c r="VXU194"/>
      <c r="VXV194"/>
      <c r="VXW194"/>
      <c r="VXX194"/>
      <c r="VXY194"/>
      <c r="VXZ194"/>
      <c r="VYA194"/>
      <c r="VYB194"/>
      <c r="VYC194"/>
      <c r="VYD194"/>
      <c r="VYE194"/>
      <c r="VYF194"/>
      <c r="VYG194"/>
      <c r="VYH194"/>
      <c r="VYI194"/>
      <c r="VYJ194"/>
      <c r="VYK194"/>
      <c r="VYL194"/>
      <c r="VYM194"/>
      <c r="VYN194"/>
      <c r="VYO194"/>
      <c r="VYP194"/>
      <c r="VYQ194"/>
      <c r="VYR194"/>
      <c r="VYS194"/>
      <c r="VYT194"/>
      <c r="VYU194"/>
      <c r="VYV194"/>
      <c r="VYW194"/>
      <c r="VYX194"/>
      <c r="VYY194"/>
      <c r="VYZ194"/>
      <c r="VZA194"/>
      <c r="VZB194"/>
      <c r="VZC194"/>
      <c r="VZD194"/>
      <c r="VZE194"/>
      <c r="VZF194"/>
      <c r="VZG194"/>
      <c r="VZH194"/>
      <c r="VZI194"/>
      <c r="VZJ194"/>
      <c r="VZK194"/>
      <c r="VZL194"/>
      <c r="VZM194"/>
      <c r="VZN194"/>
      <c r="VZO194"/>
      <c r="VZP194"/>
      <c r="VZQ194"/>
      <c r="VZR194"/>
      <c r="VZS194"/>
      <c r="VZT194"/>
      <c r="VZU194"/>
      <c r="VZV194"/>
      <c r="VZW194"/>
      <c r="VZX194"/>
      <c r="VZY194"/>
      <c r="VZZ194"/>
      <c r="WAA194"/>
      <c r="WAB194"/>
      <c r="WAC194"/>
      <c r="WAD194"/>
      <c r="WAE194"/>
      <c r="WAF194"/>
      <c r="WAG194"/>
      <c r="WAH194"/>
      <c r="WAI194"/>
      <c r="WAJ194"/>
      <c r="WAK194"/>
      <c r="WAL194"/>
      <c r="WAM194"/>
      <c r="WAN194"/>
      <c r="WAO194"/>
      <c r="WAP194"/>
      <c r="WAQ194"/>
      <c r="WAR194"/>
      <c r="WAS194"/>
      <c r="WAT194"/>
      <c r="WAU194"/>
      <c r="WAV194"/>
      <c r="WAW194"/>
      <c r="WAX194"/>
      <c r="WAY194"/>
      <c r="WAZ194"/>
      <c r="WBA194"/>
      <c r="WBB194"/>
      <c r="WBC194"/>
      <c r="WBD194"/>
      <c r="WBE194"/>
      <c r="WBF194"/>
      <c r="WBG194"/>
      <c r="WBH194"/>
      <c r="WBI194"/>
      <c r="WBJ194"/>
      <c r="WBK194"/>
      <c r="WBL194"/>
      <c r="WBM194"/>
      <c r="WBN194"/>
      <c r="WBO194"/>
      <c r="WBP194"/>
      <c r="WBQ194"/>
      <c r="WBR194"/>
      <c r="WBS194"/>
      <c r="WBT194"/>
      <c r="WBU194"/>
      <c r="WBV194"/>
      <c r="WBW194"/>
      <c r="WBX194"/>
      <c r="WBY194"/>
      <c r="WBZ194"/>
      <c r="WCA194"/>
      <c r="WCB194"/>
      <c r="WCC194"/>
      <c r="WCD194"/>
      <c r="WCE194"/>
      <c r="WCF194"/>
      <c r="WCG194"/>
      <c r="WCH194"/>
      <c r="WCI194"/>
      <c r="WCJ194"/>
      <c r="WCK194"/>
      <c r="WCL194"/>
      <c r="WCM194"/>
      <c r="WCN194"/>
      <c r="WCO194"/>
      <c r="WCP194"/>
      <c r="WCQ194"/>
      <c r="WCR194"/>
      <c r="WCS194"/>
      <c r="WCT194"/>
      <c r="WCU194"/>
      <c r="WCV194"/>
      <c r="WCW194"/>
      <c r="WCX194"/>
      <c r="WCY194"/>
      <c r="WCZ194"/>
      <c r="WDA194"/>
      <c r="WDB194"/>
      <c r="WDC194"/>
      <c r="WDD194"/>
      <c r="WDE194"/>
      <c r="WDF194"/>
      <c r="WDG194"/>
      <c r="WDH194"/>
      <c r="WDI194"/>
      <c r="WDJ194"/>
      <c r="WDK194"/>
      <c r="WDL194"/>
      <c r="WDM194"/>
      <c r="WDN194"/>
      <c r="WDO194"/>
      <c r="WDP194"/>
      <c r="WDQ194"/>
      <c r="WDR194"/>
      <c r="WDS194"/>
      <c r="WDT194"/>
      <c r="WDU194"/>
      <c r="WDV194"/>
      <c r="WDW194"/>
      <c r="WDX194"/>
      <c r="WDY194"/>
      <c r="WDZ194"/>
      <c r="WEA194"/>
      <c r="WEB194"/>
      <c r="WEC194"/>
      <c r="WED194"/>
      <c r="WEE194"/>
      <c r="WEF194"/>
      <c r="WEG194"/>
      <c r="WEH194"/>
      <c r="WEI194"/>
      <c r="WEJ194"/>
      <c r="WEK194"/>
      <c r="WEL194"/>
      <c r="WEM194"/>
      <c r="WEN194"/>
      <c r="WEO194"/>
      <c r="WEP194"/>
      <c r="WEQ194"/>
      <c r="WER194"/>
      <c r="WES194"/>
      <c r="WET194"/>
      <c r="WEU194"/>
      <c r="WEV194"/>
      <c r="WEW194"/>
      <c r="WEX194"/>
      <c r="WEY194"/>
      <c r="WEZ194"/>
      <c r="WFA194"/>
      <c r="WFB194"/>
      <c r="WFC194"/>
      <c r="WFD194"/>
      <c r="WFE194"/>
      <c r="WFF194"/>
      <c r="WFG194"/>
      <c r="WFH194"/>
      <c r="WFI194"/>
      <c r="WFJ194"/>
      <c r="WFK194"/>
      <c r="WFL194"/>
      <c r="WFM194"/>
      <c r="WFN194"/>
      <c r="WFO194"/>
      <c r="WFP194"/>
      <c r="WFQ194"/>
      <c r="WFR194"/>
      <c r="WFS194"/>
      <c r="WFT194"/>
      <c r="WFU194"/>
      <c r="WFV194"/>
      <c r="WFW194"/>
      <c r="WFX194"/>
      <c r="WFY194"/>
      <c r="WFZ194"/>
      <c r="WGA194"/>
      <c r="WGB194"/>
      <c r="WGC194"/>
      <c r="WGD194"/>
      <c r="WGE194"/>
      <c r="WGF194"/>
      <c r="WGG194"/>
      <c r="WGH194"/>
      <c r="WGI194"/>
      <c r="WGJ194"/>
      <c r="WGK194"/>
      <c r="WGL194"/>
      <c r="WGM194"/>
      <c r="WGN194"/>
      <c r="WGO194"/>
      <c r="WGP194"/>
      <c r="WGQ194"/>
      <c r="WGR194"/>
      <c r="WGS194"/>
      <c r="WGT194"/>
      <c r="WGU194"/>
      <c r="WGV194"/>
      <c r="WGW194"/>
      <c r="WGX194"/>
      <c r="WGY194"/>
      <c r="WGZ194"/>
      <c r="WHA194"/>
      <c r="WHB194"/>
      <c r="WHC194"/>
      <c r="WHD194"/>
      <c r="WHE194"/>
      <c r="WHF194"/>
      <c r="WHG194"/>
      <c r="WHH194"/>
      <c r="WHI194"/>
      <c r="WHJ194"/>
      <c r="WHK194"/>
      <c r="WHL194"/>
      <c r="WHM194"/>
      <c r="WHN194"/>
      <c r="WHO194"/>
      <c r="WHP194"/>
      <c r="WHQ194"/>
      <c r="WHR194"/>
      <c r="WHS194"/>
      <c r="WHT194"/>
      <c r="WHU194"/>
      <c r="WHV194"/>
      <c r="WHW194"/>
      <c r="WHX194"/>
      <c r="WHY194"/>
      <c r="WHZ194"/>
      <c r="WIA194"/>
      <c r="WIB194"/>
      <c r="WIC194"/>
      <c r="WID194"/>
      <c r="WIE194"/>
      <c r="WIF194"/>
      <c r="WIG194"/>
      <c r="WIH194"/>
      <c r="WII194"/>
      <c r="WIJ194"/>
      <c r="WIK194"/>
      <c r="WIL194"/>
      <c r="WIM194"/>
      <c r="WIN194"/>
      <c r="WIO194"/>
      <c r="WIP194"/>
      <c r="WIQ194"/>
      <c r="WIR194"/>
      <c r="WIS194"/>
      <c r="WIT194"/>
      <c r="WIU194"/>
      <c r="WIV194"/>
      <c r="WIW194"/>
      <c r="WIX194"/>
      <c r="WIY194"/>
      <c r="WIZ194"/>
      <c r="WJA194"/>
      <c r="WJB194"/>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row>
    <row r="195" spans="1:16358" s="25" customFormat="1" ht="15.75" x14ac:dyDescent="0.25">
      <c r="A195" s="140"/>
      <c r="B195" s="140"/>
      <c r="C195" s="140"/>
      <c r="D195" s="140"/>
      <c r="E195" s="140"/>
      <c r="F195" s="140"/>
      <c r="G195" s="125"/>
      <c r="H195" s="125"/>
      <c r="I195" s="125"/>
      <c r="J195" s="125"/>
      <c r="K195" s="139"/>
      <c r="L195" s="139"/>
      <c r="M195" s="125"/>
      <c r="N195" s="125"/>
      <c r="O195" s="125"/>
      <c r="P195" s="140"/>
      <c r="Q195" s="140"/>
      <c r="R195" s="140"/>
      <c r="S195" s="140"/>
      <c r="T195" s="140"/>
      <c r="U195" s="140"/>
      <c r="V195" s="140"/>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c r="APW195"/>
      <c r="APX195"/>
      <c r="APY195"/>
      <c r="APZ195"/>
      <c r="AQA195"/>
      <c r="AQB195"/>
      <c r="AQC195"/>
      <c r="AQD195"/>
      <c r="AQE195"/>
      <c r="AQF195"/>
      <c r="AQG195"/>
      <c r="AQH195"/>
      <c r="AQI195"/>
      <c r="AQJ195"/>
      <c r="AQK195"/>
      <c r="AQL195"/>
      <c r="AQM195"/>
      <c r="AQN195"/>
      <c r="AQO195"/>
      <c r="AQP195"/>
      <c r="AQQ195"/>
      <c r="AQR195"/>
      <c r="AQS195"/>
      <c r="AQT195"/>
      <c r="AQU195"/>
      <c r="AQV195"/>
      <c r="AQW195"/>
      <c r="AQX195"/>
      <c r="AQY195"/>
      <c r="AQZ195"/>
      <c r="ARA195"/>
      <c r="ARB195"/>
      <c r="ARC195"/>
      <c r="ARD195"/>
      <c r="ARE195"/>
      <c r="ARF195"/>
      <c r="ARG195"/>
      <c r="ARH195"/>
      <c r="ARI195"/>
      <c r="ARJ195"/>
      <c r="ARK195"/>
      <c r="ARL195"/>
      <c r="ARM195"/>
      <c r="ARN195"/>
      <c r="ARO195"/>
      <c r="ARP195"/>
      <c r="ARQ195"/>
      <c r="ARR195"/>
      <c r="ARS195"/>
      <c r="ART195"/>
      <c r="ARU195"/>
      <c r="ARV195"/>
      <c r="ARW195"/>
      <c r="ARX195"/>
      <c r="ARY195"/>
      <c r="ARZ195"/>
      <c r="ASA195"/>
      <c r="ASB195"/>
      <c r="ASC195"/>
      <c r="ASD195"/>
      <c r="ASE195"/>
      <c r="ASF195"/>
      <c r="ASG195"/>
      <c r="ASH195"/>
      <c r="ASI195"/>
      <c r="ASJ195"/>
      <c r="ASK195"/>
      <c r="ASL195"/>
      <c r="ASM195"/>
      <c r="ASN195"/>
      <c r="ASO195"/>
      <c r="ASP195"/>
      <c r="ASQ195"/>
      <c r="ASR195"/>
      <c r="ASS195"/>
      <c r="AST195"/>
      <c r="ASU195"/>
      <c r="ASV195"/>
      <c r="ASW195"/>
      <c r="ASX195"/>
      <c r="ASY195"/>
      <c r="ASZ195"/>
      <c r="ATA195"/>
      <c r="ATB195"/>
      <c r="ATC195"/>
      <c r="ATD195"/>
      <c r="ATE195"/>
      <c r="ATF195"/>
      <c r="ATG195"/>
      <c r="ATH195"/>
      <c r="ATI195"/>
      <c r="ATJ195"/>
      <c r="ATK195"/>
      <c r="ATL195"/>
      <c r="ATM195"/>
      <c r="ATN195"/>
      <c r="ATO195"/>
      <c r="ATP195"/>
      <c r="ATQ195"/>
      <c r="ATR195"/>
      <c r="ATS195"/>
      <c r="ATT195"/>
      <c r="ATU195"/>
      <c r="ATV195"/>
      <c r="ATW195"/>
      <c r="ATX195"/>
      <c r="ATY195"/>
      <c r="ATZ195"/>
      <c r="AUA195"/>
      <c r="AUB195"/>
      <c r="AUC195"/>
      <c r="AUD195"/>
      <c r="AUE195"/>
      <c r="AUF195"/>
      <c r="AUG195"/>
      <c r="AUH195"/>
      <c r="AUI195"/>
      <c r="AUJ195"/>
      <c r="AUK195"/>
      <c r="AUL195"/>
      <c r="AUM195"/>
      <c r="AUN195"/>
      <c r="AUO195"/>
      <c r="AUP195"/>
      <c r="AUQ195"/>
      <c r="AUR195"/>
      <c r="AUS195"/>
      <c r="AUT195"/>
      <c r="AUU195"/>
      <c r="AUV195"/>
      <c r="AUW195"/>
      <c r="AUX195"/>
      <c r="AUY195"/>
      <c r="AUZ195"/>
      <c r="AVA195"/>
      <c r="AVB195"/>
      <c r="AVC195"/>
      <c r="AVD195"/>
      <c r="AVE195"/>
      <c r="AVF195"/>
      <c r="AVG195"/>
      <c r="AVH195"/>
      <c r="AVI195"/>
      <c r="AVJ195"/>
      <c r="AVK195"/>
      <c r="AVL195"/>
      <c r="AVM195"/>
      <c r="AVN195"/>
      <c r="AVO195"/>
      <c r="AVP195"/>
      <c r="AVQ195"/>
      <c r="AVR195"/>
      <c r="AVS195"/>
      <c r="AVT195"/>
      <c r="AVU195"/>
      <c r="AVV195"/>
      <c r="AVW195"/>
      <c r="AVX195"/>
      <c r="AVY195"/>
      <c r="AVZ195"/>
      <c r="AWA195"/>
      <c r="AWB195"/>
      <c r="AWC195"/>
      <c r="AWD195"/>
      <c r="AWE195"/>
      <c r="AWF195"/>
      <c r="AWG195"/>
      <c r="AWH195"/>
      <c r="AWI195"/>
      <c r="AWJ195"/>
      <c r="AWK195"/>
      <c r="AWL195"/>
      <c r="AWM195"/>
      <c r="AWN195"/>
      <c r="AWO195"/>
      <c r="AWP195"/>
      <c r="AWQ195"/>
      <c r="AWR195"/>
      <c r="AWS195"/>
      <c r="AWT195"/>
      <c r="AWU195"/>
      <c r="AWV195"/>
      <c r="AWW195"/>
      <c r="AWX195"/>
      <c r="AWY195"/>
      <c r="AWZ195"/>
      <c r="AXA195"/>
      <c r="AXB195"/>
      <c r="AXC195"/>
      <c r="AXD195"/>
      <c r="AXE195"/>
      <c r="AXF195"/>
      <c r="AXG195"/>
      <c r="AXH195"/>
      <c r="AXI195"/>
      <c r="AXJ195"/>
      <c r="AXK195"/>
      <c r="AXL195"/>
      <c r="AXM195"/>
      <c r="AXN195"/>
      <c r="AXO195"/>
      <c r="AXP195"/>
      <c r="AXQ195"/>
      <c r="AXR195"/>
      <c r="AXS195"/>
      <c r="AXT195"/>
      <c r="AXU195"/>
      <c r="AXV195"/>
      <c r="AXW195"/>
      <c r="AXX195"/>
      <c r="AXY195"/>
      <c r="AXZ195"/>
      <c r="AYA195"/>
      <c r="AYB195"/>
      <c r="AYC195"/>
      <c r="AYD195"/>
      <c r="AYE195"/>
      <c r="AYF195"/>
      <c r="AYG195"/>
      <c r="AYH195"/>
      <c r="AYI195"/>
      <c r="AYJ195"/>
      <c r="AYK195"/>
      <c r="AYL195"/>
      <c r="AYM195"/>
      <c r="AYN195"/>
      <c r="AYO195"/>
      <c r="AYP195"/>
      <c r="AYQ195"/>
      <c r="AYR195"/>
      <c r="AYS195"/>
      <c r="AYT195"/>
      <c r="AYU195"/>
      <c r="AYV195"/>
      <c r="AYW195"/>
      <c r="AYX195"/>
      <c r="AYY195"/>
      <c r="AYZ195"/>
      <c r="AZA195"/>
      <c r="AZB195"/>
      <c r="AZC195"/>
      <c r="AZD195"/>
      <c r="AZE195"/>
      <c r="AZF195"/>
      <c r="AZG195"/>
      <c r="AZH195"/>
      <c r="AZI195"/>
      <c r="AZJ195"/>
      <c r="AZK195"/>
      <c r="AZL195"/>
      <c r="AZM195"/>
      <c r="AZN195"/>
      <c r="AZO195"/>
      <c r="AZP195"/>
      <c r="AZQ195"/>
      <c r="AZR195"/>
      <c r="AZS195"/>
      <c r="AZT195"/>
      <c r="AZU195"/>
      <c r="AZV195"/>
      <c r="AZW195"/>
      <c r="AZX195"/>
      <c r="AZY195"/>
      <c r="AZZ195"/>
      <c r="BAA195"/>
      <c r="BAB195"/>
      <c r="BAC195"/>
      <c r="BAD195"/>
      <c r="BAE195"/>
      <c r="BAF195"/>
      <c r="BAG195"/>
      <c r="BAH195"/>
      <c r="BAI195"/>
      <c r="BAJ195"/>
      <c r="BAK195"/>
      <c r="BAL195"/>
      <c r="BAM195"/>
      <c r="BAN195"/>
      <c r="BAO195"/>
      <c r="BAP195"/>
      <c r="BAQ195"/>
      <c r="BAR195"/>
      <c r="BAS195"/>
      <c r="BAT195"/>
      <c r="BAU195"/>
      <c r="BAV195"/>
      <c r="BAW195"/>
      <c r="BAX195"/>
      <c r="BAY195"/>
      <c r="BAZ195"/>
      <c r="BBA195"/>
      <c r="BBB195"/>
      <c r="BBC195"/>
      <c r="BBD195"/>
      <c r="BBE195"/>
      <c r="BBF195"/>
      <c r="BBG195"/>
      <c r="BBH195"/>
      <c r="BBI195"/>
      <c r="BBJ195"/>
      <c r="BBK195"/>
      <c r="BBL195"/>
      <c r="BBM195"/>
      <c r="BBN195"/>
      <c r="BBO195"/>
      <c r="BBP195"/>
      <c r="BBQ195"/>
      <c r="BBR195"/>
      <c r="BBS195"/>
      <c r="BBT195"/>
      <c r="BBU195"/>
      <c r="BBV195"/>
      <c r="BBW195"/>
      <c r="BBX195"/>
      <c r="BBY195"/>
      <c r="BBZ195"/>
      <c r="BCA195"/>
      <c r="BCB195"/>
      <c r="BCC195"/>
      <c r="BCD195"/>
      <c r="BCE195"/>
      <c r="BCF195"/>
      <c r="BCG195"/>
      <c r="BCH195"/>
      <c r="BCI195"/>
      <c r="BCJ195"/>
      <c r="BCK195"/>
      <c r="BCL195"/>
      <c r="BCM195"/>
      <c r="BCN195"/>
      <c r="BCO195"/>
      <c r="BCP195"/>
      <c r="BCQ195"/>
      <c r="BCR195"/>
      <c r="BCS195"/>
      <c r="BCT195"/>
      <c r="BCU195"/>
      <c r="BCV195"/>
      <c r="BCW195"/>
      <c r="BCX195"/>
      <c r="BCY195"/>
      <c r="BCZ195"/>
      <c r="BDA195"/>
      <c r="BDB195"/>
      <c r="BDC195"/>
      <c r="BDD195"/>
      <c r="BDE195"/>
      <c r="BDF195"/>
      <c r="BDG195"/>
      <c r="BDH195"/>
      <c r="BDI195"/>
      <c r="BDJ195"/>
      <c r="BDK195"/>
      <c r="BDL195"/>
      <c r="BDM195"/>
      <c r="BDN195"/>
      <c r="BDO195"/>
      <c r="BDP195"/>
      <c r="BDQ195"/>
      <c r="BDR195"/>
      <c r="BDS195"/>
      <c r="BDT195"/>
      <c r="BDU195"/>
      <c r="BDV195"/>
      <c r="BDW195"/>
      <c r="BDX195"/>
      <c r="BDY195"/>
      <c r="BDZ195"/>
      <c r="BEA195"/>
      <c r="BEB195"/>
      <c r="BEC195"/>
      <c r="BED195"/>
      <c r="BEE195"/>
      <c r="BEF195"/>
      <c r="BEG195"/>
      <c r="BEH195"/>
      <c r="BEI195"/>
      <c r="BEJ195"/>
      <c r="BEK195"/>
      <c r="BEL195"/>
      <c r="BEM195"/>
      <c r="BEN195"/>
      <c r="BEO195"/>
      <c r="BEP195"/>
      <c r="BEQ195"/>
      <c r="BER195"/>
      <c r="BES195"/>
      <c r="BET195"/>
      <c r="BEU195"/>
      <c r="BEV195"/>
      <c r="BEW195"/>
      <c r="BEX195"/>
      <c r="BEY195"/>
      <c r="BEZ195"/>
      <c r="BFA195"/>
      <c r="BFB195"/>
      <c r="BFC195"/>
      <c r="BFD195"/>
      <c r="BFE195"/>
      <c r="BFF195"/>
      <c r="BFG195"/>
      <c r="BFH195"/>
      <c r="BFI195"/>
      <c r="BFJ195"/>
      <c r="BFK195"/>
      <c r="BFL195"/>
      <c r="BFM195"/>
      <c r="BFN195"/>
      <c r="BFO195"/>
      <c r="BFP195"/>
      <c r="BFQ195"/>
      <c r="BFR195"/>
      <c r="BFS195"/>
      <c r="BFT195"/>
      <c r="BFU195"/>
      <c r="BFV195"/>
      <c r="BFW195"/>
      <c r="BFX195"/>
      <c r="BFY195"/>
      <c r="BFZ195"/>
      <c r="BGA195"/>
      <c r="BGB195"/>
      <c r="BGC195"/>
      <c r="BGD195"/>
      <c r="BGE195"/>
      <c r="BGF195"/>
      <c r="BGG195"/>
      <c r="BGH195"/>
      <c r="BGI195"/>
      <c r="BGJ195"/>
      <c r="BGK195"/>
      <c r="BGL195"/>
      <c r="BGM195"/>
      <c r="BGN195"/>
      <c r="BGO195"/>
      <c r="BGP195"/>
      <c r="BGQ195"/>
      <c r="BGR195"/>
      <c r="BGS195"/>
      <c r="BGT195"/>
      <c r="BGU195"/>
      <c r="BGV195"/>
      <c r="BGW195"/>
      <c r="BGX195"/>
      <c r="BGY195"/>
      <c r="BGZ195"/>
      <c r="BHA195"/>
      <c r="BHB195"/>
      <c r="BHC195"/>
      <c r="BHD195"/>
      <c r="BHE195"/>
      <c r="BHF195"/>
      <c r="BHG195"/>
      <c r="BHH195"/>
      <c r="BHI195"/>
      <c r="BHJ195"/>
      <c r="BHK195"/>
      <c r="BHL195"/>
      <c r="BHM195"/>
      <c r="BHN195"/>
      <c r="BHO195"/>
      <c r="BHP195"/>
      <c r="BHQ195"/>
      <c r="BHR195"/>
      <c r="BHS195"/>
      <c r="BHT195"/>
      <c r="BHU195"/>
      <c r="BHV195"/>
      <c r="BHW195"/>
      <c r="BHX195"/>
      <c r="BHY195"/>
      <c r="BHZ195"/>
      <c r="BIA195"/>
      <c r="BIB195"/>
      <c r="BIC195"/>
      <c r="BID195"/>
      <c r="BIE195"/>
      <c r="BIF195"/>
      <c r="BIG195"/>
      <c r="BIH195"/>
      <c r="BII195"/>
      <c r="BIJ195"/>
      <c r="BIK195"/>
      <c r="BIL195"/>
      <c r="BIM195"/>
      <c r="BIN195"/>
      <c r="BIO195"/>
      <c r="BIP195"/>
      <c r="BIQ195"/>
      <c r="BIR195"/>
      <c r="BIS195"/>
      <c r="BIT195"/>
      <c r="BIU195"/>
      <c r="BIV195"/>
      <c r="BIW195"/>
      <c r="BIX195"/>
      <c r="BIY195"/>
      <c r="BIZ195"/>
      <c r="BJA195"/>
      <c r="BJB195"/>
      <c r="BJC195"/>
      <c r="BJD195"/>
      <c r="BJE195"/>
      <c r="BJF195"/>
      <c r="BJG195"/>
      <c r="BJH195"/>
      <c r="BJI195"/>
      <c r="BJJ195"/>
      <c r="BJK195"/>
      <c r="BJL195"/>
      <c r="BJM195"/>
      <c r="BJN195"/>
      <c r="BJO195"/>
      <c r="BJP195"/>
      <c r="BJQ195"/>
      <c r="BJR195"/>
      <c r="BJS195"/>
      <c r="BJT195"/>
      <c r="BJU195"/>
      <c r="BJV195"/>
      <c r="BJW195"/>
      <c r="BJX195"/>
      <c r="BJY195"/>
      <c r="BJZ195"/>
      <c r="BKA195"/>
      <c r="BKB195"/>
      <c r="BKC195"/>
      <c r="BKD195"/>
      <c r="BKE195"/>
      <c r="BKF195"/>
      <c r="BKG195"/>
      <c r="BKH195"/>
      <c r="BKI195"/>
      <c r="BKJ195"/>
      <c r="BKK195"/>
      <c r="BKL195"/>
      <c r="BKM195"/>
      <c r="BKN195"/>
      <c r="BKO195"/>
      <c r="BKP195"/>
      <c r="BKQ195"/>
      <c r="BKR195"/>
      <c r="BKS195"/>
      <c r="BKT195"/>
      <c r="BKU195"/>
      <c r="BKV195"/>
      <c r="BKW195"/>
      <c r="BKX195"/>
      <c r="BKY195"/>
      <c r="BKZ195"/>
      <c r="BLA195"/>
      <c r="BLB195"/>
      <c r="BLC195"/>
      <c r="BLD195"/>
      <c r="BLE195"/>
      <c r="BLF195"/>
      <c r="BLG195"/>
      <c r="BLH195"/>
      <c r="BLI195"/>
      <c r="BLJ195"/>
      <c r="BLK195"/>
      <c r="BLL195"/>
      <c r="BLM195"/>
      <c r="BLN195"/>
      <c r="BLO195"/>
      <c r="BLP195"/>
      <c r="BLQ195"/>
      <c r="BLR195"/>
      <c r="BLS195"/>
      <c r="BLT195"/>
      <c r="BLU195"/>
      <c r="BLV195"/>
      <c r="BLW195"/>
      <c r="BLX195"/>
      <c r="BLY195"/>
      <c r="BLZ195"/>
      <c r="BMA195"/>
      <c r="BMB195"/>
      <c r="BMC195"/>
      <c r="BMD195"/>
      <c r="BME195"/>
      <c r="BMF195"/>
      <c r="BMG195"/>
      <c r="BMH195"/>
      <c r="BMI195"/>
      <c r="BMJ195"/>
      <c r="BMK195"/>
      <c r="BML195"/>
      <c r="BMM195"/>
      <c r="BMN195"/>
      <c r="BMO195"/>
      <c r="BMP195"/>
      <c r="BMQ195"/>
      <c r="BMR195"/>
      <c r="BMS195"/>
      <c r="BMT195"/>
      <c r="BMU195"/>
      <c r="BMV195"/>
      <c r="BMW195"/>
      <c r="BMX195"/>
      <c r="BMY195"/>
      <c r="BMZ195"/>
      <c r="BNA195"/>
      <c r="BNB195"/>
      <c r="BNC195"/>
      <c r="BND195"/>
      <c r="BNE195"/>
      <c r="BNF195"/>
      <c r="BNG195"/>
      <c r="BNH195"/>
      <c r="BNI195"/>
      <c r="BNJ195"/>
      <c r="BNK195"/>
      <c r="BNL195"/>
      <c r="BNM195"/>
      <c r="BNN195"/>
      <c r="BNO195"/>
      <c r="BNP195"/>
      <c r="BNQ195"/>
      <c r="BNR195"/>
      <c r="BNS195"/>
      <c r="BNT195"/>
      <c r="BNU195"/>
      <c r="BNV195"/>
      <c r="BNW195"/>
      <c r="BNX195"/>
      <c r="BNY195"/>
      <c r="BNZ195"/>
      <c r="BOA195"/>
      <c r="BOB195"/>
      <c r="BOC195"/>
      <c r="BOD195"/>
      <c r="BOE195"/>
      <c r="BOF195"/>
      <c r="BOG195"/>
      <c r="BOH195"/>
      <c r="BOI195"/>
      <c r="BOJ195"/>
      <c r="BOK195"/>
      <c r="BOL195"/>
      <c r="BOM195"/>
      <c r="BON195"/>
      <c r="BOO195"/>
      <c r="BOP195"/>
      <c r="BOQ195"/>
      <c r="BOR195"/>
      <c r="BOS195"/>
      <c r="BOT195"/>
      <c r="BOU195"/>
      <c r="BOV195"/>
      <c r="BOW195"/>
      <c r="BOX195"/>
      <c r="BOY195"/>
      <c r="BOZ195"/>
      <c r="BPA195"/>
      <c r="BPB195"/>
      <c r="BPC195"/>
      <c r="BPD195"/>
      <c r="BPE195"/>
      <c r="BPF195"/>
      <c r="BPG195"/>
      <c r="BPH195"/>
      <c r="BPI195"/>
      <c r="BPJ195"/>
      <c r="BPK195"/>
      <c r="BPL195"/>
      <c r="BPM195"/>
      <c r="BPN195"/>
      <c r="BPO195"/>
      <c r="BPP195"/>
      <c r="BPQ195"/>
      <c r="BPR195"/>
      <c r="BPS195"/>
      <c r="BPT195"/>
      <c r="BPU195"/>
      <c r="BPV195"/>
      <c r="BPW195"/>
      <c r="BPX195"/>
      <c r="BPY195"/>
      <c r="BPZ195"/>
      <c r="BQA195"/>
      <c r="BQB195"/>
      <c r="BQC195"/>
      <c r="BQD195"/>
      <c r="BQE195"/>
      <c r="BQF195"/>
      <c r="BQG195"/>
      <c r="BQH195"/>
      <c r="BQI195"/>
      <c r="BQJ195"/>
      <c r="BQK195"/>
      <c r="BQL195"/>
      <c r="BQM195"/>
      <c r="BQN195"/>
      <c r="BQO195"/>
      <c r="BQP195"/>
      <c r="BQQ195"/>
      <c r="BQR195"/>
      <c r="BQS195"/>
      <c r="BQT195"/>
      <c r="BQU195"/>
      <c r="BQV195"/>
      <c r="BQW195"/>
      <c r="BQX195"/>
      <c r="BQY195"/>
      <c r="BQZ195"/>
      <c r="BRA195"/>
      <c r="BRB195"/>
      <c r="BRC195"/>
      <c r="BRD195"/>
      <c r="BRE195"/>
      <c r="BRF195"/>
      <c r="BRG195"/>
      <c r="BRH195"/>
      <c r="BRI195"/>
      <c r="BRJ195"/>
      <c r="BRK195"/>
      <c r="BRL195"/>
      <c r="BRM195"/>
      <c r="BRN195"/>
      <c r="BRO195"/>
      <c r="BRP195"/>
      <c r="BRQ195"/>
      <c r="BRR195"/>
      <c r="BRS195"/>
      <c r="BRT195"/>
      <c r="BRU195"/>
      <c r="BRV195"/>
      <c r="BRW195"/>
      <c r="BRX195"/>
      <c r="BRY195"/>
      <c r="BRZ195"/>
      <c r="BSA195"/>
      <c r="BSB195"/>
      <c r="BSC195"/>
      <c r="BSD195"/>
      <c r="BSE195"/>
      <c r="BSF195"/>
      <c r="BSG195"/>
      <c r="BSH195"/>
      <c r="BSI195"/>
      <c r="BSJ195"/>
      <c r="BSK195"/>
      <c r="BSL195"/>
      <c r="BSM195"/>
      <c r="BSN195"/>
      <c r="BSO195"/>
      <c r="BSP195"/>
      <c r="BSQ195"/>
      <c r="BSR195"/>
      <c r="BSS195"/>
      <c r="BST195"/>
      <c r="BSU195"/>
      <c r="BSV195"/>
      <c r="BSW195"/>
      <c r="BSX195"/>
      <c r="BSY195"/>
      <c r="BSZ195"/>
      <c r="BTA195"/>
      <c r="BTB195"/>
      <c r="BTC195"/>
      <c r="BTD195"/>
      <c r="BTE195"/>
      <c r="BTF195"/>
      <c r="BTG195"/>
      <c r="BTH195"/>
      <c r="BTI195"/>
      <c r="BTJ195"/>
      <c r="BTK195"/>
      <c r="BTL195"/>
      <c r="BTM195"/>
      <c r="BTN195"/>
      <c r="BTO195"/>
      <c r="BTP195"/>
      <c r="BTQ195"/>
      <c r="BTR195"/>
      <c r="BTS195"/>
      <c r="BTT195"/>
      <c r="BTU195"/>
      <c r="BTV195"/>
      <c r="BTW195"/>
      <c r="BTX195"/>
      <c r="BTY195"/>
      <c r="BTZ195"/>
      <c r="BUA195"/>
      <c r="BUB195"/>
      <c r="BUC195"/>
      <c r="BUD195"/>
      <c r="BUE195"/>
      <c r="BUF195"/>
      <c r="BUG195"/>
      <c r="BUH195"/>
      <c r="BUI195"/>
      <c r="BUJ195"/>
      <c r="BUK195"/>
      <c r="BUL195"/>
      <c r="BUM195"/>
      <c r="BUN195"/>
      <c r="BUO195"/>
      <c r="BUP195"/>
      <c r="BUQ195"/>
      <c r="BUR195"/>
      <c r="BUS195"/>
      <c r="BUT195"/>
      <c r="BUU195"/>
      <c r="BUV195"/>
      <c r="BUW195"/>
      <c r="BUX195"/>
      <c r="BUY195"/>
      <c r="BUZ195"/>
      <c r="BVA195"/>
      <c r="BVB195"/>
      <c r="BVC195"/>
      <c r="BVD195"/>
      <c r="BVE195"/>
      <c r="BVF195"/>
      <c r="BVG195"/>
      <c r="BVH195"/>
      <c r="BVI195"/>
      <c r="BVJ195"/>
      <c r="BVK195"/>
      <c r="BVL195"/>
      <c r="BVM195"/>
      <c r="BVN195"/>
      <c r="BVO195"/>
      <c r="BVP195"/>
      <c r="BVQ195"/>
      <c r="BVR195"/>
      <c r="BVS195"/>
      <c r="BVT195"/>
      <c r="BVU195"/>
      <c r="BVV195"/>
      <c r="BVW195"/>
      <c r="BVX195"/>
      <c r="BVY195"/>
      <c r="BVZ195"/>
      <c r="BWA195"/>
      <c r="BWB195"/>
      <c r="BWC195"/>
      <c r="BWD195"/>
      <c r="BWE195"/>
      <c r="BWF195"/>
      <c r="BWG195"/>
      <c r="BWH195"/>
      <c r="BWI195"/>
      <c r="BWJ195"/>
      <c r="BWK195"/>
      <c r="BWL195"/>
      <c r="BWM195"/>
      <c r="BWN195"/>
      <c r="BWO195"/>
      <c r="BWP195"/>
      <c r="BWQ195"/>
      <c r="BWR195"/>
      <c r="BWS195"/>
      <c r="BWT195"/>
      <c r="BWU195"/>
      <c r="BWV195"/>
      <c r="BWW195"/>
      <c r="BWX195"/>
      <c r="BWY195"/>
      <c r="BWZ195"/>
      <c r="BXA195"/>
      <c r="BXB195"/>
      <c r="BXC195"/>
      <c r="BXD195"/>
      <c r="BXE195"/>
      <c r="BXF195"/>
      <c r="BXG195"/>
      <c r="BXH195"/>
      <c r="BXI195"/>
      <c r="BXJ195"/>
      <c r="BXK195"/>
      <c r="BXL195"/>
      <c r="BXM195"/>
      <c r="BXN195"/>
      <c r="BXO195"/>
      <c r="BXP195"/>
      <c r="BXQ195"/>
      <c r="BXR195"/>
      <c r="BXS195"/>
      <c r="BXT195"/>
      <c r="BXU195"/>
      <c r="BXV195"/>
      <c r="BXW195"/>
      <c r="BXX195"/>
      <c r="BXY195"/>
      <c r="BXZ195"/>
      <c r="BYA195"/>
      <c r="BYB195"/>
      <c r="BYC195"/>
      <c r="BYD195"/>
      <c r="BYE195"/>
      <c r="BYF195"/>
      <c r="BYG195"/>
      <c r="BYH195"/>
      <c r="BYI195"/>
      <c r="BYJ195"/>
      <c r="BYK195"/>
      <c r="BYL195"/>
      <c r="BYM195"/>
      <c r="BYN195"/>
      <c r="BYO195"/>
      <c r="BYP195"/>
      <c r="BYQ195"/>
      <c r="BYR195"/>
      <c r="BYS195"/>
      <c r="BYT195"/>
      <c r="BYU195"/>
      <c r="BYV195"/>
      <c r="BYW195"/>
      <c r="BYX195"/>
      <c r="BYY195"/>
      <c r="BYZ195"/>
      <c r="BZA195"/>
      <c r="BZB195"/>
      <c r="BZC195"/>
      <c r="BZD195"/>
      <c r="BZE195"/>
      <c r="BZF195"/>
      <c r="BZG195"/>
      <c r="BZH195"/>
      <c r="BZI195"/>
      <c r="BZJ195"/>
      <c r="BZK195"/>
      <c r="BZL195"/>
      <c r="BZM195"/>
      <c r="BZN195"/>
      <c r="BZO195"/>
      <c r="BZP195"/>
      <c r="BZQ195"/>
      <c r="BZR195"/>
      <c r="BZS195"/>
      <c r="BZT195"/>
      <c r="BZU195"/>
      <c r="BZV195"/>
      <c r="BZW195"/>
      <c r="BZX195"/>
      <c r="BZY195"/>
      <c r="BZZ195"/>
      <c r="CAA195"/>
      <c r="CAB195"/>
      <c r="CAC195"/>
      <c r="CAD195"/>
      <c r="CAE195"/>
      <c r="CAF195"/>
      <c r="CAG195"/>
      <c r="CAH195"/>
      <c r="CAI195"/>
      <c r="CAJ195"/>
      <c r="CAK195"/>
      <c r="CAL195"/>
      <c r="CAM195"/>
      <c r="CAN195"/>
      <c r="CAO195"/>
      <c r="CAP195"/>
      <c r="CAQ195"/>
      <c r="CAR195"/>
      <c r="CAS195"/>
      <c r="CAT195"/>
      <c r="CAU195"/>
      <c r="CAV195"/>
      <c r="CAW195"/>
      <c r="CAX195"/>
      <c r="CAY195"/>
      <c r="CAZ195"/>
      <c r="CBA195"/>
      <c r="CBB195"/>
      <c r="CBC195"/>
      <c r="CBD195"/>
      <c r="CBE195"/>
      <c r="CBF195"/>
      <c r="CBG195"/>
      <c r="CBH195"/>
      <c r="CBI195"/>
      <c r="CBJ195"/>
      <c r="CBK195"/>
      <c r="CBL195"/>
      <c r="CBM195"/>
      <c r="CBN195"/>
      <c r="CBO195"/>
      <c r="CBP195"/>
      <c r="CBQ195"/>
      <c r="CBR195"/>
      <c r="CBS195"/>
      <c r="CBT195"/>
      <c r="CBU195"/>
      <c r="CBV195"/>
      <c r="CBW195"/>
      <c r="CBX195"/>
      <c r="CBY195"/>
      <c r="CBZ195"/>
      <c r="CCA195"/>
      <c r="CCB195"/>
      <c r="CCC195"/>
      <c r="CCD195"/>
      <c r="CCE195"/>
      <c r="CCF195"/>
      <c r="CCG195"/>
      <c r="CCH195"/>
      <c r="CCI195"/>
      <c r="CCJ195"/>
      <c r="CCK195"/>
      <c r="CCL195"/>
      <c r="CCM195"/>
      <c r="CCN195"/>
      <c r="CCO195"/>
      <c r="CCP195"/>
      <c r="CCQ195"/>
      <c r="CCR195"/>
      <c r="CCS195"/>
      <c r="CCT195"/>
      <c r="CCU195"/>
      <c r="CCV195"/>
      <c r="CCW195"/>
      <c r="CCX195"/>
      <c r="CCY195"/>
      <c r="CCZ195"/>
      <c r="CDA195"/>
      <c r="CDB195"/>
      <c r="CDC195"/>
      <c r="CDD195"/>
      <c r="CDE195"/>
      <c r="CDF195"/>
      <c r="CDG195"/>
      <c r="CDH195"/>
      <c r="CDI195"/>
      <c r="CDJ195"/>
      <c r="CDK195"/>
      <c r="CDL195"/>
      <c r="CDM195"/>
      <c r="CDN195"/>
      <c r="CDO195"/>
      <c r="CDP195"/>
      <c r="CDQ195"/>
      <c r="CDR195"/>
      <c r="CDS195"/>
      <c r="CDT195"/>
      <c r="CDU195"/>
      <c r="CDV195"/>
      <c r="CDW195"/>
      <c r="CDX195"/>
      <c r="CDY195"/>
      <c r="CDZ195"/>
      <c r="CEA195"/>
      <c r="CEB195"/>
      <c r="CEC195"/>
      <c r="CED195"/>
      <c r="CEE195"/>
      <c r="CEF195"/>
      <c r="CEG195"/>
      <c r="CEH195"/>
      <c r="CEI195"/>
      <c r="CEJ195"/>
      <c r="CEK195"/>
      <c r="CEL195"/>
      <c r="CEM195"/>
      <c r="CEN195"/>
      <c r="CEO195"/>
      <c r="CEP195"/>
      <c r="CEQ195"/>
      <c r="CER195"/>
      <c r="CES195"/>
      <c r="CET195"/>
      <c r="CEU195"/>
      <c r="CEV195"/>
      <c r="CEW195"/>
      <c r="CEX195"/>
      <c r="CEY195"/>
      <c r="CEZ195"/>
      <c r="CFA195"/>
      <c r="CFB195"/>
      <c r="CFC195"/>
      <c r="CFD195"/>
      <c r="CFE195"/>
      <c r="CFF195"/>
      <c r="CFG195"/>
      <c r="CFH195"/>
      <c r="CFI195"/>
      <c r="CFJ195"/>
      <c r="CFK195"/>
      <c r="CFL195"/>
      <c r="CFM195"/>
      <c r="CFN195"/>
      <c r="CFO195"/>
      <c r="CFP195"/>
      <c r="CFQ195"/>
      <c r="CFR195"/>
      <c r="CFS195"/>
      <c r="CFT195"/>
      <c r="CFU195"/>
      <c r="CFV195"/>
      <c r="CFW195"/>
      <c r="CFX195"/>
      <c r="CFY195"/>
      <c r="CFZ195"/>
      <c r="CGA195"/>
      <c r="CGB195"/>
      <c r="CGC195"/>
      <c r="CGD195"/>
      <c r="CGE195"/>
      <c r="CGF195"/>
      <c r="CGG195"/>
      <c r="CGH195"/>
      <c r="CGI195"/>
      <c r="CGJ195"/>
      <c r="CGK195"/>
      <c r="CGL195"/>
      <c r="CGM195"/>
      <c r="CGN195"/>
      <c r="CGO195"/>
      <c r="CGP195"/>
      <c r="CGQ195"/>
      <c r="CGR195"/>
      <c r="CGS195"/>
      <c r="CGT195"/>
      <c r="CGU195"/>
      <c r="CGV195"/>
      <c r="CGW195"/>
      <c r="CGX195"/>
      <c r="CGY195"/>
      <c r="CGZ195"/>
      <c r="CHA195"/>
      <c r="CHB195"/>
      <c r="CHC195"/>
      <c r="CHD195"/>
      <c r="CHE195"/>
      <c r="CHF195"/>
      <c r="CHG195"/>
      <c r="CHH195"/>
      <c r="CHI195"/>
      <c r="CHJ195"/>
      <c r="CHK195"/>
      <c r="CHL195"/>
      <c r="CHM195"/>
      <c r="CHN195"/>
      <c r="CHO195"/>
      <c r="CHP195"/>
      <c r="CHQ195"/>
      <c r="CHR195"/>
      <c r="CHS195"/>
      <c r="CHT195"/>
      <c r="CHU195"/>
      <c r="CHV195"/>
      <c r="CHW195"/>
      <c r="CHX195"/>
      <c r="CHY195"/>
      <c r="CHZ195"/>
      <c r="CIA195"/>
      <c r="CIB195"/>
      <c r="CIC195"/>
      <c r="CID195"/>
      <c r="CIE195"/>
      <c r="CIF195"/>
      <c r="CIG195"/>
      <c r="CIH195"/>
      <c r="CII195"/>
      <c r="CIJ195"/>
      <c r="CIK195"/>
      <c r="CIL195"/>
      <c r="CIM195"/>
      <c r="CIN195"/>
      <c r="CIO195"/>
      <c r="CIP195"/>
      <c r="CIQ195"/>
      <c r="CIR195"/>
      <c r="CIS195"/>
      <c r="CIT195"/>
      <c r="CIU195"/>
      <c r="CIV195"/>
      <c r="CIW195"/>
      <c r="CIX195"/>
      <c r="CIY195"/>
      <c r="CIZ195"/>
      <c r="CJA195"/>
      <c r="CJB195"/>
      <c r="CJC195"/>
      <c r="CJD195"/>
      <c r="CJE195"/>
      <c r="CJF195"/>
      <c r="CJG195"/>
      <c r="CJH195"/>
      <c r="CJI195"/>
      <c r="CJJ195"/>
      <c r="CJK195"/>
      <c r="CJL195"/>
      <c r="CJM195"/>
      <c r="CJN195"/>
      <c r="CJO195"/>
      <c r="CJP195"/>
      <c r="CJQ195"/>
      <c r="CJR195"/>
      <c r="CJS195"/>
      <c r="CJT195"/>
      <c r="CJU195"/>
      <c r="CJV195"/>
      <c r="CJW195"/>
      <c r="CJX195"/>
      <c r="CJY195"/>
      <c r="CJZ195"/>
      <c r="CKA195"/>
      <c r="CKB195"/>
      <c r="CKC195"/>
      <c r="CKD195"/>
      <c r="CKE195"/>
      <c r="CKF195"/>
      <c r="CKG195"/>
      <c r="CKH195"/>
      <c r="CKI195"/>
      <c r="CKJ195"/>
      <c r="CKK195"/>
      <c r="CKL195"/>
      <c r="CKM195"/>
      <c r="CKN195"/>
      <c r="CKO195"/>
      <c r="CKP195"/>
      <c r="CKQ195"/>
      <c r="CKR195"/>
      <c r="CKS195"/>
      <c r="CKT195"/>
      <c r="CKU195"/>
      <c r="CKV195"/>
      <c r="CKW195"/>
      <c r="CKX195"/>
      <c r="CKY195"/>
      <c r="CKZ195"/>
      <c r="CLA195"/>
      <c r="CLB195"/>
      <c r="CLC195"/>
      <c r="CLD195"/>
      <c r="CLE195"/>
      <c r="CLF195"/>
      <c r="CLG195"/>
      <c r="CLH195"/>
      <c r="CLI195"/>
      <c r="CLJ195"/>
      <c r="CLK195"/>
      <c r="CLL195"/>
      <c r="CLM195"/>
      <c r="CLN195"/>
      <c r="CLO195"/>
      <c r="CLP195"/>
      <c r="CLQ195"/>
      <c r="CLR195"/>
      <c r="CLS195"/>
      <c r="CLT195"/>
      <c r="CLU195"/>
      <c r="CLV195"/>
      <c r="CLW195"/>
      <c r="CLX195"/>
      <c r="CLY195"/>
      <c r="CLZ195"/>
      <c r="CMA195"/>
      <c r="CMB195"/>
      <c r="CMC195"/>
      <c r="CMD195"/>
      <c r="CME195"/>
      <c r="CMF195"/>
      <c r="CMG195"/>
      <c r="CMH195"/>
      <c r="CMI195"/>
      <c r="CMJ195"/>
      <c r="CMK195"/>
      <c r="CML195"/>
      <c r="CMM195"/>
      <c r="CMN195"/>
      <c r="CMO195"/>
      <c r="CMP195"/>
      <c r="CMQ195"/>
      <c r="CMR195"/>
      <c r="CMS195"/>
      <c r="CMT195"/>
      <c r="CMU195"/>
      <c r="CMV195"/>
      <c r="CMW195"/>
      <c r="CMX195"/>
      <c r="CMY195"/>
      <c r="CMZ195"/>
      <c r="CNA195"/>
      <c r="CNB195"/>
      <c r="CNC195"/>
      <c r="CND195"/>
      <c r="CNE195"/>
      <c r="CNF195"/>
      <c r="CNG195"/>
      <c r="CNH195"/>
      <c r="CNI195"/>
      <c r="CNJ195"/>
      <c r="CNK195"/>
      <c r="CNL195"/>
      <c r="CNM195"/>
      <c r="CNN195"/>
      <c r="CNO195"/>
      <c r="CNP195"/>
      <c r="CNQ195"/>
      <c r="CNR195"/>
      <c r="CNS195"/>
      <c r="CNT195"/>
      <c r="CNU195"/>
      <c r="CNV195"/>
      <c r="CNW195"/>
      <c r="CNX195"/>
      <c r="CNY195"/>
      <c r="CNZ195"/>
      <c r="COA195"/>
      <c r="COB195"/>
      <c r="COC195"/>
      <c r="COD195"/>
      <c r="COE195"/>
      <c r="COF195"/>
      <c r="COG195"/>
      <c r="COH195"/>
      <c r="COI195"/>
      <c r="COJ195"/>
      <c r="COK195"/>
      <c r="COL195"/>
      <c r="COM195"/>
      <c r="CON195"/>
      <c r="COO195"/>
      <c r="COP195"/>
      <c r="COQ195"/>
      <c r="COR195"/>
      <c r="COS195"/>
      <c r="COT195"/>
      <c r="COU195"/>
      <c r="COV195"/>
      <c r="COW195"/>
      <c r="COX195"/>
      <c r="COY195"/>
      <c r="COZ195"/>
      <c r="CPA195"/>
      <c r="CPB195"/>
      <c r="CPC195"/>
      <c r="CPD195"/>
      <c r="CPE195"/>
      <c r="CPF195"/>
      <c r="CPG195"/>
      <c r="CPH195"/>
      <c r="CPI195"/>
      <c r="CPJ195"/>
      <c r="CPK195"/>
      <c r="CPL195"/>
      <c r="CPM195"/>
      <c r="CPN195"/>
      <c r="CPO195"/>
      <c r="CPP195"/>
      <c r="CPQ195"/>
      <c r="CPR195"/>
      <c r="CPS195"/>
      <c r="CPT195"/>
      <c r="CPU195"/>
      <c r="CPV195"/>
      <c r="CPW195"/>
      <c r="CPX195"/>
      <c r="CPY195"/>
      <c r="CPZ195"/>
      <c r="CQA195"/>
      <c r="CQB195"/>
      <c r="CQC195"/>
      <c r="CQD195"/>
      <c r="CQE195"/>
      <c r="CQF195"/>
      <c r="CQG195"/>
      <c r="CQH195"/>
      <c r="CQI195"/>
      <c r="CQJ195"/>
      <c r="CQK195"/>
      <c r="CQL195"/>
      <c r="CQM195"/>
      <c r="CQN195"/>
      <c r="CQO195"/>
      <c r="CQP195"/>
      <c r="CQQ195"/>
      <c r="CQR195"/>
      <c r="CQS195"/>
      <c r="CQT195"/>
      <c r="CQU195"/>
      <c r="CQV195"/>
      <c r="CQW195"/>
      <c r="CQX195"/>
      <c r="CQY195"/>
      <c r="CQZ195"/>
      <c r="CRA195"/>
      <c r="CRB195"/>
      <c r="CRC195"/>
      <c r="CRD195"/>
      <c r="CRE195"/>
      <c r="CRF195"/>
      <c r="CRG195"/>
      <c r="CRH195"/>
      <c r="CRI195"/>
      <c r="CRJ195"/>
      <c r="CRK195"/>
      <c r="CRL195"/>
      <c r="CRM195"/>
      <c r="CRN195"/>
      <c r="CRO195"/>
      <c r="CRP195"/>
      <c r="CRQ195"/>
      <c r="CRR195"/>
      <c r="CRS195"/>
      <c r="CRT195"/>
      <c r="CRU195"/>
      <c r="CRV195"/>
      <c r="CRW195"/>
      <c r="CRX195"/>
      <c r="CRY195"/>
      <c r="CRZ195"/>
      <c r="CSA195"/>
      <c r="CSB195"/>
      <c r="CSC195"/>
      <c r="CSD195"/>
      <c r="CSE195"/>
      <c r="CSF195"/>
      <c r="CSG195"/>
      <c r="CSH195"/>
      <c r="CSI195"/>
      <c r="CSJ195"/>
      <c r="CSK195"/>
      <c r="CSL195"/>
      <c r="CSM195"/>
      <c r="CSN195"/>
      <c r="CSO195"/>
      <c r="CSP195"/>
      <c r="CSQ195"/>
      <c r="CSR195"/>
      <c r="CSS195"/>
      <c r="CST195"/>
      <c r="CSU195"/>
      <c r="CSV195"/>
      <c r="CSW195"/>
      <c r="CSX195"/>
      <c r="CSY195"/>
      <c r="CSZ195"/>
      <c r="CTA195"/>
      <c r="CTB195"/>
      <c r="CTC195"/>
      <c r="CTD195"/>
      <c r="CTE195"/>
      <c r="CTF195"/>
      <c r="CTG195"/>
      <c r="CTH195"/>
      <c r="CTI195"/>
      <c r="CTJ195"/>
      <c r="CTK195"/>
      <c r="CTL195"/>
      <c r="CTM195"/>
      <c r="CTN195"/>
      <c r="CTO195"/>
      <c r="CTP195"/>
      <c r="CTQ195"/>
      <c r="CTR195"/>
      <c r="CTS195"/>
      <c r="CTT195"/>
      <c r="CTU195"/>
      <c r="CTV195"/>
      <c r="CTW195"/>
      <c r="CTX195"/>
      <c r="CTY195"/>
      <c r="CTZ195"/>
      <c r="CUA195"/>
      <c r="CUB195"/>
      <c r="CUC195"/>
      <c r="CUD195"/>
      <c r="CUE195"/>
      <c r="CUF195"/>
      <c r="CUG195"/>
      <c r="CUH195"/>
      <c r="CUI195"/>
      <c r="CUJ195"/>
      <c r="CUK195"/>
      <c r="CUL195"/>
      <c r="CUM195"/>
      <c r="CUN195"/>
      <c r="CUO195"/>
      <c r="CUP195"/>
      <c r="CUQ195"/>
      <c r="CUR195"/>
      <c r="CUS195"/>
      <c r="CUT195"/>
      <c r="CUU195"/>
      <c r="CUV195"/>
      <c r="CUW195"/>
      <c r="CUX195"/>
      <c r="CUY195"/>
      <c r="CUZ195"/>
      <c r="CVA195"/>
      <c r="CVB195"/>
      <c r="CVC195"/>
      <c r="CVD195"/>
      <c r="CVE195"/>
      <c r="CVF195"/>
      <c r="CVG195"/>
      <c r="CVH195"/>
      <c r="CVI195"/>
      <c r="CVJ195"/>
      <c r="CVK195"/>
      <c r="CVL195"/>
      <c r="CVM195"/>
      <c r="CVN195"/>
      <c r="CVO195"/>
      <c r="CVP195"/>
      <c r="CVQ195"/>
      <c r="CVR195"/>
      <c r="CVS195"/>
      <c r="CVT195"/>
      <c r="CVU195"/>
      <c r="CVV195"/>
      <c r="CVW195"/>
      <c r="CVX195"/>
      <c r="CVY195"/>
      <c r="CVZ195"/>
      <c r="CWA195"/>
      <c r="CWB195"/>
      <c r="CWC195"/>
      <c r="CWD195"/>
      <c r="CWE195"/>
      <c r="CWF195"/>
      <c r="CWG195"/>
      <c r="CWH195"/>
      <c r="CWI195"/>
      <c r="CWJ195"/>
      <c r="CWK195"/>
      <c r="CWL195"/>
      <c r="CWM195"/>
      <c r="CWN195"/>
      <c r="CWO195"/>
      <c r="CWP195"/>
      <c r="CWQ195"/>
      <c r="CWR195"/>
      <c r="CWS195"/>
      <c r="CWT195"/>
      <c r="CWU195"/>
      <c r="CWV195"/>
      <c r="CWW195"/>
      <c r="CWX195"/>
      <c r="CWY195"/>
      <c r="CWZ195"/>
      <c r="CXA195"/>
      <c r="CXB195"/>
      <c r="CXC195"/>
      <c r="CXD195"/>
      <c r="CXE195"/>
      <c r="CXF195"/>
      <c r="CXG195"/>
      <c r="CXH195"/>
      <c r="CXI195"/>
      <c r="CXJ195"/>
      <c r="CXK195"/>
      <c r="CXL195"/>
      <c r="CXM195"/>
      <c r="CXN195"/>
      <c r="CXO195"/>
      <c r="CXP195"/>
      <c r="CXQ195"/>
      <c r="CXR195"/>
      <c r="CXS195"/>
      <c r="CXT195"/>
      <c r="CXU195"/>
      <c r="CXV195"/>
      <c r="CXW195"/>
      <c r="CXX195"/>
      <c r="CXY195"/>
      <c r="CXZ195"/>
      <c r="CYA195"/>
      <c r="CYB195"/>
      <c r="CYC195"/>
      <c r="CYD195"/>
      <c r="CYE195"/>
      <c r="CYF195"/>
      <c r="CYG195"/>
      <c r="CYH195"/>
      <c r="CYI195"/>
      <c r="CYJ195"/>
      <c r="CYK195"/>
      <c r="CYL195"/>
      <c r="CYM195"/>
      <c r="CYN195"/>
      <c r="CYO195"/>
      <c r="CYP195"/>
      <c r="CYQ195"/>
      <c r="CYR195"/>
      <c r="CYS195"/>
      <c r="CYT195"/>
      <c r="CYU195"/>
      <c r="CYV195"/>
      <c r="CYW195"/>
      <c r="CYX195"/>
      <c r="CYY195"/>
      <c r="CYZ195"/>
      <c r="CZA195"/>
      <c r="CZB195"/>
      <c r="CZC195"/>
      <c r="CZD195"/>
      <c r="CZE195"/>
      <c r="CZF195"/>
      <c r="CZG195"/>
      <c r="CZH195"/>
      <c r="CZI195"/>
      <c r="CZJ195"/>
      <c r="CZK195"/>
      <c r="CZL195"/>
      <c r="CZM195"/>
      <c r="CZN195"/>
      <c r="CZO195"/>
      <c r="CZP195"/>
      <c r="CZQ195"/>
      <c r="CZR195"/>
      <c r="CZS195"/>
      <c r="CZT195"/>
      <c r="CZU195"/>
      <c r="CZV195"/>
      <c r="CZW195"/>
      <c r="CZX195"/>
      <c r="CZY195"/>
      <c r="CZZ195"/>
      <c r="DAA195"/>
      <c r="DAB195"/>
      <c r="DAC195"/>
      <c r="DAD195"/>
      <c r="DAE195"/>
      <c r="DAF195"/>
      <c r="DAG195"/>
      <c r="DAH195"/>
      <c r="DAI195"/>
      <c r="DAJ195"/>
      <c r="DAK195"/>
      <c r="DAL195"/>
      <c r="DAM195"/>
      <c r="DAN195"/>
      <c r="DAO195"/>
      <c r="DAP195"/>
      <c r="DAQ195"/>
      <c r="DAR195"/>
      <c r="DAS195"/>
      <c r="DAT195"/>
      <c r="DAU195"/>
      <c r="DAV195"/>
      <c r="DAW195"/>
      <c r="DAX195"/>
      <c r="DAY195"/>
      <c r="DAZ195"/>
      <c r="DBA195"/>
      <c r="DBB195"/>
      <c r="DBC195"/>
      <c r="DBD195"/>
      <c r="DBE195"/>
      <c r="DBF195"/>
      <c r="DBG195"/>
      <c r="DBH195"/>
      <c r="DBI195"/>
      <c r="DBJ195"/>
      <c r="DBK195"/>
      <c r="DBL195"/>
      <c r="DBM195"/>
      <c r="DBN195"/>
      <c r="DBO195"/>
      <c r="DBP195"/>
      <c r="DBQ195"/>
      <c r="DBR195"/>
      <c r="DBS195"/>
      <c r="DBT195"/>
      <c r="DBU195"/>
      <c r="DBV195"/>
      <c r="DBW195"/>
      <c r="DBX195"/>
      <c r="DBY195"/>
      <c r="DBZ195"/>
      <c r="DCA195"/>
      <c r="DCB195"/>
      <c r="DCC195"/>
      <c r="DCD195"/>
      <c r="DCE195"/>
      <c r="DCF195"/>
      <c r="DCG195"/>
      <c r="DCH195"/>
      <c r="DCI195"/>
      <c r="DCJ195"/>
      <c r="DCK195"/>
      <c r="DCL195"/>
      <c r="DCM195"/>
      <c r="DCN195"/>
      <c r="DCO195"/>
      <c r="DCP195"/>
      <c r="DCQ195"/>
      <c r="DCR195"/>
      <c r="DCS195"/>
      <c r="DCT195"/>
      <c r="DCU195"/>
      <c r="DCV195"/>
      <c r="DCW195"/>
      <c r="DCX195"/>
      <c r="DCY195"/>
      <c r="DCZ195"/>
      <c r="DDA195"/>
      <c r="DDB195"/>
      <c r="DDC195"/>
      <c r="DDD195"/>
      <c r="DDE195"/>
      <c r="DDF195"/>
      <c r="DDG195"/>
      <c r="DDH195"/>
      <c r="DDI195"/>
      <c r="DDJ195"/>
      <c r="DDK195"/>
      <c r="DDL195"/>
      <c r="DDM195"/>
      <c r="DDN195"/>
      <c r="DDO195"/>
      <c r="DDP195"/>
      <c r="DDQ195"/>
      <c r="DDR195"/>
      <c r="DDS195"/>
      <c r="DDT195"/>
      <c r="DDU195"/>
      <c r="DDV195"/>
      <c r="DDW195"/>
      <c r="DDX195"/>
      <c r="DDY195"/>
      <c r="DDZ195"/>
      <c r="DEA195"/>
      <c r="DEB195"/>
      <c r="DEC195"/>
      <c r="DED195"/>
      <c r="DEE195"/>
      <c r="DEF195"/>
      <c r="DEG195"/>
      <c r="DEH195"/>
      <c r="DEI195"/>
      <c r="DEJ195"/>
      <c r="DEK195"/>
      <c r="DEL195"/>
      <c r="DEM195"/>
      <c r="DEN195"/>
      <c r="DEO195"/>
      <c r="DEP195"/>
      <c r="DEQ195"/>
      <c r="DER195"/>
      <c r="DES195"/>
      <c r="DET195"/>
      <c r="DEU195"/>
      <c r="DEV195"/>
      <c r="DEW195"/>
      <c r="DEX195"/>
      <c r="DEY195"/>
      <c r="DEZ195"/>
      <c r="DFA195"/>
      <c r="DFB195"/>
      <c r="DFC195"/>
      <c r="DFD195"/>
      <c r="DFE195"/>
      <c r="DFF195"/>
      <c r="DFG195"/>
      <c r="DFH195"/>
      <c r="DFI195"/>
      <c r="DFJ195"/>
      <c r="DFK195"/>
      <c r="DFL195"/>
      <c r="DFM195"/>
      <c r="DFN195"/>
      <c r="DFO195"/>
      <c r="DFP195"/>
      <c r="DFQ195"/>
      <c r="DFR195"/>
      <c r="DFS195"/>
      <c r="DFT195"/>
      <c r="DFU195"/>
      <c r="DFV195"/>
      <c r="DFW195"/>
      <c r="DFX195"/>
      <c r="DFY195"/>
      <c r="DFZ195"/>
      <c r="DGA195"/>
      <c r="DGB195"/>
      <c r="DGC195"/>
      <c r="DGD195"/>
      <c r="DGE195"/>
      <c r="DGF195"/>
      <c r="DGG195"/>
      <c r="DGH195"/>
      <c r="DGI195"/>
      <c r="DGJ195"/>
      <c r="DGK195"/>
      <c r="DGL195"/>
      <c r="DGM195"/>
      <c r="DGN195"/>
      <c r="DGO195"/>
      <c r="DGP195"/>
      <c r="DGQ195"/>
      <c r="DGR195"/>
      <c r="DGS195"/>
      <c r="DGT195"/>
      <c r="DGU195"/>
      <c r="DGV195"/>
      <c r="DGW195"/>
      <c r="DGX195"/>
      <c r="DGY195"/>
      <c r="DGZ195"/>
      <c r="DHA195"/>
      <c r="DHB195"/>
      <c r="DHC195"/>
      <c r="DHD195"/>
      <c r="DHE195"/>
      <c r="DHF195"/>
      <c r="DHG195"/>
      <c r="DHH195"/>
      <c r="DHI195"/>
      <c r="DHJ195"/>
      <c r="DHK195"/>
      <c r="DHL195"/>
      <c r="DHM195"/>
      <c r="DHN195"/>
      <c r="DHO195"/>
      <c r="DHP195"/>
      <c r="DHQ195"/>
      <c r="DHR195"/>
      <c r="DHS195"/>
      <c r="DHT195"/>
      <c r="DHU195"/>
      <c r="DHV195"/>
      <c r="DHW195"/>
      <c r="DHX195"/>
      <c r="DHY195"/>
      <c r="DHZ195"/>
      <c r="DIA195"/>
      <c r="DIB195"/>
      <c r="DIC195"/>
      <c r="DID195"/>
      <c r="DIE195"/>
      <c r="DIF195"/>
      <c r="DIG195"/>
      <c r="DIH195"/>
      <c r="DII195"/>
      <c r="DIJ195"/>
      <c r="DIK195"/>
      <c r="DIL195"/>
      <c r="DIM195"/>
      <c r="DIN195"/>
      <c r="DIO195"/>
      <c r="DIP195"/>
      <c r="DIQ195"/>
      <c r="DIR195"/>
      <c r="DIS195"/>
      <c r="DIT195"/>
      <c r="DIU195"/>
      <c r="DIV195"/>
      <c r="DIW195"/>
      <c r="DIX195"/>
      <c r="DIY195"/>
      <c r="DIZ195"/>
      <c r="DJA195"/>
      <c r="DJB195"/>
      <c r="DJC195"/>
      <c r="DJD195"/>
      <c r="DJE195"/>
      <c r="DJF195"/>
      <c r="DJG195"/>
      <c r="DJH195"/>
      <c r="DJI195"/>
      <c r="DJJ195"/>
      <c r="DJK195"/>
      <c r="DJL195"/>
      <c r="DJM195"/>
      <c r="DJN195"/>
      <c r="DJO195"/>
      <c r="DJP195"/>
      <c r="DJQ195"/>
      <c r="DJR195"/>
      <c r="DJS195"/>
      <c r="DJT195"/>
      <c r="DJU195"/>
      <c r="DJV195"/>
      <c r="DJW195"/>
      <c r="DJX195"/>
      <c r="DJY195"/>
      <c r="DJZ195"/>
      <c r="DKA195"/>
      <c r="DKB195"/>
      <c r="DKC195"/>
      <c r="DKD195"/>
      <c r="DKE195"/>
      <c r="DKF195"/>
      <c r="DKG195"/>
      <c r="DKH195"/>
      <c r="DKI195"/>
      <c r="DKJ195"/>
      <c r="DKK195"/>
      <c r="DKL195"/>
      <c r="DKM195"/>
      <c r="DKN195"/>
      <c r="DKO195"/>
      <c r="DKP195"/>
      <c r="DKQ195"/>
      <c r="DKR195"/>
      <c r="DKS195"/>
      <c r="DKT195"/>
      <c r="DKU195"/>
      <c r="DKV195"/>
      <c r="DKW195"/>
      <c r="DKX195"/>
      <c r="DKY195"/>
      <c r="DKZ195"/>
      <c r="DLA195"/>
      <c r="DLB195"/>
      <c r="DLC195"/>
      <c r="DLD195"/>
      <c r="DLE195"/>
      <c r="DLF195"/>
      <c r="DLG195"/>
      <c r="DLH195"/>
      <c r="DLI195"/>
      <c r="DLJ195"/>
      <c r="DLK195"/>
      <c r="DLL195"/>
      <c r="DLM195"/>
      <c r="DLN195"/>
      <c r="DLO195"/>
      <c r="DLP195"/>
      <c r="DLQ195"/>
      <c r="DLR195"/>
      <c r="DLS195"/>
      <c r="DLT195"/>
      <c r="DLU195"/>
      <c r="DLV195"/>
      <c r="DLW195"/>
      <c r="DLX195"/>
      <c r="DLY195"/>
      <c r="DLZ195"/>
      <c r="DMA195"/>
      <c r="DMB195"/>
      <c r="DMC195"/>
      <c r="DMD195"/>
      <c r="DME195"/>
      <c r="DMF195"/>
      <c r="DMG195"/>
      <c r="DMH195"/>
      <c r="DMI195"/>
      <c r="DMJ195"/>
      <c r="DMK195"/>
      <c r="DML195"/>
      <c r="DMM195"/>
      <c r="DMN195"/>
      <c r="DMO195"/>
      <c r="DMP195"/>
      <c r="DMQ195"/>
      <c r="DMR195"/>
      <c r="DMS195"/>
      <c r="DMT195"/>
      <c r="DMU195"/>
      <c r="DMV195"/>
      <c r="DMW195"/>
      <c r="DMX195"/>
      <c r="DMY195"/>
      <c r="DMZ195"/>
      <c r="DNA195"/>
      <c r="DNB195"/>
      <c r="DNC195"/>
      <c r="DND195"/>
      <c r="DNE195"/>
      <c r="DNF195"/>
      <c r="DNG195"/>
      <c r="DNH195"/>
      <c r="DNI195"/>
      <c r="DNJ195"/>
      <c r="DNK195"/>
      <c r="DNL195"/>
      <c r="DNM195"/>
      <c r="DNN195"/>
      <c r="DNO195"/>
      <c r="DNP195"/>
      <c r="DNQ195"/>
      <c r="DNR195"/>
      <c r="DNS195"/>
      <c r="DNT195"/>
      <c r="DNU195"/>
      <c r="DNV195"/>
      <c r="DNW195"/>
      <c r="DNX195"/>
      <c r="DNY195"/>
      <c r="DNZ195"/>
      <c r="DOA195"/>
      <c r="DOB195"/>
      <c r="DOC195"/>
      <c r="DOD195"/>
      <c r="DOE195"/>
      <c r="DOF195"/>
      <c r="DOG195"/>
      <c r="DOH195"/>
      <c r="DOI195"/>
      <c r="DOJ195"/>
      <c r="DOK195"/>
      <c r="DOL195"/>
      <c r="DOM195"/>
      <c r="DON195"/>
      <c r="DOO195"/>
      <c r="DOP195"/>
      <c r="DOQ195"/>
      <c r="DOR195"/>
      <c r="DOS195"/>
      <c r="DOT195"/>
      <c r="DOU195"/>
      <c r="DOV195"/>
      <c r="DOW195"/>
      <c r="DOX195"/>
      <c r="DOY195"/>
      <c r="DOZ195"/>
      <c r="DPA195"/>
      <c r="DPB195"/>
      <c r="DPC195"/>
      <c r="DPD195"/>
      <c r="DPE195"/>
      <c r="DPF195"/>
      <c r="DPG195"/>
      <c r="DPH195"/>
      <c r="DPI195"/>
      <c r="DPJ195"/>
      <c r="DPK195"/>
      <c r="DPL195"/>
      <c r="DPM195"/>
      <c r="DPN195"/>
      <c r="DPO195"/>
      <c r="DPP195"/>
      <c r="DPQ195"/>
      <c r="DPR195"/>
      <c r="DPS195"/>
      <c r="DPT195"/>
      <c r="DPU195"/>
      <c r="DPV195"/>
      <c r="DPW195"/>
      <c r="DPX195"/>
      <c r="DPY195"/>
      <c r="DPZ195"/>
      <c r="DQA195"/>
      <c r="DQB195"/>
      <c r="DQC195"/>
      <c r="DQD195"/>
      <c r="DQE195"/>
      <c r="DQF195"/>
      <c r="DQG195"/>
      <c r="DQH195"/>
      <c r="DQI195"/>
      <c r="DQJ195"/>
      <c r="DQK195"/>
      <c r="DQL195"/>
      <c r="DQM195"/>
      <c r="DQN195"/>
      <c r="DQO195"/>
      <c r="DQP195"/>
      <c r="DQQ195"/>
      <c r="DQR195"/>
      <c r="DQS195"/>
      <c r="DQT195"/>
      <c r="DQU195"/>
      <c r="DQV195"/>
      <c r="DQW195"/>
      <c r="DQX195"/>
      <c r="DQY195"/>
      <c r="DQZ195"/>
      <c r="DRA195"/>
      <c r="DRB195"/>
      <c r="DRC195"/>
      <c r="DRD195"/>
      <c r="DRE195"/>
      <c r="DRF195"/>
      <c r="DRG195"/>
      <c r="DRH195"/>
      <c r="DRI195"/>
      <c r="DRJ195"/>
      <c r="DRK195"/>
      <c r="DRL195"/>
      <c r="DRM195"/>
      <c r="DRN195"/>
      <c r="DRO195"/>
      <c r="DRP195"/>
      <c r="DRQ195"/>
      <c r="DRR195"/>
      <c r="DRS195"/>
      <c r="DRT195"/>
      <c r="DRU195"/>
      <c r="DRV195"/>
      <c r="DRW195"/>
      <c r="DRX195"/>
      <c r="DRY195"/>
      <c r="DRZ195"/>
      <c r="DSA195"/>
      <c r="DSB195"/>
      <c r="DSC195"/>
      <c r="DSD195"/>
      <c r="DSE195"/>
      <c r="DSF195"/>
      <c r="DSG195"/>
      <c r="DSH195"/>
      <c r="DSI195"/>
      <c r="DSJ195"/>
      <c r="DSK195"/>
      <c r="DSL195"/>
      <c r="DSM195"/>
      <c r="DSN195"/>
      <c r="DSO195"/>
      <c r="DSP195"/>
      <c r="DSQ195"/>
      <c r="DSR195"/>
      <c r="DSS195"/>
      <c r="DST195"/>
      <c r="DSU195"/>
      <c r="DSV195"/>
      <c r="DSW195"/>
      <c r="DSX195"/>
      <c r="DSY195"/>
      <c r="DSZ195"/>
      <c r="DTA195"/>
      <c r="DTB195"/>
      <c r="DTC195"/>
      <c r="DTD195"/>
      <c r="DTE195"/>
      <c r="DTF195"/>
      <c r="DTG195"/>
      <c r="DTH195"/>
      <c r="DTI195"/>
      <c r="DTJ195"/>
      <c r="DTK195"/>
      <c r="DTL195"/>
      <c r="DTM195"/>
      <c r="DTN195"/>
      <c r="DTO195"/>
      <c r="DTP195"/>
      <c r="DTQ195"/>
      <c r="DTR195"/>
      <c r="DTS195"/>
      <c r="DTT195"/>
      <c r="DTU195"/>
      <c r="DTV195"/>
      <c r="DTW195"/>
      <c r="DTX195"/>
      <c r="DTY195"/>
      <c r="DTZ195"/>
      <c r="DUA195"/>
      <c r="DUB195"/>
      <c r="DUC195"/>
      <c r="DUD195"/>
      <c r="DUE195"/>
      <c r="DUF195"/>
      <c r="DUG195"/>
      <c r="DUH195"/>
      <c r="DUI195"/>
      <c r="DUJ195"/>
      <c r="DUK195"/>
      <c r="DUL195"/>
      <c r="DUM195"/>
      <c r="DUN195"/>
      <c r="DUO195"/>
      <c r="DUP195"/>
      <c r="DUQ195"/>
      <c r="DUR195"/>
      <c r="DUS195"/>
      <c r="DUT195"/>
      <c r="DUU195"/>
      <c r="DUV195"/>
      <c r="DUW195"/>
      <c r="DUX195"/>
      <c r="DUY195"/>
      <c r="DUZ195"/>
      <c r="DVA195"/>
      <c r="DVB195"/>
      <c r="DVC195"/>
      <c r="DVD195"/>
      <c r="DVE195"/>
      <c r="DVF195"/>
      <c r="DVG195"/>
      <c r="DVH195"/>
      <c r="DVI195"/>
      <c r="DVJ195"/>
      <c r="DVK195"/>
      <c r="DVL195"/>
      <c r="DVM195"/>
      <c r="DVN195"/>
      <c r="DVO195"/>
      <c r="DVP195"/>
      <c r="DVQ195"/>
      <c r="DVR195"/>
      <c r="DVS195"/>
      <c r="DVT195"/>
      <c r="DVU195"/>
      <c r="DVV195"/>
      <c r="DVW195"/>
      <c r="DVX195"/>
      <c r="DVY195"/>
      <c r="DVZ195"/>
      <c r="DWA195"/>
      <c r="DWB195"/>
      <c r="DWC195"/>
      <c r="DWD195"/>
      <c r="DWE195"/>
      <c r="DWF195"/>
      <c r="DWG195"/>
      <c r="DWH195"/>
      <c r="DWI195"/>
      <c r="DWJ195"/>
      <c r="DWK195"/>
      <c r="DWL195"/>
      <c r="DWM195"/>
      <c r="DWN195"/>
      <c r="DWO195"/>
      <c r="DWP195"/>
      <c r="DWQ195"/>
      <c r="DWR195"/>
      <c r="DWS195"/>
      <c r="DWT195"/>
      <c r="DWU195"/>
      <c r="DWV195"/>
      <c r="DWW195"/>
      <c r="DWX195"/>
      <c r="DWY195"/>
      <c r="DWZ195"/>
      <c r="DXA195"/>
      <c r="DXB195"/>
      <c r="DXC195"/>
      <c r="DXD195"/>
      <c r="DXE195"/>
      <c r="DXF195"/>
      <c r="DXG195"/>
      <c r="DXH195"/>
      <c r="DXI195"/>
      <c r="DXJ195"/>
      <c r="DXK195"/>
      <c r="DXL195"/>
      <c r="DXM195"/>
      <c r="DXN195"/>
      <c r="DXO195"/>
      <c r="DXP195"/>
      <c r="DXQ195"/>
      <c r="DXR195"/>
      <c r="DXS195"/>
      <c r="DXT195"/>
      <c r="DXU195"/>
      <c r="DXV195"/>
      <c r="DXW195"/>
      <c r="DXX195"/>
      <c r="DXY195"/>
      <c r="DXZ195"/>
      <c r="DYA195"/>
      <c r="DYB195"/>
      <c r="DYC195"/>
      <c r="DYD195"/>
      <c r="DYE195"/>
      <c r="DYF195"/>
      <c r="DYG195"/>
      <c r="DYH195"/>
      <c r="DYI195"/>
      <c r="DYJ195"/>
      <c r="DYK195"/>
      <c r="DYL195"/>
      <c r="DYM195"/>
      <c r="DYN195"/>
      <c r="DYO195"/>
      <c r="DYP195"/>
      <c r="DYQ195"/>
      <c r="DYR195"/>
      <c r="DYS195"/>
      <c r="DYT195"/>
      <c r="DYU195"/>
      <c r="DYV195"/>
      <c r="DYW195"/>
      <c r="DYX195"/>
      <c r="DYY195"/>
      <c r="DYZ195"/>
      <c r="DZA195"/>
      <c r="DZB195"/>
      <c r="DZC195"/>
      <c r="DZD195"/>
      <c r="DZE195"/>
      <c r="DZF195"/>
      <c r="DZG195"/>
      <c r="DZH195"/>
      <c r="DZI195"/>
      <c r="DZJ195"/>
      <c r="DZK195"/>
      <c r="DZL195"/>
      <c r="DZM195"/>
      <c r="DZN195"/>
      <c r="DZO195"/>
      <c r="DZP195"/>
      <c r="DZQ195"/>
      <c r="DZR195"/>
      <c r="DZS195"/>
      <c r="DZT195"/>
      <c r="DZU195"/>
      <c r="DZV195"/>
      <c r="DZW195"/>
      <c r="DZX195"/>
      <c r="DZY195"/>
      <c r="DZZ195"/>
      <c r="EAA195"/>
      <c r="EAB195"/>
      <c r="EAC195"/>
      <c r="EAD195"/>
      <c r="EAE195"/>
      <c r="EAF195"/>
      <c r="EAG195"/>
      <c r="EAH195"/>
      <c r="EAI195"/>
      <c r="EAJ195"/>
      <c r="EAK195"/>
      <c r="EAL195"/>
      <c r="EAM195"/>
      <c r="EAN195"/>
      <c r="EAO195"/>
      <c r="EAP195"/>
      <c r="EAQ195"/>
      <c r="EAR195"/>
      <c r="EAS195"/>
      <c r="EAT195"/>
      <c r="EAU195"/>
      <c r="EAV195"/>
      <c r="EAW195"/>
      <c r="EAX195"/>
      <c r="EAY195"/>
      <c r="EAZ195"/>
      <c r="EBA195"/>
      <c r="EBB195"/>
      <c r="EBC195"/>
      <c r="EBD195"/>
      <c r="EBE195"/>
      <c r="EBF195"/>
      <c r="EBG195"/>
      <c r="EBH195"/>
      <c r="EBI195"/>
      <c r="EBJ195"/>
      <c r="EBK195"/>
      <c r="EBL195"/>
      <c r="EBM195"/>
      <c r="EBN195"/>
      <c r="EBO195"/>
      <c r="EBP195"/>
      <c r="EBQ195"/>
      <c r="EBR195"/>
      <c r="EBS195"/>
      <c r="EBT195"/>
      <c r="EBU195"/>
      <c r="EBV195"/>
      <c r="EBW195"/>
      <c r="EBX195"/>
      <c r="EBY195"/>
      <c r="EBZ195"/>
      <c r="ECA195"/>
      <c r="ECB195"/>
      <c r="ECC195"/>
      <c r="ECD195"/>
      <c r="ECE195"/>
      <c r="ECF195"/>
      <c r="ECG195"/>
      <c r="ECH195"/>
      <c r="ECI195"/>
      <c r="ECJ195"/>
      <c r="ECK195"/>
      <c r="ECL195"/>
      <c r="ECM195"/>
      <c r="ECN195"/>
      <c r="ECO195"/>
      <c r="ECP195"/>
      <c r="ECQ195"/>
      <c r="ECR195"/>
      <c r="ECS195"/>
      <c r="ECT195"/>
      <c r="ECU195"/>
      <c r="ECV195"/>
      <c r="ECW195"/>
      <c r="ECX195"/>
      <c r="ECY195"/>
      <c r="ECZ195"/>
      <c r="EDA195"/>
      <c r="EDB195"/>
      <c r="EDC195"/>
      <c r="EDD195"/>
      <c r="EDE195"/>
      <c r="EDF195"/>
      <c r="EDG195"/>
      <c r="EDH195"/>
      <c r="EDI195"/>
      <c r="EDJ195"/>
      <c r="EDK195"/>
      <c r="EDL195"/>
      <c r="EDM195"/>
      <c r="EDN195"/>
      <c r="EDO195"/>
      <c r="EDP195"/>
      <c r="EDQ195"/>
      <c r="EDR195"/>
      <c r="EDS195"/>
      <c r="EDT195"/>
      <c r="EDU195"/>
      <c r="EDV195"/>
      <c r="EDW195"/>
      <c r="EDX195"/>
      <c r="EDY195"/>
      <c r="EDZ195"/>
      <c r="EEA195"/>
      <c r="EEB195"/>
      <c r="EEC195"/>
      <c r="EED195"/>
      <c r="EEE195"/>
      <c r="EEF195"/>
      <c r="EEG195"/>
      <c r="EEH195"/>
      <c r="EEI195"/>
      <c r="EEJ195"/>
      <c r="EEK195"/>
      <c r="EEL195"/>
      <c r="EEM195"/>
      <c r="EEN195"/>
      <c r="EEO195"/>
      <c r="EEP195"/>
      <c r="EEQ195"/>
      <c r="EER195"/>
      <c r="EES195"/>
      <c r="EET195"/>
      <c r="EEU195"/>
      <c r="EEV195"/>
      <c r="EEW195"/>
      <c r="EEX195"/>
      <c r="EEY195"/>
      <c r="EEZ195"/>
      <c r="EFA195"/>
      <c r="EFB195"/>
      <c r="EFC195"/>
      <c r="EFD195"/>
      <c r="EFE195"/>
      <c r="EFF195"/>
      <c r="EFG195"/>
      <c r="EFH195"/>
      <c r="EFI195"/>
      <c r="EFJ195"/>
      <c r="EFK195"/>
      <c r="EFL195"/>
      <c r="EFM195"/>
      <c r="EFN195"/>
      <c r="EFO195"/>
      <c r="EFP195"/>
      <c r="EFQ195"/>
      <c r="EFR195"/>
      <c r="EFS195"/>
      <c r="EFT195"/>
      <c r="EFU195"/>
      <c r="EFV195"/>
      <c r="EFW195"/>
      <c r="EFX195"/>
      <c r="EFY195"/>
      <c r="EFZ195"/>
      <c r="EGA195"/>
      <c r="EGB195"/>
      <c r="EGC195"/>
      <c r="EGD195"/>
      <c r="EGE195"/>
      <c r="EGF195"/>
      <c r="EGG195"/>
      <c r="EGH195"/>
      <c r="EGI195"/>
      <c r="EGJ195"/>
      <c r="EGK195"/>
      <c r="EGL195"/>
      <c r="EGM195"/>
      <c r="EGN195"/>
      <c r="EGO195"/>
      <c r="EGP195"/>
      <c r="EGQ195"/>
      <c r="EGR195"/>
      <c r="EGS195"/>
      <c r="EGT195"/>
      <c r="EGU195"/>
      <c r="EGV195"/>
      <c r="EGW195"/>
      <c r="EGX195"/>
      <c r="EGY195"/>
      <c r="EGZ195"/>
      <c r="EHA195"/>
      <c r="EHB195"/>
      <c r="EHC195"/>
      <c r="EHD195"/>
      <c r="EHE195"/>
      <c r="EHF195"/>
      <c r="EHG195"/>
      <c r="EHH195"/>
      <c r="EHI195"/>
      <c r="EHJ195"/>
      <c r="EHK195"/>
      <c r="EHL195"/>
      <c r="EHM195"/>
      <c r="EHN195"/>
      <c r="EHO195"/>
      <c r="EHP195"/>
      <c r="EHQ195"/>
      <c r="EHR195"/>
      <c r="EHS195"/>
      <c r="EHT195"/>
      <c r="EHU195"/>
      <c r="EHV195"/>
      <c r="EHW195"/>
      <c r="EHX195"/>
      <c r="EHY195"/>
      <c r="EHZ195"/>
      <c r="EIA195"/>
      <c r="EIB195"/>
      <c r="EIC195"/>
      <c r="EID195"/>
      <c r="EIE195"/>
      <c r="EIF195"/>
      <c r="EIG195"/>
      <c r="EIH195"/>
      <c r="EII195"/>
      <c r="EIJ195"/>
      <c r="EIK195"/>
      <c r="EIL195"/>
      <c r="EIM195"/>
      <c r="EIN195"/>
      <c r="EIO195"/>
      <c r="EIP195"/>
      <c r="EIQ195"/>
      <c r="EIR195"/>
      <c r="EIS195"/>
      <c r="EIT195"/>
      <c r="EIU195"/>
      <c r="EIV195"/>
      <c r="EIW195"/>
      <c r="EIX195"/>
      <c r="EIY195"/>
      <c r="EIZ195"/>
      <c r="EJA195"/>
      <c r="EJB195"/>
      <c r="EJC195"/>
      <c r="EJD195"/>
      <c r="EJE195"/>
      <c r="EJF195"/>
      <c r="EJG195"/>
      <c r="EJH195"/>
      <c r="EJI195"/>
      <c r="EJJ195"/>
      <c r="EJK195"/>
      <c r="EJL195"/>
      <c r="EJM195"/>
      <c r="EJN195"/>
      <c r="EJO195"/>
      <c r="EJP195"/>
      <c r="EJQ195"/>
      <c r="EJR195"/>
      <c r="EJS195"/>
      <c r="EJT195"/>
      <c r="EJU195"/>
      <c r="EJV195"/>
      <c r="EJW195"/>
      <c r="EJX195"/>
      <c r="EJY195"/>
      <c r="EJZ195"/>
      <c r="EKA195"/>
      <c r="EKB195"/>
      <c r="EKC195"/>
      <c r="EKD195"/>
      <c r="EKE195"/>
      <c r="EKF195"/>
      <c r="EKG195"/>
      <c r="EKH195"/>
      <c r="EKI195"/>
      <c r="EKJ195"/>
      <c r="EKK195"/>
      <c r="EKL195"/>
      <c r="EKM195"/>
      <c r="EKN195"/>
      <c r="EKO195"/>
      <c r="EKP195"/>
      <c r="EKQ195"/>
      <c r="EKR195"/>
      <c r="EKS195"/>
      <c r="EKT195"/>
      <c r="EKU195"/>
      <c r="EKV195"/>
      <c r="EKW195"/>
      <c r="EKX195"/>
      <c r="EKY195"/>
      <c r="EKZ195"/>
      <c r="ELA195"/>
      <c r="ELB195"/>
      <c r="ELC195"/>
      <c r="ELD195"/>
      <c r="ELE195"/>
      <c r="ELF195"/>
      <c r="ELG195"/>
      <c r="ELH195"/>
      <c r="ELI195"/>
      <c r="ELJ195"/>
      <c r="ELK195"/>
      <c r="ELL195"/>
      <c r="ELM195"/>
      <c r="ELN195"/>
      <c r="ELO195"/>
      <c r="ELP195"/>
      <c r="ELQ195"/>
      <c r="ELR195"/>
      <c r="ELS195"/>
      <c r="ELT195"/>
      <c r="ELU195"/>
      <c r="ELV195"/>
      <c r="ELW195"/>
      <c r="ELX195"/>
      <c r="ELY195"/>
      <c r="ELZ195"/>
      <c r="EMA195"/>
      <c r="EMB195"/>
      <c r="EMC195"/>
      <c r="EMD195"/>
      <c r="EME195"/>
      <c r="EMF195"/>
      <c r="EMG195"/>
      <c r="EMH195"/>
      <c r="EMI195"/>
      <c r="EMJ195"/>
      <c r="EMK195"/>
      <c r="EML195"/>
      <c r="EMM195"/>
      <c r="EMN195"/>
      <c r="EMO195"/>
      <c r="EMP195"/>
      <c r="EMQ195"/>
      <c r="EMR195"/>
      <c r="EMS195"/>
      <c r="EMT195"/>
      <c r="EMU195"/>
      <c r="EMV195"/>
      <c r="EMW195"/>
      <c r="EMX195"/>
      <c r="EMY195"/>
      <c r="EMZ195"/>
      <c r="ENA195"/>
      <c r="ENB195"/>
      <c r="ENC195"/>
      <c r="END195"/>
      <c r="ENE195"/>
      <c r="ENF195"/>
      <c r="ENG195"/>
      <c r="ENH195"/>
      <c r="ENI195"/>
      <c r="ENJ195"/>
      <c r="ENK195"/>
      <c r="ENL195"/>
      <c r="ENM195"/>
      <c r="ENN195"/>
      <c r="ENO195"/>
      <c r="ENP195"/>
      <c r="ENQ195"/>
      <c r="ENR195"/>
      <c r="ENS195"/>
      <c r="ENT195"/>
      <c r="ENU195"/>
      <c r="ENV195"/>
      <c r="ENW195"/>
      <c r="ENX195"/>
      <c r="ENY195"/>
      <c r="ENZ195"/>
      <c r="EOA195"/>
      <c r="EOB195"/>
      <c r="EOC195"/>
      <c r="EOD195"/>
      <c r="EOE195"/>
      <c r="EOF195"/>
      <c r="EOG195"/>
      <c r="EOH195"/>
      <c r="EOI195"/>
      <c r="EOJ195"/>
      <c r="EOK195"/>
      <c r="EOL195"/>
      <c r="EOM195"/>
      <c r="EON195"/>
      <c r="EOO195"/>
      <c r="EOP195"/>
      <c r="EOQ195"/>
      <c r="EOR195"/>
      <c r="EOS195"/>
      <c r="EOT195"/>
      <c r="EOU195"/>
      <c r="EOV195"/>
      <c r="EOW195"/>
      <c r="EOX195"/>
      <c r="EOY195"/>
      <c r="EOZ195"/>
      <c r="EPA195"/>
      <c r="EPB195"/>
      <c r="EPC195"/>
      <c r="EPD195"/>
      <c r="EPE195"/>
      <c r="EPF195"/>
      <c r="EPG195"/>
      <c r="EPH195"/>
      <c r="EPI195"/>
      <c r="EPJ195"/>
      <c r="EPK195"/>
      <c r="EPL195"/>
      <c r="EPM195"/>
      <c r="EPN195"/>
      <c r="EPO195"/>
      <c r="EPP195"/>
      <c r="EPQ195"/>
      <c r="EPR195"/>
      <c r="EPS195"/>
      <c r="EPT195"/>
      <c r="EPU195"/>
      <c r="EPV195"/>
      <c r="EPW195"/>
      <c r="EPX195"/>
      <c r="EPY195"/>
      <c r="EPZ195"/>
      <c r="EQA195"/>
      <c r="EQB195"/>
      <c r="EQC195"/>
      <c r="EQD195"/>
      <c r="EQE195"/>
      <c r="EQF195"/>
      <c r="EQG195"/>
      <c r="EQH195"/>
      <c r="EQI195"/>
      <c r="EQJ195"/>
      <c r="EQK195"/>
      <c r="EQL195"/>
      <c r="EQM195"/>
      <c r="EQN195"/>
      <c r="EQO195"/>
      <c r="EQP195"/>
      <c r="EQQ195"/>
      <c r="EQR195"/>
      <c r="EQS195"/>
      <c r="EQT195"/>
      <c r="EQU195"/>
      <c r="EQV195"/>
      <c r="EQW195"/>
      <c r="EQX195"/>
      <c r="EQY195"/>
      <c r="EQZ195"/>
      <c r="ERA195"/>
      <c r="ERB195"/>
      <c r="ERC195"/>
      <c r="ERD195"/>
      <c r="ERE195"/>
      <c r="ERF195"/>
      <c r="ERG195"/>
      <c r="ERH195"/>
      <c r="ERI195"/>
      <c r="ERJ195"/>
      <c r="ERK195"/>
      <c r="ERL195"/>
      <c r="ERM195"/>
      <c r="ERN195"/>
      <c r="ERO195"/>
      <c r="ERP195"/>
      <c r="ERQ195"/>
      <c r="ERR195"/>
      <c r="ERS195"/>
      <c r="ERT195"/>
      <c r="ERU195"/>
      <c r="ERV195"/>
      <c r="ERW195"/>
      <c r="ERX195"/>
      <c r="ERY195"/>
      <c r="ERZ195"/>
      <c r="ESA195"/>
      <c r="ESB195"/>
      <c r="ESC195"/>
      <c r="ESD195"/>
      <c r="ESE195"/>
      <c r="ESF195"/>
      <c r="ESG195"/>
      <c r="ESH195"/>
      <c r="ESI195"/>
      <c r="ESJ195"/>
      <c r="ESK195"/>
      <c r="ESL195"/>
      <c r="ESM195"/>
      <c r="ESN195"/>
      <c r="ESO195"/>
      <c r="ESP195"/>
      <c r="ESQ195"/>
      <c r="ESR195"/>
      <c r="ESS195"/>
      <c r="EST195"/>
      <c r="ESU195"/>
      <c r="ESV195"/>
      <c r="ESW195"/>
      <c r="ESX195"/>
      <c r="ESY195"/>
      <c r="ESZ195"/>
      <c r="ETA195"/>
      <c r="ETB195"/>
      <c r="ETC195"/>
      <c r="ETD195"/>
      <c r="ETE195"/>
      <c r="ETF195"/>
      <c r="ETG195"/>
      <c r="ETH195"/>
      <c r="ETI195"/>
      <c r="ETJ195"/>
      <c r="ETK195"/>
      <c r="ETL195"/>
      <c r="ETM195"/>
      <c r="ETN195"/>
      <c r="ETO195"/>
      <c r="ETP195"/>
      <c r="ETQ195"/>
      <c r="ETR195"/>
      <c r="ETS195"/>
      <c r="ETT195"/>
      <c r="ETU195"/>
      <c r="ETV195"/>
      <c r="ETW195"/>
      <c r="ETX195"/>
      <c r="ETY195"/>
      <c r="ETZ195"/>
      <c r="EUA195"/>
      <c r="EUB195"/>
      <c r="EUC195"/>
      <c r="EUD195"/>
      <c r="EUE195"/>
      <c r="EUF195"/>
      <c r="EUG195"/>
      <c r="EUH195"/>
      <c r="EUI195"/>
      <c r="EUJ195"/>
      <c r="EUK195"/>
      <c r="EUL195"/>
      <c r="EUM195"/>
      <c r="EUN195"/>
      <c r="EUO195"/>
      <c r="EUP195"/>
      <c r="EUQ195"/>
      <c r="EUR195"/>
      <c r="EUS195"/>
      <c r="EUT195"/>
      <c r="EUU195"/>
      <c r="EUV195"/>
      <c r="EUW195"/>
      <c r="EUX195"/>
      <c r="EUY195"/>
      <c r="EUZ195"/>
      <c r="EVA195"/>
      <c r="EVB195"/>
      <c r="EVC195"/>
      <c r="EVD195"/>
      <c r="EVE195"/>
      <c r="EVF195"/>
      <c r="EVG195"/>
      <c r="EVH195"/>
      <c r="EVI195"/>
      <c r="EVJ195"/>
      <c r="EVK195"/>
      <c r="EVL195"/>
      <c r="EVM195"/>
      <c r="EVN195"/>
      <c r="EVO195"/>
      <c r="EVP195"/>
      <c r="EVQ195"/>
      <c r="EVR195"/>
      <c r="EVS195"/>
      <c r="EVT195"/>
      <c r="EVU195"/>
      <c r="EVV195"/>
      <c r="EVW195"/>
      <c r="EVX195"/>
      <c r="EVY195"/>
      <c r="EVZ195"/>
      <c r="EWA195"/>
      <c r="EWB195"/>
      <c r="EWC195"/>
      <c r="EWD195"/>
      <c r="EWE195"/>
      <c r="EWF195"/>
      <c r="EWG195"/>
      <c r="EWH195"/>
      <c r="EWI195"/>
      <c r="EWJ195"/>
      <c r="EWK195"/>
      <c r="EWL195"/>
      <c r="EWM195"/>
      <c r="EWN195"/>
      <c r="EWO195"/>
      <c r="EWP195"/>
      <c r="EWQ195"/>
      <c r="EWR195"/>
      <c r="EWS195"/>
      <c r="EWT195"/>
      <c r="EWU195"/>
      <c r="EWV195"/>
      <c r="EWW195"/>
      <c r="EWX195"/>
      <c r="EWY195"/>
      <c r="EWZ195"/>
      <c r="EXA195"/>
      <c r="EXB195"/>
      <c r="EXC195"/>
      <c r="EXD195"/>
      <c r="EXE195"/>
      <c r="EXF195"/>
      <c r="EXG195"/>
      <c r="EXH195"/>
      <c r="EXI195"/>
      <c r="EXJ195"/>
      <c r="EXK195"/>
      <c r="EXL195"/>
      <c r="EXM195"/>
      <c r="EXN195"/>
      <c r="EXO195"/>
      <c r="EXP195"/>
      <c r="EXQ195"/>
      <c r="EXR195"/>
      <c r="EXS195"/>
      <c r="EXT195"/>
      <c r="EXU195"/>
      <c r="EXV195"/>
      <c r="EXW195"/>
      <c r="EXX195"/>
      <c r="EXY195"/>
      <c r="EXZ195"/>
      <c r="EYA195"/>
      <c r="EYB195"/>
      <c r="EYC195"/>
      <c r="EYD195"/>
      <c r="EYE195"/>
      <c r="EYF195"/>
      <c r="EYG195"/>
      <c r="EYH195"/>
      <c r="EYI195"/>
      <c r="EYJ195"/>
      <c r="EYK195"/>
      <c r="EYL195"/>
      <c r="EYM195"/>
      <c r="EYN195"/>
      <c r="EYO195"/>
      <c r="EYP195"/>
      <c r="EYQ195"/>
      <c r="EYR195"/>
      <c r="EYS195"/>
      <c r="EYT195"/>
      <c r="EYU195"/>
      <c r="EYV195"/>
      <c r="EYW195"/>
      <c r="EYX195"/>
      <c r="EYY195"/>
      <c r="EYZ195"/>
      <c r="EZA195"/>
      <c r="EZB195"/>
      <c r="EZC195"/>
      <c r="EZD195"/>
      <c r="EZE195"/>
      <c r="EZF195"/>
      <c r="EZG195"/>
      <c r="EZH195"/>
      <c r="EZI195"/>
      <c r="EZJ195"/>
      <c r="EZK195"/>
      <c r="EZL195"/>
      <c r="EZM195"/>
      <c r="EZN195"/>
      <c r="EZO195"/>
      <c r="EZP195"/>
      <c r="EZQ195"/>
      <c r="EZR195"/>
      <c r="EZS195"/>
      <c r="EZT195"/>
      <c r="EZU195"/>
      <c r="EZV195"/>
      <c r="EZW195"/>
      <c r="EZX195"/>
      <c r="EZY195"/>
      <c r="EZZ195"/>
      <c r="FAA195"/>
      <c r="FAB195"/>
      <c r="FAC195"/>
      <c r="FAD195"/>
      <c r="FAE195"/>
      <c r="FAF195"/>
      <c r="FAG195"/>
      <c r="FAH195"/>
      <c r="FAI195"/>
      <c r="FAJ195"/>
      <c r="FAK195"/>
      <c r="FAL195"/>
      <c r="FAM195"/>
      <c r="FAN195"/>
      <c r="FAO195"/>
      <c r="FAP195"/>
      <c r="FAQ195"/>
      <c r="FAR195"/>
      <c r="FAS195"/>
      <c r="FAT195"/>
      <c r="FAU195"/>
      <c r="FAV195"/>
      <c r="FAW195"/>
      <c r="FAX195"/>
      <c r="FAY195"/>
      <c r="FAZ195"/>
      <c r="FBA195"/>
      <c r="FBB195"/>
      <c r="FBC195"/>
      <c r="FBD195"/>
      <c r="FBE195"/>
      <c r="FBF195"/>
      <c r="FBG195"/>
      <c r="FBH195"/>
      <c r="FBI195"/>
      <c r="FBJ195"/>
      <c r="FBK195"/>
      <c r="FBL195"/>
      <c r="FBM195"/>
      <c r="FBN195"/>
      <c r="FBO195"/>
      <c r="FBP195"/>
      <c r="FBQ195"/>
      <c r="FBR195"/>
      <c r="FBS195"/>
      <c r="FBT195"/>
      <c r="FBU195"/>
      <c r="FBV195"/>
      <c r="FBW195"/>
      <c r="FBX195"/>
      <c r="FBY195"/>
      <c r="FBZ195"/>
      <c r="FCA195"/>
      <c r="FCB195"/>
      <c r="FCC195"/>
      <c r="FCD195"/>
      <c r="FCE195"/>
      <c r="FCF195"/>
      <c r="FCG195"/>
      <c r="FCH195"/>
      <c r="FCI195"/>
      <c r="FCJ195"/>
      <c r="FCK195"/>
      <c r="FCL195"/>
      <c r="FCM195"/>
      <c r="FCN195"/>
      <c r="FCO195"/>
      <c r="FCP195"/>
      <c r="FCQ195"/>
      <c r="FCR195"/>
      <c r="FCS195"/>
      <c r="FCT195"/>
      <c r="FCU195"/>
      <c r="FCV195"/>
      <c r="FCW195"/>
      <c r="FCX195"/>
      <c r="FCY195"/>
      <c r="FCZ195"/>
      <c r="FDA195"/>
      <c r="FDB195"/>
      <c r="FDC195"/>
      <c r="FDD195"/>
      <c r="FDE195"/>
      <c r="FDF195"/>
      <c r="FDG195"/>
      <c r="FDH195"/>
      <c r="FDI195"/>
      <c r="FDJ195"/>
      <c r="FDK195"/>
      <c r="FDL195"/>
      <c r="FDM195"/>
      <c r="FDN195"/>
      <c r="FDO195"/>
      <c r="FDP195"/>
      <c r="FDQ195"/>
      <c r="FDR195"/>
      <c r="FDS195"/>
      <c r="FDT195"/>
      <c r="FDU195"/>
      <c r="FDV195"/>
      <c r="FDW195"/>
      <c r="FDX195"/>
      <c r="FDY195"/>
      <c r="FDZ195"/>
      <c r="FEA195"/>
      <c r="FEB195"/>
      <c r="FEC195"/>
      <c r="FED195"/>
      <c r="FEE195"/>
      <c r="FEF195"/>
      <c r="FEG195"/>
      <c r="FEH195"/>
      <c r="FEI195"/>
      <c r="FEJ195"/>
      <c r="FEK195"/>
      <c r="FEL195"/>
      <c r="FEM195"/>
      <c r="FEN195"/>
      <c r="FEO195"/>
      <c r="FEP195"/>
      <c r="FEQ195"/>
      <c r="FER195"/>
      <c r="FES195"/>
      <c r="FET195"/>
      <c r="FEU195"/>
      <c r="FEV195"/>
      <c r="FEW195"/>
      <c r="FEX195"/>
      <c r="FEY195"/>
      <c r="FEZ195"/>
      <c r="FFA195"/>
      <c r="FFB195"/>
      <c r="FFC195"/>
      <c r="FFD195"/>
      <c r="FFE195"/>
      <c r="FFF195"/>
      <c r="FFG195"/>
      <c r="FFH195"/>
      <c r="FFI195"/>
      <c r="FFJ195"/>
      <c r="FFK195"/>
      <c r="FFL195"/>
      <c r="FFM195"/>
      <c r="FFN195"/>
      <c r="FFO195"/>
      <c r="FFP195"/>
      <c r="FFQ195"/>
      <c r="FFR195"/>
      <c r="FFS195"/>
      <c r="FFT195"/>
      <c r="FFU195"/>
      <c r="FFV195"/>
      <c r="FFW195"/>
      <c r="FFX195"/>
      <c r="FFY195"/>
      <c r="FFZ195"/>
      <c r="FGA195"/>
      <c r="FGB195"/>
      <c r="FGC195"/>
      <c r="FGD195"/>
      <c r="FGE195"/>
      <c r="FGF195"/>
      <c r="FGG195"/>
      <c r="FGH195"/>
      <c r="FGI195"/>
      <c r="FGJ195"/>
      <c r="FGK195"/>
      <c r="FGL195"/>
      <c r="FGM195"/>
      <c r="FGN195"/>
      <c r="FGO195"/>
      <c r="FGP195"/>
      <c r="FGQ195"/>
      <c r="FGR195"/>
      <c r="FGS195"/>
      <c r="FGT195"/>
      <c r="FGU195"/>
      <c r="FGV195"/>
      <c r="FGW195"/>
      <c r="FGX195"/>
      <c r="FGY195"/>
      <c r="FGZ195"/>
      <c r="FHA195"/>
      <c r="FHB195"/>
      <c r="FHC195"/>
      <c r="FHD195"/>
      <c r="FHE195"/>
      <c r="FHF195"/>
      <c r="FHG195"/>
      <c r="FHH195"/>
      <c r="FHI195"/>
      <c r="FHJ195"/>
      <c r="FHK195"/>
      <c r="FHL195"/>
      <c r="FHM195"/>
      <c r="FHN195"/>
      <c r="FHO195"/>
      <c r="FHP195"/>
      <c r="FHQ195"/>
      <c r="FHR195"/>
      <c r="FHS195"/>
      <c r="FHT195"/>
      <c r="FHU195"/>
      <c r="FHV195"/>
      <c r="FHW195"/>
      <c r="FHX195"/>
      <c r="FHY195"/>
      <c r="FHZ195"/>
      <c r="FIA195"/>
      <c r="FIB195"/>
      <c r="FIC195"/>
      <c r="FID195"/>
      <c r="FIE195"/>
      <c r="FIF195"/>
      <c r="FIG195"/>
      <c r="FIH195"/>
      <c r="FII195"/>
      <c r="FIJ195"/>
      <c r="FIK195"/>
      <c r="FIL195"/>
      <c r="FIM195"/>
      <c r="FIN195"/>
      <c r="FIO195"/>
      <c r="FIP195"/>
      <c r="FIQ195"/>
      <c r="FIR195"/>
      <c r="FIS195"/>
      <c r="FIT195"/>
      <c r="FIU195"/>
      <c r="FIV195"/>
      <c r="FIW195"/>
      <c r="FIX195"/>
      <c r="FIY195"/>
      <c r="FIZ195"/>
      <c r="FJA195"/>
      <c r="FJB195"/>
      <c r="FJC195"/>
      <c r="FJD195"/>
      <c r="FJE195"/>
      <c r="FJF195"/>
      <c r="FJG195"/>
      <c r="FJH195"/>
      <c r="FJI195"/>
      <c r="FJJ195"/>
      <c r="FJK195"/>
      <c r="FJL195"/>
      <c r="FJM195"/>
      <c r="FJN195"/>
      <c r="FJO195"/>
      <c r="FJP195"/>
      <c r="FJQ195"/>
      <c r="FJR195"/>
      <c r="FJS195"/>
      <c r="FJT195"/>
      <c r="FJU195"/>
      <c r="FJV195"/>
      <c r="FJW195"/>
      <c r="FJX195"/>
      <c r="FJY195"/>
      <c r="FJZ195"/>
      <c r="FKA195"/>
      <c r="FKB195"/>
      <c r="FKC195"/>
      <c r="FKD195"/>
      <c r="FKE195"/>
      <c r="FKF195"/>
      <c r="FKG195"/>
      <c r="FKH195"/>
      <c r="FKI195"/>
      <c r="FKJ195"/>
      <c r="FKK195"/>
      <c r="FKL195"/>
      <c r="FKM195"/>
      <c r="FKN195"/>
      <c r="FKO195"/>
      <c r="FKP195"/>
      <c r="FKQ195"/>
      <c r="FKR195"/>
      <c r="FKS195"/>
      <c r="FKT195"/>
      <c r="FKU195"/>
      <c r="FKV195"/>
      <c r="FKW195"/>
      <c r="FKX195"/>
      <c r="FKY195"/>
      <c r="FKZ195"/>
      <c r="FLA195"/>
      <c r="FLB195"/>
      <c r="FLC195"/>
      <c r="FLD195"/>
      <c r="FLE195"/>
      <c r="FLF195"/>
      <c r="FLG195"/>
      <c r="FLH195"/>
      <c r="FLI195"/>
      <c r="FLJ195"/>
      <c r="FLK195"/>
      <c r="FLL195"/>
      <c r="FLM195"/>
      <c r="FLN195"/>
      <c r="FLO195"/>
      <c r="FLP195"/>
      <c r="FLQ195"/>
      <c r="FLR195"/>
      <c r="FLS195"/>
      <c r="FLT195"/>
      <c r="FLU195"/>
      <c r="FLV195"/>
      <c r="FLW195"/>
      <c r="FLX195"/>
      <c r="FLY195"/>
      <c r="FLZ195"/>
      <c r="FMA195"/>
      <c r="FMB195"/>
      <c r="FMC195"/>
      <c r="FMD195"/>
      <c r="FME195"/>
      <c r="FMF195"/>
      <c r="FMG195"/>
      <c r="FMH195"/>
      <c r="FMI195"/>
      <c r="FMJ195"/>
      <c r="FMK195"/>
      <c r="FML195"/>
      <c r="FMM195"/>
      <c r="FMN195"/>
      <c r="FMO195"/>
      <c r="FMP195"/>
      <c r="FMQ195"/>
      <c r="FMR195"/>
      <c r="FMS195"/>
      <c r="FMT195"/>
      <c r="FMU195"/>
      <c r="FMV195"/>
      <c r="FMW195"/>
      <c r="FMX195"/>
      <c r="FMY195"/>
      <c r="FMZ195"/>
      <c r="FNA195"/>
      <c r="FNB195"/>
      <c r="FNC195"/>
      <c r="FND195"/>
      <c r="FNE195"/>
      <c r="FNF195"/>
      <c r="FNG195"/>
      <c r="FNH195"/>
      <c r="FNI195"/>
      <c r="FNJ195"/>
      <c r="FNK195"/>
      <c r="FNL195"/>
      <c r="FNM195"/>
      <c r="FNN195"/>
      <c r="FNO195"/>
      <c r="FNP195"/>
      <c r="FNQ195"/>
      <c r="FNR195"/>
      <c r="FNS195"/>
      <c r="FNT195"/>
      <c r="FNU195"/>
      <c r="FNV195"/>
      <c r="FNW195"/>
      <c r="FNX195"/>
      <c r="FNY195"/>
      <c r="FNZ195"/>
      <c r="FOA195"/>
      <c r="FOB195"/>
      <c r="FOC195"/>
      <c r="FOD195"/>
      <c r="FOE195"/>
      <c r="FOF195"/>
      <c r="FOG195"/>
      <c r="FOH195"/>
      <c r="FOI195"/>
      <c r="FOJ195"/>
      <c r="FOK195"/>
      <c r="FOL195"/>
      <c r="FOM195"/>
      <c r="FON195"/>
      <c r="FOO195"/>
      <c r="FOP195"/>
      <c r="FOQ195"/>
      <c r="FOR195"/>
      <c r="FOS195"/>
      <c r="FOT195"/>
      <c r="FOU195"/>
      <c r="FOV195"/>
      <c r="FOW195"/>
      <c r="FOX195"/>
      <c r="FOY195"/>
      <c r="FOZ195"/>
      <c r="FPA195"/>
      <c r="FPB195"/>
      <c r="FPC195"/>
      <c r="FPD195"/>
      <c r="FPE195"/>
      <c r="FPF195"/>
      <c r="FPG195"/>
      <c r="FPH195"/>
      <c r="FPI195"/>
      <c r="FPJ195"/>
      <c r="FPK195"/>
      <c r="FPL195"/>
      <c r="FPM195"/>
      <c r="FPN195"/>
      <c r="FPO195"/>
      <c r="FPP195"/>
      <c r="FPQ195"/>
      <c r="FPR195"/>
      <c r="FPS195"/>
      <c r="FPT195"/>
      <c r="FPU195"/>
      <c r="FPV195"/>
      <c r="FPW195"/>
      <c r="FPX195"/>
      <c r="FPY195"/>
      <c r="FPZ195"/>
      <c r="FQA195"/>
      <c r="FQB195"/>
      <c r="FQC195"/>
      <c r="FQD195"/>
      <c r="FQE195"/>
      <c r="FQF195"/>
      <c r="FQG195"/>
      <c r="FQH195"/>
      <c r="FQI195"/>
      <c r="FQJ195"/>
      <c r="FQK195"/>
      <c r="FQL195"/>
      <c r="FQM195"/>
      <c r="FQN195"/>
      <c r="FQO195"/>
      <c r="FQP195"/>
      <c r="FQQ195"/>
      <c r="FQR195"/>
      <c r="FQS195"/>
      <c r="FQT195"/>
      <c r="FQU195"/>
      <c r="FQV195"/>
      <c r="FQW195"/>
      <c r="FQX195"/>
      <c r="FQY195"/>
      <c r="FQZ195"/>
      <c r="FRA195"/>
      <c r="FRB195"/>
      <c r="FRC195"/>
      <c r="FRD195"/>
      <c r="FRE195"/>
      <c r="FRF195"/>
      <c r="FRG195"/>
      <c r="FRH195"/>
      <c r="FRI195"/>
      <c r="FRJ195"/>
      <c r="FRK195"/>
      <c r="FRL195"/>
      <c r="FRM195"/>
      <c r="FRN195"/>
      <c r="FRO195"/>
      <c r="FRP195"/>
      <c r="FRQ195"/>
      <c r="FRR195"/>
      <c r="FRS195"/>
      <c r="FRT195"/>
      <c r="FRU195"/>
      <c r="FRV195"/>
      <c r="FRW195"/>
      <c r="FRX195"/>
      <c r="FRY195"/>
      <c r="FRZ195"/>
      <c r="FSA195"/>
      <c r="FSB195"/>
      <c r="FSC195"/>
      <c r="FSD195"/>
      <c r="FSE195"/>
      <c r="FSF195"/>
      <c r="FSG195"/>
      <c r="FSH195"/>
      <c r="FSI195"/>
      <c r="FSJ195"/>
      <c r="FSK195"/>
      <c r="FSL195"/>
      <c r="FSM195"/>
      <c r="FSN195"/>
      <c r="FSO195"/>
      <c r="FSP195"/>
      <c r="FSQ195"/>
      <c r="FSR195"/>
      <c r="FSS195"/>
      <c r="FST195"/>
      <c r="FSU195"/>
      <c r="FSV195"/>
      <c r="FSW195"/>
      <c r="FSX195"/>
      <c r="FSY195"/>
      <c r="FSZ195"/>
      <c r="FTA195"/>
      <c r="FTB195"/>
      <c r="FTC195"/>
      <c r="FTD195"/>
      <c r="FTE195"/>
      <c r="FTF195"/>
      <c r="FTG195"/>
      <c r="FTH195"/>
      <c r="FTI195"/>
      <c r="FTJ195"/>
      <c r="FTK195"/>
      <c r="FTL195"/>
      <c r="FTM195"/>
      <c r="FTN195"/>
      <c r="FTO195"/>
      <c r="FTP195"/>
      <c r="FTQ195"/>
      <c r="FTR195"/>
      <c r="FTS195"/>
      <c r="FTT195"/>
      <c r="FTU195"/>
      <c r="FTV195"/>
      <c r="FTW195"/>
      <c r="FTX195"/>
      <c r="FTY195"/>
      <c r="FTZ195"/>
      <c r="FUA195"/>
      <c r="FUB195"/>
      <c r="FUC195"/>
      <c r="FUD195"/>
      <c r="FUE195"/>
      <c r="FUF195"/>
      <c r="FUG195"/>
      <c r="FUH195"/>
      <c r="FUI195"/>
      <c r="FUJ195"/>
      <c r="FUK195"/>
      <c r="FUL195"/>
      <c r="FUM195"/>
      <c r="FUN195"/>
      <c r="FUO195"/>
      <c r="FUP195"/>
      <c r="FUQ195"/>
      <c r="FUR195"/>
      <c r="FUS195"/>
      <c r="FUT195"/>
      <c r="FUU195"/>
      <c r="FUV195"/>
      <c r="FUW195"/>
      <c r="FUX195"/>
      <c r="FUY195"/>
      <c r="FUZ195"/>
      <c r="FVA195"/>
      <c r="FVB195"/>
      <c r="FVC195"/>
      <c r="FVD195"/>
      <c r="FVE195"/>
      <c r="FVF195"/>
      <c r="FVG195"/>
      <c r="FVH195"/>
      <c r="FVI195"/>
      <c r="FVJ195"/>
      <c r="FVK195"/>
      <c r="FVL195"/>
      <c r="FVM195"/>
      <c r="FVN195"/>
      <c r="FVO195"/>
      <c r="FVP195"/>
      <c r="FVQ195"/>
      <c r="FVR195"/>
      <c r="FVS195"/>
      <c r="FVT195"/>
      <c r="FVU195"/>
      <c r="FVV195"/>
      <c r="FVW195"/>
      <c r="FVX195"/>
      <c r="FVY195"/>
      <c r="FVZ195"/>
      <c r="FWA195"/>
      <c r="FWB195"/>
      <c r="FWC195"/>
      <c r="FWD195"/>
      <c r="FWE195"/>
      <c r="FWF195"/>
      <c r="FWG195"/>
      <c r="FWH195"/>
      <c r="FWI195"/>
      <c r="FWJ195"/>
      <c r="FWK195"/>
      <c r="FWL195"/>
      <c r="FWM195"/>
      <c r="FWN195"/>
      <c r="FWO195"/>
      <c r="FWP195"/>
      <c r="FWQ195"/>
      <c r="FWR195"/>
      <c r="FWS195"/>
      <c r="FWT195"/>
      <c r="FWU195"/>
      <c r="FWV195"/>
      <c r="FWW195"/>
      <c r="FWX195"/>
      <c r="FWY195"/>
      <c r="FWZ195"/>
      <c r="FXA195"/>
      <c r="FXB195"/>
      <c r="FXC195"/>
      <c r="FXD195"/>
      <c r="FXE195"/>
      <c r="FXF195"/>
      <c r="FXG195"/>
      <c r="FXH195"/>
      <c r="FXI195"/>
      <c r="FXJ195"/>
      <c r="FXK195"/>
      <c r="FXL195"/>
      <c r="FXM195"/>
      <c r="FXN195"/>
      <c r="FXO195"/>
      <c r="FXP195"/>
      <c r="FXQ195"/>
      <c r="FXR195"/>
      <c r="FXS195"/>
      <c r="FXT195"/>
      <c r="FXU195"/>
      <c r="FXV195"/>
      <c r="FXW195"/>
      <c r="FXX195"/>
      <c r="FXY195"/>
      <c r="FXZ195"/>
      <c r="FYA195"/>
      <c r="FYB195"/>
      <c r="FYC195"/>
      <c r="FYD195"/>
      <c r="FYE195"/>
      <c r="FYF195"/>
      <c r="FYG195"/>
      <c r="FYH195"/>
      <c r="FYI195"/>
      <c r="FYJ195"/>
      <c r="FYK195"/>
      <c r="FYL195"/>
      <c r="FYM195"/>
      <c r="FYN195"/>
      <c r="FYO195"/>
      <c r="FYP195"/>
      <c r="FYQ195"/>
      <c r="FYR195"/>
      <c r="FYS195"/>
      <c r="FYT195"/>
      <c r="FYU195"/>
      <c r="FYV195"/>
      <c r="FYW195"/>
      <c r="FYX195"/>
      <c r="FYY195"/>
      <c r="FYZ195"/>
      <c r="FZA195"/>
      <c r="FZB195"/>
      <c r="FZC195"/>
      <c r="FZD195"/>
      <c r="FZE195"/>
      <c r="FZF195"/>
      <c r="FZG195"/>
      <c r="FZH195"/>
      <c r="FZI195"/>
      <c r="FZJ195"/>
      <c r="FZK195"/>
      <c r="FZL195"/>
      <c r="FZM195"/>
      <c r="FZN195"/>
      <c r="FZO195"/>
      <c r="FZP195"/>
      <c r="FZQ195"/>
      <c r="FZR195"/>
      <c r="FZS195"/>
      <c r="FZT195"/>
      <c r="FZU195"/>
      <c r="FZV195"/>
      <c r="FZW195"/>
      <c r="FZX195"/>
      <c r="FZY195"/>
      <c r="FZZ195"/>
      <c r="GAA195"/>
      <c r="GAB195"/>
      <c r="GAC195"/>
      <c r="GAD195"/>
      <c r="GAE195"/>
      <c r="GAF195"/>
      <c r="GAG195"/>
      <c r="GAH195"/>
      <c r="GAI195"/>
      <c r="GAJ195"/>
      <c r="GAK195"/>
      <c r="GAL195"/>
      <c r="GAM195"/>
      <c r="GAN195"/>
      <c r="GAO195"/>
      <c r="GAP195"/>
      <c r="GAQ195"/>
      <c r="GAR195"/>
      <c r="GAS195"/>
      <c r="GAT195"/>
      <c r="GAU195"/>
      <c r="GAV195"/>
      <c r="GAW195"/>
      <c r="GAX195"/>
      <c r="GAY195"/>
      <c r="GAZ195"/>
      <c r="GBA195"/>
      <c r="GBB195"/>
      <c r="GBC195"/>
      <c r="GBD195"/>
      <c r="GBE195"/>
      <c r="GBF195"/>
      <c r="GBG195"/>
      <c r="GBH195"/>
      <c r="GBI195"/>
      <c r="GBJ195"/>
      <c r="GBK195"/>
      <c r="GBL195"/>
      <c r="GBM195"/>
      <c r="GBN195"/>
      <c r="GBO195"/>
      <c r="GBP195"/>
      <c r="GBQ195"/>
      <c r="GBR195"/>
      <c r="GBS195"/>
      <c r="GBT195"/>
      <c r="GBU195"/>
      <c r="GBV195"/>
      <c r="GBW195"/>
      <c r="GBX195"/>
      <c r="GBY195"/>
      <c r="GBZ195"/>
      <c r="GCA195"/>
      <c r="GCB195"/>
      <c r="GCC195"/>
      <c r="GCD195"/>
      <c r="GCE195"/>
      <c r="GCF195"/>
      <c r="GCG195"/>
      <c r="GCH195"/>
      <c r="GCI195"/>
      <c r="GCJ195"/>
      <c r="GCK195"/>
      <c r="GCL195"/>
      <c r="GCM195"/>
      <c r="GCN195"/>
      <c r="GCO195"/>
      <c r="GCP195"/>
      <c r="GCQ195"/>
      <c r="GCR195"/>
      <c r="GCS195"/>
      <c r="GCT195"/>
      <c r="GCU195"/>
      <c r="GCV195"/>
      <c r="GCW195"/>
      <c r="GCX195"/>
      <c r="GCY195"/>
      <c r="GCZ195"/>
      <c r="GDA195"/>
      <c r="GDB195"/>
      <c r="GDC195"/>
      <c r="GDD195"/>
      <c r="GDE195"/>
      <c r="GDF195"/>
      <c r="GDG195"/>
      <c r="GDH195"/>
      <c r="GDI195"/>
      <c r="GDJ195"/>
      <c r="GDK195"/>
      <c r="GDL195"/>
      <c r="GDM195"/>
      <c r="GDN195"/>
      <c r="GDO195"/>
      <c r="GDP195"/>
      <c r="GDQ195"/>
      <c r="GDR195"/>
      <c r="GDS195"/>
      <c r="GDT195"/>
      <c r="GDU195"/>
      <c r="GDV195"/>
      <c r="GDW195"/>
      <c r="GDX195"/>
      <c r="GDY195"/>
      <c r="GDZ195"/>
      <c r="GEA195"/>
      <c r="GEB195"/>
      <c r="GEC195"/>
      <c r="GED195"/>
      <c r="GEE195"/>
      <c r="GEF195"/>
      <c r="GEG195"/>
      <c r="GEH195"/>
      <c r="GEI195"/>
      <c r="GEJ195"/>
      <c r="GEK195"/>
      <c r="GEL195"/>
      <c r="GEM195"/>
      <c r="GEN195"/>
      <c r="GEO195"/>
      <c r="GEP195"/>
      <c r="GEQ195"/>
      <c r="GER195"/>
      <c r="GES195"/>
      <c r="GET195"/>
      <c r="GEU195"/>
      <c r="GEV195"/>
      <c r="GEW195"/>
      <c r="GEX195"/>
      <c r="GEY195"/>
      <c r="GEZ195"/>
      <c r="GFA195"/>
      <c r="GFB195"/>
      <c r="GFC195"/>
      <c r="GFD195"/>
      <c r="GFE195"/>
      <c r="GFF195"/>
      <c r="GFG195"/>
      <c r="GFH195"/>
      <c r="GFI195"/>
      <c r="GFJ195"/>
      <c r="GFK195"/>
      <c r="GFL195"/>
      <c r="GFM195"/>
      <c r="GFN195"/>
      <c r="GFO195"/>
      <c r="GFP195"/>
      <c r="GFQ195"/>
      <c r="GFR195"/>
      <c r="GFS195"/>
      <c r="GFT195"/>
      <c r="GFU195"/>
      <c r="GFV195"/>
      <c r="GFW195"/>
      <c r="GFX195"/>
      <c r="GFY195"/>
      <c r="GFZ195"/>
      <c r="GGA195"/>
      <c r="GGB195"/>
      <c r="GGC195"/>
      <c r="GGD195"/>
      <c r="GGE195"/>
      <c r="GGF195"/>
      <c r="GGG195"/>
      <c r="GGH195"/>
      <c r="GGI195"/>
      <c r="GGJ195"/>
      <c r="GGK195"/>
      <c r="GGL195"/>
      <c r="GGM195"/>
      <c r="GGN195"/>
      <c r="GGO195"/>
      <c r="GGP195"/>
      <c r="GGQ195"/>
      <c r="GGR195"/>
      <c r="GGS195"/>
      <c r="GGT195"/>
      <c r="GGU195"/>
      <c r="GGV195"/>
      <c r="GGW195"/>
      <c r="GGX195"/>
      <c r="GGY195"/>
      <c r="GGZ195"/>
      <c r="GHA195"/>
      <c r="GHB195"/>
      <c r="GHC195"/>
      <c r="GHD195"/>
      <c r="GHE195"/>
      <c r="GHF195"/>
      <c r="GHG195"/>
      <c r="GHH195"/>
      <c r="GHI195"/>
      <c r="GHJ195"/>
      <c r="GHK195"/>
      <c r="GHL195"/>
      <c r="GHM195"/>
      <c r="GHN195"/>
      <c r="GHO195"/>
      <c r="GHP195"/>
      <c r="GHQ195"/>
      <c r="GHR195"/>
      <c r="GHS195"/>
      <c r="GHT195"/>
      <c r="GHU195"/>
      <c r="GHV195"/>
      <c r="GHW195"/>
      <c r="GHX195"/>
      <c r="GHY195"/>
      <c r="GHZ195"/>
      <c r="GIA195"/>
      <c r="GIB195"/>
      <c r="GIC195"/>
      <c r="GID195"/>
      <c r="GIE195"/>
      <c r="GIF195"/>
      <c r="GIG195"/>
      <c r="GIH195"/>
      <c r="GII195"/>
      <c r="GIJ195"/>
      <c r="GIK195"/>
      <c r="GIL195"/>
      <c r="GIM195"/>
      <c r="GIN195"/>
      <c r="GIO195"/>
      <c r="GIP195"/>
      <c r="GIQ195"/>
      <c r="GIR195"/>
      <c r="GIS195"/>
      <c r="GIT195"/>
      <c r="GIU195"/>
      <c r="GIV195"/>
      <c r="GIW195"/>
      <c r="GIX195"/>
      <c r="GIY195"/>
      <c r="GIZ195"/>
      <c r="GJA195"/>
      <c r="GJB195"/>
      <c r="GJC195"/>
      <c r="GJD195"/>
      <c r="GJE195"/>
      <c r="GJF195"/>
      <c r="GJG195"/>
      <c r="GJH195"/>
      <c r="GJI195"/>
      <c r="GJJ195"/>
      <c r="GJK195"/>
      <c r="GJL195"/>
      <c r="GJM195"/>
      <c r="GJN195"/>
      <c r="GJO195"/>
      <c r="GJP195"/>
      <c r="GJQ195"/>
      <c r="GJR195"/>
      <c r="GJS195"/>
      <c r="GJT195"/>
      <c r="GJU195"/>
      <c r="GJV195"/>
      <c r="GJW195"/>
      <c r="GJX195"/>
      <c r="GJY195"/>
      <c r="GJZ195"/>
      <c r="GKA195"/>
      <c r="GKB195"/>
      <c r="GKC195"/>
      <c r="GKD195"/>
      <c r="GKE195"/>
      <c r="GKF195"/>
      <c r="GKG195"/>
      <c r="GKH195"/>
      <c r="GKI195"/>
      <c r="GKJ195"/>
      <c r="GKK195"/>
      <c r="GKL195"/>
      <c r="GKM195"/>
      <c r="GKN195"/>
      <c r="GKO195"/>
      <c r="GKP195"/>
      <c r="GKQ195"/>
      <c r="GKR195"/>
      <c r="GKS195"/>
      <c r="GKT195"/>
      <c r="GKU195"/>
      <c r="GKV195"/>
      <c r="GKW195"/>
      <c r="GKX195"/>
      <c r="GKY195"/>
      <c r="GKZ195"/>
      <c r="GLA195"/>
      <c r="GLB195"/>
      <c r="GLC195"/>
      <c r="GLD195"/>
      <c r="GLE195"/>
      <c r="GLF195"/>
      <c r="GLG195"/>
      <c r="GLH195"/>
      <c r="GLI195"/>
      <c r="GLJ195"/>
      <c r="GLK195"/>
      <c r="GLL195"/>
      <c r="GLM195"/>
      <c r="GLN195"/>
      <c r="GLO195"/>
      <c r="GLP195"/>
      <c r="GLQ195"/>
      <c r="GLR195"/>
      <c r="GLS195"/>
      <c r="GLT195"/>
      <c r="GLU195"/>
      <c r="GLV195"/>
      <c r="GLW195"/>
      <c r="GLX195"/>
      <c r="GLY195"/>
      <c r="GLZ195"/>
      <c r="GMA195"/>
      <c r="GMB195"/>
      <c r="GMC195"/>
      <c r="GMD195"/>
      <c r="GME195"/>
      <c r="GMF195"/>
      <c r="GMG195"/>
      <c r="GMH195"/>
      <c r="GMI195"/>
      <c r="GMJ195"/>
      <c r="GMK195"/>
      <c r="GML195"/>
      <c r="GMM195"/>
      <c r="GMN195"/>
      <c r="GMO195"/>
      <c r="GMP195"/>
      <c r="GMQ195"/>
      <c r="GMR195"/>
      <c r="GMS195"/>
      <c r="GMT195"/>
      <c r="GMU195"/>
      <c r="GMV195"/>
      <c r="GMW195"/>
      <c r="GMX195"/>
      <c r="GMY195"/>
      <c r="GMZ195"/>
      <c r="GNA195"/>
      <c r="GNB195"/>
      <c r="GNC195"/>
      <c r="GND195"/>
      <c r="GNE195"/>
      <c r="GNF195"/>
      <c r="GNG195"/>
      <c r="GNH195"/>
      <c r="GNI195"/>
      <c r="GNJ195"/>
      <c r="GNK195"/>
      <c r="GNL195"/>
      <c r="GNM195"/>
      <c r="GNN195"/>
      <c r="GNO195"/>
      <c r="GNP195"/>
      <c r="GNQ195"/>
      <c r="GNR195"/>
      <c r="GNS195"/>
      <c r="GNT195"/>
      <c r="GNU195"/>
      <c r="GNV195"/>
      <c r="GNW195"/>
      <c r="GNX195"/>
      <c r="GNY195"/>
      <c r="GNZ195"/>
      <c r="GOA195"/>
      <c r="GOB195"/>
      <c r="GOC195"/>
      <c r="GOD195"/>
      <c r="GOE195"/>
      <c r="GOF195"/>
      <c r="GOG195"/>
      <c r="GOH195"/>
      <c r="GOI195"/>
      <c r="GOJ195"/>
      <c r="GOK195"/>
      <c r="GOL195"/>
      <c r="GOM195"/>
      <c r="GON195"/>
      <c r="GOO195"/>
      <c r="GOP195"/>
      <c r="GOQ195"/>
      <c r="GOR195"/>
      <c r="GOS195"/>
      <c r="GOT195"/>
      <c r="GOU195"/>
      <c r="GOV195"/>
      <c r="GOW195"/>
      <c r="GOX195"/>
      <c r="GOY195"/>
      <c r="GOZ195"/>
      <c r="GPA195"/>
      <c r="GPB195"/>
      <c r="GPC195"/>
      <c r="GPD195"/>
      <c r="GPE195"/>
      <c r="GPF195"/>
      <c r="GPG195"/>
      <c r="GPH195"/>
      <c r="GPI195"/>
      <c r="GPJ195"/>
      <c r="GPK195"/>
      <c r="GPL195"/>
      <c r="GPM195"/>
      <c r="GPN195"/>
      <c r="GPO195"/>
      <c r="GPP195"/>
      <c r="GPQ195"/>
      <c r="GPR195"/>
      <c r="GPS195"/>
      <c r="GPT195"/>
      <c r="GPU195"/>
      <c r="GPV195"/>
      <c r="GPW195"/>
      <c r="GPX195"/>
      <c r="GPY195"/>
      <c r="GPZ195"/>
      <c r="GQA195"/>
      <c r="GQB195"/>
      <c r="GQC195"/>
      <c r="GQD195"/>
      <c r="GQE195"/>
      <c r="GQF195"/>
      <c r="GQG195"/>
      <c r="GQH195"/>
      <c r="GQI195"/>
      <c r="GQJ195"/>
      <c r="GQK195"/>
      <c r="GQL195"/>
      <c r="GQM195"/>
      <c r="GQN195"/>
      <c r="GQO195"/>
      <c r="GQP195"/>
      <c r="GQQ195"/>
      <c r="GQR195"/>
      <c r="GQS195"/>
      <c r="GQT195"/>
      <c r="GQU195"/>
      <c r="GQV195"/>
      <c r="GQW195"/>
      <c r="GQX195"/>
      <c r="GQY195"/>
      <c r="GQZ195"/>
      <c r="GRA195"/>
      <c r="GRB195"/>
      <c r="GRC195"/>
      <c r="GRD195"/>
      <c r="GRE195"/>
      <c r="GRF195"/>
      <c r="GRG195"/>
      <c r="GRH195"/>
      <c r="GRI195"/>
      <c r="GRJ195"/>
      <c r="GRK195"/>
      <c r="GRL195"/>
      <c r="GRM195"/>
      <c r="GRN195"/>
      <c r="GRO195"/>
      <c r="GRP195"/>
      <c r="GRQ195"/>
      <c r="GRR195"/>
      <c r="GRS195"/>
      <c r="GRT195"/>
      <c r="GRU195"/>
      <c r="GRV195"/>
      <c r="GRW195"/>
      <c r="GRX195"/>
      <c r="GRY195"/>
      <c r="GRZ195"/>
      <c r="GSA195"/>
      <c r="GSB195"/>
      <c r="GSC195"/>
      <c r="GSD195"/>
      <c r="GSE195"/>
      <c r="GSF195"/>
      <c r="GSG195"/>
      <c r="GSH195"/>
      <c r="GSI195"/>
      <c r="GSJ195"/>
      <c r="GSK195"/>
      <c r="GSL195"/>
      <c r="GSM195"/>
      <c r="GSN195"/>
      <c r="GSO195"/>
      <c r="GSP195"/>
      <c r="GSQ195"/>
      <c r="GSR195"/>
      <c r="GSS195"/>
      <c r="GST195"/>
      <c r="GSU195"/>
      <c r="GSV195"/>
      <c r="GSW195"/>
      <c r="GSX195"/>
      <c r="GSY195"/>
      <c r="GSZ195"/>
      <c r="GTA195"/>
      <c r="GTB195"/>
      <c r="GTC195"/>
      <c r="GTD195"/>
      <c r="GTE195"/>
      <c r="GTF195"/>
      <c r="GTG195"/>
      <c r="GTH195"/>
      <c r="GTI195"/>
      <c r="GTJ195"/>
      <c r="GTK195"/>
      <c r="GTL195"/>
      <c r="GTM195"/>
      <c r="GTN195"/>
      <c r="GTO195"/>
      <c r="GTP195"/>
      <c r="GTQ195"/>
      <c r="GTR195"/>
      <c r="GTS195"/>
      <c r="GTT195"/>
      <c r="GTU195"/>
      <c r="GTV195"/>
      <c r="GTW195"/>
      <c r="GTX195"/>
      <c r="GTY195"/>
      <c r="GTZ195"/>
      <c r="GUA195"/>
      <c r="GUB195"/>
      <c r="GUC195"/>
      <c r="GUD195"/>
      <c r="GUE195"/>
      <c r="GUF195"/>
      <c r="GUG195"/>
      <c r="GUH195"/>
      <c r="GUI195"/>
      <c r="GUJ195"/>
      <c r="GUK195"/>
      <c r="GUL195"/>
      <c r="GUM195"/>
      <c r="GUN195"/>
      <c r="GUO195"/>
      <c r="GUP195"/>
      <c r="GUQ195"/>
      <c r="GUR195"/>
      <c r="GUS195"/>
      <c r="GUT195"/>
      <c r="GUU195"/>
      <c r="GUV195"/>
      <c r="GUW195"/>
      <c r="GUX195"/>
      <c r="GUY195"/>
      <c r="GUZ195"/>
      <c r="GVA195"/>
      <c r="GVB195"/>
      <c r="GVC195"/>
      <c r="GVD195"/>
      <c r="GVE195"/>
      <c r="GVF195"/>
      <c r="GVG195"/>
      <c r="GVH195"/>
      <c r="GVI195"/>
      <c r="GVJ195"/>
      <c r="GVK195"/>
      <c r="GVL195"/>
      <c r="GVM195"/>
      <c r="GVN195"/>
      <c r="GVO195"/>
      <c r="GVP195"/>
      <c r="GVQ195"/>
      <c r="GVR195"/>
      <c r="GVS195"/>
      <c r="GVT195"/>
      <c r="GVU195"/>
      <c r="GVV195"/>
      <c r="GVW195"/>
      <c r="GVX195"/>
      <c r="GVY195"/>
      <c r="GVZ195"/>
      <c r="GWA195"/>
      <c r="GWB195"/>
      <c r="GWC195"/>
      <c r="GWD195"/>
      <c r="GWE195"/>
      <c r="GWF195"/>
      <c r="GWG195"/>
      <c r="GWH195"/>
      <c r="GWI195"/>
      <c r="GWJ195"/>
      <c r="GWK195"/>
      <c r="GWL195"/>
      <c r="GWM195"/>
      <c r="GWN195"/>
      <c r="GWO195"/>
      <c r="GWP195"/>
      <c r="GWQ195"/>
      <c r="GWR195"/>
      <c r="GWS195"/>
      <c r="GWT195"/>
      <c r="GWU195"/>
      <c r="GWV195"/>
      <c r="GWW195"/>
      <c r="GWX195"/>
      <c r="GWY195"/>
      <c r="GWZ195"/>
      <c r="GXA195"/>
      <c r="GXB195"/>
      <c r="GXC195"/>
      <c r="GXD195"/>
      <c r="GXE195"/>
      <c r="GXF195"/>
      <c r="GXG195"/>
      <c r="GXH195"/>
      <c r="GXI195"/>
      <c r="GXJ195"/>
      <c r="GXK195"/>
      <c r="GXL195"/>
      <c r="GXM195"/>
      <c r="GXN195"/>
      <c r="GXO195"/>
      <c r="GXP195"/>
      <c r="GXQ195"/>
      <c r="GXR195"/>
      <c r="GXS195"/>
      <c r="GXT195"/>
      <c r="GXU195"/>
      <c r="GXV195"/>
      <c r="GXW195"/>
      <c r="GXX195"/>
      <c r="GXY195"/>
      <c r="GXZ195"/>
      <c r="GYA195"/>
      <c r="GYB195"/>
      <c r="GYC195"/>
      <c r="GYD195"/>
      <c r="GYE195"/>
      <c r="GYF195"/>
      <c r="GYG195"/>
      <c r="GYH195"/>
      <c r="GYI195"/>
      <c r="GYJ195"/>
      <c r="GYK195"/>
      <c r="GYL195"/>
      <c r="GYM195"/>
      <c r="GYN195"/>
      <c r="GYO195"/>
      <c r="GYP195"/>
      <c r="GYQ195"/>
      <c r="GYR195"/>
      <c r="GYS195"/>
      <c r="GYT195"/>
      <c r="GYU195"/>
      <c r="GYV195"/>
      <c r="GYW195"/>
      <c r="GYX195"/>
      <c r="GYY195"/>
      <c r="GYZ195"/>
      <c r="GZA195"/>
      <c r="GZB195"/>
      <c r="GZC195"/>
      <c r="GZD195"/>
      <c r="GZE195"/>
      <c r="GZF195"/>
      <c r="GZG195"/>
      <c r="GZH195"/>
      <c r="GZI195"/>
      <c r="GZJ195"/>
      <c r="GZK195"/>
      <c r="GZL195"/>
      <c r="GZM195"/>
      <c r="GZN195"/>
      <c r="GZO195"/>
      <c r="GZP195"/>
      <c r="GZQ195"/>
      <c r="GZR195"/>
      <c r="GZS195"/>
      <c r="GZT195"/>
      <c r="GZU195"/>
      <c r="GZV195"/>
      <c r="GZW195"/>
      <c r="GZX195"/>
      <c r="GZY195"/>
      <c r="GZZ195"/>
      <c r="HAA195"/>
      <c r="HAB195"/>
      <c r="HAC195"/>
      <c r="HAD195"/>
      <c r="HAE195"/>
      <c r="HAF195"/>
      <c r="HAG195"/>
      <c r="HAH195"/>
      <c r="HAI195"/>
      <c r="HAJ195"/>
      <c r="HAK195"/>
      <c r="HAL195"/>
      <c r="HAM195"/>
      <c r="HAN195"/>
      <c r="HAO195"/>
      <c r="HAP195"/>
      <c r="HAQ195"/>
      <c r="HAR195"/>
      <c r="HAS195"/>
      <c r="HAT195"/>
      <c r="HAU195"/>
      <c r="HAV195"/>
      <c r="HAW195"/>
      <c r="HAX195"/>
      <c r="HAY195"/>
      <c r="HAZ195"/>
      <c r="HBA195"/>
      <c r="HBB195"/>
      <c r="HBC195"/>
      <c r="HBD195"/>
      <c r="HBE195"/>
      <c r="HBF195"/>
      <c r="HBG195"/>
      <c r="HBH195"/>
      <c r="HBI195"/>
      <c r="HBJ195"/>
      <c r="HBK195"/>
      <c r="HBL195"/>
      <c r="HBM195"/>
      <c r="HBN195"/>
      <c r="HBO195"/>
      <c r="HBP195"/>
      <c r="HBQ195"/>
      <c r="HBR195"/>
      <c r="HBS195"/>
      <c r="HBT195"/>
      <c r="HBU195"/>
      <c r="HBV195"/>
      <c r="HBW195"/>
      <c r="HBX195"/>
      <c r="HBY195"/>
      <c r="HBZ195"/>
      <c r="HCA195"/>
      <c r="HCB195"/>
      <c r="HCC195"/>
      <c r="HCD195"/>
      <c r="HCE195"/>
      <c r="HCF195"/>
      <c r="HCG195"/>
      <c r="HCH195"/>
      <c r="HCI195"/>
      <c r="HCJ195"/>
      <c r="HCK195"/>
      <c r="HCL195"/>
      <c r="HCM195"/>
      <c r="HCN195"/>
      <c r="HCO195"/>
      <c r="HCP195"/>
      <c r="HCQ195"/>
      <c r="HCR195"/>
      <c r="HCS195"/>
      <c r="HCT195"/>
      <c r="HCU195"/>
      <c r="HCV195"/>
      <c r="HCW195"/>
      <c r="HCX195"/>
      <c r="HCY195"/>
      <c r="HCZ195"/>
      <c r="HDA195"/>
      <c r="HDB195"/>
      <c r="HDC195"/>
      <c r="HDD195"/>
      <c r="HDE195"/>
      <c r="HDF195"/>
      <c r="HDG195"/>
      <c r="HDH195"/>
      <c r="HDI195"/>
      <c r="HDJ195"/>
      <c r="HDK195"/>
      <c r="HDL195"/>
      <c r="HDM195"/>
      <c r="HDN195"/>
      <c r="HDO195"/>
      <c r="HDP195"/>
      <c r="HDQ195"/>
      <c r="HDR195"/>
      <c r="HDS195"/>
      <c r="HDT195"/>
      <c r="HDU195"/>
      <c r="HDV195"/>
      <c r="HDW195"/>
      <c r="HDX195"/>
      <c r="HDY195"/>
      <c r="HDZ195"/>
      <c r="HEA195"/>
      <c r="HEB195"/>
      <c r="HEC195"/>
      <c r="HED195"/>
      <c r="HEE195"/>
      <c r="HEF195"/>
      <c r="HEG195"/>
      <c r="HEH195"/>
      <c r="HEI195"/>
      <c r="HEJ195"/>
      <c r="HEK195"/>
      <c r="HEL195"/>
      <c r="HEM195"/>
      <c r="HEN195"/>
      <c r="HEO195"/>
      <c r="HEP195"/>
      <c r="HEQ195"/>
      <c r="HER195"/>
      <c r="HES195"/>
      <c r="HET195"/>
      <c r="HEU195"/>
      <c r="HEV195"/>
      <c r="HEW195"/>
      <c r="HEX195"/>
      <c r="HEY195"/>
      <c r="HEZ195"/>
      <c r="HFA195"/>
      <c r="HFB195"/>
      <c r="HFC195"/>
      <c r="HFD195"/>
      <c r="HFE195"/>
      <c r="HFF195"/>
      <c r="HFG195"/>
      <c r="HFH195"/>
      <c r="HFI195"/>
      <c r="HFJ195"/>
      <c r="HFK195"/>
      <c r="HFL195"/>
      <c r="HFM195"/>
      <c r="HFN195"/>
      <c r="HFO195"/>
      <c r="HFP195"/>
      <c r="HFQ195"/>
      <c r="HFR195"/>
      <c r="HFS195"/>
      <c r="HFT195"/>
      <c r="HFU195"/>
      <c r="HFV195"/>
      <c r="HFW195"/>
      <c r="HFX195"/>
      <c r="HFY195"/>
      <c r="HFZ195"/>
      <c r="HGA195"/>
      <c r="HGB195"/>
      <c r="HGC195"/>
      <c r="HGD195"/>
      <c r="HGE195"/>
      <c r="HGF195"/>
      <c r="HGG195"/>
      <c r="HGH195"/>
      <c r="HGI195"/>
      <c r="HGJ195"/>
      <c r="HGK195"/>
      <c r="HGL195"/>
      <c r="HGM195"/>
      <c r="HGN195"/>
      <c r="HGO195"/>
      <c r="HGP195"/>
      <c r="HGQ195"/>
      <c r="HGR195"/>
      <c r="HGS195"/>
      <c r="HGT195"/>
      <c r="HGU195"/>
      <c r="HGV195"/>
      <c r="HGW195"/>
      <c r="HGX195"/>
      <c r="HGY195"/>
      <c r="HGZ195"/>
      <c r="HHA195"/>
      <c r="HHB195"/>
      <c r="HHC195"/>
      <c r="HHD195"/>
      <c r="HHE195"/>
      <c r="HHF195"/>
      <c r="HHG195"/>
      <c r="HHH195"/>
      <c r="HHI195"/>
      <c r="HHJ195"/>
      <c r="HHK195"/>
      <c r="HHL195"/>
      <c r="HHM195"/>
      <c r="HHN195"/>
      <c r="HHO195"/>
      <c r="HHP195"/>
      <c r="HHQ195"/>
      <c r="HHR195"/>
      <c r="HHS195"/>
      <c r="HHT195"/>
      <c r="HHU195"/>
      <c r="HHV195"/>
      <c r="HHW195"/>
      <c r="HHX195"/>
      <c r="HHY195"/>
      <c r="HHZ195"/>
      <c r="HIA195"/>
      <c r="HIB195"/>
      <c r="HIC195"/>
      <c r="HID195"/>
      <c r="HIE195"/>
      <c r="HIF195"/>
      <c r="HIG195"/>
      <c r="HIH195"/>
      <c r="HII195"/>
      <c r="HIJ195"/>
      <c r="HIK195"/>
      <c r="HIL195"/>
      <c r="HIM195"/>
      <c r="HIN195"/>
      <c r="HIO195"/>
      <c r="HIP195"/>
      <c r="HIQ195"/>
      <c r="HIR195"/>
      <c r="HIS195"/>
      <c r="HIT195"/>
      <c r="HIU195"/>
      <c r="HIV195"/>
      <c r="HIW195"/>
      <c r="HIX195"/>
      <c r="HIY195"/>
      <c r="HIZ195"/>
      <c r="HJA195"/>
      <c r="HJB195"/>
      <c r="HJC195"/>
      <c r="HJD195"/>
      <c r="HJE195"/>
      <c r="HJF195"/>
      <c r="HJG195"/>
      <c r="HJH195"/>
      <c r="HJI195"/>
      <c r="HJJ195"/>
      <c r="HJK195"/>
      <c r="HJL195"/>
      <c r="HJM195"/>
      <c r="HJN195"/>
      <c r="HJO195"/>
      <c r="HJP195"/>
      <c r="HJQ195"/>
      <c r="HJR195"/>
      <c r="HJS195"/>
      <c r="HJT195"/>
      <c r="HJU195"/>
      <c r="HJV195"/>
      <c r="HJW195"/>
      <c r="HJX195"/>
      <c r="HJY195"/>
      <c r="HJZ195"/>
      <c r="HKA195"/>
      <c r="HKB195"/>
      <c r="HKC195"/>
      <c r="HKD195"/>
      <c r="HKE195"/>
      <c r="HKF195"/>
      <c r="HKG195"/>
      <c r="HKH195"/>
      <c r="HKI195"/>
      <c r="HKJ195"/>
      <c r="HKK195"/>
      <c r="HKL195"/>
      <c r="HKM195"/>
      <c r="HKN195"/>
      <c r="HKO195"/>
      <c r="HKP195"/>
      <c r="HKQ195"/>
      <c r="HKR195"/>
      <c r="HKS195"/>
      <c r="HKT195"/>
      <c r="HKU195"/>
      <c r="HKV195"/>
      <c r="HKW195"/>
      <c r="HKX195"/>
      <c r="HKY195"/>
      <c r="HKZ195"/>
      <c r="HLA195"/>
      <c r="HLB195"/>
      <c r="HLC195"/>
      <c r="HLD195"/>
      <c r="HLE195"/>
      <c r="HLF195"/>
      <c r="HLG195"/>
      <c r="HLH195"/>
      <c r="HLI195"/>
      <c r="HLJ195"/>
      <c r="HLK195"/>
      <c r="HLL195"/>
      <c r="HLM195"/>
      <c r="HLN195"/>
      <c r="HLO195"/>
      <c r="HLP195"/>
      <c r="HLQ195"/>
      <c r="HLR195"/>
      <c r="HLS195"/>
      <c r="HLT195"/>
      <c r="HLU195"/>
      <c r="HLV195"/>
      <c r="HLW195"/>
      <c r="HLX195"/>
      <c r="HLY195"/>
      <c r="HLZ195"/>
      <c r="HMA195"/>
      <c r="HMB195"/>
      <c r="HMC195"/>
      <c r="HMD195"/>
      <c r="HME195"/>
      <c r="HMF195"/>
      <c r="HMG195"/>
      <c r="HMH195"/>
      <c r="HMI195"/>
      <c r="HMJ195"/>
      <c r="HMK195"/>
      <c r="HML195"/>
      <c r="HMM195"/>
      <c r="HMN195"/>
      <c r="HMO195"/>
      <c r="HMP195"/>
      <c r="HMQ195"/>
      <c r="HMR195"/>
      <c r="HMS195"/>
      <c r="HMT195"/>
      <c r="HMU195"/>
      <c r="HMV195"/>
      <c r="HMW195"/>
      <c r="HMX195"/>
      <c r="HMY195"/>
      <c r="HMZ195"/>
      <c r="HNA195"/>
      <c r="HNB195"/>
      <c r="HNC195"/>
      <c r="HND195"/>
      <c r="HNE195"/>
      <c r="HNF195"/>
      <c r="HNG195"/>
      <c r="HNH195"/>
      <c r="HNI195"/>
      <c r="HNJ195"/>
      <c r="HNK195"/>
      <c r="HNL195"/>
      <c r="HNM195"/>
      <c r="HNN195"/>
      <c r="HNO195"/>
      <c r="HNP195"/>
      <c r="HNQ195"/>
      <c r="HNR195"/>
      <c r="HNS195"/>
      <c r="HNT195"/>
      <c r="HNU195"/>
      <c r="HNV195"/>
      <c r="HNW195"/>
      <c r="HNX195"/>
      <c r="HNY195"/>
      <c r="HNZ195"/>
      <c r="HOA195"/>
      <c r="HOB195"/>
      <c r="HOC195"/>
      <c r="HOD195"/>
      <c r="HOE195"/>
      <c r="HOF195"/>
      <c r="HOG195"/>
      <c r="HOH195"/>
      <c r="HOI195"/>
      <c r="HOJ195"/>
      <c r="HOK195"/>
      <c r="HOL195"/>
      <c r="HOM195"/>
      <c r="HON195"/>
      <c r="HOO195"/>
      <c r="HOP195"/>
      <c r="HOQ195"/>
      <c r="HOR195"/>
      <c r="HOS195"/>
      <c r="HOT195"/>
      <c r="HOU195"/>
      <c r="HOV195"/>
      <c r="HOW195"/>
      <c r="HOX195"/>
      <c r="HOY195"/>
      <c r="HOZ195"/>
      <c r="HPA195"/>
      <c r="HPB195"/>
      <c r="HPC195"/>
      <c r="HPD195"/>
      <c r="HPE195"/>
      <c r="HPF195"/>
      <c r="HPG195"/>
      <c r="HPH195"/>
      <c r="HPI195"/>
      <c r="HPJ195"/>
      <c r="HPK195"/>
      <c r="HPL195"/>
      <c r="HPM195"/>
      <c r="HPN195"/>
      <c r="HPO195"/>
      <c r="HPP195"/>
      <c r="HPQ195"/>
      <c r="HPR195"/>
      <c r="HPS195"/>
      <c r="HPT195"/>
      <c r="HPU195"/>
      <c r="HPV195"/>
      <c r="HPW195"/>
      <c r="HPX195"/>
      <c r="HPY195"/>
      <c r="HPZ195"/>
      <c r="HQA195"/>
      <c r="HQB195"/>
      <c r="HQC195"/>
      <c r="HQD195"/>
      <c r="HQE195"/>
      <c r="HQF195"/>
      <c r="HQG195"/>
      <c r="HQH195"/>
      <c r="HQI195"/>
      <c r="HQJ195"/>
      <c r="HQK195"/>
      <c r="HQL195"/>
      <c r="HQM195"/>
      <c r="HQN195"/>
      <c r="HQO195"/>
      <c r="HQP195"/>
      <c r="HQQ195"/>
      <c r="HQR195"/>
      <c r="HQS195"/>
      <c r="HQT195"/>
      <c r="HQU195"/>
      <c r="HQV195"/>
      <c r="HQW195"/>
      <c r="HQX195"/>
      <c r="HQY195"/>
      <c r="HQZ195"/>
      <c r="HRA195"/>
      <c r="HRB195"/>
      <c r="HRC195"/>
      <c r="HRD195"/>
      <c r="HRE195"/>
      <c r="HRF195"/>
      <c r="HRG195"/>
      <c r="HRH195"/>
      <c r="HRI195"/>
      <c r="HRJ195"/>
      <c r="HRK195"/>
      <c r="HRL195"/>
      <c r="HRM195"/>
      <c r="HRN195"/>
      <c r="HRO195"/>
      <c r="HRP195"/>
      <c r="HRQ195"/>
      <c r="HRR195"/>
      <c r="HRS195"/>
      <c r="HRT195"/>
      <c r="HRU195"/>
      <c r="HRV195"/>
      <c r="HRW195"/>
      <c r="HRX195"/>
      <c r="HRY195"/>
      <c r="HRZ195"/>
      <c r="HSA195"/>
      <c r="HSB195"/>
      <c r="HSC195"/>
      <c r="HSD195"/>
      <c r="HSE195"/>
      <c r="HSF195"/>
      <c r="HSG195"/>
      <c r="HSH195"/>
      <c r="HSI195"/>
      <c r="HSJ195"/>
      <c r="HSK195"/>
      <c r="HSL195"/>
      <c r="HSM195"/>
      <c r="HSN195"/>
      <c r="HSO195"/>
      <c r="HSP195"/>
      <c r="HSQ195"/>
      <c r="HSR195"/>
      <c r="HSS195"/>
      <c r="HST195"/>
      <c r="HSU195"/>
      <c r="HSV195"/>
      <c r="HSW195"/>
      <c r="HSX195"/>
      <c r="HSY195"/>
      <c r="HSZ195"/>
      <c r="HTA195"/>
      <c r="HTB195"/>
      <c r="HTC195"/>
      <c r="HTD195"/>
      <c r="HTE195"/>
      <c r="HTF195"/>
      <c r="HTG195"/>
      <c r="HTH195"/>
      <c r="HTI195"/>
      <c r="HTJ195"/>
      <c r="HTK195"/>
      <c r="HTL195"/>
      <c r="HTM195"/>
      <c r="HTN195"/>
      <c r="HTO195"/>
      <c r="HTP195"/>
      <c r="HTQ195"/>
      <c r="HTR195"/>
      <c r="HTS195"/>
      <c r="HTT195"/>
      <c r="HTU195"/>
      <c r="HTV195"/>
      <c r="HTW195"/>
      <c r="HTX195"/>
      <c r="HTY195"/>
      <c r="HTZ195"/>
      <c r="HUA195"/>
      <c r="HUB195"/>
      <c r="HUC195"/>
      <c r="HUD195"/>
      <c r="HUE195"/>
      <c r="HUF195"/>
      <c r="HUG195"/>
      <c r="HUH195"/>
      <c r="HUI195"/>
      <c r="HUJ195"/>
      <c r="HUK195"/>
      <c r="HUL195"/>
      <c r="HUM195"/>
      <c r="HUN195"/>
      <c r="HUO195"/>
      <c r="HUP195"/>
      <c r="HUQ195"/>
      <c r="HUR195"/>
      <c r="HUS195"/>
      <c r="HUT195"/>
      <c r="HUU195"/>
      <c r="HUV195"/>
      <c r="HUW195"/>
      <c r="HUX195"/>
      <c r="HUY195"/>
      <c r="HUZ195"/>
      <c r="HVA195"/>
      <c r="HVB195"/>
      <c r="HVC195"/>
      <c r="HVD195"/>
      <c r="HVE195"/>
      <c r="HVF195"/>
      <c r="HVG195"/>
      <c r="HVH195"/>
      <c r="HVI195"/>
      <c r="HVJ195"/>
      <c r="HVK195"/>
      <c r="HVL195"/>
      <c r="HVM195"/>
      <c r="HVN195"/>
      <c r="HVO195"/>
      <c r="HVP195"/>
      <c r="HVQ195"/>
      <c r="HVR195"/>
      <c r="HVS195"/>
      <c r="HVT195"/>
      <c r="HVU195"/>
      <c r="HVV195"/>
      <c r="HVW195"/>
      <c r="HVX195"/>
      <c r="HVY195"/>
      <c r="HVZ195"/>
      <c r="HWA195"/>
      <c r="HWB195"/>
      <c r="HWC195"/>
      <c r="HWD195"/>
      <c r="HWE195"/>
      <c r="HWF195"/>
      <c r="HWG195"/>
      <c r="HWH195"/>
      <c r="HWI195"/>
      <c r="HWJ195"/>
      <c r="HWK195"/>
      <c r="HWL195"/>
      <c r="HWM195"/>
      <c r="HWN195"/>
      <c r="HWO195"/>
      <c r="HWP195"/>
      <c r="HWQ195"/>
      <c r="HWR195"/>
      <c r="HWS195"/>
      <c r="HWT195"/>
      <c r="HWU195"/>
      <c r="HWV195"/>
      <c r="HWW195"/>
      <c r="HWX195"/>
      <c r="HWY195"/>
      <c r="HWZ195"/>
      <c r="HXA195"/>
      <c r="HXB195"/>
      <c r="HXC195"/>
      <c r="HXD195"/>
      <c r="HXE195"/>
      <c r="HXF195"/>
      <c r="HXG195"/>
      <c r="HXH195"/>
      <c r="HXI195"/>
      <c r="HXJ195"/>
      <c r="HXK195"/>
      <c r="HXL195"/>
      <c r="HXM195"/>
      <c r="HXN195"/>
      <c r="HXO195"/>
      <c r="HXP195"/>
      <c r="HXQ195"/>
      <c r="HXR195"/>
      <c r="HXS195"/>
      <c r="HXT195"/>
      <c r="HXU195"/>
      <c r="HXV195"/>
      <c r="HXW195"/>
      <c r="HXX195"/>
      <c r="HXY195"/>
      <c r="HXZ195"/>
      <c r="HYA195"/>
      <c r="HYB195"/>
      <c r="HYC195"/>
      <c r="HYD195"/>
      <c r="HYE195"/>
      <c r="HYF195"/>
      <c r="HYG195"/>
      <c r="HYH195"/>
      <c r="HYI195"/>
      <c r="HYJ195"/>
      <c r="HYK195"/>
      <c r="HYL195"/>
      <c r="HYM195"/>
      <c r="HYN195"/>
      <c r="HYO195"/>
      <c r="HYP195"/>
      <c r="HYQ195"/>
      <c r="HYR195"/>
      <c r="HYS195"/>
      <c r="HYT195"/>
      <c r="HYU195"/>
      <c r="HYV195"/>
      <c r="HYW195"/>
      <c r="HYX195"/>
      <c r="HYY195"/>
      <c r="HYZ195"/>
      <c r="HZA195"/>
      <c r="HZB195"/>
      <c r="HZC195"/>
      <c r="HZD195"/>
      <c r="HZE195"/>
      <c r="HZF195"/>
      <c r="HZG195"/>
      <c r="HZH195"/>
      <c r="HZI195"/>
      <c r="HZJ195"/>
      <c r="HZK195"/>
      <c r="HZL195"/>
      <c r="HZM195"/>
      <c r="HZN195"/>
      <c r="HZO195"/>
      <c r="HZP195"/>
      <c r="HZQ195"/>
      <c r="HZR195"/>
      <c r="HZS195"/>
      <c r="HZT195"/>
      <c r="HZU195"/>
      <c r="HZV195"/>
      <c r="HZW195"/>
      <c r="HZX195"/>
      <c r="HZY195"/>
      <c r="HZZ195"/>
      <c r="IAA195"/>
      <c r="IAB195"/>
      <c r="IAC195"/>
      <c r="IAD195"/>
      <c r="IAE195"/>
      <c r="IAF195"/>
      <c r="IAG195"/>
      <c r="IAH195"/>
      <c r="IAI195"/>
      <c r="IAJ195"/>
      <c r="IAK195"/>
      <c r="IAL195"/>
      <c r="IAM195"/>
      <c r="IAN195"/>
      <c r="IAO195"/>
      <c r="IAP195"/>
      <c r="IAQ195"/>
      <c r="IAR195"/>
      <c r="IAS195"/>
      <c r="IAT195"/>
      <c r="IAU195"/>
      <c r="IAV195"/>
      <c r="IAW195"/>
      <c r="IAX195"/>
      <c r="IAY195"/>
      <c r="IAZ195"/>
      <c r="IBA195"/>
      <c r="IBB195"/>
      <c r="IBC195"/>
      <c r="IBD195"/>
      <c r="IBE195"/>
      <c r="IBF195"/>
      <c r="IBG195"/>
      <c r="IBH195"/>
      <c r="IBI195"/>
      <c r="IBJ195"/>
      <c r="IBK195"/>
      <c r="IBL195"/>
      <c r="IBM195"/>
      <c r="IBN195"/>
      <c r="IBO195"/>
      <c r="IBP195"/>
      <c r="IBQ195"/>
      <c r="IBR195"/>
      <c r="IBS195"/>
      <c r="IBT195"/>
      <c r="IBU195"/>
      <c r="IBV195"/>
      <c r="IBW195"/>
      <c r="IBX195"/>
      <c r="IBY195"/>
      <c r="IBZ195"/>
      <c r="ICA195"/>
      <c r="ICB195"/>
      <c r="ICC195"/>
      <c r="ICD195"/>
      <c r="ICE195"/>
      <c r="ICF195"/>
      <c r="ICG195"/>
      <c r="ICH195"/>
      <c r="ICI195"/>
      <c r="ICJ195"/>
      <c r="ICK195"/>
      <c r="ICL195"/>
      <c r="ICM195"/>
      <c r="ICN195"/>
      <c r="ICO195"/>
      <c r="ICP195"/>
      <c r="ICQ195"/>
      <c r="ICR195"/>
      <c r="ICS195"/>
      <c r="ICT195"/>
      <c r="ICU195"/>
      <c r="ICV195"/>
      <c r="ICW195"/>
      <c r="ICX195"/>
      <c r="ICY195"/>
      <c r="ICZ195"/>
      <c r="IDA195"/>
      <c r="IDB195"/>
      <c r="IDC195"/>
      <c r="IDD195"/>
      <c r="IDE195"/>
      <c r="IDF195"/>
      <c r="IDG195"/>
      <c r="IDH195"/>
      <c r="IDI195"/>
      <c r="IDJ195"/>
      <c r="IDK195"/>
      <c r="IDL195"/>
      <c r="IDM195"/>
      <c r="IDN195"/>
      <c r="IDO195"/>
      <c r="IDP195"/>
      <c r="IDQ195"/>
      <c r="IDR195"/>
      <c r="IDS195"/>
      <c r="IDT195"/>
      <c r="IDU195"/>
      <c r="IDV195"/>
      <c r="IDW195"/>
      <c r="IDX195"/>
      <c r="IDY195"/>
      <c r="IDZ195"/>
      <c r="IEA195"/>
      <c r="IEB195"/>
      <c r="IEC195"/>
      <c r="IED195"/>
      <c r="IEE195"/>
      <c r="IEF195"/>
      <c r="IEG195"/>
      <c r="IEH195"/>
      <c r="IEI195"/>
      <c r="IEJ195"/>
      <c r="IEK195"/>
      <c r="IEL195"/>
      <c r="IEM195"/>
      <c r="IEN195"/>
      <c r="IEO195"/>
      <c r="IEP195"/>
      <c r="IEQ195"/>
      <c r="IER195"/>
      <c r="IES195"/>
      <c r="IET195"/>
      <c r="IEU195"/>
      <c r="IEV195"/>
      <c r="IEW195"/>
      <c r="IEX195"/>
      <c r="IEY195"/>
      <c r="IEZ195"/>
      <c r="IFA195"/>
      <c r="IFB195"/>
      <c r="IFC195"/>
      <c r="IFD195"/>
      <c r="IFE195"/>
      <c r="IFF195"/>
      <c r="IFG195"/>
      <c r="IFH195"/>
      <c r="IFI195"/>
      <c r="IFJ195"/>
      <c r="IFK195"/>
      <c r="IFL195"/>
      <c r="IFM195"/>
      <c r="IFN195"/>
      <c r="IFO195"/>
      <c r="IFP195"/>
      <c r="IFQ195"/>
      <c r="IFR195"/>
      <c r="IFS195"/>
      <c r="IFT195"/>
      <c r="IFU195"/>
      <c r="IFV195"/>
      <c r="IFW195"/>
      <c r="IFX195"/>
      <c r="IFY195"/>
      <c r="IFZ195"/>
      <c r="IGA195"/>
      <c r="IGB195"/>
      <c r="IGC195"/>
      <c r="IGD195"/>
      <c r="IGE195"/>
      <c r="IGF195"/>
      <c r="IGG195"/>
      <c r="IGH195"/>
      <c r="IGI195"/>
      <c r="IGJ195"/>
      <c r="IGK195"/>
      <c r="IGL195"/>
      <c r="IGM195"/>
      <c r="IGN195"/>
      <c r="IGO195"/>
      <c r="IGP195"/>
      <c r="IGQ195"/>
      <c r="IGR195"/>
      <c r="IGS195"/>
      <c r="IGT195"/>
      <c r="IGU195"/>
      <c r="IGV195"/>
      <c r="IGW195"/>
      <c r="IGX195"/>
      <c r="IGY195"/>
      <c r="IGZ195"/>
      <c r="IHA195"/>
      <c r="IHB195"/>
      <c r="IHC195"/>
      <c r="IHD195"/>
      <c r="IHE195"/>
      <c r="IHF195"/>
      <c r="IHG195"/>
      <c r="IHH195"/>
      <c r="IHI195"/>
      <c r="IHJ195"/>
      <c r="IHK195"/>
      <c r="IHL195"/>
      <c r="IHM195"/>
      <c r="IHN195"/>
      <c r="IHO195"/>
      <c r="IHP195"/>
      <c r="IHQ195"/>
      <c r="IHR195"/>
      <c r="IHS195"/>
      <c r="IHT195"/>
      <c r="IHU195"/>
      <c r="IHV195"/>
      <c r="IHW195"/>
      <c r="IHX195"/>
      <c r="IHY195"/>
      <c r="IHZ195"/>
      <c r="IIA195"/>
      <c r="IIB195"/>
      <c r="IIC195"/>
      <c r="IID195"/>
      <c r="IIE195"/>
      <c r="IIF195"/>
      <c r="IIG195"/>
      <c r="IIH195"/>
      <c r="III195"/>
      <c r="IIJ195"/>
      <c r="IIK195"/>
      <c r="IIL195"/>
      <c r="IIM195"/>
      <c r="IIN195"/>
      <c r="IIO195"/>
      <c r="IIP195"/>
      <c r="IIQ195"/>
      <c r="IIR195"/>
      <c r="IIS195"/>
      <c r="IIT195"/>
      <c r="IIU195"/>
      <c r="IIV195"/>
      <c r="IIW195"/>
      <c r="IIX195"/>
      <c r="IIY195"/>
      <c r="IIZ195"/>
      <c r="IJA195"/>
      <c r="IJB195"/>
      <c r="IJC195"/>
      <c r="IJD195"/>
      <c r="IJE195"/>
      <c r="IJF195"/>
      <c r="IJG195"/>
      <c r="IJH195"/>
      <c r="IJI195"/>
      <c r="IJJ195"/>
      <c r="IJK195"/>
      <c r="IJL195"/>
      <c r="IJM195"/>
      <c r="IJN195"/>
      <c r="IJO195"/>
      <c r="IJP195"/>
      <c r="IJQ195"/>
      <c r="IJR195"/>
      <c r="IJS195"/>
      <c r="IJT195"/>
      <c r="IJU195"/>
      <c r="IJV195"/>
      <c r="IJW195"/>
      <c r="IJX195"/>
      <c r="IJY195"/>
      <c r="IJZ195"/>
      <c r="IKA195"/>
      <c r="IKB195"/>
      <c r="IKC195"/>
      <c r="IKD195"/>
      <c r="IKE195"/>
      <c r="IKF195"/>
      <c r="IKG195"/>
      <c r="IKH195"/>
      <c r="IKI195"/>
      <c r="IKJ195"/>
      <c r="IKK195"/>
      <c r="IKL195"/>
      <c r="IKM195"/>
      <c r="IKN195"/>
      <c r="IKO195"/>
      <c r="IKP195"/>
      <c r="IKQ195"/>
      <c r="IKR195"/>
      <c r="IKS195"/>
      <c r="IKT195"/>
      <c r="IKU195"/>
      <c r="IKV195"/>
      <c r="IKW195"/>
      <c r="IKX195"/>
      <c r="IKY195"/>
      <c r="IKZ195"/>
      <c r="ILA195"/>
      <c r="ILB195"/>
      <c r="ILC195"/>
      <c r="ILD195"/>
      <c r="ILE195"/>
      <c r="ILF195"/>
      <c r="ILG195"/>
      <c r="ILH195"/>
      <c r="ILI195"/>
      <c r="ILJ195"/>
      <c r="ILK195"/>
      <c r="ILL195"/>
      <c r="ILM195"/>
      <c r="ILN195"/>
      <c r="ILO195"/>
      <c r="ILP195"/>
      <c r="ILQ195"/>
      <c r="ILR195"/>
      <c r="ILS195"/>
      <c r="ILT195"/>
      <c r="ILU195"/>
      <c r="ILV195"/>
      <c r="ILW195"/>
      <c r="ILX195"/>
      <c r="ILY195"/>
      <c r="ILZ195"/>
      <c r="IMA195"/>
      <c r="IMB195"/>
      <c r="IMC195"/>
      <c r="IMD195"/>
      <c r="IME195"/>
      <c r="IMF195"/>
      <c r="IMG195"/>
      <c r="IMH195"/>
      <c r="IMI195"/>
      <c r="IMJ195"/>
      <c r="IMK195"/>
      <c r="IML195"/>
      <c r="IMM195"/>
      <c r="IMN195"/>
      <c r="IMO195"/>
      <c r="IMP195"/>
      <c r="IMQ195"/>
      <c r="IMR195"/>
      <c r="IMS195"/>
      <c r="IMT195"/>
      <c r="IMU195"/>
      <c r="IMV195"/>
      <c r="IMW195"/>
      <c r="IMX195"/>
      <c r="IMY195"/>
      <c r="IMZ195"/>
      <c r="INA195"/>
      <c r="INB195"/>
      <c r="INC195"/>
      <c r="IND195"/>
      <c r="INE195"/>
      <c r="INF195"/>
      <c r="ING195"/>
      <c r="INH195"/>
      <c r="INI195"/>
      <c r="INJ195"/>
      <c r="INK195"/>
      <c r="INL195"/>
      <c r="INM195"/>
      <c r="INN195"/>
      <c r="INO195"/>
      <c r="INP195"/>
      <c r="INQ195"/>
      <c r="INR195"/>
      <c r="INS195"/>
      <c r="INT195"/>
      <c r="INU195"/>
      <c r="INV195"/>
      <c r="INW195"/>
      <c r="INX195"/>
      <c r="INY195"/>
      <c r="INZ195"/>
      <c r="IOA195"/>
      <c r="IOB195"/>
      <c r="IOC195"/>
      <c r="IOD195"/>
      <c r="IOE195"/>
      <c r="IOF195"/>
      <c r="IOG195"/>
      <c r="IOH195"/>
      <c r="IOI195"/>
      <c r="IOJ195"/>
      <c r="IOK195"/>
      <c r="IOL195"/>
      <c r="IOM195"/>
      <c r="ION195"/>
      <c r="IOO195"/>
      <c r="IOP195"/>
      <c r="IOQ195"/>
      <c r="IOR195"/>
      <c r="IOS195"/>
      <c r="IOT195"/>
      <c r="IOU195"/>
      <c r="IOV195"/>
      <c r="IOW195"/>
      <c r="IOX195"/>
      <c r="IOY195"/>
      <c r="IOZ195"/>
      <c r="IPA195"/>
      <c r="IPB195"/>
      <c r="IPC195"/>
      <c r="IPD195"/>
      <c r="IPE195"/>
      <c r="IPF195"/>
      <c r="IPG195"/>
      <c r="IPH195"/>
      <c r="IPI195"/>
      <c r="IPJ195"/>
      <c r="IPK195"/>
      <c r="IPL195"/>
      <c r="IPM195"/>
      <c r="IPN195"/>
      <c r="IPO195"/>
      <c r="IPP195"/>
      <c r="IPQ195"/>
      <c r="IPR195"/>
      <c r="IPS195"/>
      <c r="IPT195"/>
      <c r="IPU195"/>
      <c r="IPV195"/>
      <c r="IPW195"/>
      <c r="IPX195"/>
      <c r="IPY195"/>
      <c r="IPZ195"/>
      <c r="IQA195"/>
      <c r="IQB195"/>
      <c r="IQC195"/>
      <c r="IQD195"/>
      <c r="IQE195"/>
      <c r="IQF195"/>
      <c r="IQG195"/>
      <c r="IQH195"/>
      <c r="IQI195"/>
      <c r="IQJ195"/>
      <c r="IQK195"/>
      <c r="IQL195"/>
      <c r="IQM195"/>
      <c r="IQN195"/>
      <c r="IQO195"/>
      <c r="IQP195"/>
      <c r="IQQ195"/>
      <c r="IQR195"/>
      <c r="IQS195"/>
      <c r="IQT195"/>
      <c r="IQU195"/>
      <c r="IQV195"/>
      <c r="IQW195"/>
      <c r="IQX195"/>
      <c r="IQY195"/>
      <c r="IQZ195"/>
      <c r="IRA195"/>
      <c r="IRB195"/>
      <c r="IRC195"/>
      <c r="IRD195"/>
      <c r="IRE195"/>
      <c r="IRF195"/>
      <c r="IRG195"/>
      <c r="IRH195"/>
      <c r="IRI195"/>
      <c r="IRJ195"/>
      <c r="IRK195"/>
      <c r="IRL195"/>
      <c r="IRM195"/>
      <c r="IRN195"/>
      <c r="IRO195"/>
      <c r="IRP195"/>
      <c r="IRQ195"/>
      <c r="IRR195"/>
      <c r="IRS195"/>
      <c r="IRT195"/>
      <c r="IRU195"/>
      <c r="IRV195"/>
      <c r="IRW195"/>
      <c r="IRX195"/>
      <c r="IRY195"/>
      <c r="IRZ195"/>
      <c r="ISA195"/>
      <c r="ISB195"/>
      <c r="ISC195"/>
      <c r="ISD195"/>
      <c r="ISE195"/>
      <c r="ISF195"/>
      <c r="ISG195"/>
      <c r="ISH195"/>
      <c r="ISI195"/>
      <c r="ISJ195"/>
      <c r="ISK195"/>
      <c r="ISL195"/>
      <c r="ISM195"/>
      <c r="ISN195"/>
      <c r="ISO195"/>
      <c r="ISP195"/>
      <c r="ISQ195"/>
      <c r="ISR195"/>
      <c r="ISS195"/>
      <c r="IST195"/>
      <c r="ISU195"/>
      <c r="ISV195"/>
      <c r="ISW195"/>
      <c r="ISX195"/>
      <c r="ISY195"/>
      <c r="ISZ195"/>
      <c r="ITA195"/>
      <c r="ITB195"/>
      <c r="ITC195"/>
      <c r="ITD195"/>
      <c r="ITE195"/>
      <c r="ITF195"/>
      <c r="ITG195"/>
      <c r="ITH195"/>
      <c r="ITI195"/>
      <c r="ITJ195"/>
      <c r="ITK195"/>
      <c r="ITL195"/>
      <c r="ITM195"/>
      <c r="ITN195"/>
      <c r="ITO195"/>
      <c r="ITP195"/>
      <c r="ITQ195"/>
      <c r="ITR195"/>
      <c r="ITS195"/>
      <c r="ITT195"/>
      <c r="ITU195"/>
      <c r="ITV195"/>
      <c r="ITW195"/>
      <c r="ITX195"/>
      <c r="ITY195"/>
      <c r="ITZ195"/>
      <c r="IUA195"/>
      <c r="IUB195"/>
      <c r="IUC195"/>
      <c r="IUD195"/>
      <c r="IUE195"/>
      <c r="IUF195"/>
      <c r="IUG195"/>
      <c r="IUH195"/>
      <c r="IUI195"/>
      <c r="IUJ195"/>
      <c r="IUK195"/>
      <c r="IUL195"/>
      <c r="IUM195"/>
      <c r="IUN195"/>
      <c r="IUO195"/>
      <c r="IUP195"/>
      <c r="IUQ195"/>
      <c r="IUR195"/>
      <c r="IUS195"/>
      <c r="IUT195"/>
      <c r="IUU195"/>
      <c r="IUV195"/>
      <c r="IUW195"/>
      <c r="IUX195"/>
      <c r="IUY195"/>
      <c r="IUZ195"/>
      <c r="IVA195"/>
      <c r="IVB195"/>
      <c r="IVC195"/>
      <c r="IVD195"/>
      <c r="IVE195"/>
      <c r="IVF195"/>
      <c r="IVG195"/>
      <c r="IVH195"/>
      <c r="IVI195"/>
      <c r="IVJ195"/>
      <c r="IVK195"/>
      <c r="IVL195"/>
      <c r="IVM195"/>
      <c r="IVN195"/>
      <c r="IVO195"/>
      <c r="IVP195"/>
      <c r="IVQ195"/>
      <c r="IVR195"/>
      <c r="IVS195"/>
      <c r="IVT195"/>
      <c r="IVU195"/>
      <c r="IVV195"/>
      <c r="IVW195"/>
      <c r="IVX195"/>
      <c r="IVY195"/>
      <c r="IVZ195"/>
      <c r="IWA195"/>
      <c r="IWB195"/>
      <c r="IWC195"/>
      <c r="IWD195"/>
      <c r="IWE195"/>
      <c r="IWF195"/>
      <c r="IWG195"/>
      <c r="IWH195"/>
      <c r="IWI195"/>
      <c r="IWJ195"/>
      <c r="IWK195"/>
      <c r="IWL195"/>
      <c r="IWM195"/>
      <c r="IWN195"/>
      <c r="IWO195"/>
      <c r="IWP195"/>
      <c r="IWQ195"/>
      <c r="IWR195"/>
      <c r="IWS195"/>
      <c r="IWT195"/>
      <c r="IWU195"/>
      <c r="IWV195"/>
      <c r="IWW195"/>
      <c r="IWX195"/>
      <c r="IWY195"/>
      <c r="IWZ195"/>
      <c r="IXA195"/>
      <c r="IXB195"/>
      <c r="IXC195"/>
      <c r="IXD195"/>
      <c r="IXE195"/>
      <c r="IXF195"/>
      <c r="IXG195"/>
      <c r="IXH195"/>
      <c r="IXI195"/>
      <c r="IXJ195"/>
      <c r="IXK195"/>
      <c r="IXL195"/>
      <c r="IXM195"/>
      <c r="IXN195"/>
      <c r="IXO195"/>
      <c r="IXP195"/>
      <c r="IXQ195"/>
      <c r="IXR195"/>
      <c r="IXS195"/>
      <c r="IXT195"/>
      <c r="IXU195"/>
      <c r="IXV195"/>
      <c r="IXW195"/>
      <c r="IXX195"/>
      <c r="IXY195"/>
      <c r="IXZ195"/>
      <c r="IYA195"/>
      <c r="IYB195"/>
      <c r="IYC195"/>
      <c r="IYD195"/>
      <c r="IYE195"/>
      <c r="IYF195"/>
      <c r="IYG195"/>
      <c r="IYH195"/>
      <c r="IYI195"/>
      <c r="IYJ195"/>
      <c r="IYK195"/>
      <c r="IYL195"/>
      <c r="IYM195"/>
      <c r="IYN195"/>
      <c r="IYO195"/>
      <c r="IYP195"/>
      <c r="IYQ195"/>
      <c r="IYR195"/>
      <c r="IYS195"/>
      <c r="IYT195"/>
      <c r="IYU195"/>
      <c r="IYV195"/>
      <c r="IYW195"/>
      <c r="IYX195"/>
      <c r="IYY195"/>
      <c r="IYZ195"/>
      <c r="IZA195"/>
      <c r="IZB195"/>
      <c r="IZC195"/>
      <c r="IZD195"/>
      <c r="IZE195"/>
      <c r="IZF195"/>
      <c r="IZG195"/>
      <c r="IZH195"/>
      <c r="IZI195"/>
      <c r="IZJ195"/>
      <c r="IZK195"/>
      <c r="IZL195"/>
      <c r="IZM195"/>
      <c r="IZN195"/>
      <c r="IZO195"/>
      <c r="IZP195"/>
      <c r="IZQ195"/>
      <c r="IZR195"/>
      <c r="IZS195"/>
      <c r="IZT195"/>
      <c r="IZU195"/>
      <c r="IZV195"/>
      <c r="IZW195"/>
      <c r="IZX195"/>
      <c r="IZY195"/>
      <c r="IZZ195"/>
      <c r="JAA195"/>
      <c r="JAB195"/>
      <c r="JAC195"/>
      <c r="JAD195"/>
      <c r="JAE195"/>
      <c r="JAF195"/>
      <c r="JAG195"/>
      <c r="JAH195"/>
      <c r="JAI195"/>
      <c r="JAJ195"/>
      <c r="JAK195"/>
      <c r="JAL195"/>
      <c r="JAM195"/>
      <c r="JAN195"/>
      <c r="JAO195"/>
      <c r="JAP195"/>
      <c r="JAQ195"/>
      <c r="JAR195"/>
      <c r="JAS195"/>
      <c r="JAT195"/>
      <c r="JAU195"/>
      <c r="JAV195"/>
      <c r="JAW195"/>
      <c r="JAX195"/>
      <c r="JAY195"/>
      <c r="JAZ195"/>
      <c r="JBA195"/>
      <c r="JBB195"/>
      <c r="JBC195"/>
      <c r="JBD195"/>
      <c r="JBE195"/>
      <c r="JBF195"/>
      <c r="JBG195"/>
      <c r="JBH195"/>
      <c r="JBI195"/>
      <c r="JBJ195"/>
      <c r="JBK195"/>
      <c r="JBL195"/>
      <c r="JBM195"/>
      <c r="JBN195"/>
      <c r="JBO195"/>
      <c r="JBP195"/>
      <c r="JBQ195"/>
      <c r="JBR195"/>
      <c r="JBS195"/>
      <c r="JBT195"/>
      <c r="JBU195"/>
      <c r="JBV195"/>
      <c r="JBW195"/>
      <c r="JBX195"/>
      <c r="JBY195"/>
      <c r="JBZ195"/>
      <c r="JCA195"/>
      <c r="JCB195"/>
      <c r="JCC195"/>
      <c r="JCD195"/>
      <c r="JCE195"/>
      <c r="JCF195"/>
      <c r="JCG195"/>
      <c r="JCH195"/>
      <c r="JCI195"/>
      <c r="JCJ195"/>
      <c r="JCK195"/>
      <c r="JCL195"/>
      <c r="JCM195"/>
      <c r="JCN195"/>
      <c r="JCO195"/>
      <c r="JCP195"/>
      <c r="JCQ195"/>
      <c r="JCR195"/>
      <c r="JCS195"/>
      <c r="JCT195"/>
      <c r="JCU195"/>
      <c r="JCV195"/>
      <c r="JCW195"/>
      <c r="JCX195"/>
      <c r="JCY195"/>
      <c r="JCZ195"/>
      <c r="JDA195"/>
      <c r="JDB195"/>
      <c r="JDC195"/>
      <c r="JDD195"/>
      <c r="JDE195"/>
      <c r="JDF195"/>
      <c r="JDG195"/>
      <c r="JDH195"/>
      <c r="JDI195"/>
      <c r="JDJ195"/>
      <c r="JDK195"/>
      <c r="JDL195"/>
      <c r="JDM195"/>
      <c r="JDN195"/>
      <c r="JDO195"/>
      <c r="JDP195"/>
      <c r="JDQ195"/>
      <c r="JDR195"/>
      <c r="JDS195"/>
      <c r="JDT195"/>
      <c r="JDU195"/>
      <c r="JDV195"/>
      <c r="JDW195"/>
      <c r="JDX195"/>
      <c r="JDY195"/>
      <c r="JDZ195"/>
      <c r="JEA195"/>
      <c r="JEB195"/>
      <c r="JEC195"/>
      <c r="JED195"/>
      <c r="JEE195"/>
      <c r="JEF195"/>
      <c r="JEG195"/>
      <c r="JEH195"/>
      <c r="JEI195"/>
      <c r="JEJ195"/>
      <c r="JEK195"/>
      <c r="JEL195"/>
      <c r="JEM195"/>
      <c r="JEN195"/>
      <c r="JEO195"/>
      <c r="JEP195"/>
      <c r="JEQ195"/>
      <c r="JER195"/>
      <c r="JES195"/>
      <c r="JET195"/>
      <c r="JEU195"/>
      <c r="JEV195"/>
      <c r="JEW195"/>
      <c r="JEX195"/>
      <c r="JEY195"/>
      <c r="JEZ195"/>
      <c r="JFA195"/>
      <c r="JFB195"/>
      <c r="JFC195"/>
      <c r="JFD195"/>
      <c r="JFE195"/>
      <c r="JFF195"/>
      <c r="JFG195"/>
      <c r="JFH195"/>
      <c r="JFI195"/>
      <c r="JFJ195"/>
      <c r="JFK195"/>
      <c r="JFL195"/>
      <c r="JFM195"/>
      <c r="JFN195"/>
      <c r="JFO195"/>
      <c r="JFP195"/>
      <c r="JFQ195"/>
      <c r="JFR195"/>
      <c r="JFS195"/>
      <c r="JFT195"/>
      <c r="JFU195"/>
      <c r="JFV195"/>
      <c r="JFW195"/>
      <c r="JFX195"/>
      <c r="JFY195"/>
      <c r="JFZ195"/>
      <c r="JGA195"/>
      <c r="JGB195"/>
      <c r="JGC195"/>
      <c r="JGD195"/>
      <c r="JGE195"/>
      <c r="JGF195"/>
      <c r="JGG195"/>
      <c r="JGH195"/>
      <c r="JGI195"/>
      <c r="JGJ195"/>
      <c r="JGK195"/>
      <c r="JGL195"/>
      <c r="JGM195"/>
      <c r="JGN195"/>
      <c r="JGO195"/>
      <c r="JGP195"/>
      <c r="JGQ195"/>
      <c r="JGR195"/>
      <c r="JGS195"/>
      <c r="JGT195"/>
      <c r="JGU195"/>
      <c r="JGV195"/>
      <c r="JGW195"/>
      <c r="JGX195"/>
      <c r="JGY195"/>
      <c r="JGZ195"/>
      <c r="JHA195"/>
      <c r="JHB195"/>
      <c r="JHC195"/>
      <c r="JHD195"/>
      <c r="JHE195"/>
      <c r="JHF195"/>
      <c r="JHG195"/>
      <c r="JHH195"/>
      <c r="JHI195"/>
      <c r="JHJ195"/>
      <c r="JHK195"/>
      <c r="JHL195"/>
      <c r="JHM195"/>
      <c r="JHN195"/>
      <c r="JHO195"/>
      <c r="JHP195"/>
      <c r="JHQ195"/>
      <c r="JHR195"/>
      <c r="JHS195"/>
      <c r="JHT195"/>
      <c r="JHU195"/>
      <c r="JHV195"/>
      <c r="JHW195"/>
      <c r="JHX195"/>
      <c r="JHY195"/>
      <c r="JHZ195"/>
      <c r="JIA195"/>
      <c r="JIB195"/>
      <c r="JIC195"/>
      <c r="JID195"/>
      <c r="JIE195"/>
      <c r="JIF195"/>
      <c r="JIG195"/>
      <c r="JIH195"/>
      <c r="JII195"/>
      <c r="JIJ195"/>
      <c r="JIK195"/>
      <c r="JIL195"/>
      <c r="JIM195"/>
      <c r="JIN195"/>
      <c r="JIO195"/>
      <c r="JIP195"/>
      <c r="JIQ195"/>
      <c r="JIR195"/>
      <c r="JIS195"/>
      <c r="JIT195"/>
      <c r="JIU195"/>
      <c r="JIV195"/>
      <c r="JIW195"/>
      <c r="JIX195"/>
      <c r="JIY195"/>
      <c r="JIZ195"/>
      <c r="JJA195"/>
      <c r="JJB195"/>
      <c r="JJC195"/>
      <c r="JJD195"/>
      <c r="JJE195"/>
      <c r="JJF195"/>
      <c r="JJG195"/>
      <c r="JJH195"/>
      <c r="JJI195"/>
      <c r="JJJ195"/>
      <c r="JJK195"/>
      <c r="JJL195"/>
      <c r="JJM195"/>
      <c r="JJN195"/>
      <c r="JJO195"/>
      <c r="JJP195"/>
      <c r="JJQ195"/>
      <c r="JJR195"/>
      <c r="JJS195"/>
      <c r="JJT195"/>
      <c r="JJU195"/>
      <c r="JJV195"/>
      <c r="JJW195"/>
      <c r="JJX195"/>
      <c r="JJY195"/>
      <c r="JJZ195"/>
      <c r="JKA195"/>
      <c r="JKB195"/>
      <c r="JKC195"/>
      <c r="JKD195"/>
      <c r="JKE195"/>
      <c r="JKF195"/>
      <c r="JKG195"/>
      <c r="JKH195"/>
      <c r="JKI195"/>
      <c r="JKJ195"/>
      <c r="JKK195"/>
      <c r="JKL195"/>
      <c r="JKM195"/>
      <c r="JKN195"/>
      <c r="JKO195"/>
      <c r="JKP195"/>
      <c r="JKQ195"/>
      <c r="JKR195"/>
      <c r="JKS195"/>
      <c r="JKT195"/>
      <c r="JKU195"/>
      <c r="JKV195"/>
      <c r="JKW195"/>
      <c r="JKX195"/>
      <c r="JKY195"/>
      <c r="JKZ195"/>
      <c r="JLA195"/>
      <c r="JLB195"/>
      <c r="JLC195"/>
      <c r="JLD195"/>
      <c r="JLE195"/>
      <c r="JLF195"/>
      <c r="JLG195"/>
      <c r="JLH195"/>
      <c r="JLI195"/>
      <c r="JLJ195"/>
      <c r="JLK195"/>
      <c r="JLL195"/>
      <c r="JLM195"/>
      <c r="JLN195"/>
      <c r="JLO195"/>
      <c r="JLP195"/>
      <c r="JLQ195"/>
      <c r="JLR195"/>
      <c r="JLS195"/>
      <c r="JLT195"/>
      <c r="JLU195"/>
      <c r="JLV195"/>
      <c r="JLW195"/>
      <c r="JLX195"/>
      <c r="JLY195"/>
      <c r="JLZ195"/>
      <c r="JMA195"/>
      <c r="JMB195"/>
      <c r="JMC195"/>
      <c r="JMD195"/>
      <c r="JME195"/>
      <c r="JMF195"/>
      <c r="JMG195"/>
      <c r="JMH195"/>
      <c r="JMI195"/>
      <c r="JMJ195"/>
      <c r="JMK195"/>
      <c r="JML195"/>
      <c r="JMM195"/>
      <c r="JMN195"/>
      <c r="JMO195"/>
      <c r="JMP195"/>
      <c r="JMQ195"/>
      <c r="JMR195"/>
      <c r="JMS195"/>
      <c r="JMT195"/>
      <c r="JMU195"/>
      <c r="JMV195"/>
      <c r="JMW195"/>
      <c r="JMX195"/>
      <c r="JMY195"/>
      <c r="JMZ195"/>
      <c r="JNA195"/>
      <c r="JNB195"/>
      <c r="JNC195"/>
      <c r="JND195"/>
      <c r="JNE195"/>
      <c r="JNF195"/>
      <c r="JNG195"/>
      <c r="JNH195"/>
      <c r="JNI195"/>
      <c r="JNJ195"/>
      <c r="JNK195"/>
      <c r="JNL195"/>
      <c r="JNM195"/>
      <c r="JNN195"/>
      <c r="JNO195"/>
      <c r="JNP195"/>
      <c r="JNQ195"/>
      <c r="JNR195"/>
      <c r="JNS195"/>
      <c r="JNT195"/>
      <c r="JNU195"/>
      <c r="JNV195"/>
      <c r="JNW195"/>
      <c r="JNX195"/>
      <c r="JNY195"/>
      <c r="JNZ195"/>
      <c r="JOA195"/>
      <c r="JOB195"/>
      <c r="JOC195"/>
      <c r="JOD195"/>
      <c r="JOE195"/>
      <c r="JOF195"/>
      <c r="JOG195"/>
      <c r="JOH195"/>
      <c r="JOI195"/>
      <c r="JOJ195"/>
      <c r="JOK195"/>
      <c r="JOL195"/>
      <c r="JOM195"/>
      <c r="JON195"/>
      <c r="JOO195"/>
      <c r="JOP195"/>
      <c r="JOQ195"/>
      <c r="JOR195"/>
      <c r="JOS195"/>
      <c r="JOT195"/>
      <c r="JOU195"/>
      <c r="JOV195"/>
      <c r="JOW195"/>
      <c r="JOX195"/>
      <c r="JOY195"/>
      <c r="JOZ195"/>
      <c r="JPA195"/>
      <c r="JPB195"/>
      <c r="JPC195"/>
      <c r="JPD195"/>
      <c r="JPE195"/>
      <c r="JPF195"/>
      <c r="JPG195"/>
      <c r="JPH195"/>
      <c r="JPI195"/>
      <c r="JPJ195"/>
      <c r="JPK195"/>
      <c r="JPL195"/>
      <c r="JPM195"/>
      <c r="JPN195"/>
      <c r="JPO195"/>
      <c r="JPP195"/>
      <c r="JPQ195"/>
      <c r="JPR195"/>
      <c r="JPS195"/>
      <c r="JPT195"/>
      <c r="JPU195"/>
      <c r="JPV195"/>
      <c r="JPW195"/>
      <c r="JPX195"/>
      <c r="JPY195"/>
      <c r="JPZ195"/>
      <c r="JQA195"/>
      <c r="JQB195"/>
      <c r="JQC195"/>
      <c r="JQD195"/>
      <c r="JQE195"/>
      <c r="JQF195"/>
      <c r="JQG195"/>
      <c r="JQH195"/>
      <c r="JQI195"/>
      <c r="JQJ195"/>
      <c r="JQK195"/>
      <c r="JQL195"/>
      <c r="JQM195"/>
      <c r="JQN195"/>
      <c r="JQO195"/>
      <c r="JQP195"/>
      <c r="JQQ195"/>
      <c r="JQR195"/>
      <c r="JQS195"/>
      <c r="JQT195"/>
      <c r="JQU195"/>
      <c r="JQV195"/>
      <c r="JQW195"/>
      <c r="JQX195"/>
      <c r="JQY195"/>
      <c r="JQZ195"/>
      <c r="JRA195"/>
      <c r="JRB195"/>
      <c r="JRC195"/>
      <c r="JRD195"/>
      <c r="JRE195"/>
      <c r="JRF195"/>
      <c r="JRG195"/>
      <c r="JRH195"/>
      <c r="JRI195"/>
      <c r="JRJ195"/>
      <c r="JRK195"/>
      <c r="JRL195"/>
      <c r="JRM195"/>
      <c r="JRN195"/>
      <c r="JRO195"/>
      <c r="JRP195"/>
      <c r="JRQ195"/>
      <c r="JRR195"/>
      <c r="JRS195"/>
      <c r="JRT195"/>
      <c r="JRU195"/>
      <c r="JRV195"/>
      <c r="JRW195"/>
      <c r="JRX195"/>
      <c r="JRY195"/>
      <c r="JRZ195"/>
      <c r="JSA195"/>
      <c r="JSB195"/>
      <c r="JSC195"/>
      <c r="JSD195"/>
      <c r="JSE195"/>
      <c r="JSF195"/>
      <c r="JSG195"/>
      <c r="JSH195"/>
      <c r="JSI195"/>
      <c r="JSJ195"/>
      <c r="JSK195"/>
      <c r="JSL195"/>
      <c r="JSM195"/>
      <c r="JSN195"/>
      <c r="JSO195"/>
      <c r="JSP195"/>
      <c r="JSQ195"/>
      <c r="JSR195"/>
      <c r="JSS195"/>
      <c r="JST195"/>
      <c r="JSU195"/>
      <c r="JSV195"/>
      <c r="JSW195"/>
      <c r="JSX195"/>
      <c r="JSY195"/>
      <c r="JSZ195"/>
      <c r="JTA195"/>
      <c r="JTB195"/>
      <c r="JTC195"/>
      <c r="JTD195"/>
      <c r="JTE195"/>
      <c r="JTF195"/>
      <c r="JTG195"/>
      <c r="JTH195"/>
      <c r="JTI195"/>
      <c r="JTJ195"/>
      <c r="JTK195"/>
      <c r="JTL195"/>
      <c r="JTM195"/>
      <c r="JTN195"/>
      <c r="JTO195"/>
      <c r="JTP195"/>
      <c r="JTQ195"/>
      <c r="JTR195"/>
      <c r="JTS195"/>
      <c r="JTT195"/>
      <c r="JTU195"/>
      <c r="JTV195"/>
      <c r="JTW195"/>
      <c r="JTX195"/>
      <c r="JTY195"/>
      <c r="JTZ195"/>
      <c r="JUA195"/>
      <c r="JUB195"/>
      <c r="JUC195"/>
      <c r="JUD195"/>
      <c r="JUE195"/>
      <c r="JUF195"/>
      <c r="JUG195"/>
      <c r="JUH195"/>
      <c r="JUI195"/>
      <c r="JUJ195"/>
      <c r="JUK195"/>
      <c r="JUL195"/>
      <c r="JUM195"/>
      <c r="JUN195"/>
      <c r="JUO195"/>
      <c r="JUP195"/>
      <c r="JUQ195"/>
      <c r="JUR195"/>
      <c r="JUS195"/>
      <c r="JUT195"/>
      <c r="JUU195"/>
      <c r="JUV195"/>
      <c r="JUW195"/>
      <c r="JUX195"/>
      <c r="JUY195"/>
      <c r="JUZ195"/>
      <c r="JVA195"/>
      <c r="JVB195"/>
      <c r="JVC195"/>
      <c r="JVD195"/>
      <c r="JVE195"/>
      <c r="JVF195"/>
      <c r="JVG195"/>
      <c r="JVH195"/>
      <c r="JVI195"/>
      <c r="JVJ195"/>
      <c r="JVK195"/>
      <c r="JVL195"/>
      <c r="JVM195"/>
      <c r="JVN195"/>
      <c r="JVO195"/>
      <c r="JVP195"/>
      <c r="JVQ195"/>
      <c r="JVR195"/>
      <c r="JVS195"/>
      <c r="JVT195"/>
      <c r="JVU195"/>
      <c r="JVV195"/>
      <c r="JVW195"/>
      <c r="JVX195"/>
      <c r="JVY195"/>
      <c r="JVZ195"/>
      <c r="JWA195"/>
      <c r="JWB195"/>
      <c r="JWC195"/>
      <c r="JWD195"/>
      <c r="JWE195"/>
      <c r="JWF195"/>
      <c r="JWG195"/>
      <c r="JWH195"/>
      <c r="JWI195"/>
      <c r="JWJ195"/>
      <c r="JWK195"/>
      <c r="JWL195"/>
      <c r="JWM195"/>
      <c r="JWN195"/>
      <c r="JWO195"/>
      <c r="JWP195"/>
      <c r="JWQ195"/>
      <c r="JWR195"/>
      <c r="JWS195"/>
      <c r="JWT195"/>
      <c r="JWU195"/>
      <c r="JWV195"/>
      <c r="JWW195"/>
      <c r="JWX195"/>
      <c r="JWY195"/>
      <c r="JWZ195"/>
      <c r="JXA195"/>
      <c r="JXB195"/>
      <c r="JXC195"/>
      <c r="JXD195"/>
      <c r="JXE195"/>
      <c r="JXF195"/>
      <c r="JXG195"/>
      <c r="JXH195"/>
      <c r="JXI195"/>
      <c r="JXJ195"/>
      <c r="JXK195"/>
      <c r="JXL195"/>
      <c r="JXM195"/>
      <c r="JXN195"/>
      <c r="JXO195"/>
      <c r="JXP195"/>
      <c r="JXQ195"/>
      <c r="JXR195"/>
      <c r="JXS195"/>
      <c r="JXT195"/>
      <c r="JXU195"/>
      <c r="JXV195"/>
      <c r="JXW195"/>
      <c r="JXX195"/>
      <c r="JXY195"/>
      <c r="JXZ195"/>
      <c r="JYA195"/>
      <c r="JYB195"/>
      <c r="JYC195"/>
      <c r="JYD195"/>
      <c r="JYE195"/>
      <c r="JYF195"/>
      <c r="JYG195"/>
      <c r="JYH195"/>
      <c r="JYI195"/>
      <c r="JYJ195"/>
      <c r="JYK195"/>
      <c r="JYL195"/>
      <c r="JYM195"/>
      <c r="JYN195"/>
      <c r="JYO195"/>
      <c r="JYP195"/>
      <c r="JYQ195"/>
      <c r="JYR195"/>
      <c r="JYS195"/>
      <c r="JYT195"/>
      <c r="JYU195"/>
      <c r="JYV195"/>
      <c r="JYW195"/>
      <c r="JYX195"/>
      <c r="JYY195"/>
      <c r="JYZ195"/>
      <c r="JZA195"/>
      <c r="JZB195"/>
      <c r="JZC195"/>
      <c r="JZD195"/>
      <c r="JZE195"/>
      <c r="JZF195"/>
      <c r="JZG195"/>
      <c r="JZH195"/>
      <c r="JZI195"/>
      <c r="JZJ195"/>
      <c r="JZK195"/>
      <c r="JZL195"/>
      <c r="JZM195"/>
      <c r="JZN195"/>
      <c r="JZO195"/>
      <c r="JZP195"/>
      <c r="JZQ195"/>
      <c r="JZR195"/>
      <c r="JZS195"/>
      <c r="JZT195"/>
      <c r="JZU195"/>
      <c r="JZV195"/>
      <c r="JZW195"/>
      <c r="JZX195"/>
      <c r="JZY195"/>
      <c r="JZZ195"/>
      <c r="KAA195"/>
      <c r="KAB195"/>
      <c r="KAC195"/>
      <c r="KAD195"/>
      <c r="KAE195"/>
      <c r="KAF195"/>
      <c r="KAG195"/>
      <c r="KAH195"/>
      <c r="KAI195"/>
      <c r="KAJ195"/>
      <c r="KAK195"/>
      <c r="KAL195"/>
      <c r="KAM195"/>
      <c r="KAN195"/>
      <c r="KAO195"/>
      <c r="KAP195"/>
      <c r="KAQ195"/>
      <c r="KAR195"/>
      <c r="KAS195"/>
      <c r="KAT195"/>
      <c r="KAU195"/>
      <c r="KAV195"/>
      <c r="KAW195"/>
      <c r="KAX195"/>
      <c r="KAY195"/>
      <c r="KAZ195"/>
      <c r="KBA195"/>
      <c r="KBB195"/>
      <c r="KBC195"/>
      <c r="KBD195"/>
      <c r="KBE195"/>
      <c r="KBF195"/>
      <c r="KBG195"/>
      <c r="KBH195"/>
      <c r="KBI195"/>
      <c r="KBJ195"/>
      <c r="KBK195"/>
      <c r="KBL195"/>
      <c r="KBM195"/>
      <c r="KBN195"/>
      <c r="KBO195"/>
      <c r="KBP195"/>
      <c r="KBQ195"/>
      <c r="KBR195"/>
      <c r="KBS195"/>
      <c r="KBT195"/>
      <c r="KBU195"/>
      <c r="KBV195"/>
      <c r="KBW195"/>
      <c r="KBX195"/>
      <c r="KBY195"/>
      <c r="KBZ195"/>
      <c r="KCA195"/>
      <c r="KCB195"/>
      <c r="KCC195"/>
      <c r="KCD195"/>
      <c r="KCE195"/>
      <c r="KCF195"/>
      <c r="KCG195"/>
      <c r="KCH195"/>
      <c r="KCI195"/>
      <c r="KCJ195"/>
      <c r="KCK195"/>
      <c r="KCL195"/>
      <c r="KCM195"/>
      <c r="KCN195"/>
      <c r="KCO195"/>
      <c r="KCP195"/>
      <c r="KCQ195"/>
      <c r="KCR195"/>
      <c r="KCS195"/>
      <c r="KCT195"/>
      <c r="KCU195"/>
      <c r="KCV195"/>
      <c r="KCW195"/>
      <c r="KCX195"/>
      <c r="KCY195"/>
      <c r="KCZ195"/>
      <c r="KDA195"/>
      <c r="KDB195"/>
      <c r="KDC195"/>
      <c r="KDD195"/>
      <c r="KDE195"/>
      <c r="KDF195"/>
      <c r="KDG195"/>
      <c r="KDH195"/>
      <c r="KDI195"/>
      <c r="KDJ195"/>
      <c r="KDK195"/>
      <c r="KDL195"/>
      <c r="KDM195"/>
      <c r="KDN195"/>
      <c r="KDO195"/>
      <c r="KDP195"/>
      <c r="KDQ195"/>
      <c r="KDR195"/>
      <c r="KDS195"/>
      <c r="KDT195"/>
      <c r="KDU195"/>
      <c r="KDV195"/>
      <c r="KDW195"/>
      <c r="KDX195"/>
      <c r="KDY195"/>
      <c r="KDZ195"/>
      <c r="KEA195"/>
      <c r="KEB195"/>
      <c r="KEC195"/>
      <c r="KED195"/>
      <c r="KEE195"/>
      <c r="KEF195"/>
      <c r="KEG195"/>
      <c r="KEH195"/>
      <c r="KEI195"/>
      <c r="KEJ195"/>
      <c r="KEK195"/>
      <c r="KEL195"/>
      <c r="KEM195"/>
      <c r="KEN195"/>
      <c r="KEO195"/>
      <c r="KEP195"/>
      <c r="KEQ195"/>
      <c r="KER195"/>
      <c r="KES195"/>
      <c r="KET195"/>
      <c r="KEU195"/>
      <c r="KEV195"/>
      <c r="KEW195"/>
      <c r="KEX195"/>
      <c r="KEY195"/>
      <c r="KEZ195"/>
      <c r="KFA195"/>
      <c r="KFB195"/>
      <c r="KFC195"/>
      <c r="KFD195"/>
      <c r="KFE195"/>
      <c r="KFF195"/>
      <c r="KFG195"/>
      <c r="KFH195"/>
      <c r="KFI195"/>
      <c r="KFJ195"/>
      <c r="KFK195"/>
      <c r="KFL195"/>
      <c r="KFM195"/>
      <c r="KFN195"/>
      <c r="KFO195"/>
      <c r="KFP195"/>
      <c r="KFQ195"/>
      <c r="KFR195"/>
      <c r="KFS195"/>
      <c r="KFT195"/>
      <c r="KFU195"/>
      <c r="KFV195"/>
      <c r="KFW195"/>
      <c r="KFX195"/>
      <c r="KFY195"/>
      <c r="KFZ195"/>
      <c r="KGA195"/>
      <c r="KGB195"/>
      <c r="KGC195"/>
      <c r="KGD195"/>
      <c r="KGE195"/>
      <c r="KGF195"/>
      <c r="KGG195"/>
      <c r="KGH195"/>
      <c r="KGI195"/>
      <c r="KGJ195"/>
      <c r="KGK195"/>
      <c r="KGL195"/>
      <c r="KGM195"/>
      <c r="KGN195"/>
      <c r="KGO195"/>
      <c r="KGP195"/>
      <c r="KGQ195"/>
      <c r="KGR195"/>
      <c r="KGS195"/>
      <c r="KGT195"/>
      <c r="KGU195"/>
      <c r="KGV195"/>
      <c r="KGW195"/>
      <c r="KGX195"/>
      <c r="KGY195"/>
      <c r="KGZ195"/>
      <c r="KHA195"/>
      <c r="KHB195"/>
      <c r="KHC195"/>
      <c r="KHD195"/>
      <c r="KHE195"/>
      <c r="KHF195"/>
      <c r="KHG195"/>
      <c r="KHH195"/>
      <c r="KHI195"/>
      <c r="KHJ195"/>
      <c r="KHK195"/>
      <c r="KHL195"/>
      <c r="KHM195"/>
      <c r="KHN195"/>
      <c r="KHO195"/>
      <c r="KHP195"/>
      <c r="KHQ195"/>
      <c r="KHR195"/>
      <c r="KHS195"/>
      <c r="KHT195"/>
      <c r="KHU195"/>
      <c r="KHV195"/>
      <c r="KHW195"/>
      <c r="KHX195"/>
      <c r="KHY195"/>
      <c r="KHZ195"/>
      <c r="KIA195"/>
      <c r="KIB195"/>
      <c r="KIC195"/>
      <c r="KID195"/>
      <c r="KIE195"/>
      <c r="KIF195"/>
      <c r="KIG195"/>
      <c r="KIH195"/>
      <c r="KII195"/>
      <c r="KIJ195"/>
      <c r="KIK195"/>
      <c r="KIL195"/>
      <c r="KIM195"/>
      <c r="KIN195"/>
      <c r="KIO195"/>
      <c r="KIP195"/>
      <c r="KIQ195"/>
      <c r="KIR195"/>
      <c r="KIS195"/>
      <c r="KIT195"/>
      <c r="KIU195"/>
      <c r="KIV195"/>
      <c r="KIW195"/>
      <c r="KIX195"/>
      <c r="KIY195"/>
      <c r="KIZ195"/>
      <c r="KJA195"/>
      <c r="KJB195"/>
      <c r="KJC195"/>
      <c r="KJD195"/>
      <c r="KJE195"/>
      <c r="KJF195"/>
      <c r="KJG195"/>
      <c r="KJH195"/>
      <c r="KJI195"/>
      <c r="KJJ195"/>
      <c r="KJK195"/>
      <c r="KJL195"/>
      <c r="KJM195"/>
      <c r="KJN195"/>
      <c r="KJO195"/>
      <c r="KJP195"/>
      <c r="KJQ195"/>
      <c r="KJR195"/>
      <c r="KJS195"/>
      <c r="KJT195"/>
      <c r="KJU195"/>
      <c r="KJV195"/>
      <c r="KJW195"/>
      <c r="KJX195"/>
      <c r="KJY195"/>
      <c r="KJZ195"/>
      <c r="KKA195"/>
      <c r="KKB195"/>
      <c r="KKC195"/>
      <c r="KKD195"/>
      <c r="KKE195"/>
      <c r="KKF195"/>
      <c r="KKG195"/>
      <c r="KKH195"/>
      <c r="KKI195"/>
      <c r="KKJ195"/>
      <c r="KKK195"/>
      <c r="KKL195"/>
      <c r="KKM195"/>
      <c r="KKN195"/>
      <c r="KKO195"/>
      <c r="KKP195"/>
      <c r="KKQ195"/>
      <c r="KKR195"/>
      <c r="KKS195"/>
      <c r="KKT195"/>
      <c r="KKU195"/>
      <c r="KKV195"/>
      <c r="KKW195"/>
      <c r="KKX195"/>
      <c r="KKY195"/>
      <c r="KKZ195"/>
      <c r="KLA195"/>
      <c r="KLB195"/>
      <c r="KLC195"/>
      <c r="KLD195"/>
      <c r="KLE195"/>
      <c r="KLF195"/>
      <c r="KLG195"/>
      <c r="KLH195"/>
      <c r="KLI195"/>
      <c r="KLJ195"/>
      <c r="KLK195"/>
      <c r="KLL195"/>
      <c r="KLM195"/>
      <c r="KLN195"/>
      <c r="KLO195"/>
      <c r="KLP195"/>
      <c r="KLQ195"/>
      <c r="KLR195"/>
      <c r="KLS195"/>
      <c r="KLT195"/>
      <c r="KLU195"/>
      <c r="KLV195"/>
      <c r="KLW195"/>
      <c r="KLX195"/>
      <c r="KLY195"/>
      <c r="KLZ195"/>
      <c r="KMA195"/>
      <c r="KMB195"/>
      <c r="KMC195"/>
      <c r="KMD195"/>
      <c r="KME195"/>
      <c r="KMF195"/>
      <c r="KMG195"/>
      <c r="KMH195"/>
      <c r="KMI195"/>
      <c r="KMJ195"/>
      <c r="KMK195"/>
      <c r="KML195"/>
      <c r="KMM195"/>
      <c r="KMN195"/>
      <c r="KMO195"/>
      <c r="KMP195"/>
      <c r="KMQ195"/>
      <c r="KMR195"/>
      <c r="KMS195"/>
      <c r="KMT195"/>
      <c r="KMU195"/>
      <c r="KMV195"/>
      <c r="KMW195"/>
      <c r="KMX195"/>
      <c r="KMY195"/>
      <c r="KMZ195"/>
      <c r="KNA195"/>
      <c r="KNB195"/>
      <c r="KNC195"/>
      <c r="KND195"/>
      <c r="KNE195"/>
      <c r="KNF195"/>
      <c r="KNG195"/>
      <c r="KNH195"/>
      <c r="KNI195"/>
      <c r="KNJ195"/>
      <c r="KNK195"/>
      <c r="KNL195"/>
      <c r="KNM195"/>
      <c r="KNN195"/>
      <c r="KNO195"/>
      <c r="KNP195"/>
      <c r="KNQ195"/>
      <c r="KNR195"/>
      <c r="KNS195"/>
      <c r="KNT195"/>
      <c r="KNU195"/>
      <c r="KNV195"/>
      <c r="KNW195"/>
      <c r="KNX195"/>
      <c r="KNY195"/>
      <c r="KNZ195"/>
      <c r="KOA195"/>
      <c r="KOB195"/>
      <c r="KOC195"/>
      <c r="KOD195"/>
      <c r="KOE195"/>
      <c r="KOF195"/>
      <c r="KOG195"/>
      <c r="KOH195"/>
      <c r="KOI195"/>
      <c r="KOJ195"/>
      <c r="KOK195"/>
      <c r="KOL195"/>
      <c r="KOM195"/>
      <c r="KON195"/>
      <c r="KOO195"/>
      <c r="KOP195"/>
      <c r="KOQ195"/>
      <c r="KOR195"/>
      <c r="KOS195"/>
      <c r="KOT195"/>
      <c r="KOU195"/>
      <c r="KOV195"/>
      <c r="KOW195"/>
      <c r="KOX195"/>
      <c r="KOY195"/>
      <c r="KOZ195"/>
      <c r="KPA195"/>
      <c r="KPB195"/>
      <c r="KPC195"/>
      <c r="KPD195"/>
      <c r="KPE195"/>
      <c r="KPF195"/>
      <c r="KPG195"/>
      <c r="KPH195"/>
      <c r="KPI195"/>
      <c r="KPJ195"/>
      <c r="KPK195"/>
      <c r="KPL195"/>
      <c r="KPM195"/>
      <c r="KPN195"/>
      <c r="KPO195"/>
      <c r="KPP195"/>
      <c r="KPQ195"/>
      <c r="KPR195"/>
      <c r="KPS195"/>
      <c r="KPT195"/>
      <c r="KPU195"/>
      <c r="KPV195"/>
      <c r="KPW195"/>
      <c r="KPX195"/>
      <c r="KPY195"/>
      <c r="KPZ195"/>
      <c r="KQA195"/>
      <c r="KQB195"/>
      <c r="KQC195"/>
      <c r="KQD195"/>
      <c r="KQE195"/>
      <c r="KQF195"/>
      <c r="KQG195"/>
      <c r="KQH195"/>
      <c r="KQI195"/>
      <c r="KQJ195"/>
      <c r="KQK195"/>
      <c r="KQL195"/>
      <c r="KQM195"/>
      <c r="KQN195"/>
      <c r="KQO195"/>
      <c r="KQP195"/>
      <c r="KQQ195"/>
      <c r="KQR195"/>
      <c r="KQS195"/>
      <c r="KQT195"/>
      <c r="KQU195"/>
      <c r="KQV195"/>
      <c r="KQW195"/>
      <c r="KQX195"/>
      <c r="KQY195"/>
      <c r="KQZ195"/>
      <c r="KRA195"/>
      <c r="KRB195"/>
      <c r="KRC195"/>
      <c r="KRD195"/>
      <c r="KRE195"/>
      <c r="KRF195"/>
      <c r="KRG195"/>
      <c r="KRH195"/>
      <c r="KRI195"/>
      <c r="KRJ195"/>
      <c r="KRK195"/>
      <c r="KRL195"/>
      <c r="KRM195"/>
      <c r="KRN195"/>
      <c r="KRO195"/>
      <c r="KRP195"/>
      <c r="KRQ195"/>
      <c r="KRR195"/>
      <c r="KRS195"/>
      <c r="KRT195"/>
      <c r="KRU195"/>
      <c r="KRV195"/>
      <c r="KRW195"/>
      <c r="KRX195"/>
      <c r="KRY195"/>
      <c r="KRZ195"/>
      <c r="KSA195"/>
      <c r="KSB195"/>
      <c r="KSC195"/>
      <c r="KSD195"/>
      <c r="KSE195"/>
      <c r="KSF195"/>
      <c r="KSG195"/>
      <c r="KSH195"/>
      <c r="KSI195"/>
      <c r="KSJ195"/>
      <c r="KSK195"/>
      <c r="KSL195"/>
      <c r="KSM195"/>
      <c r="KSN195"/>
      <c r="KSO195"/>
      <c r="KSP195"/>
      <c r="KSQ195"/>
      <c r="KSR195"/>
      <c r="KSS195"/>
      <c r="KST195"/>
      <c r="KSU195"/>
      <c r="KSV195"/>
      <c r="KSW195"/>
      <c r="KSX195"/>
      <c r="KSY195"/>
      <c r="KSZ195"/>
      <c r="KTA195"/>
      <c r="KTB195"/>
      <c r="KTC195"/>
      <c r="KTD195"/>
      <c r="KTE195"/>
      <c r="KTF195"/>
      <c r="KTG195"/>
      <c r="KTH195"/>
      <c r="KTI195"/>
      <c r="KTJ195"/>
      <c r="KTK195"/>
      <c r="KTL195"/>
      <c r="KTM195"/>
      <c r="KTN195"/>
      <c r="KTO195"/>
      <c r="KTP195"/>
      <c r="KTQ195"/>
      <c r="KTR195"/>
      <c r="KTS195"/>
      <c r="KTT195"/>
      <c r="KTU195"/>
      <c r="KTV195"/>
      <c r="KTW195"/>
      <c r="KTX195"/>
      <c r="KTY195"/>
      <c r="KTZ195"/>
      <c r="KUA195"/>
      <c r="KUB195"/>
      <c r="KUC195"/>
      <c r="KUD195"/>
      <c r="KUE195"/>
      <c r="KUF195"/>
      <c r="KUG195"/>
      <c r="KUH195"/>
      <c r="KUI195"/>
      <c r="KUJ195"/>
      <c r="KUK195"/>
      <c r="KUL195"/>
      <c r="KUM195"/>
      <c r="KUN195"/>
      <c r="KUO195"/>
      <c r="KUP195"/>
      <c r="KUQ195"/>
      <c r="KUR195"/>
      <c r="KUS195"/>
      <c r="KUT195"/>
      <c r="KUU195"/>
      <c r="KUV195"/>
      <c r="KUW195"/>
      <c r="KUX195"/>
      <c r="KUY195"/>
      <c r="KUZ195"/>
      <c r="KVA195"/>
      <c r="KVB195"/>
      <c r="KVC195"/>
      <c r="KVD195"/>
      <c r="KVE195"/>
      <c r="KVF195"/>
      <c r="KVG195"/>
      <c r="KVH195"/>
      <c r="KVI195"/>
      <c r="KVJ195"/>
      <c r="KVK195"/>
      <c r="KVL195"/>
      <c r="KVM195"/>
      <c r="KVN195"/>
      <c r="KVO195"/>
      <c r="KVP195"/>
      <c r="KVQ195"/>
      <c r="KVR195"/>
      <c r="KVS195"/>
      <c r="KVT195"/>
      <c r="KVU195"/>
      <c r="KVV195"/>
      <c r="KVW195"/>
      <c r="KVX195"/>
      <c r="KVY195"/>
      <c r="KVZ195"/>
      <c r="KWA195"/>
      <c r="KWB195"/>
      <c r="KWC195"/>
      <c r="KWD195"/>
      <c r="KWE195"/>
      <c r="KWF195"/>
      <c r="KWG195"/>
      <c r="KWH195"/>
      <c r="KWI195"/>
      <c r="KWJ195"/>
      <c r="KWK195"/>
      <c r="KWL195"/>
      <c r="KWM195"/>
      <c r="KWN195"/>
      <c r="KWO195"/>
      <c r="KWP195"/>
      <c r="KWQ195"/>
      <c r="KWR195"/>
      <c r="KWS195"/>
      <c r="KWT195"/>
      <c r="KWU195"/>
      <c r="KWV195"/>
      <c r="KWW195"/>
      <c r="KWX195"/>
      <c r="KWY195"/>
      <c r="KWZ195"/>
      <c r="KXA195"/>
      <c r="KXB195"/>
      <c r="KXC195"/>
      <c r="KXD195"/>
      <c r="KXE195"/>
      <c r="KXF195"/>
      <c r="KXG195"/>
      <c r="KXH195"/>
      <c r="KXI195"/>
      <c r="KXJ195"/>
      <c r="KXK195"/>
      <c r="KXL195"/>
      <c r="KXM195"/>
      <c r="KXN195"/>
      <c r="KXO195"/>
      <c r="KXP195"/>
      <c r="KXQ195"/>
      <c r="KXR195"/>
      <c r="KXS195"/>
      <c r="KXT195"/>
      <c r="KXU195"/>
      <c r="KXV195"/>
      <c r="KXW195"/>
      <c r="KXX195"/>
      <c r="KXY195"/>
      <c r="KXZ195"/>
      <c r="KYA195"/>
      <c r="KYB195"/>
      <c r="KYC195"/>
      <c r="KYD195"/>
      <c r="KYE195"/>
      <c r="KYF195"/>
      <c r="KYG195"/>
      <c r="KYH195"/>
      <c r="KYI195"/>
      <c r="KYJ195"/>
      <c r="KYK195"/>
      <c r="KYL195"/>
      <c r="KYM195"/>
      <c r="KYN195"/>
      <c r="KYO195"/>
      <c r="KYP195"/>
      <c r="KYQ195"/>
      <c r="KYR195"/>
      <c r="KYS195"/>
      <c r="KYT195"/>
      <c r="KYU195"/>
      <c r="KYV195"/>
      <c r="KYW195"/>
      <c r="KYX195"/>
      <c r="KYY195"/>
      <c r="KYZ195"/>
      <c r="KZA195"/>
      <c r="KZB195"/>
      <c r="KZC195"/>
      <c r="KZD195"/>
      <c r="KZE195"/>
      <c r="KZF195"/>
      <c r="KZG195"/>
      <c r="KZH195"/>
      <c r="KZI195"/>
      <c r="KZJ195"/>
      <c r="KZK195"/>
      <c r="KZL195"/>
      <c r="KZM195"/>
      <c r="KZN195"/>
      <c r="KZO195"/>
      <c r="KZP195"/>
      <c r="KZQ195"/>
      <c r="KZR195"/>
      <c r="KZS195"/>
      <c r="KZT195"/>
      <c r="KZU195"/>
      <c r="KZV195"/>
      <c r="KZW195"/>
      <c r="KZX195"/>
      <c r="KZY195"/>
      <c r="KZZ195"/>
      <c r="LAA195"/>
      <c r="LAB195"/>
      <c r="LAC195"/>
      <c r="LAD195"/>
      <c r="LAE195"/>
      <c r="LAF195"/>
      <c r="LAG195"/>
      <c r="LAH195"/>
      <c r="LAI195"/>
      <c r="LAJ195"/>
      <c r="LAK195"/>
      <c r="LAL195"/>
      <c r="LAM195"/>
      <c r="LAN195"/>
      <c r="LAO195"/>
      <c r="LAP195"/>
      <c r="LAQ195"/>
      <c r="LAR195"/>
      <c r="LAS195"/>
      <c r="LAT195"/>
      <c r="LAU195"/>
      <c r="LAV195"/>
      <c r="LAW195"/>
      <c r="LAX195"/>
      <c r="LAY195"/>
      <c r="LAZ195"/>
      <c r="LBA195"/>
      <c r="LBB195"/>
      <c r="LBC195"/>
      <c r="LBD195"/>
      <c r="LBE195"/>
      <c r="LBF195"/>
      <c r="LBG195"/>
      <c r="LBH195"/>
      <c r="LBI195"/>
      <c r="LBJ195"/>
      <c r="LBK195"/>
      <c r="LBL195"/>
      <c r="LBM195"/>
      <c r="LBN195"/>
      <c r="LBO195"/>
      <c r="LBP195"/>
      <c r="LBQ195"/>
      <c r="LBR195"/>
      <c r="LBS195"/>
      <c r="LBT195"/>
      <c r="LBU195"/>
      <c r="LBV195"/>
      <c r="LBW195"/>
      <c r="LBX195"/>
      <c r="LBY195"/>
      <c r="LBZ195"/>
      <c r="LCA195"/>
      <c r="LCB195"/>
      <c r="LCC195"/>
      <c r="LCD195"/>
      <c r="LCE195"/>
      <c r="LCF195"/>
      <c r="LCG195"/>
      <c r="LCH195"/>
      <c r="LCI195"/>
      <c r="LCJ195"/>
      <c r="LCK195"/>
      <c r="LCL195"/>
      <c r="LCM195"/>
      <c r="LCN195"/>
      <c r="LCO195"/>
      <c r="LCP195"/>
      <c r="LCQ195"/>
      <c r="LCR195"/>
      <c r="LCS195"/>
      <c r="LCT195"/>
      <c r="LCU195"/>
      <c r="LCV195"/>
      <c r="LCW195"/>
      <c r="LCX195"/>
      <c r="LCY195"/>
      <c r="LCZ195"/>
      <c r="LDA195"/>
      <c r="LDB195"/>
      <c r="LDC195"/>
      <c r="LDD195"/>
      <c r="LDE195"/>
      <c r="LDF195"/>
      <c r="LDG195"/>
      <c r="LDH195"/>
      <c r="LDI195"/>
      <c r="LDJ195"/>
      <c r="LDK195"/>
      <c r="LDL195"/>
      <c r="LDM195"/>
      <c r="LDN195"/>
      <c r="LDO195"/>
      <c r="LDP195"/>
      <c r="LDQ195"/>
      <c r="LDR195"/>
      <c r="LDS195"/>
      <c r="LDT195"/>
      <c r="LDU195"/>
      <c r="LDV195"/>
      <c r="LDW195"/>
      <c r="LDX195"/>
      <c r="LDY195"/>
      <c r="LDZ195"/>
      <c r="LEA195"/>
      <c r="LEB195"/>
      <c r="LEC195"/>
      <c r="LED195"/>
      <c r="LEE195"/>
      <c r="LEF195"/>
      <c r="LEG195"/>
      <c r="LEH195"/>
      <c r="LEI195"/>
      <c r="LEJ195"/>
      <c r="LEK195"/>
      <c r="LEL195"/>
      <c r="LEM195"/>
      <c r="LEN195"/>
      <c r="LEO195"/>
      <c r="LEP195"/>
      <c r="LEQ195"/>
      <c r="LER195"/>
      <c r="LES195"/>
      <c r="LET195"/>
      <c r="LEU195"/>
      <c r="LEV195"/>
      <c r="LEW195"/>
      <c r="LEX195"/>
      <c r="LEY195"/>
      <c r="LEZ195"/>
      <c r="LFA195"/>
      <c r="LFB195"/>
      <c r="LFC195"/>
      <c r="LFD195"/>
      <c r="LFE195"/>
      <c r="LFF195"/>
      <c r="LFG195"/>
      <c r="LFH195"/>
      <c r="LFI195"/>
      <c r="LFJ195"/>
      <c r="LFK195"/>
      <c r="LFL195"/>
      <c r="LFM195"/>
      <c r="LFN195"/>
      <c r="LFO195"/>
      <c r="LFP195"/>
      <c r="LFQ195"/>
      <c r="LFR195"/>
      <c r="LFS195"/>
      <c r="LFT195"/>
      <c r="LFU195"/>
      <c r="LFV195"/>
      <c r="LFW195"/>
      <c r="LFX195"/>
      <c r="LFY195"/>
      <c r="LFZ195"/>
      <c r="LGA195"/>
      <c r="LGB195"/>
      <c r="LGC195"/>
      <c r="LGD195"/>
      <c r="LGE195"/>
      <c r="LGF195"/>
      <c r="LGG195"/>
      <c r="LGH195"/>
      <c r="LGI195"/>
      <c r="LGJ195"/>
      <c r="LGK195"/>
      <c r="LGL195"/>
      <c r="LGM195"/>
      <c r="LGN195"/>
      <c r="LGO195"/>
      <c r="LGP195"/>
      <c r="LGQ195"/>
      <c r="LGR195"/>
      <c r="LGS195"/>
      <c r="LGT195"/>
      <c r="LGU195"/>
      <c r="LGV195"/>
      <c r="LGW195"/>
      <c r="LGX195"/>
      <c r="LGY195"/>
      <c r="LGZ195"/>
      <c r="LHA195"/>
      <c r="LHB195"/>
      <c r="LHC195"/>
      <c r="LHD195"/>
      <c r="LHE195"/>
      <c r="LHF195"/>
      <c r="LHG195"/>
      <c r="LHH195"/>
      <c r="LHI195"/>
      <c r="LHJ195"/>
      <c r="LHK195"/>
      <c r="LHL195"/>
      <c r="LHM195"/>
      <c r="LHN195"/>
      <c r="LHO195"/>
      <c r="LHP195"/>
      <c r="LHQ195"/>
      <c r="LHR195"/>
      <c r="LHS195"/>
      <c r="LHT195"/>
      <c r="LHU195"/>
      <c r="LHV195"/>
      <c r="LHW195"/>
      <c r="LHX195"/>
      <c r="LHY195"/>
      <c r="LHZ195"/>
      <c r="LIA195"/>
      <c r="LIB195"/>
      <c r="LIC195"/>
      <c r="LID195"/>
      <c r="LIE195"/>
      <c r="LIF195"/>
      <c r="LIG195"/>
      <c r="LIH195"/>
      <c r="LII195"/>
      <c r="LIJ195"/>
      <c r="LIK195"/>
      <c r="LIL195"/>
      <c r="LIM195"/>
      <c r="LIN195"/>
      <c r="LIO195"/>
      <c r="LIP195"/>
      <c r="LIQ195"/>
      <c r="LIR195"/>
      <c r="LIS195"/>
      <c r="LIT195"/>
      <c r="LIU195"/>
      <c r="LIV195"/>
      <c r="LIW195"/>
      <c r="LIX195"/>
      <c r="LIY195"/>
      <c r="LIZ195"/>
      <c r="LJA195"/>
      <c r="LJB195"/>
      <c r="LJC195"/>
      <c r="LJD195"/>
      <c r="LJE195"/>
      <c r="LJF195"/>
      <c r="LJG195"/>
      <c r="LJH195"/>
      <c r="LJI195"/>
      <c r="LJJ195"/>
      <c r="LJK195"/>
      <c r="LJL195"/>
      <c r="LJM195"/>
      <c r="LJN195"/>
      <c r="LJO195"/>
      <c r="LJP195"/>
      <c r="LJQ195"/>
      <c r="LJR195"/>
      <c r="LJS195"/>
      <c r="LJT195"/>
      <c r="LJU195"/>
      <c r="LJV195"/>
      <c r="LJW195"/>
      <c r="LJX195"/>
      <c r="LJY195"/>
      <c r="LJZ195"/>
      <c r="LKA195"/>
      <c r="LKB195"/>
      <c r="LKC195"/>
      <c r="LKD195"/>
      <c r="LKE195"/>
      <c r="LKF195"/>
      <c r="LKG195"/>
      <c r="LKH195"/>
      <c r="LKI195"/>
      <c r="LKJ195"/>
      <c r="LKK195"/>
      <c r="LKL195"/>
      <c r="LKM195"/>
      <c r="LKN195"/>
      <c r="LKO195"/>
      <c r="LKP195"/>
      <c r="LKQ195"/>
      <c r="LKR195"/>
      <c r="LKS195"/>
      <c r="LKT195"/>
      <c r="LKU195"/>
      <c r="LKV195"/>
      <c r="LKW195"/>
      <c r="LKX195"/>
      <c r="LKY195"/>
      <c r="LKZ195"/>
      <c r="LLA195"/>
      <c r="LLB195"/>
      <c r="LLC195"/>
      <c r="LLD195"/>
      <c r="LLE195"/>
      <c r="LLF195"/>
      <c r="LLG195"/>
      <c r="LLH195"/>
      <c r="LLI195"/>
      <c r="LLJ195"/>
      <c r="LLK195"/>
      <c r="LLL195"/>
      <c r="LLM195"/>
      <c r="LLN195"/>
      <c r="LLO195"/>
      <c r="LLP195"/>
      <c r="LLQ195"/>
      <c r="LLR195"/>
      <c r="LLS195"/>
      <c r="LLT195"/>
      <c r="LLU195"/>
      <c r="LLV195"/>
      <c r="LLW195"/>
      <c r="LLX195"/>
      <c r="LLY195"/>
      <c r="LLZ195"/>
      <c r="LMA195"/>
      <c r="LMB195"/>
      <c r="LMC195"/>
      <c r="LMD195"/>
      <c r="LME195"/>
      <c r="LMF195"/>
      <c r="LMG195"/>
      <c r="LMH195"/>
      <c r="LMI195"/>
      <c r="LMJ195"/>
      <c r="LMK195"/>
      <c r="LML195"/>
      <c r="LMM195"/>
      <c r="LMN195"/>
      <c r="LMO195"/>
      <c r="LMP195"/>
      <c r="LMQ195"/>
      <c r="LMR195"/>
      <c r="LMS195"/>
      <c r="LMT195"/>
      <c r="LMU195"/>
      <c r="LMV195"/>
      <c r="LMW195"/>
      <c r="LMX195"/>
      <c r="LMY195"/>
      <c r="LMZ195"/>
      <c r="LNA195"/>
      <c r="LNB195"/>
      <c r="LNC195"/>
      <c r="LND195"/>
      <c r="LNE195"/>
      <c r="LNF195"/>
      <c r="LNG195"/>
      <c r="LNH195"/>
      <c r="LNI195"/>
      <c r="LNJ195"/>
      <c r="LNK195"/>
      <c r="LNL195"/>
      <c r="LNM195"/>
      <c r="LNN195"/>
      <c r="LNO195"/>
      <c r="LNP195"/>
      <c r="LNQ195"/>
      <c r="LNR195"/>
      <c r="LNS195"/>
      <c r="LNT195"/>
      <c r="LNU195"/>
      <c r="LNV195"/>
      <c r="LNW195"/>
      <c r="LNX195"/>
      <c r="LNY195"/>
      <c r="LNZ195"/>
      <c r="LOA195"/>
      <c r="LOB195"/>
      <c r="LOC195"/>
      <c r="LOD195"/>
      <c r="LOE195"/>
      <c r="LOF195"/>
      <c r="LOG195"/>
      <c r="LOH195"/>
      <c r="LOI195"/>
      <c r="LOJ195"/>
      <c r="LOK195"/>
      <c r="LOL195"/>
      <c r="LOM195"/>
      <c r="LON195"/>
      <c r="LOO195"/>
      <c r="LOP195"/>
      <c r="LOQ195"/>
      <c r="LOR195"/>
      <c r="LOS195"/>
      <c r="LOT195"/>
      <c r="LOU195"/>
      <c r="LOV195"/>
      <c r="LOW195"/>
      <c r="LOX195"/>
      <c r="LOY195"/>
      <c r="LOZ195"/>
      <c r="LPA195"/>
      <c r="LPB195"/>
      <c r="LPC195"/>
      <c r="LPD195"/>
      <c r="LPE195"/>
      <c r="LPF195"/>
      <c r="LPG195"/>
      <c r="LPH195"/>
      <c r="LPI195"/>
      <c r="LPJ195"/>
      <c r="LPK195"/>
      <c r="LPL195"/>
      <c r="LPM195"/>
      <c r="LPN195"/>
      <c r="LPO195"/>
      <c r="LPP195"/>
      <c r="LPQ195"/>
      <c r="LPR195"/>
      <c r="LPS195"/>
      <c r="LPT195"/>
      <c r="LPU195"/>
      <c r="LPV195"/>
      <c r="LPW195"/>
      <c r="LPX195"/>
      <c r="LPY195"/>
      <c r="LPZ195"/>
      <c r="LQA195"/>
      <c r="LQB195"/>
      <c r="LQC195"/>
      <c r="LQD195"/>
      <c r="LQE195"/>
      <c r="LQF195"/>
      <c r="LQG195"/>
      <c r="LQH195"/>
      <c r="LQI195"/>
      <c r="LQJ195"/>
      <c r="LQK195"/>
      <c r="LQL195"/>
      <c r="LQM195"/>
      <c r="LQN195"/>
      <c r="LQO195"/>
      <c r="LQP195"/>
      <c r="LQQ195"/>
      <c r="LQR195"/>
      <c r="LQS195"/>
      <c r="LQT195"/>
      <c r="LQU195"/>
      <c r="LQV195"/>
      <c r="LQW195"/>
      <c r="LQX195"/>
      <c r="LQY195"/>
      <c r="LQZ195"/>
      <c r="LRA195"/>
      <c r="LRB195"/>
      <c r="LRC195"/>
      <c r="LRD195"/>
      <c r="LRE195"/>
      <c r="LRF195"/>
      <c r="LRG195"/>
      <c r="LRH195"/>
      <c r="LRI195"/>
      <c r="LRJ195"/>
      <c r="LRK195"/>
      <c r="LRL195"/>
      <c r="LRM195"/>
      <c r="LRN195"/>
      <c r="LRO195"/>
      <c r="LRP195"/>
      <c r="LRQ195"/>
      <c r="LRR195"/>
      <c r="LRS195"/>
      <c r="LRT195"/>
      <c r="LRU195"/>
      <c r="LRV195"/>
      <c r="LRW195"/>
      <c r="LRX195"/>
      <c r="LRY195"/>
      <c r="LRZ195"/>
      <c r="LSA195"/>
      <c r="LSB195"/>
      <c r="LSC195"/>
      <c r="LSD195"/>
      <c r="LSE195"/>
      <c r="LSF195"/>
      <c r="LSG195"/>
      <c r="LSH195"/>
      <c r="LSI195"/>
      <c r="LSJ195"/>
      <c r="LSK195"/>
      <c r="LSL195"/>
      <c r="LSM195"/>
      <c r="LSN195"/>
      <c r="LSO195"/>
      <c r="LSP195"/>
      <c r="LSQ195"/>
      <c r="LSR195"/>
      <c r="LSS195"/>
      <c r="LST195"/>
      <c r="LSU195"/>
      <c r="LSV195"/>
      <c r="LSW195"/>
      <c r="LSX195"/>
      <c r="LSY195"/>
      <c r="LSZ195"/>
      <c r="LTA195"/>
      <c r="LTB195"/>
      <c r="LTC195"/>
      <c r="LTD195"/>
      <c r="LTE195"/>
      <c r="LTF195"/>
      <c r="LTG195"/>
      <c r="LTH195"/>
      <c r="LTI195"/>
      <c r="LTJ195"/>
      <c r="LTK195"/>
      <c r="LTL195"/>
      <c r="LTM195"/>
      <c r="LTN195"/>
      <c r="LTO195"/>
      <c r="LTP195"/>
      <c r="LTQ195"/>
      <c r="LTR195"/>
      <c r="LTS195"/>
      <c r="LTT195"/>
      <c r="LTU195"/>
      <c r="LTV195"/>
      <c r="LTW195"/>
      <c r="LTX195"/>
      <c r="LTY195"/>
      <c r="LTZ195"/>
      <c r="LUA195"/>
      <c r="LUB195"/>
      <c r="LUC195"/>
      <c r="LUD195"/>
      <c r="LUE195"/>
      <c r="LUF195"/>
      <c r="LUG195"/>
      <c r="LUH195"/>
      <c r="LUI195"/>
      <c r="LUJ195"/>
      <c r="LUK195"/>
      <c r="LUL195"/>
      <c r="LUM195"/>
      <c r="LUN195"/>
      <c r="LUO195"/>
      <c r="LUP195"/>
      <c r="LUQ195"/>
      <c r="LUR195"/>
      <c r="LUS195"/>
      <c r="LUT195"/>
      <c r="LUU195"/>
      <c r="LUV195"/>
      <c r="LUW195"/>
      <c r="LUX195"/>
      <c r="LUY195"/>
      <c r="LUZ195"/>
      <c r="LVA195"/>
      <c r="LVB195"/>
      <c r="LVC195"/>
      <c r="LVD195"/>
      <c r="LVE195"/>
      <c r="LVF195"/>
      <c r="LVG195"/>
      <c r="LVH195"/>
      <c r="LVI195"/>
      <c r="LVJ195"/>
      <c r="LVK195"/>
      <c r="LVL195"/>
      <c r="LVM195"/>
      <c r="LVN195"/>
      <c r="LVO195"/>
      <c r="LVP195"/>
      <c r="LVQ195"/>
      <c r="LVR195"/>
      <c r="LVS195"/>
      <c r="LVT195"/>
      <c r="LVU195"/>
      <c r="LVV195"/>
      <c r="LVW195"/>
      <c r="LVX195"/>
      <c r="LVY195"/>
      <c r="LVZ195"/>
      <c r="LWA195"/>
      <c r="LWB195"/>
      <c r="LWC195"/>
      <c r="LWD195"/>
      <c r="LWE195"/>
      <c r="LWF195"/>
      <c r="LWG195"/>
      <c r="LWH195"/>
      <c r="LWI195"/>
      <c r="LWJ195"/>
      <c r="LWK195"/>
      <c r="LWL195"/>
      <c r="LWM195"/>
      <c r="LWN195"/>
      <c r="LWO195"/>
      <c r="LWP195"/>
      <c r="LWQ195"/>
      <c r="LWR195"/>
      <c r="LWS195"/>
      <c r="LWT195"/>
      <c r="LWU195"/>
      <c r="LWV195"/>
      <c r="LWW195"/>
      <c r="LWX195"/>
      <c r="LWY195"/>
      <c r="LWZ195"/>
      <c r="LXA195"/>
      <c r="LXB195"/>
      <c r="LXC195"/>
      <c r="LXD195"/>
      <c r="LXE195"/>
      <c r="LXF195"/>
      <c r="LXG195"/>
      <c r="LXH195"/>
      <c r="LXI195"/>
      <c r="LXJ195"/>
      <c r="LXK195"/>
      <c r="LXL195"/>
      <c r="LXM195"/>
      <c r="LXN195"/>
      <c r="LXO195"/>
      <c r="LXP195"/>
      <c r="LXQ195"/>
      <c r="LXR195"/>
      <c r="LXS195"/>
      <c r="LXT195"/>
      <c r="LXU195"/>
      <c r="LXV195"/>
      <c r="LXW195"/>
      <c r="LXX195"/>
      <c r="LXY195"/>
      <c r="LXZ195"/>
      <c r="LYA195"/>
      <c r="LYB195"/>
      <c r="LYC195"/>
      <c r="LYD195"/>
      <c r="LYE195"/>
      <c r="LYF195"/>
      <c r="LYG195"/>
      <c r="LYH195"/>
      <c r="LYI195"/>
      <c r="LYJ195"/>
      <c r="LYK195"/>
      <c r="LYL195"/>
      <c r="LYM195"/>
      <c r="LYN195"/>
      <c r="LYO195"/>
      <c r="LYP195"/>
      <c r="LYQ195"/>
      <c r="LYR195"/>
      <c r="LYS195"/>
      <c r="LYT195"/>
      <c r="LYU195"/>
      <c r="LYV195"/>
      <c r="LYW195"/>
      <c r="LYX195"/>
      <c r="LYY195"/>
      <c r="LYZ195"/>
      <c r="LZA195"/>
      <c r="LZB195"/>
      <c r="LZC195"/>
      <c r="LZD195"/>
      <c r="LZE195"/>
      <c r="LZF195"/>
      <c r="LZG195"/>
      <c r="LZH195"/>
      <c r="LZI195"/>
      <c r="LZJ195"/>
      <c r="LZK195"/>
      <c r="LZL195"/>
      <c r="LZM195"/>
      <c r="LZN195"/>
      <c r="LZO195"/>
      <c r="LZP195"/>
      <c r="LZQ195"/>
      <c r="LZR195"/>
      <c r="LZS195"/>
      <c r="LZT195"/>
      <c r="LZU195"/>
      <c r="LZV195"/>
      <c r="LZW195"/>
      <c r="LZX195"/>
      <c r="LZY195"/>
      <c r="LZZ195"/>
      <c r="MAA195"/>
      <c r="MAB195"/>
      <c r="MAC195"/>
      <c r="MAD195"/>
      <c r="MAE195"/>
      <c r="MAF195"/>
      <c r="MAG195"/>
      <c r="MAH195"/>
      <c r="MAI195"/>
      <c r="MAJ195"/>
      <c r="MAK195"/>
      <c r="MAL195"/>
      <c r="MAM195"/>
      <c r="MAN195"/>
      <c r="MAO195"/>
      <c r="MAP195"/>
      <c r="MAQ195"/>
      <c r="MAR195"/>
      <c r="MAS195"/>
      <c r="MAT195"/>
      <c r="MAU195"/>
      <c r="MAV195"/>
      <c r="MAW195"/>
      <c r="MAX195"/>
      <c r="MAY195"/>
      <c r="MAZ195"/>
      <c r="MBA195"/>
      <c r="MBB195"/>
      <c r="MBC195"/>
      <c r="MBD195"/>
      <c r="MBE195"/>
      <c r="MBF195"/>
      <c r="MBG195"/>
      <c r="MBH195"/>
      <c r="MBI195"/>
      <c r="MBJ195"/>
      <c r="MBK195"/>
      <c r="MBL195"/>
      <c r="MBM195"/>
      <c r="MBN195"/>
      <c r="MBO195"/>
      <c r="MBP195"/>
      <c r="MBQ195"/>
      <c r="MBR195"/>
      <c r="MBS195"/>
      <c r="MBT195"/>
      <c r="MBU195"/>
      <c r="MBV195"/>
      <c r="MBW195"/>
      <c r="MBX195"/>
      <c r="MBY195"/>
      <c r="MBZ195"/>
      <c r="MCA195"/>
      <c r="MCB195"/>
      <c r="MCC195"/>
      <c r="MCD195"/>
      <c r="MCE195"/>
      <c r="MCF195"/>
      <c r="MCG195"/>
      <c r="MCH195"/>
      <c r="MCI195"/>
      <c r="MCJ195"/>
      <c r="MCK195"/>
      <c r="MCL195"/>
      <c r="MCM195"/>
      <c r="MCN195"/>
      <c r="MCO195"/>
      <c r="MCP195"/>
      <c r="MCQ195"/>
      <c r="MCR195"/>
      <c r="MCS195"/>
      <c r="MCT195"/>
      <c r="MCU195"/>
      <c r="MCV195"/>
      <c r="MCW195"/>
      <c r="MCX195"/>
      <c r="MCY195"/>
      <c r="MCZ195"/>
      <c r="MDA195"/>
      <c r="MDB195"/>
      <c r="MDC195"/>
      <c r="MDD195"/>
      <c r="MDE195"/>
      <c r="MDF195"/>
      <c r="MDG195"/>
      <c r="MDH195"/>
      <c r="MDI195"/>
      <c r="MDJ195"/>
      <c r="MDK195"/>
      <c r="MDL195"/>
      <c r="MDM195"/>
      <c r="MDN195"/>
      <c r="MDO195"/>
      <c r="MDP195"/>
      <c r="MDQ195"/>
      <c r="MDR195"/>
      <c r="MDS195"/>
      <c r="MDT195"/>
      <c r="MDU195"/>
      <c r="MDV195"/>
      <c r="MDW195"/>
      <c r="MDX195"/>
      <c r="MDY195"/>
      <c r="MDZ195"/>
      <c r="MEA195"/>
      <c r="MEB195"/>
      <c r="MEC195"/>
      <c r="MED195"/>
      <c r="MEE195"/>
      <c r="MEF195"/>
      <c r="MEG195"/>
      <c r="MEH195"/>
      <c r="MEI195"/>
      <c r="MEJ195"/>
      <c r="MEK195"/>
      <c r="MEL195"/>
      <c r="MEM195"/>
      <c r="MEN195"/>
      <c r="MEO195"/>
      <c r="MEP195"/>
      <c r="MEQ195"/>
      <c r="MER195"/>
      <c r="MES195"/>
      <c r="MET195"/>
      <c r="MEU195"/>
      <c r="MEV195"/>
      <c r="MEW195"/>
      <c r="MEX195"/>
      <c r="MEY195"/>
      <c r="MEZ195"/>
      <c r="MFA195"/>
      <c r="MFB195"/>
      <c r="MFC195"/>
      <c r="MFD195"/>
      <c r="MFE195"/>
      <c r="MFF195"/>
      <c r="MFG195"/>
      <c r="MFH195"/>
      <c r="MFI195"/>
      <c r="MFJ195"/>
      <c r="MFK195"/>
      <c r="MFL195"/>
      <c r="MFM195"/>
      <c r="MFN195"/>
      <c r="MFO195"/>
      <c r="MFP195"/>
      <c r="MFQ195"/>
      <c r="MFR195"/>
      <c r="MFS195"/>
      <c r="MFT195"/>
      <c r="MFU195"/>
      <c r="MFV195"/>
      <c r="MFW195"/>
      <c r="MFX195"/>
      <c r="MFY195"/>
      <c r="MFZ195"/>
      <c r="MGA195"/>
      <c r="MGB195"/>
      <c r="MGC195"/>
      <c r="MGD195"/>
      <c r="MGE195"/>
      <c r="MGF195"/>
      <c r="MGG195"/>
      <c r="MGH195"/>
      <c r="MGI195"/>
      <c r="MGJ195"/>
      <c r="MGK195"/>
      <c r="MGL195"/>
      <c r="MGM195"/>
      <c r="MGN195"/>
      <c r="MGO195"/>
      <c r="MGP195"/>
      <c r="MGQ195"/>
      <c r="MGR195"/>
      <c r="MGS195"/>
      <c r="MGT195"/>
      <c r="MGU195"/>
      <c r="MGV195"/>
      <c r="MGW195"/>
      <c r="MGX195"/>
      <c r="MGY195"/>
      <c r="MGZ195"/>
      <c r="MHA195"/>
      <c r="MHB195"/>
      <c r="MHC195"/>
      <c r="MHD195"/>
      <c r="MHE195"/>
      <c r="MHF195"/>
      <c r="MHG195"/>
      <c r="MHH195"/>
      <c r="MHI195"/>
      <c r="MHJ195"/>
      <c r="MHK195"/>
      <c r="MHL195"/>
      <c r="MHM195"/>
      <c r="MHN195"/>
      <c r="MHO195"/>
      <c r="MHP195"/>
      <c r="MHQ195"/>
      <c r="MHR195"/>
      <c r="MHS195"/>
      <c r="MHT195"/>
      <c r="MHU195"/>
      <c r="MHV195"/>
      <c r="MHW195"/>
      <c r="MHX195"/>
      <c r="MHY195"/>
      <c r="MHZ195"/>
      <c r="MIA195"/>
      <c r="MIB195"/>
      <c r="MIC195"/>
      <c r="MID195"/>
      <c r="MIE195"/>
      <c r="MIF195"/>
      <c r="MIG195"/>
      <c r="MIH195"/>
      <c r="MII195"/>
      <c r="MIJ195"/>
      <c r="MIK195"/>
      <c r="MIL195"/>
      <c r="MIM195"/>
      <c r="MIN195"/>
      <c r="MIO195"/>
      <c r="MIP195"/>
      <c r="MIQ195"/>
      <c r="MIR195"/>
      <c r="MIS195"/>
      <c r="MIT195"/>
      <c r="MIU195"/>
      <c r="MIV195"/>
      <c r="MIW195"/>
      <c r="MIX195"/>
      <c r="MIY195"/>
      <c r="MIZ195"/>
      <c r="MJA195"/>
      <c r="MJB195"/>
      <c r="MJC195"/>
      <c r="MJD195"/>
      <c r="MJE195"/>
      <c r="MJF195"/>
      <c r="MJG195"/>
      <c r="MJH195"/>
      <c r="MJI195"/>
      <c r="MJJ195"/>
      <c r="MJK195"/>
      <c r="MJL195"/>
      <c r="MJM195"/>
      <c r="MJN195"/>
      <c r="MJO195"/>
      <c r="MJP195"/>
      <c r="MJQ195"/>
      <c r="MJR195"/>
      <c r="MJS195"/>
      <c r="MJT195"/>
      <c r="MJU195"/>
      <c r="MJV195"/>
      <c r="MJW195"/>
      <c r="MJX195"/>
      <c r="MJY195"/>
      <c r="MJZ195"/>
      <c r="MKA195"/>
      <c r="MKB195"/>
      <c r="MKC195"/>
      <c r="MKD195"/>
      <c r="MKE195"/>
      <c r="MKF195"/>
      <c r="MKG195"/>
      <c r="MKH195"/>
      <c r="MKI195"/>
      <c r="MKJ195"/>
      <c r="MKK195"/>
      <c r="MKL195"/>
      <c r="MKM195"/>
      <c r="MKN195"/>
      <c r="MKO195"/>
      <c r="MKP195"/>
      <c r="MKQ195"/>
      <c r="MKR195"/>
      <c r="MKS195"/>
      <c r="MKT195"/>
      <c r="MKU195"/>
      <c r="MKV195"/>
      <c r="MKW195"/>
      <c r="MKX195"/>
      <c r="MKY195"/>
      <c r="MKZ195"/>
      <c r="MLA195"/>
      <c r="MLB195"/>
      <c r="MLC195"/>
      <c r="MLD195"/>
      <c r="MLE195"/>
      <c r="MLF195"/>
      <c r="MLG195"/>
      <c r="MLH195"/>
      <c r="MLI195"/>
      <c r="MLJ195"/>
      <c r="MLK195"/>
      <c r="MLL195"/>
      <c r="MLM195"/>
      <c r="MLN195"/>
      <c r="MLO195"/>
      <c r="MLP195"/>
      <c r="MLQ195"/>
      <c r="MLR195"/>
      <c r="MLS195"/>
      <c r="MLT195"/>
      <c r="MLU195"/>
      <c r="MLV195"/>
      <c r="MLW195"/>
      <c r="MLX195"/>
      <c r="MLY195"/>
      <c r="MLZ195"/>
      <c r="MMA195"/>
      <c r="MMB195"/>
      <c r="MMC195"/>
      <c r="MMD195"/>
      <c r="MME195"/>
      <c r="MMF195"/>
      <c r="MMG195"/>
      <c r="MMH195"/>
      <c r="MMI195"/>
      <c r="MMJ195"/>
      <c r="MMK195"/>
      <c r="MML195"/>
      <c r="MMM195"/>
      <c r="MMN195"/>
      <c r="MMO195"/>
      <c r="MMP195"/>
      <c r="MMQ195"/>
      <c r="MMR195"/>
      <c r="MMS195"/>
      <c r="MMT195"/>
      <c r="MMU195"/>
      <c r="MMV195"/>
      <c r="MMW195"/>
      <c r="MMX195"/>
      <c r="MMY195"/>
      <c r="MMZ195"/>
      <c r="MNA195"/>
      <c r="MNB195"/>
      <c r="MNC195"/>
      <c r="MND195"/>
      <c r="MNE195"/>
      <c r="MNF195"/>
      <c r="MNG195"/>
      <c r="MNH195"/>
      <c r="MNI195"/>
      <c r="MNJ195"/>
      <c r="MNK195"/>
      <c r="MNL195"/>
      <c r="MNM195"/>
      <c r="MNN195"/>
      <c r="MNO195"/>
      <c r="MNP195"/>
      <c r="MNQ195"/>
      <c r="MNR195"/>
      <c r="MNS195"/>
      <c r="MNT195"/>
      <c r="MNU195"/>
      <c r="MNV195"/>
      <c r="MNW195"/>
      <c r="MNX195"/>
      <c r="MNY195"/>
      <c r="MNZ195"/>
      <c r="MOA195"/>
      <c r="MOB195"/>
      <c r="MOC195"/>
      <c r="MOD195"/>
      <c r="MOE195"/>
      <c r="MOF195"/>
      <c r="MOG195"/>
      <c r="MOH195"/>
      <c r="MOI195"/>
      <c r="MOJ195"/>
      <c r="MOK195"/>
      <c r="MOL195"/>
      <c r="MOM195"/>
      <c r="MON195"/>
      <c r="MOO195"/>
      <c r="MOP195"/>
      <c r="MOQ195"/>
      <c r="MOR195"/>
      <c r="MOS195"/>
      <c r="MOT195"/>
      <c r="MOU195"/>
      <c r="MOV195"/>
      <c r="MOW195"/>
      <c r="MOX195"/>
      <c r="MOY195"/>
      <c r="MOZ195"/>
      <c r="MPA195"/>
      <c r="MPB195"/>
      <c r="MPC195"/>
      <c r="MPD195"/>
      <c r="MPE195"/>
      <c r="MPF195"/>
      <c r="MPG195"/>
      <c r="MPH195"/>
      <c r="MPI195"/>
      <c r="MPJ195"/>
      <c r="MPK195"/>
      <c r="MPL195"/>
      <c r="MPM195"/>
      <c r="MPN195"/>
      <c r="MPO195"/>
      <c r="MPP195"/>
      <c r="MPQ195"/>
      <c r="MPR195"/>
      <c r="MPS195"/>
      <c r="MPT195"/>
      <c r="MPU195"/>
      <c r="MPV195"/>
      <c r="MPW195"/>
      <c r="MPX195"/>
      <c r="MPY195"/>
      <c r="MPZ195"/>
      <c r="MQA195"/>
      <c r="MQB195"/>
      <c r="MQC195"/>
      <c r="MQD195"/>
      <c r="MQE195"/>
      <c r="MQF195"/>
      <c r="MQG195"/>
      <c r="MQH195"/>
      <c r="MQI195"/>
      <c r="MQJ195"/>
      <c r="MQK195"/>
      <c r="MQL195"/>
      <c r="MQM195"/>
      <c r="MQN195"/>
      <c r="MQO195"/>
      <c r="MQP195"/>
      <c r="MQQ195"/>
      <c r="MQR195"/>
      <c r="MQS195"/>
      <c r="MQT195"/>
      <c r="MQU195"/>
      <c r="MQV195"/>
      <c r="MQW195"/>
      <c r="MQX195"/>
      <c r="MQY195"/>
      <c r="MQZ195"/>
      <c r="MRA195"/>
      <c r="MRB195"/>
      <c r="MRC195"/>
      <c r="MRD195"/>
      <c r="MRE195"/>
      <c r="MRF195"/>
      <c r="MRG195"/>
      <c r="MRH195"/>
      <c r="MRI195"/>
      <c r="MRJ195"/>
      <c r="MRK195"/>
      <c r="MRL195"/>
      <c r="MRM195"/>
      <c r="MRN195"/>
      <c r="MRO195"/>
      <c r="MRP195"/>
      <c r="MRQ195"/>
      <c r="MRR195"/>
      <c r="MRS195"/>
      <c r="MRT195"/>
      <c r="MRU195"/>
      <c r="MRV195"/>
      <c r="MRW195"/>
      <c r="MRX195"/>
      <c r="MRY195"/>
      <c r="MRZ195"/>
      <c r="MSA195"/>
      <c r="MSB195"/>
      <c r="MSC195"/>
      <c r="MSD195"/>
      <c r="MSE195"/>
      <c r="MSF195"/>
      <c r="MSG195"/>
      <c r="MSH195"/>
      <c r="MSI195"/>
      <c r="MSJ195"/>
      <c r="MSK195"/>
      <c r="MSL195"/>
      <c r="MSM195"/>
      <c r="MSN195"/>
      <c r="MSO195"/>
      <c r="MSP195"/>
      <c r="MSQ195"/>
      <c r="MSR195"/>
      <c r="MSS195"/>
      <c r="MST195"/>
      <c r="MSU195"/>
      <c r="MSV195"/>
      <c r="MSW195"/>
      <c r="MSX195"/>
      <c r="MSY195"/>
      <c r="MSZ195"/>
      <c r="MTA195"/>
      <c r="MTB195"/>
      <c r="MTC195"/>
      <c r="MTD195"/>
      <c r="MTE195"/>
      <c r="MTF195"/>
      <c r="MTG195"/>
      <c r="MTH195"/>
      <c r="MTI195"/>
      <c r="MTJ195"/>
      <c r="MTK195"/>
      <c r="MTL195"/>
      <c r="MTM195"/>
      <c r="MTN195"/>
      <c r="MTO195"/>
      <c r="MTP195"/>
      <c r="MTQ195"/>
      <c r="MTR195"/>
      <c r="MTS195"/>
      <c r="MTT195"/>
      <c r="MTU195"/>
      <c r="MTV195"/>
      <c r="MTW195"/>
      <c r="MTX195"/>
      <c r="MTY195"/>
      <c r="MTZ195"/>
      <c r="MUA195"/>
      <c r="MUB195"/>
      <c r="MUC195"/>
      <c r="MUD195"/>
      <c r="MUE195"/>
      <c r="MUF195"/>
      <c r="MUG195"/>
      <c r="MUH195"/>
      <c r="MUI195"/>
      <c r="MUJ195"/>
      <c r="MUK195"/>
      <c r="MUL195"/>
      <c r="MUM195"/>
      <c r="MUN195"/>
      <c r="MUO195"/>
      <c r="MUP195"/>
      <c r="MUQ195"/>
      <c r="MUR195"/>
      <c r="MUS195"/>
      <c r="MUT195"/>
      <c r="MUU195"/>
      <c r="MUV195"/>
      <c r="MUW195"/>
      <c r="MUX195"/>
      <c r="MUY195"/>
      <c r="MUZ195"/>
      <c r="MVA195"/>
      <c r="MVB195"/>
      <c r="MVC195"/>
      <c r="MVD195"/>
      <c r="MVE195"/>
      <c r="MVF195"/>
      <c r="MVG195"/>
      <c r="MVH195"/>
      <c r="MVI195"/>
      <c r="MVJ195"/>
      <c r="MVK195"/>
      <c r="MVL195"/>
      <c r="MVM195"/>
      <c r="MVN195"/>
      <c r="MVO195"/>
      <c r="MVP195"/>
      <c r="MVQ195"/>
      <c r="MVR195"/>
      <c r="MVS195"/>
      <c r="MVT195"/>
      <c r="MVU195"/>
      <c r="MVV195"/>
      <c r="MVW195"/>
      <c r="MVX195"/>
      <c r="MVY195"/>
      <c r="MVZ195"/>
      <c r="MWA195"/>
      <c r="MWB195"/>
      <c r="MWC195"/>
      <c r="MWD195"/>
      <c r="MWE195"/>
      <c r="MWF195"/>
      <c r="MWG195"/>
      <c r="MWH195"/>
      <c r="MWI195"/>
      <c r="MWJ195"/>
      <c r="MWK195"/>
      <c r="MWL195"/>
      <c r="MWM195"/>
      <c r="MWN195"/>
      <c r="MWO195"/>
      <c r="MWP195"/>
      <c r="MWQ195"/>
      <c r="MWR195"/>
      <c r="MWS195"/>
      <c r="MWT195"/>
      <c r="MWU195"/>
      <c r="MWV195"/>
      <c r="MWW195"/>
      <c r="MWX195"/>
      <c r="MWY195"/>
      <c r="MWZ195"/>
      <c r="MXA195"/>
      <c r="MXB195"/>
      <c r="MXC195"/>
      <c r="MXD195"/>
      <c r="MXE195"/>
      <c r="MXF195"/>
      <c r="MXG195"/>
      <c r="MXH195"/>
      <c r="MXI195"/>
      <c r="MXJ195"/>
      <c r="MXK195"/>
      <c r="MXL195"/>
      <c r="MXM195"/>
      <c r="MXN195"/>
      <c r="MXO195"/>
      <c r="MXP195"/>
      <c r="MXQ195"/>
      <c r="MXR195"/>
      <c r="MXS195"/>
      <c r="MXT195"/>
      <c r="MXU195"/>
      <c r="MXV195"/>
      <c r="MXW195"/>
      <c r="MXX195"/>
      <c r="MXY195"/>
      <c r="MXZ195"/>
      <c r="MYA195"/>
      <c r="MYB195"/>
      <c r="MYC195"/>
      <c r="MYD195"/>
      <c r="MYE195"/>
      <c r="MYF195"/>
      <c r="MYG195"/>
      <c r="MYH195"/>
      <c r="MYI195"/>
      <c r="MYJ195"/>
      <c r="MYK195"/>
      <c r="MYL195"/>
      <c r="MYM195"/>
      <c r="MYN195"/>
      <c r="MYO195"/>
      <c r="MYP195"/>
      <c r="MYQ195"/>
      <c r="MYR195"/>
      <c r="MYS195"/>
      <c r="MYT195"/>
      <c r="MYU195"/>
      <c r="MYV195"/>
      <c r="MYW195"/>
      <c r="MYX195"/>
      <c r="MYY195"/>
      <c r="MYZ195"/>
      <c r="MZA195"/>
      <c r="MZB195"/>
      <c r="MZC195"/>
      <c r="MZD195"/>
      <c r="MZE195"/>
      <c r="MZF195"/>
      <c r="MZG195"/>
      <c r="MZH195"/>
      <c r="MZI195"/>
      <c r="MZJ195"/>
      <c r="MZK195"/>
      <c r="MZL195"/>
      <c r="MZM195"/>
      <c r="MZN195"/>
      <c r="MZO195"/>
      <c r="MZP195"/>
      <c r="MZQ195"/>
      <c r="MZR195"/>
      <c r="MZS195"/>
      <c r="MZT195"/>
      <c r="MZU195"/>
      <c r="MZV195"/>
      <c r="MZW195"/>
      <c r="MZX195"/>
      <c r="MZY195"/>
      <c r="MZZ195"/>
      <c r="NAA195"/>
      <c r="NAB195"/>
      <c r="NAC195"/>
      <c r="NAD195"/>
      <c r="NAE195"/>
      <c r="NAF195"/>
      <c r="NAG195"/>
      <c r="NAH195"/>
      <c r="NAI195"/>
      <c r="NAJ195"/>
      <c r="NAK195"/>
      <c r="NAL195"/>
      <c r="NAM195"/>
      <c r="NAN195"/>
      <c r="NAO195"/>
      <c r="NAP195"/>
      <c r="NAQ195"/>
      <c r="NAR195"/>
      <c r="NAS195"/>
      <c r="NAT195"/>
      <c r="NAU195"/>
      <c r="NAV195"/>
      <c r="NAW195"/>
      <c r="NAX195"/>
      <c r="NAY195"/>
      <c r="NAZ195"/>
      <c r="NBA195"/>
      <c r="NBB195"/>
      <c r="NBC195"/>
      <c r="NBD195"/>
      <c r="NBE195"/>
      <c r="NBF195"/>
      <c r="NBG195"/>
      <c r="NBH195"/>
      <c r="NBI195"/>
      <c r="NBJ195"/>
      <c r="NBK195"/>
      <c r="NBL195"/>
      <c r="NBM195"/>
      <c r="NBN195"/>
      <c r="NBO195"/>
      <c r="NBP195"/>
      <c r="NBQ195"/>
      <c r="NBR195"/>
      <c r="NBS195"/>
      <c r="NBT195"/>
      <c r="NBU195"/>
      <c r="NBV195"/>
      <c r="NBW195"/>
      <c r="NBX195"/>
      <c r="NBY195"/>
      <c r="NBZ195"/>
      <c r="NCA195"/>
      <c r="NCB195"/>
      <c r="NCC195"/>
      <c r="NCD195"/>
      <c r="NCE195"/>
      <c r="NCF195"/>
      <c r="NCG195"/>
      <c r="NCH195"/>
      <c r="NCI195"/>
      <c r="NCJ195"/>
      <c r="NCK195"/>
      <c r="NCL195"/>
      <c r="NCM195"/>
      <c r="NCN195"/>
      <c r="NCO195"/>
      <c r="NCP195"/>
      <c r="NCQ195"/>
      <c r="NCR195"/>
      <c r="NCS195"/>
      <c r="NCT195"/>
      <c r="NCU195"/>
      <c r="NCV195"/>
      <c r="NCW195"/>
      <c r="NCX195"/>
      <c r="NCY195"/>
      <c r="NCZ195"/>
      <c r="NDA195"/>
      <c r="NDB195"/>
      <c r="NDC195"/>
      <c r="NDD195"/>
      <c r="NDE195"/>
      <c r="NDF195"/>
      <c r="NDG195"/>
      <c r="NDH195"/>
      <c r="NDI195"/>
      <c r="NDJ195"/>
      <c r="NDK195"/>
      <c r="NDL195"/>
      <c r="NDM195"/>
      <c r="NDN195"/>
      <c r="NDO195"/>
      <c r="NDP195"/>
      <c r="NDQ195"/>
      <c r="NDR195"/>
      <c r="NDS195"/>
      <c r="NDT195"/>
      <c r="NDU195"/>
      <c r="NDV195"/>
      <c r="NDW195"/>
      <c r="NDX195"/>
      <c r="NDY195"/>
      <c r="NDZ195"/>
      <c r="NEA195"/>
      <c r="NEB195"/>
      <c r="NEC195"/>
      <c r="NED195"/>
      <c r="NEE195"/>
      <c r="NEF195"/>
      <c r="NEG195"/>
      <c r="NEH195"/>
      <c r="NEI195"/>
      <c r="NEJ195"/>
      <c r="NEK195"/>
      <c r="NEL195"/>
      <c r="NEM195"/>
      <c r="NEN195"/>
      <c r="NEO195"/>
      <c r="NEP195"/>
      <c r="NEQ195"/>
      <c r="NER195"/>
      <c r="NES195"/>
      <c r="NET195"/>
      <c r="NEU195"/>
      <c r="NEV195"/>
      <c r="NEW195"/>
      <c r="NEX195"/>
      <c r="NEY195"/>
      <c r="NEZ195"/>
      <c r="NFA195"/>
      <c r="NFB195"/>
      <c r="NFC195"/>
      <c r="NFD195"/>
      <c r="NFE195"/>
      <c r="NFF195"/>
      <c r="NFG195"/>
      <c r="NFH195"/>
      <c r="NFI195"/>
      <c r="NFJ195"/>
      <c r="NFK195"/>
      <c r="NFL195"/>
      <c r="NFM195"/>
      <c r="NFN195"/>
      <c r="NFO195"/>
      <c r="NFP195"/>
      <c r="NFQ195"/>
      <c r="NFR195"/>
      <c r="NFS195"/>
      <c r="NFT195"/>
      <c r="NFU195"/>
      <c r="NFV195"/>
      <c r="NFW195"/>
      <c r="NFX195"/>
      <c r="NFY195"/>
      <c r="NFZ195"/>
      <c r="NGA195"/>
      <c r="NGB195"/>
      <c r="NGC195"/>
      <c r="NGD195"/>
      <c r="NGE195"/>
      <c r="NGF195"/>
      <c r="NGG195"/>
      <c r="NGH195"/>
      <c r="NGI195"/>
      <c r="NGJ195"/>
      <c r="NGK195"/>
      <c r="NGL195"/>
      <c r="NGM195"/>
      <c r="NGN195"/>
      <c r="NGO195"/>
      <c r="NGP195"/>
      <c r="NGQ195"/>
      <c r="NGR195"/>
      <c r="NGS195"/>
      <c r="NGT195"/>
      <c r="NGU195"/>
      <c r="NGV195"/>
      <c r="NGW195"/>
      <c r="NGX195"/>
      <c r="NGY195"/>
      <c r="NGZ195"/>
      <c r="NHA195"/>
      <c r="NHB195"/>
      <c r="NHC195"/>
      <c r="NHD195"/>
      <c r="NHE195"/>
      <c r="NHF195"/>
      <c r="NHG195"/>
      <c r="NHH195"/>
      <c r="NHI195"/>
      <c r="NHJ195"/>
      <c r="NHK195"/>
      <c r="NHL195"/>
      <c r="NHM195"/>
      <c r="NHN195"/>
      <c r="NHO195"/>
      <c r="NHP195"/>
      <c r="NHQ195"/>
      <c r="NHR195"/>
      <c r="NHS195"/>
      <c r="NHT195"/>
      <c r="NHU195"/>
      <c r="NHV195"/>
      <c r="NHW195"/>
      <c r="NHX195"/>
      <c r="NHY195"/>
      <c r="NHZ195"/>
      <c r="NIA195"/>
      <c r="NIB195"/>
      <c r="NIC195"/>
      <c r="NID195"/>
      <c r="NIE195"/>
      <c r="NIF195"/>
      <c r="NIG195"/>
      <c r="NIH195"/>
      <c r="NII195"/>
      <c r="NIJ195"/>
      <c r="NIK195"/>
      <c r="NIL195"/>
      <c r="NIM195"/>
      <c r="NIN195"/>
      <c r="NIO195"/>
      <c r="NIP195"/>
      <c r="NIQ195"/>
      <c r="NIR195"/>
      <c r="NIS195"/>
      <c r="NIT195"/>
      <c r="NIU195"/>
      <c r="NIV195"/>
      <c r="NIW195"/>
      <c r="NIX195"/>
      <c r="NIY195"/>
      <c r="NIZ195"/>
      <c r="NJA195"/>
      <c r="NJB195"/>
      <c r="NJC195"/>
      <c r="NJD195"/>
      <c r="NJE195"/>
      <c r="NJF195"/>
      <c r="NJG195"/>
      <c r="NJH195"/>
      <c r="NJI195"/>
      <c r="NJJ195"/>
      <c r="NJK195"/>
      <c r="NJL195"/>
      <c r="NJM195"/>
      <c r="NJN195"/>
      <c r="NJO195"/>
      <c r="NJP195"/>
      <c r="NJQ195"/>
      <c r="NJR195"/>
      <c r="NJS195"/>
      <c r="NJT195"/>
      <c r="NJU195"/>
      <c r="NJV195"/>
      <c r="NJW195"/>
      <c r="NJX195"/>
      <c r="NJY195"/>
      <c r="NJZ195"/>
      <c r="NKA195"/>
      <c r="NKB195"/>
      <c r="NKC195"/>
      <c r="NKD195"/>
      <c r="NKE195"/>
      <c r="NKF195"/>
      <c r="NKG195"/>
      <c r="NKH195"/>
      <c r="NKI195"/>
      <c r="NKJ195"/>
      <c r="NKK195"/>
      <c r="NKL195"/>
      <c r="NKM195"/>
      <c r="NKN195"/>
      <c r="NKO195"/>
      <c r="NKP195"/>
      <c r="NKQ195"/>
      <c r="NKR195"/>
      <c r="NKS195"/>
      <c r="NKT195"/>
      <c r="NKU195"/>
      <c r="NKV195"/>
      <c r="NKW195"/>
      <c r="NKX195"/>
      <c r="NKY195"/>
      <c r="NKZ195"/>
      <c r="NLA195"/>
      <c r="NLB195"/>
      <c r="NLC195"/>
      <c r="NLD195"/>
      <c r="NLE195"/>
      <c r="NLF195"/>
      <c r="NLG195"/>
      <c r="NLH195"/>
      <c r="NLI195"/>
      <c r="NLJ195"/>
      <c r="NLK195"/>
      <c r="NLL195"/>
      <c r="NLM195"/>
      <c r="NLN195"/>
      <c r="NLO195"/>
      <c r="NLP195"/>
      <c r="NLQ195"/>
      <c r="NLR195"/>
      <c r="NLS195"/>
      <c r="NLT195"/>
      <c r="NLU195"/>
      <c r="NLV195"/>
      <c r="NLW195"/>
      <c r="NLX195"/>
      <c r="NLY195"/>
      <c r="NLZ195"/>
      <c r="NMA195"/>
      <c r="NMB195"/>
      <c r="NMC195"/>
      <c r="NMD195"/>
      <c r="NME195"/>
      <c r="NMF195"/>
      <c r="NMG195"/>
      <c r="NMH195"/>
      <c r="NMI195"/>
      <c r="NMJ195"/>
      <c r="NMK195"/>
      <c r="NML195"/>
      <c r="NMM195"/>
      <c r="NMN195"/>
      <c r="NMO195"/>
      <c r="NMP195"/>
      <c r="NMQ195"/>
      <c r="NMR195"/>
      <c r="NMS195"/>
      <c r="NMT195"/>
      <c r="NMU195"/>
      <c r="NMV195"/>
      <c r="NMW195"/>
      <c r="NMX195"/>
      <c r="NMY195"/>
      <c r="NMZ195"/>
      <c r="NNA195"/>
      <c r="NNB195"/>
      <c r="NNC195"/>
      <c r="NND195"/>
      <c r="NNE195"/>
      <c r="NNF195"/>
      <c r="NNG195"/>
      <c r="NNH195"/>
      <c r="NNI195"/>
      <c r="NNJ195"/>
      <c r="NNK195"/>
      <c r="NNL195"/>
      <c r="NNM195"/>
      <c r="NNN195"/>
      <c r="NNO195"/>
      <c r="NNP195"/>
      <c r="NNQ195"/>
      <c r="NNR195"/>
      <c r="NNS195"/>
      <c r="NNT195"/>
      <c r="NNU195"/>
      <c r="NNV195"/>
      <c r="NNW195"/>
      <c r="NNX195"/>
      <c r="NNY195"/>
      <c r="NNZ195"/>
      <c r="NOA195"/>
      <c r="NOB195"/>
      <c r="NOC195"/>
      <c r="NOD195"/>
      <c r="NOE195"/>
      <c r="NOF195"/>
      <c r="NOG195"/>
      <c r="NOH195"/>
      <c r="NOI195"/>
      <c r="NOJ195"/>
      <c r="NOK195"/>
      <c r="NOL195"/>
      <c r="NOM195"/>
      <c r="NON195"/>
      <c r="NOO195"/>
      <c r="NOP195"/>
      <c r="NOQ195"/>
      <c r="NOR195"/>
      <c r="NOS195"/>
      <c r="NOT195"/>
      <c r="NOU195"/>
      <c r="NOV195"/>
      <c r="NOW195"/>
      <c r="NOX195"/>
      <c r="NOY195"/>
      <c r="NOZ195"/>
      <c r="NPA195"/>
      <c r="NPB195"/>
      <c r="NPC195"/>
      <c r="NPD195"/>
      <c r="NPE195"/>
      <c r="NPF195"/>
      <c r="NPG195"/>
      <c r="NPH195"/>
      <c r="NPI195"/>
      <c r="NPJ195"/>
      <c r="NPK195"/>
      <c r="NPL195"/>
      <c r="NPM195"/>
      <c r="NPN195"/>
      <c r="NPO195"/>
      <c r="NPP195"/>
      <c r="NPQ195"/>
      <c r="NPR195"/>
      <c r="NPS195"/>
      <c r="NPT195"/>
      <c r="NPU195"/>
      <c r="NPV195"/>
      <c r="NPW195"/>
      <c r="NPX195"/>
      <c r="NPY195"/>
      <c r="NPZ195"/>
      <c r="NQA195"/>
      <c r="NQB195"/>
      <c r="NQC195"/>
      <c r="NQD195"/>
      <c r="NQE195"/>
      <c r="NQF195"/>
      <c r="NQG195"/>
      <c r="NQH195"/>
      <c r="NQI195"/>
      <c r="NQJ195"/>
      <c r="NQK195"/>
      <c r="NQL195"/>
      <c r="NQM195"/>
      <c r="NQN195"/>
      <c r="NQO195"/>
      <c r="NQP195"/>
      <c r="NQQ195"/>
      <c r="NQR195"/>
      <c r="NQS195"/>
      <c r="NQT195"/>
      <c r="NQU195"/>
      <c r="NQV195"/>
      <c r="NQW195"/>
      <c r="NQX195"/>
      <c r="NQY195"/>
      <c r="NQZ195"/>
      <c r="NRA195"/>
      <c r="NRB195"/>
      <c r="NRC195"/>
      <c r="NRD195"/>
      <c r="NRE195"/>
      <c r="NRF195"/>
      <c r="NRG195"/>
      <c r="NRH195"/>
      <c r="NRI195"/>
      <c r="NRJ195"/>
      <c r="NRK195"/>
      <c r="NRL195"/>
      <c r="NRM195"/>
      <c r="NRN195"/>
      <c r="NRO195"/>
      <c r="NRP195"/>
      <c r="NRQ195"/>
      <c r="NRR195"/>
      <c r="NRS195"/>
      <c r="NRT195"/>
      <c r="NRU195"/>
      <c r="NRV195"/>
      <c r="NRW195"/>
      <c r="NRX195"/>
      <c r="NRY195"/>
      <c r="NRZ195"/>
      <c r="NSA195"/>
      <c r="NSB195"/>
      <c r="NSC195"/>
      <c r="NSD195"/>
      <c r="NSE195"/>
      <c r="NSF195"/>
      <c r="NSG195"/>
      <c r="NSH195"/>
      <c r="NSI195"/>
      <c r="NSJ195"/>
      <c r="NSK195"/>
      <c r="NSL195"/>
      <c r="NSM195"/>
      <c r="NSN195"/>
      <c r="NSO195"/>
      <c r="NSP195"/>
      <c r="NSQ195"/>
      <c r="NSR195"/>
      <c r="NSS195"/>
      <c r="NST195"/>
      <c r="NSU195"/>
      <c r="NSV195"/>
      <c r="NSW195"/>
      <c r="NSX195"/>
      <c r="NSY195"/>
      <c r="NSZ195"/>
      <c r="NTA195"/>
      <c r="NTB195"/>
      <c r="NTC195"/>
      <c r="NTD195"/>
      <c r="NTE195"/>
      <c r="NTF195"/>
      <c r="NTG195"/>
      <c r="NTH195"/>
      <c r="NTI195"/>
      <c r="NTJ195"/>
      <c r="NTK195"/>
      <c r="NTL195"/>
      <c r="NTM195"/>
      <c r="NTN195"/>
      <c r="NTO195"/>
      <c r="NTP195"/>
      <c r="NTQ195"/>
      <c r="NTR195"/>
      <c r="NTS195"/>
      <c r="NTT195"/>
      <c r="NTU195"/>
      <c r="NTV195"/>
      <c r="NTW195"/>
      <c r="NTX195"/>
      <c r="NTY195"/>
      <c r="NTZ195"/>
      <c r="NUA195"/>
      <c r="NUB195"/>
      <c r="NUC195"/>
      <c r="NUD195"/>
      <c r="NUE195"/>
      <c r="NUF195"/>
      <c r="NUG195"/>
      <c r="NUH195"/>
      <c r="NUI195"/>
      <c r="NUJ195"/>
      <c r="NUK195"/>
      <c r="NUL195"/>
      <c r="NUM195"/>
      <c r="NUN195"/>
      <c r="NUO195"/>
      <c r="NUP195"/>
      <c r="NUQ195"/>
      <c r="NUR195"/>
      <c r="NUS195"/>
      <c r="NUT195"/>
      <c r="NUU195"/>
      <c r="NUV195"/>
      <c r="NUW195"/>
      <c r="NUX195"/>
      <c r="NUY195"/>
      <c r="NUZ195"/>
      <c r="NVA195"/>
      <c r="NVB195"/>
      <c r="NVC195"/>
      <c r="NVD195"/>
      <c r="NVE195"/>
      <c r="NVF195"/>
      <c r="NVG195"/>
      <c r="NVH195"/>
      <c r="NVI195"/>
      <c r="NVJ195"/>
      <c r="NVK195"/>
      <c r="NVL195"/>
      <c r="NVM195"/>
      <c r="NVN195"/>
      <c r="NVO195"/>
      <c r="NVP195"/>
      <c r="NVQ195"/>
      <c r="NVR195"/>
      <c r="NVS195"/>
      <c r="NVT195"/>
      <c r="NVU195"/>
      <c r="NVV195"/>
      <c r="NVW195"/>
      <c r="NVX195"/>
      <c r="NVY195"/>
      <c r="NVZ195"/>
      <c r="NWA195"/>
      <c r="NWB195"/>
      <c r="NWC195"/>
      <c r="NWD195"/>
      <c r="NWE195"/>
      <c r="NWF195"/>
      <c r="NWG195"/>
      <c r="NWH195"/>
      <c r="NWI195"/>
      <c r="NWJ195"/>
      <c r="NWK195"/>
      <c r="NWL195"/>
      <c r="NWM195"/>
      <c r="NWN195"/>
      <c r="NWO195"/>
      <c r="NWP195"/>
      <c r="NWQ195"/>
      <c r="NWR195"/>
      <c r="NWS195"/>
      <c r="NWT195"/>
      <c r="NWU195"/>
      <c r="NWV195"/>
      <c r="NWW195"/>
      <c r="NWX195"/>
      <c r="NWY195"/>
      <c r="NWZ195"/>
      <c r="NXA195"/>
      <c r="NXB195"/>
      <c r="NXC195"/>
      <c r="NXD195"/>
      <c r="NXE195"/>
      <c r="NXF195"/>
      <c r="NXG195"/>
      <c r="NXH195"/>
      <c r="NXI195"/>
      <c r="NXJ195"/>
      <c r="NXK195"/>
      <c r="NXL195"/>
      <c r="NXM195"/>
      <c r="NXN195"/>
      <c r="NXO195"/>
      <c r="NXP195"/>
      <c r="NXQ195"/>
      <c r="NXR195"/>
      <c r="NXS195"/>
      <c r="NXT195"/>
      <c r="NXU195"/>
      <c r="NXV195"/>
      <c r="NXW195"/>
      <c r="NXX195"/>
      <c r="NXY195"/>
      <c r="NXZ195"/>
      <c r="NYA195"/>
      <c r="NYB195"/>
      <c r="NYC195"/>
      <c r="NYD195"/>
      <c r="NYE195"/>
      <c r="NYF195"/>
      <c r="NYG195"/>
      <c r="NYH195"/>
      <c r="NYI195"/>
      <c r="NYJ195"/>
      <c r="NYK195"/>
      <c r="NYL195"/>
      <c r="NYM195"/>
      <c r="NYN195"/>
      <c r="NYO195"/>
      <c r="NYP195"/>
      <c r="NYQ195"/>
      <c r="NYR195"/>
      <c r="NYS195"/>
      <c r="NYT195"/>
      <c r="NYU195"/>
      <c r="NYV195"/>
      <c r="NYW195"/>
      <c r="NYX195"/>
      <c r="NYY195"/>
      <c r="NYZ195"/>
      <c r="NZA195"/>
      <c r="NZB195"/>
      <c r="NZC195"/>
      <c r="NZD195"/>
      <c r="NZE195"/>
      <c r="NZF195"/>
      <c r="NZG195"/>
      <c r="NZH195"/>
      <c r="NZI195"/>
      <c r="NZJ195"/>
      <c r="NZK195"/>
      <c r="NZL195"/>
      <c r="NZM195"/>
      <c r="NZN195"/>
      <c r="NZO195"/>
      <c r="NZP195"/>
      <c r="NZQ195"/>
      <c r="NZR195"/>
      <c r="NZS195"/>
      <c r="NZT195"/>
      <c r="NZU195"/>
      <c r="NZV195"/>
      <c r="NZW195"/>
      <c r="NZX195"/>
      <c r="NZY195"/>
      <c r="NZZ195"/>
      <c r="OAA195"/>
      <c r="OAB195"/>
      <c r="OAC195"/>
      <c r="OAD195"/>
      <c r="OAE195"/>
      <c r="OAF195"/>
      <c r="OAG195"/>
      <c r="OAH195"/>
      <c r="OAI195"/>
      <c r="OAJ195"/>
      <c r="OAK195"/>
      <c r="OAL195"/>
      <c r="OAM195"/>
      <c r="OAN195"/>
      <c r="OAO195"/>
      <c r="OAP195"/>
      <c r="OAQ195"/>
      <c r="OAR195"/>
      <c r="OAS195"/>
      <c r="OAT195"/>
      <c r="OAU195"/>
      <c r="OAV195"/>
      <c r="OAW195"/>
      <c r="OAX195"/>
      <c r="OAY195"/>
      <c r="OAZ195"/>
      <c r="OBA195"/>
      <c r="OBB195"/>
      <c r="OBC195"/>
      <c r="OBD195"/>
      <c r="OBE195"/>
      <c r="OBF195"/>
      <c r="OBG195"/>
      <c r="OBH195"/>
      <c r="OBI195"/>
      <c r="OBJ195"/>
      <c r="OBK195"/>
      <c r="OBL195"/>
      <c r="OBM195"/>
      <c r="OBN195"/>
      <c r="OBO195"/>
      <c r="OBP195"/>
      <c r="OBQ195"/>
      <c r="OBR195"/>
      <c r="OBS195"/>
      <c r="OBT195"/>
      <c r="OBU195"/>
      <c r="OBV195"/>
      <c r="OBW195"/>
      <c r="OBX195"/>
      <c r="OBY195"/>
      <c r="OBZ195"/>
      <c r="OCA195"/>
      <c r="OCB195"/>
      <c r="OCC195"/>
      <c r="OCD195"/>
      <c r="OCE195"/>
      <c r="OCF195"/>
      <c r="OCG195"/>
      <c r="OCH195"/>
      <c r="OCI195"/>
      <c r="OCJ195"/>
      <c r="OCK195"/>
      <c r="OCL195"/>
      <c r="OCM195"/>
      <c r="OCN195"/>
      <c r="OCO195"/>
      <c r="OCP195"/>
      <c r="OCQ195"/>
      <c r="OCR195"/>
      <c r="OCS195"/>
      <c r="OCT195"/>
      <c r="OCU195"/>
      <c r="OCV195"/>
      <c r="OCW195"/>
      <c r="OCX195"/>
      <c r="OCY195"/>
      <c r="OCZ195"/>
      <c r="ODA195"/>
      <c r="ODB195"/>
      <c r="ODC195"/>
      <c r="ODD195"/>
      <c r="ODE195"/>
      <c r="ODF195"/>
      <c r="ODG195"/>
      <c r="ODH195"/>
      <c r="ODI195"/>
      <c r="ODJ195"/>
      <c r="ODK195"/>
      <c r="ODL195"/>
      <c r="ODM195"/>
      <c r="ODN195"/>
      <c r="ODO195"/>
      <c r="ODP195"/>
      <c r="ODQ195"/>
      <c r="ODR195"/>
      <c r="ODS195"/>
      <c r="ODT195"/>
      <c r="ODU195"/>
      <c r="ODV195"/>
      <c r="ODW195"/>
      <c r="ODX195"/>
      <c r="ODY195"/>
      <c r="ODZ195"/>
      <c r="OEA195"/>
      <c r="OEB195"/>
      <c r="OEC195"/>
      <c r="OED195"/>
      <c r="OEE195"/>
      <c r="OEF195"/>
      <c r="OEG195"/>
      <c r="OEH195"/>
      <c r="OEI195"/>
      <c r="OEJ195"/>
      <c r="OEK195"/>
      <c r="OEL195"/>
      <c r="OEM195"/>
      <c r="OEN195"/>
      <c r="OEO195"/>
      <c r="OEP195"/>
      <c r="OEQ195"/>
      <c r="OER195"/>
      <c r="OES195"/>
      <c r="OET195"/>
      <c r="OEU195"/>
      <c r="OEV195"/>
      <c r="OEW195"/>
      <c r="OEX195"/>
      <c r="OEY195"/>
      <c r="OEZ195"/>
      <c r="OFA195"/>
      <c r="OFB195"/>
      <c r="OFC195"/>
      <c r="OFD195"/>
      <c r="OFE195"/>
      <c r="OFF195"/>
      <c r="OFG195"/>
      <c r="OFH195"/>
      <c r="OFI195"/>
      <c r="OFJ195"/>
      <c r="OFK195"/>
      <c r="OFL195"/>
      <c r="OFM195"/>
      <c r="OFN195"/>
      <c r="OFO195"/>
      <c r="OFP195"/>
      <c r="OFQ195"/>
      <c r="OFR195"/>
      <c r="OFS195"/>
      <c r="OFT195"/>
      <c r="OFU195"/>
      <c r="OFV195"/>
      <c r="OFW195"/>
      <c r="OFX195"/>
      <c r="OFY195"/>
      <c r="OFZ195"/>
      <c r="OGA195"/>
      <c r="OGB195"/>
      <c r="OGC195"/>
      <c r="OGD195"/>
      <c r="OGE195"/>
      <c r="OGF195"/>
      <c r="OGG195"/>
      <c r="OGH195"/>
      <c r="OGI195"/>
      <c r="OGJ195"/>
      <c r="OGK195"/>
      <c r="OGL195"/>
      <c r="OGM195"/>
      <c r="OGN195"/>
      <c r="OGO195"/>
      <c r="OGP195"/>
      <c r="OGQ195"/>
      <c r="OGR195"/>
      <c r="OGS195"/>
      <c r="OGT195"/>
      <c r="OGU195"/>
      <c r="OGV195"/>
      <c r="OGW195"/>
      <c r="OGX195"/>
      <c r="OGY195"/>
      <c r="OGZ195"/>
      <c r="OHA195"/>
      <c r="OHB195"/>
      <c r="OHC195"/>
      <c r="OHD195"/>
      <c r="OHE195"/>
      <c r="OHF195"/>
      <c r="OHG195"/>
      <c r="OHH195"/>
      <c r="OHI195"/>
      <c r="OHJ195"/>
      <c r="OHK195"/>
      <c r="OHL195"/>
      <c r="OHM195"/>
      <c r="OHN195"/>
      <c r="OHO195"/>
      <c r="OHP195"/>
      <c r="OHQ195"/>
      <c r="OHR195"/>
      <c r="OHS195"/>
      <c r="OHT195"/>
      <c r="OHU195"/>
      <c r="OHV195"/>
      <c r="OHW195"/>
      <c r="OHX195"/>
      <c r="OHY195"/>
      <c r="OHZ195"/>
      <c r="OIA195"/>
      <c r="OIB195"/>
      <c r="OIC195"/>
      <c r="OID195"/>
      <c r="OIE195"/>
      <c r="OIF195"/>
      <c r="OIG195"/>
      <c r="OIH195"/>
      <c r="OII195"/>
      <c r="OIJ195"/>
      <c r="OIK195"/>
      <c r="OIL195"/>
      <c r="OIM195"/>
      <c r="OIN195"/>
      <c r="OIO195"/>
      <c r="OIP195"/>
      <c r="OIQ195"/>
      <c r="OIR195"/>
      <c r="OIS195"/>
      <c r="OIT195"/>
      <c r="OIU195"/>
      <c r="OIV195"/>
      <c r="OIW195"/>
      <c r="OIX195"/>
      <c r="OIY195"/>
      <c r="OIZ195"/>
      <c r="OJA195"/>
      <c r="OJB195"/>
      <c r="OJC195"/>
      <c r="OJD195"/>
      <c r="OJE195"/>
      <c r="OJF195"/>
      <c r="OJG195"/>
      <c r="OJH195"/>
      <c r="OJI195"/>
      <c r="OJJ195"/>
      <c r="OJK195"/>
      <c r="OJL195"/>
      <c r="OJM195"/>
      <c r="OJN195"/>
      <c r="OJO195"/>
      <c r="OJP195"/>
      <c r="OJQ195"/>
      <c r="OJR195"/>
      <c r="OJS195"/>
      <c r="OJT195"/>
      <c r="OJU195"/>
      <c r="OJV195"/>
      <c r="OJW195"/>
      <c r="OJX195"/>
      <c r="OJY195"/>
      <c r="OJZ195"/>
      <c r="OKA195"/>
      <c r="OKB195"/>
      <c r="OKC195"/>
      <c r="OKD195"/>
      <c r="OKE195"/>
      <c r="OKF195"/>
      <c r="OKG195"/>
      <c r="OKH195"/>
      <c r="OKI195"/>
      <c r="OKJ195"/>
      <c r="OKK195"/>
      <c r="OKL195"/>
      <c r="OKM195"/>
      <c r="OKN195"/>
      <c r="OKO195"/>
      <c r="OKP195"/>
      <c r="OKQ195"/>
      <c r="OKR195"/>
      <c r="OKS195"/>
      <c r="OKT195"/>
      <c r="OKU195"/>
      <c r="OKV195"/>
      <c r="OKW195"/>
      <c r="OKX195"/>
      <c r="OKY195"/>
      <c r="OKZ195"/>
      <c r="OLA195"/>
      <c r="OLB195"/>
      <c r="OLC195"/>
      <c r="OLD195"/>
      <c r="OLE195"/>
      <c r="OLF195"/>
      <c r="OLG195"/>
      <c r="OLH195"/>
      <c r="OLI195"/>
      <c r="OLJ195"/>
      <c r="OLK195"/>
      <c r="OLL195"/>
      <c r="OLM195"/>
      <c r="OLN195"/>
      <c r="OLO195"/>
      <c r="OLP195"/>
      <c r="OLQ195"/>
      <c r="OLR195"/>
      <c r="OLS195"/>
      <c r="OLT195"/>
      <c r="OLU195"/>
      <c r="OLV195"/>
      <c r="OLW195"/>
      <c r="OLX195"/>
      <c r="OLY195"/>
      <c r="OLZ195"/>
      <c r="OMA195"/>
      <c r="OMB195"/>
      <c r="OMC195"/>
      <c r="OMD195"/>
      <c r="OME195"/>
      <c r="OMF195"/>
      <c r="OMG195"/>
      <c r="OMH195"/>
      <c r="OMI195"/>
      <c r="OMJ195"/>
      <c r="OMK195"/>
      <c r="OML195"/>
      <c r="OMM195"/>
      <c r="OMN195"/>
      <c r="OMO195"/>
      <c r="OMP195"/>
      <c r="OMQ195"/>
      <c r="OMR195"/>
      <c r="OMS195"/>
      <c r="OMT195"/>
      <c r="OMU195"/>
      <c r="OMV195"/>
      <c r="OMW195"/>
      <c r="OMX195"/>
      <c r="OMY195"/>
      <c r="OMZ195"/>
      <c r="ONA195"/>
      <c r="ONB195"/>
      <c r="ONC195"/>
      <c r="OND195"/>
      <c r="ONE195"/>
      <c r="ONF195"/>
      <c r="ONG195"/>
      <c r="ONH195"/>
      <c r="ONI195"/>
      <c r="ONJ195"/>
      <c r="ONK195"/>
      <c r="ONL195"/>
      <c r="ONM195"/>
      <c r="ONN195"/>
      <c r="ONO195"/>
      <c r="ONP195"/>
      <c r="ONQ195"/>
      <c r="ONR195"/>
      <c r="ONS195"/>
      <c r="ONT195"/>
      <c r="ONU195"/>
      <c r="ONV195"/>
      <c r="ONW195"/>
      <c r="ONX195"/>
      <c r="ONY195"/>
      <c r="ONZ195"/>
      <c r="OOA195"/>
      <c r="OOB195"/>
      <c r="OOC195"/>
      <c r="OOD195"/>
      <c r="OOE195"/>
      <c r="OOF195"/>
      <c r="OOG195"/>
      <c r="OOH195"/>
      <c r="OOI195"/>
      <c r="OOJ195"/>
      <c r="OOK195"/>
      <c r="OOL195"/>
      <c r="OOM195"/>
      <c r="OON195"/>
      <c r="OOO195"/>
      <c r="OOP195"/>
      <c r="OOQ195"/>
      <c r="OOR195"/>
      <c r="OOS195"/>
      <c r="OOT195"/>
      <c r="OOU195"/>
      <c r="OOV195"/>
      <c r="OOW195"/>
      <c r="OOX195"/>
      <c r="OOY195"/>
      <c r="OOZ195"/>
      <c r="OPA195"/>
      <c r="OPB195"/>
      <c r="OPC195"/>
      <c r="OPD195"/>
      <c r="OPE195"/>
      <c r="OPF195"/>
      <c r="OPG195"/>
      <c r="OPH195"/>
      <c r="OPI195"/>
      <c r="OPJ195"/>
      <c r="OPK195"/>
      <c r="OPL195"/>
      <c r="OPM195"/>
      <c r="OPN195"/>
      <c r="OPO195"/>
      <c r="OPP195"/>
      <c r="OPQ195"/>
      <c r="OPR195"/>
      <c r="OPS195"/>
      <c r="OPT195"/>
      <c r="OPU195"/>
      <c r="OPV195"/>
      <c r="OPW195"/>
      <c r="OPX195"/>
      <c r="OPY195"/>
      <c r="OPZ195"/>
      <c r="OQA195"/>
      <c r="OQB195"/>
      <c r="OQC195"/>
      <c r="OQD195"/>
      <c r="OQE195"/>
      <c r="OQF195"/>
      <c r="OQG195"/>
      <c r="OQH195"/>
      <c r="OQI195"/>
      <c r="OQJ195"/>
      <c r="OQK195"/>
      <c r="OQL195"/>
      <c r="OQM195"/>
      <c r="OQN195"/>
      <c r="OQO195"/>
      <c r="OQP195"/>
      <c r="OQQ195"/>
      <c r="OQR195"/>
      <c r="OQS195"/>
      <c r="OQT195"/>
      <c r="OQU195"/>
      <c r="OQV195"/>
      <c r="OQW195"/>
      <c r="OQX195"/>
      <c r="OQY195"/>
      <c r="OQZ195"/>
      <c r="ORA195"/>
      <c r="ORB195"/>
      <c r="ORC195"/>
      <c r="ORD195"/>
      <c r="ORE195"/>
      <c r="ORF195"/>
      <c r="ORG195"/>
      <c r="ORH195"/>
      <c r="ORI195"/>
      <c r="ORJ195"/>
      <c r="ORK195"/>
      <c r="ORL195"/>
      <c r="ORM195"/>
      <c r="ORN195"/>
      <c r="ORO195"/>
      <c r="ORP195"/>
      <c r="ORQ195"/>
      <c r="ORR195"/>
      <c r="ORS195"/>
      <c r="ORT195"/>
      <c r="ORU195"/>
      <c r="ORV195"/>
      <c r="ORW195"/>
      <c r="ORX195"/>
      <c r="ORY195"/>
      <c r="ORZ195"/>
      <c r="OSA195"/>
      <c r="OSB195"/>
      <c r="OSC195"/>
      <c r="OSD195"/>
      <c r="OSE195"/>
      <c r="OSF195"/>
      <c r="OSG195"/>
      <c r="OSH195"/>
      <c r="OSI195"/>
      <c r="OSJ195"/>
      <c r="OSK195"/>
      <c r="OSL195"/>
      <c r="OSM195"/>
      <c r="OSN195"/>
      <c r="OSO195"/>
      <c r="OSP195"/>
      <c r="OSQ195"/>
      <c r="OSR195"/>
      <c r="OSS195"/>
      <c r="OST195"/>
      <c r="OSU195"/>
      <c r="OSV195"/>
      <c r="OSW195"/>
      <c r="OSX195"/>
      <c r="OSY195"/>
      <c r="OSZ195"/>
      <c r="OTA195"/>
      <c r="OTB195"/>
      <c r="OTC195"/>
      <c r="OTD195"/>
      <c r="OTE195"/>
      <c r="OTF195"/>
      <c r="OTG195"/>
      <c r="OTH195"/>
      <c r="OTI195"/>
      <c r="OTJ195"/>
      <c r="OTK195"/>
      <c r="OTL195"/>
      <c r="OTM195"/>
      <c r="OTN195"/>
      <c r="OTO195"/>
      <c r="OTP195"/>
      <c r="OTQ195"/>
      <c r="OTR195"/>
      <c r="OTS195"/>
      <c r="OTT195"/>
      <c r="OTU195"/>
      <c r="OTV195"/>
      <c r="OTW195"/>
      <c r="OTX195"/>
      <c r="OTY195"/>
      <c r="OTZ195"/>
      <c r="OUA195"/>
      <c r="OUB195"/>
      <c r="OUC195"/>
      <c r="OUD195"/>
      <c r="OUE195"/>
      <c r="OUF195"/>
      <c r="OUG195"/>
      <c r="OUH195"/>
      <c r="OUI195"/>
      <c r="OUJ195"/>
      <c r="OUK195"/>
      <c r="OUL195"/>
      <c r="OUM195"/>
      <c r="OUN195"/>
      <c r="OUO195"/>
      <c r="OUP195"/>
      <c r="OUQ195"/>
      <c r="OUR195"/>
      <c r="OUS195"/>
      <c r="OUT195"/>
      <c r="OUU195"/>
      <c r="OUV195"/>
      <c r="OUW195"/>
      <c r="OUX195"/>
      <c r="OUY195"/>
      <c r="OUZ195"/>
      <c r="OVA195"/>
      <c r="OVB195"/>
      <c r="OVC195"/>
      <c r="OVD195"/>
      <c r="OVE195"/>
      <c r="OVF195"/>
      <c r="OVG195"/>
      <c r="OVH195"/>
      <c r="OVI195"/>
      <c r="OVJ195"/>
      <c r="OVK195"/>
      <c r="OVL195"/>
      <c r="OVM195"/>
      <c r="OVN195"/>
      <c r="OVO195"/>
      <c r="OVP195"/>
      <c r="OVQ195"/>
      <c r="OVR195"/>
      <c r="OVS195"/>
      <c r="OVT195"/>
      <c r="OVU195"/>
      <c r="OVV195"/>
      <c r="OVW195"/>
      <c r="OVX195"/>
      <c r="OVY195"/>
      <c r="OVZ195"/>
      <c r="OWA195"/>
      <c r="OWB195"/>
      <c r="OWC195"/>
      <c r="OWD195"/>
      <c r="OWE195"/>
      <c r="OWF195"/>
      <c r="OWG195"/>
      <c r="OWH195"/>
      <c r="OWI195"/>
      <c r="OWJ195"/>
      <c r="OWK195"/>
      <c r="OWL195"/>
      <c r="OWM195"/>
      <c r="OWN195"/>
      <c r="OWO195"/>
      <c r="OWP195"/>
      <c r="OWQ195"/>
      <c r="OWR195"/>
      <c r="OWS195"/>
      <c r="OWT195"/>
      <c r="OWU195"/>
      <c r="OWV195"/>
      <c r="OWW195"/>
      <c r="OWX195"/>
      <c r="OWY195"/>
      <c r="OWZ195"/>
      <c r="OXA195"/>
      <c r="OXB195"/>
      <c r="OXC195"/>
      <c r="OXD195"/>
      <c r="OXE195"/>
      <c r="OXF195"/>
      <c r="OXG195"/>
      <c r="OXH195"/>
      <c r="OXI195"/>
      <c r="OXJ195"/>
      <c r="OXK195"/>
      <c r="OXL195"/>
      <c r="OXM195"/>
      <c r="OXN195"/>
      <c r="OXO195"/>
      <c r="OXP195"/>
      <c r="OXQ195"/>
      <c r="OXR195"/>
      <c r="OXS195"/>
      <c r="OXT195"/>
      <c r="OXU195"/>
      <c r="OXV195"/>
      <c r="OXW195"/>
      <c r="OXX195"/>
      <c r="OXY195"/>
      <c r="OXZ195"/>
      <c r="OYA195"/>
      <c r="OYB195"/>
      <c r="OYC195"/>
      <c r="OYD195"/>
      <c r="OYE195"/>
      <c r="OYF195"/>
      <c r="OYG195"/>
      <c r="OYH195"/>
      <c r="OYI195"/>
      <c r="OYJ195"/>
      <c r="OYK195"/>
      <c r="OYL195"/>
      <c r="OYM195"/>
      <c r="OYN195"/>
      <c r="OYO195"/>
      <c r="OYP195"/>
      <c r="OYQ195"/>
      <c r="OYR195"/>
      <c r="OYS195"/>
      <c r="OYT195"/>
      <c r="OYU195"/>
      <c r="OYV195"/>
      <c r="OYW195"/>
      <c r="OYX195"/>
      <c r="OYY195"/>
      <c r="OYZ195"/>
      <c r="OZA195"/>
      <c r="OZB195"/>
      <c r="OZC195"/>
      <c r="OZD195"/>
      <c r="OZE195"/>
      <c r="OZF195"/>
      <c r="OZG195"/>
      <c r="OZH195"/>
      <c r="OZI195"/>
      <c r="OZJ195"/>
      <c r="OZK195"/>
      <c r="OZL195"/>
      <c r="OZM195"/>
      <c r="OZN195"/>
      <c r="OZO195"/>
      <c r="OZP195"/>
      <c r="OZQ195"/>
      <c r="OZR195"/>
      <c r="OZS195"/>
      <c r="OZT195"/>
      <c r="OZU195"/>
      <c r="OZV195"/>
      <c r="OZW195"/>
      <c r="OZX195"/>
      <c r="OZY195"/>
      <c r="OZZ195"/>
      <c r="PAA195"/>
      <c r="PAB195"/>
      <c r="PAC195"/>
      <c r="PAD195"/>
      <c r="PAE195"/>
      <c r="PAF195"/>
      <c r="PAG195"/>
      <c r="PAH195"/>
      <c r="PAI195"/>
      <c r="PAJ195"/>
      <c r="PAK195"/>
      <c r="PAL195"/>
      <c r="PAM195"/>
      <c r="PAN195"/>
      <c r="PAO195"/>
      <c r="PAP195"/>
      <c r="PAQ195"/>
      <c r="PAR195"/>
      <c r="PAS195"/>
      <c r="PAT195"/>
      <c r="PAU195"/>
      <c r="PAV195"/>
      <c r="PAW195"/>
      <c r="PAX195"/>
      <c r="PAY195"/>
      <c r="PAZ195"/>
      <c r="PBA195"/>
      <c r="PBB195"/>
      <c r="PBC195"/>
      <c r="PBD195"/>
      <c r="PBE195"/>
      <c r="PBF195"/>
      <c r="PBG195"/>
      <c r="PBH195"/>
      <c r="PBI195"/>
      <c r="PBJ195"/>
      <c r="PBK195"/>
      <c r="PBL195"/>
      <c r="PBM195"/>
      <c r="PBN195"/>
      <c r="PBO195"/>
      <c r="PBP195"/>
      <c r="PBQ195"/>
      <c r="PBR195"/>
      <c r="PBS195"/>
      <c r="PBT195"/>
      <c r="PBU195"/>
      <c r="PBV195"/>
      <c r="PBW195"/>
      <c r="PBX195"/>
      <c r="PBY195"/>
      <c r="PBZ195"/>
      <c r="PCA195"/>
      <c r="PCB195"/>
      <c r="PCC195"/>
      <c r="PCD195"/>
      <c r="PCE195"/>
      <c r="PCF195"/>
      <c r="PCG195"/>
      <c r="PCH195"/>
      <c r="PCI195"/>
      <c r="PCJ195"/>
      <c r="PCK195"/>
      <c r="PCL195"/>
      <c r="PCM195"/>
      <c r="PCN195"/>
      <c r="PCO195"/>
      <c r="PCP195"/>
      <c r="PCQ195"/>
      <c r="PCR195"/>
      <c r="PCS195"/>
      <c r="PCT195"/>
      <c r="PCU195"/>
      <c r="PCV195"/>
      <c r="PCW195"/>
      <c r="PCX195"/>
      <c r="PCY195"/>
      <c r="PCZ195"/>
      <c r="PDA195"/>
      <c r="PDB195"/>
      <c r="PDC195"/>
      <c r="PDD195"/>
      <c r="PDE195"/>
      <c r="PDF195"/>
      <c r="PDG195"/>
      <c r="PDH195"/>
      <c r="PDI195"/>
      <c r="PDJ195"/>
      <c r="PDK195"/>
      <c r="PDL195"/>
      <c r="PDM195"/>
      <c r="PDN195"/>
      <c r="PDO195"/>
      <c r="PDP195"/>
      <c r="PDQ195"/>
      <c r="PDR195"/>
      <c r="PDS195"/>
      <c r="PDT195"/>
      <c r="PDU195"/>
      <c r="PDV195"/>
      <c r="PDW195"/>
      <c r="PDX195"/>
      <c r="PDY195"/>
      <c r="PDZ195"/>
      <c r="PEA195"/>
      <c r="PEB195"/>
      <c r="PEC195"/>
      <c r="PED195"/>
      <c r="PEE195"/>
      <c r="PEF195"/>
      <c r="PEG195"/>
      <c r="PEH195"/>
      <c r="PEI195"/>
      <c r="PEJ195"/>
      <c r="PEK195"/>
      <c r="PEL195"/>
      <c r="PEM195"/>
      <c r="PEN195"/>
      <c r="PEO195"/>
      <c r="PEP195"/>
      <c r="PEQ195"/>
      <c r="PER195"/>
      <c r="PES195"/>
      <c r="PET195"/>
      <c r="PEU195"/>
      <c r="PEV195"/>
      <c r="PEW195"/>
      <c r="PEX195"/>
      <c r="PEY195"/>
      <c r="PEZ195"/>
      <c r="PFA195"/>
      <c r="PFB195"/>
      <c r="PFC195"/>
      <c r="PFD195"/>
      <c r="PFE195"/>
      <c r="PFF195"/>
      <c r="PFG195"/>
      <c r="PFH195"/>
      <c r="PFI195"/>
      <c r="PFJ195"/>
      <c r="PFK195"/>
      <c r="PFL195"/>
      <c r="PFM195"/>
      <c r="PFN195"/>
      <c r="PFO195"/>
      <c r="PFP195"/>
      <c r="PFQ195"/>
      <c r="PFR195"/>
      <c r="PFS195"/>
      <c r="PFT195"/>
      <c r="PFU195"/>
      <c r="PFV195"/>
      <c r="PFW195"/>
      <c r="PFX195"/>
      <c r="PFY195"/>
      <c r="PFZ195"/>
      <c r="PGA195"/>
      <c r="PGB195"/>
      <c r="PGC195"/>
      <c r="PGD195"/>
      <c r="PGE195"/>
      <c r="PGF195"/>
      <c r="PGG195"/>
      <c r="PGH195"/>
      <c r="PGI195"/>
      <c r="PGJ195"/>
      <c r="PGK195"/>
      <c r="PGL195"/>
      <c r="PGM195"/>
      <c r="PGN195"/>
      <c r="PGO195"/>
      <c r="PGP195"/>
      <c r="PGQ195"/>
      <c r="PGR195"/>
      <c r="PGS195"/>
      <c r="PGT195"/>
      <c r="PGU195"/>
      <c r="PGV195"/>
      <c r="PGW195"/>
      <c r="PGX195"/>
      <c r="PGY195"/>
      <c r="PGZ195"/>
      <c r="PHA195"/>
      <c r="PHB195"/>
      <c r="PHC195"/>
      <c r="PHD195"/>
      <c r="PHE195"/>
      <c r="PHF195"/>
      <c r="PHG195"/>
      <c r="PHH195"/>
      <c r="PHI195"/>
      <c r="PHJ195"/>
      <c r="PHK195"/>
      <c r="PHL195"/>
      <c r="PHM195"/>
      <c r="PHN195"/>
      <c r="PHO195"/>
      <c r="PHP195"/>
      <c r="PHQ195"/>
      <c r="PHR195"/>
      <c r="PHS195"/>
      <c r="PHT195"/>
      <c r="PHU195"/>
      <c r="PHV195"/>
      <c r="PHW195"/>
      <c r="PHX195"/>
      <c r="PHY195"/>
      <c r="PHZ195"/>
      <c r="PIA195"/>
      <c r="PIB195"/>
      <c r="PIC195"/>
      <c r="PID195"/>
      <c r="PIE195"/>
      <c r="PIF195"/>
      <c r="PIG195"/>
      <c r="PIH195"/>
      <c r="PII195"/>
      <c r="PIJ195"/>
      <c r="PIK195"/>
      <c r="PIL195"/>
      <c r="PIM195"/>
      <c r="PIN195"/>
      <c r="PIO195"/>
      <c r="PIP195"/>
      <c r="PIQ195"/>
      <c r="PIR195"/>
      <c r="PIS195"/>
      <c r="PIT195"/>
      <c r="PIU195"/>
      <c r="PIV195"/>
      <c r="PIW195"/>
      <c r="PIX195"/>
      <c r="PIY195"/>
      <c r="PIZ195"/>
      <c r="PJA195"/>
      <c r="PJB195"/>
      <c r="PJC195"/>
      <c r="PJD195"/>
      <c r="PJE195"/>
      <c r="PJF195"/>
      <c r="PJG195"/>
      <c r="PJH195"/>
      <c r="PJI195"/>
      <c r="PJJ195"/>
      <c r="PJK195"/>
      <c r="PJL195"/>
      <c r="PJM195"/>
      <c r="PJN195"/>
      <c r="PJO195"/>
      <c r="PJP195"/>
      <c r="PJQ195"/>
      <c r="PJR195"/>
      <c r="PJS195"/>
      <c r="PJT195"/>
      <c r="PJU195"/>
      <c r="PJV195"/>
      <c r="PJW195"/>
      <c r="PJX195"/>
      <c r="PJY195"/>
      <c r="PJZ195"/>
      <c r="PKA195"/>
      <c r="PKB195"/>
      <c r="PKC195"/>
      <c r="PKD195"/>
      <c r="PKE195"/>
      <c r="PKF195"/>
      <c r="PKG195"/>
      <c r="PKH195"/>
      <c r="PKI195"/>
      <c r="PKJ195"/>
      <c r="PKK195"/>
      <c r="PKL195"/>
      <c r="PKM195"/>
      <c r="PKN195"/>
      <c r="PKO195"/>
      <c r="PKP195"/>
      <c r="PKQ195"/>
      <c r="PKR195"/>
      <c r="PKS195"/>
      <c r="PKT195"/>
      <c r="PKU195"/>
      <c r="PKV195"/>
      <c r="PKW195"/>
      <c r="PKX195"/>
      <c r="PKY195"/>
      <c r="PKZ195"/>
      <c r="PLA195"/>
      <c r="PLB195"/>
      <c r="PLC195"/>
      <c r="PLD195"/>
      <c r="PLE195"/>
      <c r="PLF195"/>
      <c r="PLG195"/>
      <c r="PLH195"/>
      <c r="PLI195"/>
      <c r="PLJ195"/>
      <c r="PLK195"/>
      <c r="PLL195"/>
      <c r="PLM195"/>
      <c r="PLN195"/>
      <c r="PLO195"/>
      <c r="PLP195"/>
      <c r="PLQ195"/>
      <c r="PLR195"/>
      <c r="PLS195"/>
      <c r="PLT195"/>
      <c r="PLU195"/>
      <c r="PLV195"/>
      <c r="PLW195"/>
      <c r="PLX195"/>
      <c r="PLY195"/>
      <c r="PLZ195"/>
      <c r="PMA195"/>
      <c r="PMB195"/>
      <c r="PMC195"/>
      <c r="PMD195"/>
      <c r="PME195"/>
      <c r="PMF195"/>
      <c r="PMG195"/>
      <c r="PMH195"/>
      <c r="PMI195"/>
      <c r="PMJ195"/>
      <c r="PMK195"/>
      <c r="PML195"/>
      <c r="PMM195"/>
      <c r="PMN195"/>
      <c r="PMO195"/>
      <c r="PMP195"/>
      <c r="PMQ195"/>
      <c r="PMR195"/>
      <c r="PMS195"/>
      <c r="PMT195"/>
      <c r="PMU195"/>
      <c r="PMV195"/>
      <c r="PMW195"/>
      <c r="PMX195"/>
      <c r="PMY195"/>
      <c r="PMZ195"/>
      <c r="PNA195"/>
      <c r="PNB195"/>
      <c r="PNC195"/>
      <c r="PND195"/>
      <c r="PNE195"/>
      <c r="PNF195"/>
      <c r="PNG195"/>
      <c r="PNH195"/>
      <c r="PNI195"/>
      <c r="PNJ195"/>
      <c r="PNK195"/>
      <c r="PNL195"/>
      <c r="PNM195"/>
      <c r="PNN195"/>
      <c r="PNO195"/>
      <c r="PNP195"/>
      <c r="PNQ195"/>
      <c r="PNR195"/>
      <c r="PNS195"/>
      <c r="PNT195"/>
      <c r="PNU195"/>
      <c r="PNV195"/>
      <c r="PNW195"/>
      <c r="PNX195"/>
      <c r="PNY195"/>
      <c r="PNZ195"/>
      <c r="POA195"/>
      <c r="POB195"/>
      <c r="POC195"/>
      <c r="POD195"/>
      <c r="POE195"/>
      <c r="POF195"/>
      <c r="POG195"/>
      <c r="POH195"/>
      <c r="POI195"/>
      <c r="POJ195"/>
      <c r="POK195"/>
      <c r="POL195"/>
      <c r="POM195"/>
      <c r="PON195"/>
      <c r="POO195"/>
      <c r="POP195"/>
      <c r="POQ195"/>
      <c r="POR195"/>
      <c r="POS195"/>
      <c r="POT195"/>
      <c r="POU195"/>
      <c r="POV195"/>
      <c r="POW195"/>
      <c r="POX195"/>
      <c r="POY195"/>
      <c r="POZ195"/>
      <c r="PPA195"/>
      <c r="PPB195"/>
      <c r="PPC195"/>
      <c r="PPD195"/>
      <c r="PPE195"/>
      <c r="PPF195"/>
      <c r="PPG195"/>
      <c r="PPH195"/>
      <c r="PPI195"/>
      <c r="PPJ195"/>
      <c r="PPK195"/>
      <c r="PPL195"/>
      <c r="PPM195"/>
      <c r="PPN195"/>
      <c r="PPO195"/>
      <c r="PPP195"/>
      <c r="PPQ195"/>
      <c r="PPR195"/>
      <c r="PPS195"/>
      <c r="PPT195"/>
      <c r="PPU195"/>
      <c r="PPV195"/>
      <c r="PPW195"/>
      <c r="PPX195"/>
      <c r="PPY195"/>
      <c r="PPZ195"/>
      <c r="PQA195"/>
      <c r="PQB195"/>
      <c r="PQC195"/>
      <c r="PQD195"/>
      <c r="PQE195"/>
      <c r="PQF195"/>
      <c r="PQG195"/>
      <c r="PQH195"/>
      <c r="PQI195"/>
      <c r="PQJ195"/>
      <c r="PQK195"/>
      <c r="PQL195"/>
      <c r="PQM195"/>
      <c r="PQN195"/>
      <c r="PQO195"/>
      <c r="PQP195"/>
      <c r="PQQ195"/>
      <c r="PQR195"/>
      <c r="PQS195"/>
      <c r="PQT195"/>
      <c r="PQU195"/>
      <c r="PQV195"/>
      <c r="PQW195"/>
      <c r="PQX195"/>
      <c r="PQY195"/>
      <c r="PQZ195"/>
      <c r="PRA195"/>
      <c r="PRB195"/>
      <c r="PRC195"/>
      <c r="PRD195"/>
      <c r="PRE195"/>
      <c r="PRF195"/>
      <c r="PRG195"/>
      <c r="PRH195"/>
      <c r="PRI195"/>
      <c r="PRJ195"/>
      <c r="PRK195"/>
      <c r="PRL195"/>
      <c r="PRM195"/>
      <c r="PRN195"/>
      <c r="PRO195"/>
      <c r="PRP195"/>
      <c r="PRQ195"/>
      <c r="PRR195"/>
      <c r="PRS195"/>
      <c r="PRT195"/>
      <c r="PRU195"/>
      <c r="PRV195"/>
      <c r="PRW195"/>
      <c r="PRX195"/>
      <c r="PRY195"/>
      <c r="PRZ195"/>
      <c r="PSA195"/>
      <c r="PSB195"/>
      <c r="PSC195"/>
      <c r="PSD195"/>
      <c r="PSE195"/>
      <c r="PSF195"/>
      <c r="PSG195"/>
      <c r="PSH195"/>
      <c r="PSI195"/>
      <c r="PSJ195"/>
      <c r="PSK195"/>
      <c r="PSL195"/>
      <c r="PSM195"/>
      <c r="PSN195"/>
      <c r="PSO195"/>
      <c r="PSP195"/>
      <c r="PSQ195"/>
      <c r="PSR195"/>
      <c r="PSS195"/>
      <c r="PST195"/>
      <c r="PSU195"/>
      <c r="PSV195"/>
      <c r="PSW195"/>
      <c r="PSX195"/>
      <c r="PSY195"/>
      <c r="PSZ195"/>
      <c r="PTA195"/>
      <c r="PTB195"/>
      <c r="PTC195"/>
      <c r="PTD195"/>
      <c r="PTE195"/>
      <c r="PTF195"/>
      <c r="PTG195"/>
      <c r="PTH195"/>
      <c r="PTI195"/>
      <c r="PTJ195"/>
      <c r="PTK195"/>
      <c r="PTL195"/>
      <c r="PTM195"/>
      <c r="PTN195"/>
      <c r="PTO195"/>
      <c r="PTP195"/>
      <c r="PTQ195"/>
      <c r="PTR195"/>
      <c r="PTS195"/>
      <c r="PTT195"/>
      <c r="PTU195"/>
      <c r="PTV195"/>
      <c r="PTW195"/>
      <c r="PTX195"/>
      <c r="PTY195"/>
      <c r="PTZ195"/>
      <c r="PUA195"/>
      <c r="PUB195"/>
      <c r="PUC195"/>
      <c r="PUD195"/>
      <c r="PUE195"/>
      <c r="PUF195"/>
      <c r="PUG195"/>
      <c r="PUH195"/>
      <c r="PUI195"/>
      <c r="PUJ195"/>
      <c r="PUK195"/>
      <c r="PUL195"/>
      <c r="PUM195"/>
      <c r="PUN195"/>
      <c r="PUO195"/>
      <c r="PUP195"/>
      <c r="PUQ195"/>
      <c r="PUR195"/>
      <c r="PUS195"/>
      <c r="PUT195"/>
      <c r="PUU195"/>
      <c r="PUV195"/>
      <c r="PUW195"/>
      <c r="PUX195"/>
      <c r="PUY195"/>
      <c r="PUZ195"/>
      <c r="PVA195"/>
      <c r="PVB195"/>
      <c r="PVC195"/>
      <c r="PVD195"/>
      <c r="PVE195"/>
      <c r="PVF195"/>
      <c r="PVG195"/>
      <c r="PVH195"/>
      <c r="PVI195"/>
      <c r="PVJ195"/>
      <c r="PVK195"/>
      <c r="PVL195"/>
      <c r="PVM195"/>
      <c r="PVN195"/>
      <c r="PVO195"/>
      <c r="PVP195"/>
      <c r="PVQ195"/>
      <c r="PVR195"/>
      <c r="PVS195"/>
      <c r="PVT195"/>
      <c r="PVU195"/>
      <c r="PVV195"/>
      <c r="PVW195"/>
      <c r="PVX195"/>
      <c r="PVY195"/>
      <c r="PVZ195"/>
      <c r="PWA195"/>
      <c r="PWB195"/>
      <c r="PWC195"/>
      <c r="PWD195"/>
      <c r="PWE195"/>
      <c r="PWF195"/>
      <c r="PWG195"/>
      <c r="PWH195"/>
      <c r="PWI195"/>
      <c r="PWJ195"/>
      <c r="PWK195"/>
      <c r="PWL195"/>
      <c r="PWM195"/>
      <c r="PWN195"/>
      <c r="PWO195"/>
      <c r="PWP195"/>
      <c r="PWQ195"/>
      <c r="PWR195"/>
      <c r="PWS195"/>
      <c r="PWT195"/>
      <c r="PWU195"/>
      <c r="PWV195"/>
      <c r="PWW195"/>
      <c r="PWX195"/>
      <c r="PWY195"/>
      <c r="PWZ195"/>
      <c r="PXA195"/>
      <c r="PXB195"/>
      <c r="PXC195"/>
      <c r="PXD195"/>
      <c r="PXE195"/>
      <c r="PXF195"/>
      <c r="PXG195"/>
      <c r="PXH195"/>
      <c r="PXI195"/>
      <c r="PXJ195"/>
      <c r="PXK195"/>
      <c r="PXL195"/>
      <c r="PXM195"/>
      <c r="PXN195"/>
      <c r="PXO195"/>
      <c r="PXP195"/>
      <c r="PXQ195"/>
      <c r="PXR195"/>
      <c r="PXS195"/>
      <c r="PXT195"/>
      <c r="PXU195"/>
      <c r="PXV195"/>
      <c r="PXW195"/>
      <c r="PXX195"/>
      <c r="PXY195"/>
      <c r="PXZ195"/>
      <c r="PYA195"/>
      <c r="PYB195"/>
      <c r="PYC195"/>
      <c r="PYD195"/>
      <c r="PYE195"/>
      <c r="PYF195"/>
      <c r="PYG195"/>
      <c r="PYH195"/>
      <c r="PYI195"/>
      <c r="PYJ195"/>
      <c r="PYK195"/>
      <c r="PYL195"/>
      <c r="PYM195"/>
      <c r="PYN195"/>
      <c r="PYO195"/>
      <c r="PYP195"/>
      <c r="PYQ195"/>
      <c r="PYR195"/>
      <c r="PYS195"/>
      <c r="PYT195"/>
      <c r="PYU195"/>
      <c r="PYV195"/>
      <c r="PYW195"/>
      <c r="PYX195"/>
      <c r="PYY195"/>
      <c r="PYZ195"/>
      <c r="PZA195"/>
      <c r="PZB195"/>
      <c r="PZC195"/>
      <c r="PZD195"/>
      <c r="PZE195"/>
      <c r="PZF195"/>
      <c r="PZG195"/>
      <c r="PZH195"/>
      <c r="PZI195"/>
      <c r="PZJ195"/>
      <c r="PZK195"/>
      <c r="PZL195"/>
      <c r="PZM195"/>
      <c r="PZN195"/>
      <c r="PZO195"/>
      <c r="PZP195"/>
      <c r="PZQ195"/>
      <c r="PZR195"/>
      <c r="PZS195"/>
      <c r="PZT195"/>
      <c r="PZU195"/>
      <c r="PZV195"/>
      <c r="PZW195"/>
      <c r="PZX195"/>
      <c r="PZY195"/>
      <c r="PZZ195"/>
      <c r="QAA195"/>
      <c r="QAB195"/>
      <c r="QAC195"/>
      <c r="QAD195"/>
      <c r="QAE195"/>
      <c r="QAF195"/>
      <c r="QAG195"/>
      <c r="QAH195"/>
      <c r="QAI195"/>
      <c r="QAJ195"/>
      <c r="QAK195"/>
      <c r="QAL195"/>
      <c r="QAM195"/>
      <c r="QAN195"/>
      <c r="QAO195"/>
      <c r="QAP195"/>
      <c r="QAQ195"/>
      <c r="QAR195"/>
      <c r="QAS195"/>
      <c r="QAT195"/>
      <c r="QAU195"/>
      <c r="QAV195"/>
      <c r="QAW195"/>
      <c r="QAX195"/>
      <c r="QAY195"/>
      <c r="QAZ195"/>
      <c r="QBA195"/>
      <c r="QBB195"/>
      <c r="QBC195"/>
      <c r="QBD195"/>
      <c r="QBE195"/>
      <c r="QBF195"/>
      <c r="QBG195"/>
      <c r="QBH195"/>
      <c r="QBI195"/>
      <c r="QBJ195"/>
      <c r="QBK195"/>
      <c r="QBL195"/>
      <c r="QBM195"/>
      <c r="QBN195"/>
      <c r="QBO195"/>
      <c r="QBP195"/>
      <c r="QBQ195"/>
      <c r="QBR195"/>
      <c r="QBS195"/>
      <c r="QBT195"/>
      <c r="QBU195"/>
      <c r="QBV195"/>
      <c r="QBW195"/>
      <c r="QBX195"/>
      <c r="QBY195"/>
      <c r="QBZ195"/>
      <c r="QCA195"/>
      <c r="QCB195"/>
      <c r="QCC195"/>
      <c r="QCD195"/>
      <c r="QCE195"/>
      <c r="QCF195"/>
      <c r="QCG195"/>
      <c r="QCH195"/>
      <c r="QCI195"/>
      <c r="QCJ195"/>
      <c r="QCK195"/>
      <c r="QCL195"/>
      <c r="QCM195"/>
      <c r="QCN195"/>
      <c r="QCO195"/>
      <c r="QCP195"/>
      <c r="QCQ195"/>
      <c r="QCR195"/>
      <c r="QCS195"/>
      <c r="QCT195"/>
      <c r="QCU195"/>
      <c r="QCV195"/>
      <c r="QCW195"/>
      <c r="QCX195"/>
      <c r="QCY195"/>
      <c r="QCZ195"/>
      <c r="QDA195"/>
      <c r="QDB195"/>
      <c r="QDC195"/>
      <c r="QDD195"/>
      <c r="QDE195"/>
      <c r="QDF195"/>
      <c r="QDG195"/>
      <c r="QDH195"/>
      <c r="QDI195"/>
      <c r="QDJ195"/>
      <c r="QDK195"/>
      <c r="QDL195"/>
      <c r="QDM195"/>
      <c r="QDN195"/>
      <c r="QDO195"/>
      <c r="QDP195"/>
      <c r="QDQ195"/>
      <c r="QDR195"/>
      <c r="QDS195"/>
      <c r="QDT195"/>
      <c r="QDU195"/>
      <c r="QDV195"/>
      <c r="QDW195"/>
      <c r="QDX195"/>
      <c r="QDY195"/>
      <c r="QDZ195"/>
      <c r="QEA195"/>
      <c r="QEB195"/>
      <c r="QEC195"/>
      <c r="QED195"/>
      <c r="QEE195"/>
      <c r="QEF195"/>
      <c r="QEG195"/>
      <c r="QEH195"/>
      <c r="QEI195"/>
      <c r="QEJ195"/>
      <c r="QEK195"/>
      <c r="QEL195"/>
      <c r="QEM195"/>
      <c r="QEN195"/>
      <c r="QEO195"/>
      <c r="QEP195"/>
      <c r="QEQ195"/>
      <c r="QER195"/>
      <c r="QES195"/>
      <c r="QET195"/>
      <c r="QEU195"/>
      <c r="QEV195"/>
      <c r="QEW195"/>
      <c r="QEX195"/>
      <c r="QEY195"/>
      <c r="QEZ195"/>
      <c r="QFA195"/>
      <c r="QFB195"/>
      <c r="QFC195"/>
      <c r="QFD195"/>
      <c r="QFE195"/>
      <c r="QFF195"/>
      <c r="QFG195"/>
      <c r="QFH195"/>
      <c r="QFI195"/>
      <c r="QFJ195"/>
      <c r="QFK195"/>
      <c r="QFL195"/>
      <c r="QFM195"/>
      <c r="QFN195"/>
      <c r="QFO195"/>
      <c r="QFP195"/>
      <c r="QFQ195"/>
      <c r="QFR195"/>
      <c r="QFS195"/>
      <c r="QFT195"/>
      <c r="QFU195"/>
      <c r="QFV195"/>
      <c r="QFW195"/>
      <c r="QFX195"/>
      <c r="QFY195"/>
      <c r="QFZ195"/>
      <c r="QGA195"/>
      <c r="QGB195"/>
      <c r="QGC195"/>
      <c r="QGD195"/>
      <c r="QGE195"/>
      <c r="QGF195"/>
      <c r="QGG195"/>
      <c r="QGH195"/>
      <c r="QGI195"/>
      <c r="QGJ195"/>
      <c r="QGK195"/>
      <c r="QGL195"/>
      <c r="QGM195"/>
      <c r="QGN195"/>
      <c r="QGO195"/>
      <c r="QGP195"/>
      <c r="QGQ195"/>
      <c r="QGR195"/>
      <c r="QGS195"/>
      <c r="QGT195"/>
      <c r="QGU195"/>
      <c r="QGV195"/>
      <c r="QGW195"/>
      <c r="QGX195"/>
      <c r="QGY195"/>
      <c r="QGZ195"/>
      <c r="QHA195"/>
      <c r="QHB195"/>
      <c r="QHC195"/>
      <c r="QHD195"/>
      <c r="QHE195"/>
      <c r="QHF195"/>
      <c r="QHG195"/>
      <c r="QHH195"/>
      <c r="QHI195"/>
      <c r="QHJ195"/>
      <c r="QHK195"/>
      <c r="QHL195"/>
      <c r="QHM195"/>
      <c r="QHN195"/>
      <c r="QHO195"/>
      <c r="QHP195"/>
      <c r="QHQ195"/>
      <c r="QHR195"/>
      <c r="QHS195"/>
      <c r="QHT195"/>
      <c r="QHU195"/>
      <c r="QHV195"/>
      <c r="QHW195"/>
      <c r="QHX195"/>
      <c r="QHY195"/>
      <c r="QHZ195"/>
      <c r="QIA195"/>
      <c r="QIB195"/>
      <c r="QIC195"/>
      <c r="QID195"/>
      <c r="QIE195"/>
      <c r="QIF195"/>
      <c r="QIG195"/>
      <c r="QIH195"/>
      <c r="QII195"/>
      <c r="QIJ195"/>
      <c r="QIK195"/>
      <c r="QIL195"/>
      <c r="QIM195"/>
      <c r="QIN195"/>
      <c r="QIO195"/>
      <c r="QIP195"/>
      <c r="QIQ195"/>
      <c r="QIR195"/>
      <c r="QIS195"/>
      <c r="QIT195"/>
      <c r="QIU195"/>
      <c r="QIV195"/>
      <c r="QIW195"/>
      <c r="QIX195"/>
      <c r="QIY195"/>
      <c r="QIZ195"/>
      <c r="QJA195"/>
      <c r="QJB195"/>
      <c r="QJC195"/>
      <c r="QJD195"/>
      <c r="QJE195"/>
      <c r="QJF195"/>
      <c r="QJG195"/>
      <c r="QJH195"/>
      <c r="QJI195"/>
      <c r="QJJ195"/>
      <c r="QJK195"/>
      <c r="QJL195"/>
      <c r="QJM195"/>
      <c r="QJN195"/>
      <c r="QJO195"/>
      <c r="QJP195"/>
      <c r="QJQ195"/>
      <c r="QJR195"/>
      <c r="QJS195"/>
      <c r="QJT195"/>
      <c r="QJU195"/>
      <c r="QJV195"/>
      <c r="QJW195"/>
      <c r="QJX195"/>
      <c r="QJY195"/>
      <c r="QJZ195"/>
      <c r="QKA195"/>
      <c r="QKB195"/>
      <c r="QKC195"/>
      <c r="QKD195"/>
      <c r="QKE195"/>
      <c r="QKF195"/>
      <c r="QKG195"/>
      <c r="QKH195"/>
      <c r="QKI195"/>
      <c r="QKJ195"/>
      <c r="QKK195"/>
      <c r="QKL195"/>
      <c r="QKM195"/>
      <c r="QKN195"/>
      <c r="QKO195"/>
      <c r="QKP195"/>
      <c r="QKQ195"/>
      <c r="QKR195"/>
      <c r="QKS195"/>
      <c r="QKT195"/>
      <c r="QKU195"/>
      <c r="QKV195"/>
      <c r="QKW195"/>
      <c r="QKX195"/>
      <c r="QKY195"/>
      <c r="QKZ195"/>
      <c r="QLA195"/>
      <c r="QLB195"/>
      <c r="QLC195"/>
      <c r="QLD195"/>
      <c r="QLE195"/>
      <c r="QLF195"/>
      <c r="QLG195"/>
      <c r="QLH195"/>
      <c r="QLI195"/>
      <c r="QLJ195"/>
      <c r="QLK195"/>
      <c r="QLL195"/>
      <c r="QLM195"/>
      <c r="QLN195"/>
      <c r="QLO195"/>
      <c r="QLP195"/>
      <c r="QLQ195"/>
      <c r="QLR195"/>
      <c r="QLS195"/>
      <c r="QLT195"/>
      <c r="QLU195"/>
      <c r="QLV195"/>
      <c r="QLW195"/>
      <c r="QLX195"/>
      <c r="QLY195"/>
      <c r="QLZ195"/>
      <c r="QMA195"/>
      <c r="QMB195"/>
      <c r="QMC195"/>
      <c r="QMD195"/>
      <c r="QME195"/>
      <c r="QMF195"/>
      <c r="QMG195"/>
      <c r="QMH195"/>
      <c r="QMI195"/>
      <c r="QMJ195"/>
      <c r="QMK195"/>
      <c r="QML195"/>
      <c r="QMM195"/>
      <c r="QMN195"/>
      <c r="QMO195"/>
      <c r="QMP195"/>
      <c r="QMQ195"/>
      <c r="QMR195"/>
      <c r="QMS195"/>
      <c r="QMT195"/>
      <c r="QMU195"/>
      <c r="QMV195"/>
      <c r="QMW195"/>
      <c r="QMX195"/>
      <c r="QMY195"/>
      <c r="QMZ195"/>
      <c r="QNA195"/>
      <c r="QNB195"/>
      <c r="QNC195"/>
      <c r="QND195"/>
      <c r="QNE195"/>
      <c r="QNF195"/>
      <c r="QNG195"/>
      <c r="QNH195"/>
      <c r="QNI195"/>
      <c r="QNJ195"/>
      <c r="QNK195"/>
      <c r="QNL195"/>
      <c r="QNM195"/>
      <c r="QNN195"/>
      <c r="QNO195"/>
      <c r="QNP195"/>
      <c r="QNQ195"/>
      <c r="QNR195"/>
      <c r="QNS195"/>
      <c r="QNT195"/>
      <c r="QNU195"/>
      <c r="QNV195"/>
      <c r="QNW195"/>
      <c r="QNX195"/>
      <c r="QNY195"/>
      <c r="QNZ195"/>
      <c r="QOA195"/>
      <c r="QOB195"/>
      <c r="QOC195"/>
      <c r="QOD195"/>
      <c r="QOE195"/>
      <c r="QOF195"/>
      <c r="QOG195"/>
      <c r="QOH195"/>
      <c r="QOI195"/>
      <c r="QOJ195"/>
      <c r="QOK195"/>
      <c r="QOL195"/>
      <c r="QOM195"/>
      <c r="QON195"/>
      <c r="QOO195"/>
      <c r="QOP195"/>
      <c r="QOQ195"/>
      <c r="QOR195"/>
      <c r="QOS195"/>
      <c r="QOT195"/>
      <c r="QOU195"/>
      <c r="QOV195"/>
      <c r="QOW195"/>
      <c r="QOX195"/>
      <c r="QOY195"/>
      <c r="QOZ195"/>
      <c r="QPA195"/>
      <c r="QPB195"/>
      <c r="QPC195"/>
      <c r="QPD195"/>
      <c r="QPE195"/>
      <c r="QPF195"/>
      <c r="QPG195"/>
      <c r="QPH195"/>
      <c r="QPI195"/>
      <c r="QPJ195"/>
      <c r="QPK195"/>
      <c r="QPL195"/>
      <c r="QPM195"/>
      <c r="QPN195"/>
      <c r="QPO195"/>
      <c r="QPP195"/>
      <c r="QPQ195"/>
      <c r="QPR195"/>
      <c r="QPS195"/>
      <c r="QPT195"/>
      <c r="QPU195"/>
      <c r="QPV195"/>
      <c r="QPW195"/>
      <c r="QPX195"/>
      <c r="QPY195"/>
      <c r="QPZ195"/>
      <c r="QQA195"/>
      <c r="QQB195"/>
      <c r="QQC195"/>
      <c r="QQD195"/>
      <c r="QQE195"/>
      <c r="QQF195"/>
      <c r="QQG195"/>
      <c r="QQH195"/>
      <c r="QQI195"/>
      <c r="QQJ195"/>
      <c r="QQK195"/>
      <c r="QQL195"/>
      <c r="QQM195"/>
      <c r="QQN195"/>
      <c r="QQO195"/>
      <c r="QQP195"/>
      <c r="QQQ195"/>
      <c r="QQR195"/>
      <c r="QQS195"/>
      <c r="QQT195"/>
      <c r="QQU195"/>
      <c r="QQV195"/>
      <c r="QQW195"/>
      <c r="QQX195"/>
      <c r="QQY195"/>
      <c r="QQZ195"/>
      <c r="QRA195"/>
      <c r="QRB195"/>
      <c r="QRC195"/>
      <c r="QRD195"/>
      <c r="QRE195"/>
      <c r="QRF195"/>
      <c r="QRG195"/>
      <c r="QRH195"/>
      <c r="QRI195"/>
      <c r="QRJ195"/>
      <c r="QRK195"/>
      <c r="QRL195"/>
      <c r="QRM195"/>
      <c r="QRN195"/>
      <c r="QRO195"/>
      <c r="QRP195"/>
      <c r="QRQ195"/>
      <c r="QRR195"/>
      <c r="QRS195"/>
      <c r="QRT195"/>
      <c r="QRU195"/>
      <c r="QRV195"/>
      <c r="QRW195"/>
      <c r="QRX195"/>
      <c r="QRY195"/>
      <c r="QRZ195"/>
      <c r="QSA195"/>
      <c r="QSB195"/>
      <c r="QSC195"/>
      <c r="QSD195"/>
      <c r="QSE195"/>
      <c r="QSF195"/>
      <c r="QSG195"/>
      <c r="QSH195"/>
      <c r="QSI195"/>
      <c r="QSJ195"/>
      <c r="QSK195"/>
      <c r="QSL195"/>
      <c r="QSM195"/>
      <c r="QSN195"/>
      <c r="QSO195"/>
      <c r="QSP195"/>
      <c r="QSQ195"/>
      <c r="QSR195"/>
      <c r="QSS195"/>
      <c r="QST195"/>
      <c r="QSU195"/>
      <c r="QSV195"/>
      <c r="QSW195"/>
      <c r="QSX195"/>
      <c r="QSY195"/>
      <c r="QSZ195"/>
      <c r="QTA195"/>
      <c r="QTB195"/>
      <c r="QTC195"/>
      <c r="QTD195"/>
      <c r="QTE195"/>
      <c r="QTF195"/>
      <c r="QTG195"/>
      <c r="QTH195"/>
      <c r="QTI195"/>
      <c r="QTJ195"/>
      <c r="QTK195"/>
      <c r="QTL195"/>
      <c r="QTM195"/>
      <c r="QTN195"/>
      <c r="QTO195"/>
      <c r="QTP195"/>
      <c r="QTQ195"/>
      <c r="QTR195"/>
      <c r="QTS195"/>
      <c r="QTT195"/>
      <c r="QTU195"/>
      <c r="QTV195"/>
      <c r="QTW195"/>
      <c r="QTX195"/>
      <c r="QTY195"/>
      <c r="QTZ195"/>
      <c r="QUA195"/>
      <c r="QUB195"/>
      <c r="QUC195"/>
      <c r="QUD195"/>
      <c r="QUE195"/>
      <c r="QUF195"/>
      <c r="QUG195"/>
      <c r="QUH195"/>
      <c r="QUI195"/>
      <c r="QUJ195"/>
      <c r="QUK195"/>
      <c r="QUL195"/>
      <c r="QUM195"/>
      <c r="QUN195"/>
      <c r="QUO195"/>
      <c r="QUP195"/>
      <c r="QUQ195"/>
      <c r="QUR195"/>
      <c r="QUS195"/>
      <c r="QUT195"/>
      <c r="QUU195"/>
      <c r="QUV195"/>
      <c r="QUW195"/>
      <c r="QUX195"/>
      <c r="QUY195"/>
      <c r="QUZ195"/>
      <c r="QVA195"/>
      <c r="QVB195"/>
      <c r="QVC195"/>
      <c r="QVD195"/>
      <c r="QVE195"/>
      <c r="QVF195"/>
      <c r="QVG195"/>
      <c r="QVH195"/>
      <c r="QVI195"/>
      <c r="QVJ195"/>
      <c r="QVK195"/>
      <c r="QVL195"/>
      <c r="QVM195"/>
      <c r="QVN195"/>
      <c r="QVO195"/>
      <c r="QVP195"/>
      <c r="QVQ195"/>
      <c r="QVR195"/>
      <c r="QVS195"/>
      <c r="QVT195"/>
      <c r="QVU195"/>
      <c r="QVV195"/>
      <c r="QVW195"/>
      <c r="QVX195"/>
      <c r="QVY195"/>
      <c r="QVZ195"/>
      <c r="QWA195"/>
      <c r="QWB195"/>
      <c r="QWC195"/>
      <c r="QWD195"/>
      <c r="QWE195"/>
      <c r="QWF195"/>
      <c r="QWG195"/>
      <c r="QWH195"/>
      <c r="QWI195"/>
      <c r="QWJ195"/>
      <c r="QWK195"/>
      <c r="QWL195"/>
      <c r="QWM195"/>
      <c r="QWN195"/>
      <c r="QWO195"/>
      <c r="QWP195"/>
      <c r="QWQ195"/>
      <c r="QWR195"/>
      <c r="QWS195"/>
      <c r="QWT195"/>
      <c r="QWU195"/>
      <c r="QWV195"/>
      <c r="QWW195"/>
      <c r="QWX195"/>
      <c r="QWY195"/>
      <c r="QWZ195"/>
      <c r="QXA195"/>
      <c r="QXB195"/>
      <c r="QXC195"/>
      <c r="QXD195"/>
      <c r="QXE195"/>
      <c r="QXF195"/>
      <c r="QXG195"/>
      <c r="QXH195"/>
      <c r="QXI195"/>
      <c r="QXJ195"/>
      <c r="QXK195"/>
      <c r="QXL195"/>
      <c r="QXM195"/>
      <c r="QXN195"/>
      <c r="QXO195"/>
      <c r="QXP195"/>
      <c r="QXQ195"/>
      <c r="QXR195"/>
      <c r="QXS195"/>
      <c r="QXT195"/>
      <c r="QXU195"/>
      <c r="QXV195"/>
      <c r="QXW195"/>
      <c r="QXX195"/>
      <c r="QXY195"/>
      <c r="QXZ195"/>
      <c r="QYA195"/>
      <c r="QYB195"/>
      <c r="QYC195"/>
      <c r="QYD195"/>
      <c r="QYE195"/>
      <c r="QYF195"/>
      <c r="QYG195"/>
      <c r="QYH195"/>
      <c r="QYI195"/>
      <c r="QYJ195"/>
      <c r="QYK195"/>
      <c r="QYL195"/>
      <c r="QYM195"/>
      <c r="QYN195"/>
      <c r="QYO195"/>
      <c r="QYP195"/>
      <c r="QYQ195"/>
      <c r="QYR195"/>
      <c r="QYS195"/>
      <c r="QYT195"/>
      <c r="QYU195"/>
      <c r="QYV195"/>
      <c r="QYW195"/>
      <c r="QYX195"/>
      <c r="QYY195"/>
      <c r="QYZ195"/>
      <c r="QZA195"/>
      <c r="QZB195"/>
      <c r="QZC195"/>
      <c r="QZD195"/>
      <c r="QZE195"/>
      <c r="QZF195"/>
      <c r="QZG195"/>
      <c r="QZH195"/>
      <c r="QZI195"/>
      <c r="QZJ195"/>
      <c r="QZK195"/>
      <c r="QZL195"/>
      <c r="QZM195"/>
      <c r="QZN195"/>
      <c r="QZO195"/>
      <c r="QZP195"/>
      <c r="QZQ195"/>
      <c r="QZR195"/>
      <c r="QZS195"/>
      <c r="QZT195"/>
      <c r="QZU195"/>
      <c r="QZV195"/>
      <c r="QZW195"/>
      <c r="QZX195"/>
      <c r="QZY195"/>
      <c r="QZZ195"/>
      <c r="RAA195"/>
      <c r="RAB195"/>
      <c r="RAC195"/>
      <c r="RAD195"/>
      <c r="RAE195"/>
      <c r="RAF195"/>
      <c r="RAG195"/>
      <c r="RAH195"/>
      <c r="RAI195"/>
      <c r="RAJ195"/>
      <c r="RAK195"/>
      <c r="RAL195"/>
      <c r="RAM195"/>
      <c r="RAN195"/>
      <c r="RAO195"/>
      <c r="RAP195"/>
      <c r="RAQ195"/>
      <c r="RAR195"/>
      <c r="RAS195"/>
      <c r="RAT195"/>
      <c r="RAU195"/>
      <c r="RAV195"/>
      <c r="RAW195"/>
      <c r="RAX195"/>
      <c r="RAY195"/>
      <c r="RAZ195"/>
      <c r="RBA195"/>
      <c r="RBB195"/>
      <c r="RBC195"/>
      <c r="RBD195"/>
      <c r="RBE195"/>
      <c r="RBF195"/>
      <c r="RBG195"/>
      <c r="RBH195"/>
      <c r="RBI195"/>
      <c r="RBJ195"/>
      <c r="RBK195"/>
      <c r="RBL195"/>
      <c r="RBM195"/>
      <c r="RBN195"/>
      <c r="RBO195"/>
      <c r="RBP195"/>
      <c r="RBQ195"/>
      <c r="RBR195"/>
      <c r="RBS195"/>
      <c r="RBT195"/>
      <c r="RBU195"/>
      <c r="RBV195"/>
      <c r="RBW195"/>
      <c r="RBX195"/>
      <c r="RBY195"/>
      <c r="RBZ195"/>
      <c r="RCA195"/>
      <c r="RCB195"/>
      <c r="RCC195"/>
      <c r="RCD195"/>
      <c r="RCE195"/>
      <c r="RCF195"/>
      <c r="RCG195"/>
      <c r="RCH195"/>
      <c r="RCI195"/>
      <c r="RCJ195"/>
      <c r="RCK195"/>
      <c r="RCL195"/>
      <c r="RCM195"/>
      <c r="RCN195"/>
      <c r="RCO195"/>
      <c r="RCP195"/>
      <c r="RCQ195"/>
      <c r="RCR195"/>
      <c r="RCS195"/>
      <c r="RCT195"/>
      <c r="RCU195"/>
      <c r="RCV195"/>
      <c r="RCW195"/>
      <c r="RCX195"/>
      <c r="RCY195"/>
      <c r="RCZ195"/>
      <c r="RDA195"/>
      <c r="RDB195"/>
      <c r="RDC195"/>
      <c r="RDD195"/>
      <c r="RDE195"/>
      <c r="RDF195"/>
      <c r="RDG195"/>
      <c r="RDH195"/>
      <c r="RDI195"/>
      <c r="RDJ195"/>
      <c r="RDK195"/>
      <c r="RDL195"/>
      <c r="RDM195"/>
      <c r="RDN195"/>
      <c r="RDO195"/>
      <c r="RDP195"/>
      <c r="RDQ195"/>
      <c r="RDR195"/>
      <c r="RDS195"/>
      <c r="RDT195"/>
      <c r="RDU195"/>
      <c r="RDV195"/>
      <c r="RDW195"/>
      <c r="RDX195"/>
      <c r="RDY195"/>
      <c r="RDZ195"/>
      <c r="REA195"/>
      <c r="REB195"/>
      <c r="REC195"/>
      <c r="RED195"/>
      <c r="REE195"/>
      <c r="REF195"/>
      <c r="REG195"/>
      <c r="REH195"/>
      <c r="REI195"/>
      <c r="REJ195"/>
      <c r="REK195"/>
      <c r="REL195"/>
      <c r="REM195"/>
      <c r="REN195"/>
      <c r="REO195"/>
      <c r="REP195"/>
      <c r="REQ195"/>
      <c r="RER195"/>
      <c r="RES195"/>
      <c r="RET195"/>
      <c r="REU195"/>
      <c r="REV195"/>
      <c r="REW195"/>
      <c r="REX195"/>
      <c r="REY195"/>
      <c r="REZ195"/>
      <c r="RFA195"/>
      <c r="RFB195"/>
      <c r="RFC195"/>
      <c r="RFD195"/>
      <c r="RFE195"/>
      <c r="RFF195"/>
      <c r="RFG195"/>
      <c r="RFH195"/>
      <c r="RFI195"/>
      <c r="RFJ195"/>
      <c r="RFK195"/>
      <c r="RFL195"/>
      <c r="RFM195"/>
      <c r="RFN195"/>
      <c r="RFO195"/>
      <c r="RFP195"/>
      <c r="RFQ195"/>
      <c r="RFR195"/>
      <c r="RFS195"/>
      <c r="RFT195"/>
      <c r="RFU195"/>
      <c r="RFV195"/>
      <c r="RFW195"/>
      <c r="RFX195"/>
      <c r="RFY195"/>
      <c r="RFZ195"/>
      <c r="RGA195"/>
      <c r="RGB195"/>
      <c r="RGC195"/>
      <c r="RGD195"/>
      <c r="RGE195"/>
      <c r="RGF195"/>
      <c r="RGG195"/>
      <c r="RGH195"/>
      <c r="RGI195"/>
      <c r="RGJ195"/>
      <c r="RGK195"/>
      <c r="RGL195"/>
      <c r="RGM195"/>
      <c r="RGN195"/>
      <c r="RGO195"/>
      <c r="RGP195"/>
      <c r="RGQ195"/>
      <c r="RGR195"/>
      <c r="RGS195"/>
      <c r="RGT195"/>
      <c r="RGU195"/>
      <c r="RGV195"/>
      <c r="RGW195"/>
      <c r="RGX195"/>
      <c r="RGY195"/>
      <c r="RGZ195"/>
      <c r="RHA195"/>
      <c r="RHB195"/>
      <c r="RHC195"/>
      <c r="RHD195"/>
      <c r="RHE195"/>
      <c r="RHF195"/>
      <c r="RHG195"/>
      <c r="RHH195"/>
      <c r="RHI195"/>
      <c r="RHJ195"/>
      <c r="RHK195"/>
      <c r="RHL195"/>
      <c r="RHM195"/>
      <c r="RHN195"/>
      <c r="RHO195"/>
      <c r="RHP195"/>
      <c r="RHQ195"/>
      <c r="RHR195"/>
      <c r="RHS195"/>
      <c r="RHT195"/>
      <c r="RHU195"/>
      <c r="RHV195"/>
      <c r="RHW195"/>
      <c r="RHX195"/>
      <c r="RHY195"/>
      <c r="RHZ195"/>
      <c r="RIA195"/>
      <c r="RIB195"/>
      <c r="RIC195"/>
      <c r="RID195"/>
      <c r="RIE195"/>
      <c r="RIF195"/>
      <c r="RIG195"/>
      <c r="RIH195"/>
      <c r="RII195"/>
      <c r="RIJ195"/>
      <c r="RIK195"/>
      <c r="RIL195"/>
      <c r="RIM195"/>
      <c r="RIN195"/>
      <c r="RIO195"/>
      <c r="RIP195"/>
      <c r="RIQ195"/>
      <c r="RIR195"/>
      <c r="RIS195"/>
      <c r="RIT195"/>
      <c r="RIU195"/>
      <c r="RIV195"/>
      <c r="RIW195"/>
      <c r="RIX195"/>
      <c r="RIY195"/>
      <c r="RIZ195"/>
      <c r="RJA195"/>
      <c r="RJB195"/>
      <c r="RJC195"/>
      <c r="RJD195"/>
      <c r="RJE195"/>
      <c r="RJF195"/>
      <c r="RJG195"/>
      <c r="RJH195"/>
      <c r="RJI195"/>
      <c r="RJJ195"/>
      <c r="RJK195"/>
      <c r="RJL195"/>
      <c r="RJM195"/>
      <c r="RJN195"/>
      <c r="RJO195"/>
      <c r="RJP195"/>
      <c r="RJQ195"/>
      <c r="RJR195"/>
      <c r="RJS195"/>
      <c r="RJT195"/>
      <c r="RJU195"/>
      <c r="RJV195"/>
      <c r="RJW195"/>
      <c r="RJX195"/>
      <c r="RJY195"/>
      <c r="RJZ195"/>
      <c r="RKA195"/>
      <c r="RKB195"/>
      <c r="RKC195"/>
      <c r="RKD195"/>
      <c r="RKE195"/>
      <c r="RKF195"/>
      <c r="RKG195"/>
      <c r="RKH195"/>
      <c r="RKI195"/>
      <c r="RKJ195"/>
      <c r="RKK195"/>
      <c r="RKL195"/>
      <c r="RKM195"/>
      <c r="RKN195"/>
      <c r="RKO195"/>
      <c r="RKP195"/>
      <c r="RKQ195"/>
      <c r="RKR195"/>
      <c r="RKS195"/>
      <c r="RKT195"/>
      <c r="RKU195"/>
      <c r="RKV195"/>
      <c r="RKW195"/>
      <c r="RKX195"/>
      <c r="RKY195"/>
      <c r="RKZ195"/>
      <c r="RLA195"/>
      <c r="RLB195"/>
      <c r="RLC195"/>
      <c r="RLD195"/>
      <c r="RLE195"/>
      <c r="RLF195"/>
      <c r="RLG195"/>
      <c r="RLH195"/>
      <c r="RLI195"/>
      <c r="RLJ195"/>
      <c r="RLK195"/>
      <c r="RLL195"/>
      <c r="RLM195"/>
      <c r="RLN195"/>
      <c r="RLO195"/>
      <c r="RLP195"/>
      <c r="RLQ195"/>
      <c r="RLR195"/>
      <c r="RLS195"/>
      <c r="RLT195"/>
      <c r="RLU195"/>
      <c r="RLV195"/>
      <c r="RLW195"/>
      <c r="RLX195"/>
      <c r="RLY195"/>
      <c r="RLZ195"/>
      <c r="RMA195"/>
      <c r="RMB195"/>
      <c r="RMC195"/>
      <c r="RMD195"/>
      <c r="RME195"/>
      <c r="RMF195"/>
      <c r="RMG195"/>
      <c r="RMH195"/>
      <c r="RMI195"/>
      <c r="RMJ195"/>
      <c r="RMK195"/>
      <c r="RML195"/>
      <c r="RMM195"/>
      <c r="RMN195"/>
      <c r="RMO195"/>
      <c r="RMP195"/>
      <c r="RMQ195"/>
      <c r="RMR195"/>
      <c r="RMS195"/>
      <c r="RMT195"/>
      <c r="RMU195"/>
      <c r="RMV195"/>
      <c r="RMW195"/>
      <c r="RMX195"/>
      <c r="RMY195"/>
      <c r="RMZ195"/>
      <c r="RNA195"/>
      <c r="RNB195"/>
      <c r="RNC195"/>
      <c r="RND195"/>
      <c r="RNE195"/>
      <c r="RNF195"/>
      <c r="RNG195"/>
      <c r="RNH195"/>
      <c r="RNI195"/>
      <c r="RNJ195"/>
      <c r="RNK195"/>
      <c r="RNL195"/>
      <c r="RNM195"/>
      <c r="RNN195"/>
      <c r="RNO195"/>
      <c r="RNP195"/>
      <c r="RNQ195"/>
      <c r="RNR195"/>
      <c r="RNS195"/>
      <c r="RNT195"/>
      <c r="RNU195"/>
      <c r="RNV195"/>
      <c r="RNW195"/>
      <c r="RNX195"/>
      <c r="RNY195"/>
      <c r="RNZ195"/>
      <c r="ROA195"/>
      <c r="ROB195"/>
      <c r="ROC195"/>
      <c r="ROD195"/>
      <c r="ROE195"/>
      <c r="ROF195"/>
      <c r="ROG195"/>
      <c r="ROH195"/>
      <c r="ROI195"/>
      <c r="ROJ195"/>
      <c r="ROK195"/>
      <c r="ROL195"/>
      <c r="ROM195"/>
      <c r="RON195"/>
      <c r="ROO195"/>
      <c r="ROP195"/>
      <c r="ROQ195"/>
      <c r="ROR195"/>
      <c r="ROS195"/>
      <c r="ROT195"/>
      <c r="ROU195"/>
      <c r="ROV195"/>
      <c r="ROW195"/>
      <c r="ROX195"/>
      <c r="ROY195"/>
      <c r="ROZ195"/>
      <c r="RPA195"/>
      <c r="RPB195"/>
      <c r="RPC195"/>
      <c r="RPD195"/>
      <c r="RPE195"/>
      <c r="RPF195"/>
      <c r="RPG195"/>
      <c r="RPH195"/>
      <c r="RPI195"/>
      <c r="RPJ195"/>
      <c r="RPK195"/>
      <c r="RPL195"/>
      <c r="RPM195"/>
      <c r="RPN195"/>
      <c r="RPO195"/>
      <c r="RPP195"/>
      <c r="RPQ195"/>
      <c r="RPR195"/>
      <c r="RPS195"/>
      <c r="RPT195"/>
      <c r="RPU195"/>
      <c r="RPV195"/>
      <c r="RPW195"/>
      <c r="RPX195"/>
      <c r="RPY195"/>
      <c r="RPZ195"/>
      <c r="RQA195"/>
      <c r="RQB195"/>
      <c r="RQC195"/>
      <c r="RQD195"/>
      <c r="RQE195"/>
      <c r="RQF195"/>
      <c r="RQG195"/>
      <c r="RQH195"/>
      <c r="RQI195"/>
      <c r="RQJ195"/>
      <c r="RQK195"/>
      <c r="RQL195"/>
      <c r="RQM195"/>
      <c r="RQN195"/>
      <c r="RQO195"/>
      <c r="RQP195"/>
      <c r="RQQ195"/>
      <c r="RQR195"/>
      <c r="RQS195"/>
      <c r="RQT195"/>
      <c r="RQU195"/>
      <c r="RQV195"/>
      <c r="RQW195"/>
      <c r="RQX195"/>
      <c r="RQY195"/>
      <c r="RQZ195"/>
      <c r="RRA195"/>
      <c r="RRB195"/>
      <c r="RRC195"/>
      <c r="RRD195"/>
      <c r="RRE195"/>
      <c r="RRF195"/>
      <c r="RRG195"/>
      <c r="RRH195"/>
      <c r="RRI195"/>
      <c r="RRJ195"/>
      <c r="RRK195"/>
      <c r="RRL195"/>
      <c r="RRM195"/>
      <c r="RRN195"/>
      <c r="RRO195"/>
      <c r="RRP195"/>
      <c r="RRQ195"/>
      <c r="RRR195"/>
      <c r="RRS195"/>
      <c r="RRT195"/>
      <c r="RRU195"/>
      <c r="RRV195"/>
      <c r="RRW195"/>
      <c r="RRX195"/>
      <c r="RRY195"/>
      <c r="RRZ195"/>
      <c r="RSA195"/>
      <c r="RSB195"/>
      <c r="RSC195"/>
      <c r="RSD195"/>
      <c r="RSE195"/>
      <c r="RSF195"/>
      <c r="RSG195"/>
      <c r="RSH195"/>
      <c r="RSI195"/>
      <c r="RSJ195"/>
      <c r="RSK195"/>
      <c r="RSL195"/>
      <c r="RSM195"/>
      <c r="RSN195"/>
      <c r="RSO195"/>
      <c r="RSP195"/>
      <c r="RSQ195"/>
      <c r="RSR195"/>
      <c r="RSS195"/>
      <c r="RST195"/>
      <c r="RSU195"/>
      <c r="RSV195"/>
      <c r="RSW195"/>
      <c r="RSX195"/>
      <c r="RSY195"/>
      <c r="RSZ195"/>
      <c r="RTA195"/>
      <c r="RTB195"/>
      <c r="RTC195"/>
      <c r="RTD195"/>
      <c r="RTE195"/>
      <c r="RTF195"/>
      <c r="RTG195"/>
      <c r="RTH195"/>
      <c r="RTI195"/>
      <c r="RTJ195"/>
      <c r="RTK195"/>
      <c r="RTL195"/>
      <c r="RTM195"/>
      <c r="RTN195"/>
      <c r="RTO195"/>
      <c r="RTP195"/>
      <c r="RTQ195"/>
      <c r="RTR195"/>
      <c r="RTS195"/>
      <c r="RTT195"/>
      <c r="RTU195"/>
      <c r="RTV195"/>
      <c r="RTW195"/>
      <c r="RTX195"/>
      <c r="RTY195"/>
      <c r="RTZ195"/>
      <c r="RUA195"/>
      <c r="RUB195"/>
      <c r="RUC195"/>
      <c r="RUD195"/>
      <c r="RUE195"/>
      <c r="RUF195"/>
      <c r="RUG195"/>
      <c r="RUH195"/>
      <c r="RUI195"/>
      <c r="RUJ195"/>
      <c r="RUK195"/>
      <c r="RUL195"/>
      <c r="RUM195"/>
      <c r="RUN195"/>
      <c r="RUO195"/>
      <c r="RUP195"/>
      <c r="RUQ195"/>
      <c r="RUR195"/>
      <c r="RUS195"/>
      <c r="RUT195"/>
      <c r="RUU195"/>
      <c r="RUV195"/>
      <c r="RUW195"/>
      <c r="RUX195"/>
      <c r="RUY195"/>
      <c r="RUZ195"/>
      <c r="RVA195"/>
      <c r="RVB195"/>
      <c r="RVC195"/>
      <c r="RVD195"/>
      <c r="RVE195"/>
      <c r="RVF195"/>
      <c r="RVG195"/>
      <c r="RVH195"/>
      <c r="RVI195"/>
      <c r="RVJ195"/>
      <c r="RVK195"/>
      <c r="RVL195"/>
      <c r="RVM195"/>
      <c r="RVN195"/>
      <c r="RVO195"/>
      <c r="RVP195"/>
      <c r="RVQ195"/>
      <c r="RVR195"/>
      <c r="RVS195"/>
      <c r="RVT195"/>
      <c r="RVU195"/>
      <c r="RVV195"/>
      <c r="RVW195"/>
      <c r="RVX195"/>
      <c r="RVY195"/>
      <c r="RVZ195"/>
      <c r="RWA195"/>
      <c r="RWB195"/>
      <c r="RWC195"/>
      <c r="RWD195"/>
      <c r="RWE195"/>
      <c r="RWF195"/>
      <c r="RWG195"/>
      <c r="RWH195"/>
      <c r="RWI195"/>
      <c r="RWJ195"/>
      <c r="RWK195"/>
      <c r="RWL195"/>
      <c r="RWM195"/>
      <c r="RWN195"/>
      <c r="RWO195"/>
      <c r="RWP195"/>
      <c r="RWQ195"/>
      <c r="RWR195"/>
      <c r="RWS195"/>
      <c r="RWT195"/>
      <c r="RWU195"/>
      <c r="RWV195"/>
      <c r="RWW195"/>
      <c r="RWX195"/>
      <c r="RWY195"/>
      <c r="RWZ195"/>
      <c r="RXA195"/>
      <c r="RXB195"/>
      <c r="RXC195"/>
      <c r="RXD195"/>
      <c r="RXE195"/>
      <c r="RXF195"/>
      <c r="RXG195"/>
      <c r="RXH195"/>
      <c r="RXI195"/>
      <c r="RXJ195"/>
      <c r="RXK195"/>
      <c r="RXL195"/>
      <c r="RXM195"/>
      <c r="RXN195"/>
      <c r="RXO195"/>
      <c r="RXP195"/>
      <c r="RXQ195"/>
      <c r="RXR195"/>
      <c r="RXS195"/>
      <c r="RXT195"/>
      <c r="RXU195"/>
      <c r="RXV195"/>
      <c r="RXW195"/>
      <c r="RXX195"/>
      <c r="RXY195"/>
      <c r="RXZ195"/>
      <c r="RYA195"/>
      <c r="RYB195"/>
      <c r="RYC195"/>
      <c r="RYD195"/>
      <c r="RYE195"/>
      <c r="RYF195"/>
      <c r="RYG195"/>
      <c r="RYH195"/>
      <c r="RYI195"/>
      <c r="RYJ195"/>
      <c r="RYK195"/>
      <c r="RYL195"/>
      <c r="RYM195"/>
      <c r="RYN195"/>
      <c r="RYO195"/>
      <c r="RYP195"/>
      <c r="RYQ195"/>
      <c r="RYR195"/>
      <c r="RYS195"/>
      <c r="RYT195"/>
      <c r="RYU195"/>
      <c r="RYV195"/>
      <c r="RYW195"/>
      <c r="RYX195"/>
      <c r="RYY195"/>
      <c r="RYZ195"/>
      <c r="RZA195"/>
      <c r="RZB195"/>
      <c r="RZC195"/>
      <c r="RZD195"/>
      <c r="RZE195"/>
      <c r="RZF195"/>
      <c r="RZG195"/>
      <c r="RZH195"/>
      <c r="RZI195"/>
      <c r="RZJ195"/>
      <c r="RZK195"/>
      <c r="RZL195"/>
      <c r="RZM195"/>
      <c r="RZN195"/>
      <c r="RZO195"/>
      <c r="RZP195"/>
      <c r="RZQ195"/>
      <c r="RZR195"/>
      <c r="RZS195"/>
      <c r="RZT195"/>
      <c r="RZU195"/>
      <c r="RZV195"/>
      <c r="RZW195"/>
      <c r="RZX195"/>
      <c r="RZY195"/>
      <c r="RZZ195"/>
      <c r="SAA195"/>
      <c r="SAB195"/>
      <c r="SAC195"/>
      <c r="SAD195"/>
      <c r="SAE195"/>
      <c r="SAF195"/>
      <c r="SAG195"/>
      <c r="SAH195"/>
      <c r="SAI195"/>
      <c r="SAJ195"/>
      <c r="SAK195"/>
      <c r="SAL195"/>
      <c r="SAM195"/>
      <c r="SAN195"/>
      <c r="SAO195"/>
      <c r="SAP195"/>
      <c r="SAQ195"/>
      <c r="SAR195"/>
      <c r="SAS195"/>
      <c r="SAT195"/>
      <c r="SAU195"/>
      <c r="SAV195"/>
      <c r="SAW195"/>
      <c r="SAX195"/>
      <c r="SAY195"/>
      <c r="SAZ195"/>
      <c r="SBA195"/>
      <c r="SBB195"/>
      <c r="SBC195"/>
      <c r="SBD195"/>
      <c r="SBE195"/>
      <c r="SBF195"/>
      <c r="SBG195"/>
      <c r="SBH195"/>
      <c r="SBI195"/>
      <c r="SBJ195"/>
      <c r="SBK195"/>
      <c r="SBL195"/>
      <c r="SBM195"/>
      <c r="SBN195"/>
      <c r="SBO195"/>
      <c r="SBP195"/>
      <c r="SBQ195"/>
      <c r="SBR195"/>
      <c r="SBS195"/>
      <c r="SBT195"/>
      <c r="SBU195"/>
      <c r="SBV195"/>
      <c r="SBW195"/>
      <c r="SBX195"/>
      <c r="SBY195"/>
      <c r="SBZ195"/>
      <c r="SCA195"/>
      <c r="SCB195"/>
      <c r="SCC195"/>
      <c r="SCD195"/>
      <c r="SCE195"/>
      <c r="SCF195"/>
      <c r="SCG195"/>
      <c r="SCH195"/>
      <c r="SCI195"/>
      <c r="SCJ195"/>
      <c r="SCK195"/>
      <c r="SCL195"/>
      <c r="SCM195"/>
      <c r="SCN195"/>
      <c r="SCO195"/>
      <c r="SCP195"/>
      <c r="SCQ195"/>
      <c r="SCR195"/>
      <c r="SCS195"/>
      <c r="SCT195"/>
      <c r="SCU195"/>
      <c r="SCV195"/>
      <c r="SCW195"/>
      <c r="SCX195"/>
      <c r="SCY195"/>
      <c r="SCZ195"/>
      <c r="SDA195"/>
      <c r="SDB195"/>
      <c r="SDC195"/>
      <c r="SDD195"/>
      <c r="SDE195"/>
      <c r="SDF195"/>
      <c r="SDG195"/>
      <c r="SDH195"/>
      <c r="SDI195"/>
      <c r="SDJ195"/>
      <c r="SDK195"/>
      <c r="SDL195"/>
      <c r="SDM195"/>
      <c r="SDN195"/>
      <c r="SDO195"/>
      <c r="SDP195"/>
      <c r="SDQ195"/>
      <c r="SDR195"/>
      <c r="SDS195"/>
      <c r="SDT195"/>
      <c r="SDU195"/>
      <c r="SDV195"/>
      <c r="SDW195"/>
      <c r="SDX195"/>
      <c r="SDY195"/>
      <c r="SDZ195"/>
      <c r="SEA195"/>
      <c r="SEB195"/>
      <c r="SEC195"/>
      <c r="SED195"/>
      <c r="SEE195"/>
      <c r="SEF195"/>
      <c r="SEG195"/>
      <c r="SEH195"/>
      <c r="SEI195"/>
      <c r="SEJ195"/>
      <c r="SEK195"/>
      <c r="SEL195"/>
      <c r="SEM195"/>
      <c r="SEN195"/>
      <c r="SEO195"/>
      <c r="SEP195"/>
      <c r="SEQ195"/>
      <c r="SER195"/>
      <c r="SES195"/>
      <c r="SET195"/>
      <c r="SEU195"/>
      <c r="SEV195"/>
      <c r="SEW195"/>
      <c r="SEX195"/>
      <c r="SEY195"/>
      <c r="SEZ195"/>
      <c r="SFA195"/>
      <c r="SFB195"/>
      <c r="SFC195"/>
      <c r="SFD195"/>
      <c r="SFE195"/>
      <c r="SFF195"/>
      <c r="SFG195"/>
      <c r="SFH195"/>
      <c r="SFI195"/>
      <c r="SFJ195"/>
      <c r="SFK195"/>
      <c r="SFL195"/>
      <c r="SFM195"/>
      <c r="SFN195"/>
      <c r="SFO195"/>
      <c r="SFP195"/>
      <c r="SFQ195"/>
      <c r="SFR195"/>
      <c r="SFS195"/>
      <c r="SFT195"/>
      <c r="SFU195"/>
      <c r="SFV195"/>
      <c r="SFW195"/>
      <c r="SFX195"/>
      <c r="SFY195"/>
      <c r="SFZ195"/>
      <c r="SGA195"/>
      <c r="SGB195"/>
      <c r="SGC195"/>
      <c r="SGD195"/>
      <c r="SGE195"/>
      <c r="SGF195"/>
      <c r="SGG195"/>
      <c r="SGH195"/>
      <c r="SGI195"/>
      <c r="SGJ195"/>
      <c r="SGK195"/>
      <c r="SGL195"/>
      <c r="SGM195"/>
      <c r="SGN195"/>
      <c r="SGO195"/>
      <c r="SGP195"/>
      <c r="SGQ195"/>
      <c r="SGR195"/>
      <c r="SGS195"/>
      <c r="SGT195"/>
      <c r="SGU195"/>
      <c r="SGV195"/>
      <c r="SGW195"/>
      <c r="SGX195"/>
      <c r="SGY195"/>
      <c r="SGZ195"/>
      <c r="SHA195"/>
      <c r="SHB195"/>
      <c r="SHC195"/>
      <c r="SHD195"/>
      <c r="SHE195"/>
      <c r="SHF195"/>
      <c r="SHG195"/>
      <c r="SHH195"/>
      <c r="SHI195"/>
      <c r="SHJ195"/>
      <c r="SHK195"/>
      <c r="SHL195"/>
      <c r="SHM195"/>
      <c r="SHN195"/>
      <c r="SHO195"/>
      <c r="SHP195"/>
      <c r="SHQ195"/>
      <c r="SHR195"/>
      <c r="SHS195"/>
      <c r="SHT195"/>
      <c r="SHU195"/>
      <c r="SHV195"/>
      <c r="SHW195"/>
      <c r="SHX195"/>
      <c r="SHY195"/>
      <c r="SHZ195"/>
      <c r="SIA195"/>
      <c r="SIB195"/>
      <c r="SIC195"/>
      <c r="SID195"/>
      <c r="SIE195"/>
      <c r="SIF195"/>
      <c r="SIG195"/>
      <c r="SIH195"/>
      <c r="SII195"/>
      <c r="SIJ195"/>
      <c r="SIK195"/>
      <c r="SIL195"/>
      <c r="SIM195"/>
      <c r="SIN195"/>
      <c r="SIO195"/>
      <c r="SIP195"/>
      <c r="SIQ195"/>
      <c r="SIR195"/>
      <c r="SIS195"/>
      <c r="SIT195"/>
      <c r="SIU195"/>
      <c r="SIV195"/>
      <c r="SIW195"/>
      <c r="SIX195"/>
      <c r="SIY195"/>
      <c r="SIZ195"/>
      <c r="SJA195"/>
      <c r="SJB195"/>
      <c r="SJC195"/>
      <c r="SJD195"/>
      <c r="SJE195"/>
      <c r="SJF195"/>
      <c r="SJG195"/>
      <c r="SJH195"/>
      <c r="SJI195"/>
      <c r="SJJ195"/>
      <c r="SJK195"/>
      <c r="SJL195"/>
      <c r="SJM195"/>
      <c r="SJN195"/>
      <c r="SJO195"/>
      <c r="SJP195"/>
      <c r="SJQ195"/>
      <c r="SJR195"/>
      <c r="SJS195"/>
      <c r="SJT195"/>
      <c r="SJU195"/>
      <c r="SJV195"/>
      <c r="SJW195"/>
      <c r="SJX195"/>
      <c r="SJY195"/>
      <c r="SJZ195"/>
      <c r="SKA195"/>
      <c r="SKB195"/>
      <c r="SKC195"/>
      <c r="SKD195"/>
      <c r="SKE195"/>
      <c r="SKF195"/>
      <c r="SKG195"/>
      <c r="SKH195"/>
      <c r="SKI195"/>
      <c r="SKJ195"/>
      <c r="SKK195"/>
      <c r="SKL195"/>
      <c r="SKM195"/>
      <c r="SKN195"/>
      <c r="SKO195"/>
      <c r="SKP195"/>
      <c r="SKQ195"/>
      <c r="SKR195"/>
      <c r="SKS195"/>
      <c r="SKT195"/>
      <c r="SKU195"/>
      <c r="SKV195"/>
      <c r="SKW195"/>
      <c r="SKX195"/>
      <c r="SKY195"/>
      <c r="SKZ195"/>
      <c r="SLA195"/>
      <c r="SLB195"/>
      <c r="SLC195"/>
      <c r="SLD195"/>
      <c r="SLE195"/>
      <c r="SLF195"/>
      <c r="SLG195"/>
      <c r="SLH195"/>
      <c r="SLI195"/>
      <c r="SLJ195"/>
      <c r="SLK195"/>
      <c r="SLL195"/>
      <c r="SLM195"/>
      <c r="SLN195"/>
      <c r="SLO195"/>
      <c r="SLP195"/>
      <c r="SLQ195"/>
      <c r="SLR195"/>
      <c r="SLS195"/>
      <c r="SLT195"/>
      <c r="SLU195"/>
      <c r="SLV195"/>
      <c r="SLW195"/>
      <c r="SLX195"/>
      <c r="SLY195"/>
      <c r="SLZ195"/>
      <c r="SMA195"/>
      <c r="SMB195"/>
      <c r="SMC195"/>
      <c r="SMD195"/>
      <c r="SME195"/>
      <c r="SMF195"/>
      <c r="SMG195"/>
      <c r="SMH195"/>
      <c r="SMI195"/>
      <c r="SMJ195"/>
      <c r="SMK195"/>
      <c r="SML195"/>
      <c r="SMM195"/>
      <c r="SMN195"/>
      <c r="SMO195"/>
      <c r="SMP195"/>
      <c r="SMQ195"/>
      <c r="SMR195"/>
      <c r="SMS195"/>
      <c r="SMT195"/>
      <c r="SMU195"/>
      <c r="SMV195"/>
      <c r="SMW195"/>
      <c r="SMX195"/>
      <c r="SMY195"/>
      <c r="SMZ195"/>
      <c r="SNA195"/>
      <c r="SNB195"/>
      <c r="SNC195"/>
      <c r="SND195"/>
      <c r="SNE195"/>
      <c r="SNF195"/>
      <c r="SNG195"/>
      <c r="SNH195"/>
      <c r="SNI195"/>
      <c r="SNJ195"/>
      <c r="SNK195"/>
      <c r="SNL195"/>
      <c r="SNM195"/>
      <c r="SNN195"/>
      <c r="SNO195"/>
      <c r="SNP195"/>
      <c r="SNQ195"/>
      <c r="SNR195"/>
      <c r="SNS195"/>
      <c r="SNT195"/>
      <c r="SNU195"/>
      <c r="SNV195"/>
      <c r="SNW195"/>
      <c r="SNX195"/>
      <c r="SNY195"/>
      <c r="SNZ195"/>
      <c r="SOA195"/>
      <c r="SOB195"/>
      <c r="SOC195"/>
      <c r="SOD195"/>
      <c r="SOE195"/>
      <c r="SOF195"/>
      <c r="SOG195"/>
      <c r="SOH195"/>
      <c r="SOI195"/>
      <c r="SOJ195"/>
      <c r="SOK195"/>
      <c r="SOL195"/>
      <c r="SOM195"/>
      <c r="SON195"/>
      <c r="SOO195"/>
      <c r="SOP195"/>
      <c r="SOQ195"/>
      <c r="SOR195"/>
      <c r="SOS195"/>
      <c r="SOT195"/>
      <c r="SOU195"/>
      <c r="SOV195"/>
      <c r="SOW195"/>
      <c r="SOX195"/>
      <c r="SOY195"/>
      <c r="SOZ195"/>
      <c r="SPA195"/>
      <c r="SPB195"/>
      <c r="SPC195"/>
      <c r="SPD195"/>
      <c r="SPE195"/>
      <c r="SPF195"/>
      <c r="SPG195"/>
      <c r="SPH195"/>
      <c r="SPI195"/>
      <c r="SPJ195"/>
      <c r="SPK195"/>
      <c r="SPL195"/>
      <c r="SPM195"/>
      <c r="SPN195"/>
      <c r="SPO195"/>
      <c r="SPP195"/>
      <c r="SPQ195"/>
      <c r="SPR195"/>
      <c r="SPS195"/>
      <c r="SPT195"/>
      <c r="SPU195"/>
      <c r="SPV195"/>
      <c r="SPW195"/>
      <c r="SPX195"/>
      <c r="SPY195"/>
      <c r="SPZ195"/>
      <c r="SQA195"/>
      <c r="SQB195"/>
      <c r="SQC195"/>
      <c r="SQD195"/>
      <c r="SQE195"/>
      <c r="SQF195"/>
      <c r="SQG195"/>
      <c r="SQH195"/>
      <c r="SQI195"/>
      <c r="SQJ195"/>
      <c r="SQK195"/>
      <c r="SQL195"/>
      <c r="SQM195"/>
      <c r="SQN195"/>
      <c r="SQO195"/>
      <c r="SQP195"/>
      <c r="SQQ195"/>
      <c r="SQR195"/>
      <c r="SQS195"/>
      <c r="SQT195"/>
      <c r="SQU195"/>
      <c r="SQV195"/>
      <c r="SQW195"/>
      <c r="SQX195"/>
      <c r="SQY195"/>
      <c r="SQZ195"/>
      <c r="SRA195"/>
      <c r="SRB195"/>
      <c r="SRC195"/>
      <c r="SRD195"/>
      <c r="SRE195"/>
      <c r="SRF195"/>
      <c r="SRG195"/>
      <c r="SRH195"/>
      <c r="SRI195"/>
      <c r="SRJ195"/>
      <c r="SRK195"/>
      <c r="SRL195"/>
      <c r="SRM195"/>
      <c r="SRN195"/>
      <c r="SRO195"/>
      <c r="SRP195"/>
      <c r="SRQ195"/>
      <c r="SRR195"/>
      <c r="SRS195"/>
      <c r="SRT195"/>
      <c r="SRU195"/>
      <c r="SRV195"/>
      <c r="SRW195"/>
      <c r="SRX195"/>
      <c r="SRY195"/>
      <c r="SRZ195"/>
      <c r="SSA195"/>
      <c r="SSB195"/>
      <c r="SSC195"/>
      <c r="SSD195"/>
      <c r="SSE195"/>
      <c r="SSF195"/>
      <c r="SSG195"/>
      <c r="SSH195"/>
      <c r="SSI195"/>
      <c r="SSJ195"/>
      <c r="SSK195"/>
      <c r="SSL195"/>
      <c r="SSM195"/>
      <c r="SSN195"/>
      <c r="SSO195"/>
      <c r="SSP195"/>
      <c r="SSQ195"/>
      <c r="SSR195"/>
      <c r="SSS195"/>
      <c r="SST195"/>
      <c r="SSU195"/>
      <c r="SSV195"/>
      <c r="SSW195"/>
      <c r="SSX195"/>
      <c r="SSY195"/>
      <c r="SSZ195"/>
      <c r="STA195"/>
      <c r="STB195"/>
      <c r="STC195"/>
      <c r="STD195"/>
      <c r="STE195"/>
      <c r="STF195"/>
      <c r="STG195"/>
      <c r="STH195"/>
      <c r="STI195"/>
      <c r="STJ195"/>
      <c r="STK195"/>
      <c r="STL195"/>
      <c r="STM195"/>
      <c r="STN195"/>
      <c r="STO195"/>
      <c r="STP195"/>
      <c r="STQ195"/>
      <c r="STR195"/>
      <c r="STS195"/>
      <c r="STT195"/>
      <c r="STU195"/>
      <c r="STV195"/>
      <c r="STW195"/>
      <c r="STX195"/>
      <c r="STY195"/>
      <c r="STZ195"/>
      <c r="SUA195"/>
      <c r="SUB195"/>
      <c r="SUC195"/>
      <c r="SUD195"/>
      <c r="SUE195"/>
      <c r="SUF195"/>
      <c r="SUG195"/>
      <c r="SUH195"/>
      <c r="SUI195"/>
      <c r="SUJ195"/>
      <c r="SUK195"/>
      <c r="SUL195"/>
      <c r="SUM195"/>
      <c r="SUN195"/>
      <c r="SUO195"/>
      <c r="SUP195"/>
      <c r="SUQ195"/>
      <c r="SUR195"/>
      <c r="SUS195"/>
      <c r="SUT195"/>
      <c r="SUU195"/>
      <c r="SUV195"/>
      <c r="SUW195"/>
      <c r="SUX195"/>
      <c r="SUY195"/>
      <c r="SUZ195"/>
      <c r="SVA195"/>
      <c r="SVB195"/>
      <c r="SVC195"/>
      <c r="SVD195"/>
      <c r="SVE195"/>
      <c r="SVF195"/>
      <c r="SVG195"/>
      <c r="SVH195"/>
      <c r="SVI195"/>
      <c r="SVJ195"/>
      <c r="SVK195"/>
      <c r="SVL195"/>
      <c r="SVM195"/>
      <c r="SVN195"/>
      <c r="SVO195"/>
      <c r="SVP195"/>
      <c r="SVQ195"/>
      <c r="SVR195"/>
      <c r="SVS195"/>
      <c r="SVT195"/>
      <c r="SVU195"/>
      <c r="SVV195"/>
      <c r="SVW195"/>
      <c r="SVX195"/>
      <c r="SVY195"/>
      <c r="SVZ195"/>
      <c r="SWA195"/>
      <c r="SWB195"/>
      <c r="SWC195"/>
      <c r="SWD195"/>
      <c r="SWE195"/>
      <c r="SWF195"/>
      <c r="SWG195"/>
      <c r="SWH195"/>
      <c r="SWI195"/>
      <c r="SWJ195"/>
      <c r="SWK195"/>
      <c r="SWL195"/>
      <c r="SWM195"/>
      <c r="SWN195"/>
      <c r="SWO195"/>
      <c r="SWP195"/>
      <c r="SWQ195"/>
      <c r="SWR195"/>
      <c r="SWS195"/>
      <c r="SWT195"/>
      <c r="SWU195"/>
      <c r="SWV195"/>
      <c r="SWW195"/>
      <c r="SWX195"/>
      <c r="SWY195"/>
      <c r="SWZ195"/>
      <c r="SXA195"/>
      <c r="SXB195"/>
      <c r="SXC195"/>
      <c r="SXD195"/>
      <c r="SXE195"/>
      <c r="SXF195"/>
      <c r="SXG195"/>
      <c r="SXH195"/>
      <c r="SXI195"/>
      <c r="SXJ195"/>
      <c r="SXK195"/>
      <c r="SXL195"/>
      <c r="SXM195"/>
      <c r="SXN195"/>
      <c r="SXO195"/>
      <c r="SXP195"/>
      <c r="SXQ195"/>
      <c r="SXR195"/>
      <c r="SXS195"/>
      <c r="SXT195"/>
      <c r="SXU195"/>
      <c r="SXV195"/>
      <c r="SXW195"/>
      <c r="SXX195"/>
      <c r="SXY195"/>
      <c r="SXZ195"/>
      <c r="SYA195"/>
      <c r="SYB195"/>
      <c r="SYC195"/>
      <c r="SYD195"/>
      <c r="SYE195"/>
      <c r="SYF195"/>
      <c r="SYG195"/>
      <c r="SYH195"/>
      <c r="SYI195"/>
      <c r="SYJ195"/>
      <c r="SYK195"/>
      <c r="SYL195"/>
      <c r="SYM195"/>
      <c r="SYN195"/>
      <c r="SYO195"/>
      <c r="SYP195"/>
      <c r="SYQ195"/>
      <c r="SYR195"/>
      <c r="SYS195"/>
      <c r="SYT195"/>
      <c r="SYU195"/>
      <c r="SYV195"/>
      <c r="SYW195"/>
      <c r="SYX195"/>
      <c r="SYY195"/>
      <c r="SYZ195"/>
      <c r="SZA195"/>
      <c r="SZB195"/>
      <c r="SZC195"/>
      <c r="SZD195"/>
      <c r="SZE195"/>
      <c r="SZF195"/>
      <c r="SZG195"/>
      <c r="SZH195"/>
      <c r="SZI195"/>
      <c r="SZJ195"/>
      <c r="SZK195"/>
      <c r="SZL195"/>
      <c r="SZM195"/>
      <c r="SZN195"/>
      <c r="SZO195"/>
      <c r="SZP195"/>
      <c r="SZQ195"/>
      <c r="SZR195"/>
      <c r="SZS195"/>
      <c r="SZT195"/>
      <c r="SZU195"/>
      <c r="SZV195"/>
      <c r="SZW195"/>
      <c r="SZX195"/>
      <c r="SZY195"/>
      <c r="SZZ195"/>
      <c r="TAA195"/>
      <c r="TAB195"/>
      <c r="TAC195"/>
      <c r="TAD195"/>
      <c r="TAE195"/>
      <c r="TAF195"/>
      <c r="TAG195"/>
      <c r="TAH195"/>
      <c r="TAI195"/>
      <c r="TAJ195"/>
      <c r="TAK195"/>
      <c r="TAL195"/>
      <c r="TAM195"/>
      <c r="TAN195"/>
      <c r="TAO195"/>
      <c r="TAP195"/>
      <c r="TAQ195"/>
      <c r="TAR195"/>
      <c r="TAS195"/>
      <c r="TAT195"/>
      <c r="TAU195"/>
      <c r="TAV195"/>
      <c r="TAW195"/>
      <c r="TAX195"/>
      <c r="TAY195"/>
      <c r="TAZ195"/>
      <c r="TBA195"/>
      <c r="TBB195"/>
      <c r="TBC195"/>
      <c r="TBD195"/>
      <c r="TBE195"/>
      <c r="TBF195"/>
      <c r="TBG195"/>
      <c r="TBH195"/>
      <c r="TBI195"/>
      <c r="TBJ195"/>
      <c r="TBK195"/>
      <c r="TBL195"/>
      <c r="TBM195"/>
      <c r="TBN195"/>
      <c r="TBO195"/>
      <c r="TBP195"/>
      <c r="TBQ195"/>
      <c r="TBR195"/>
      <c r="TBS195"/>
      <c r="TBT195"/>
      <c r="TBU195"/>
      <c r="TBV195"/>
      <c r="TBW195"/>
      <c r="TBX195"/>
      <c r="TBY195"/>
      <c r="TBZ195"/>
      <c r="TCA195"/>
      <c r="TCB195"/>
      <c r="TCC195"/>
      <c r="TCD195"/>
      <c r="TCE195"/>
      <c r="TCF195"/>
      <c r="TCG195"/>
      <c r="TCH195"/>
      <c r="TCI195"/>
      <c r="TCJ195"/>
      <c r="TCK195"/>
      <c r="TCL195"/>
      <c r="TCM195"/>
      <c r="TCN195"/>
      <c r="TCO195"/>
      <c r="TCP195"/>
      <c r="TCQ195"/>
      <c r="TCR195"/>
      <c r="TCS195"/>
      <c r="TCT195"/>
      <c r="TCU195"/>
      <c r="TCV195"/>
      <c r="TCW195"/>
      <c r="TCX195"/>
      <c r="TCY195"/>
      <c r="TCZ195"/>
      <c r="TDA195"/>
      <c r="TDB195"/>
      <c r="TDC195"/>
      <c r="TDD195"/>
      <c r="TDE195"/>
      <c r="TDF195"/>
      <c r="TDG195"/>
      <c r="TDH195"/>
      <c r="TDI195"/>
      <c r="TDJ195"/>
      <c r="TDK195"/>
      <c r="TDL195"/>
      <c r="TDM195"/>
      <c r="TDN195"/>
      <c r="TDO195"/>
      <c r="TDP195"/>
      <c r="TDQ195"/>
      <c r="TDR195"/>
      <c r="TDS195"/>
      <c r="TDT195"/>
      <c r="TDU195"/>
      <c r="TDV195"/>
      <c r="TDW195"/>
      <c r="TDX195"/>
      <c r="TDY195"/>
      <c r="TDZ195"/>
      <c r="TEA195"/>
      <c r="TEB195"/>
      <c r="TEC195"/>
      <c r="TED195"/>
      <c r="TEE195"/>
      <c r="TEF195"/>
      <c r="TEG195"/>
      <c r="TEH195"/>
      <c r="TEI195"/>
      <c r="TEJ195"/>
      <c r="TEK195"/>
      <c r="TEL195"/>
      <c r="TEM195"/>
      <c r="TEN195"/>
      <c r="TEO195"/>
      <c r="TEP195"/>
      <c r="TEQ195"/>
      <c r="TER195"/>
      <c r="TES195"/>
      <c r="TET195"/>
      <c r="TEU195"/>
      <c r="TEV195"/>
      <c r="TEW195"/>
      <c r="TEX195"/>
      <c r="TEY195"/>
      <c r="TEZ195"/>
      <c r="TFA195"/>
      <c r="TFB195"/>
      <c r="TFC195"/>
      <c r="TFD195"/>
      <c r="TFE195"/>
      <c r="TFF195"/>
      <c r="TFG195"/>
      <c r="TFH195"/>
      <c r="TFI195"/>
      <c r="TFJ195"/>
      <c r="TFK195"/>
      <c r="TFL195"/>
      <c r="TFM195"/>
      <c r="TFN195"/>
      <c r="TFO195"/>
      <c r="TFP195"/>
      <c r="TFQ195"/>
      <c r="TFR195"/>
      <c r="TFS195"/>
      <c r="TFT195"/>
      <c r="TFU195"/>
      <c r="TFV195"/>
      <c r="TFW195"/>
      <c r="TFX195"/>
      <c r="TFY195"/>
      <c r="TFZ195"/>
      <c r="TGA195"/>
      <c r="TGB195"/>
      <c r="TGC195"/>
      <c r="TGD195"/>
      <c r="TGE195"/>
      <c r="TGF195"/>
      <c r="TGG195"/>
      <c r="TGH195"/>
      <c r="TGI195"/>
      <c r="TGJ195"/>
      <c r="TGK195"/>
      <c r="TGL195"/>
      <c r="TGM195"/>
      <c r="TGN195"/>
      <c r="TGO195"/>
      <c r="TGP195"/>
      <c r="TGQ195"/>
      <c r="TGR195"/>
      <c r="TGS195"/>
      <c r="TGT195"/>
      <c r="TGU195"/>
      <c r="TGV195"/>
      <c r="TGW195"/>
      <c r="TGX195"/>
      <c r="TGY195"/>
      <c r="TGZ195"/>
      <c r="THA195"/>
      <c r="THB195"/>
      <c r="THC195"/>
      <c r="THD195"/>
      <c r="THE195"/>
      <c r="THF195"/>
      <c r="THG195"/>
      <c r="THH195"/>
      <c r="THI195"/>
      <c r="THJ195"/>
      <c r="THK195"/>
      <c r="THL195"/>
      <c r="THM195"/>
      <c r="THN195"/>
      <c r="THO195"/>
      <c r="THP195"/>
      <c r="THQ195"/>
      <c r="THR195"/>
      <c r="THS195"/>
      <c r="THT195"/>
      <c r="THU195"/>
      <c r="THV195"/>
      <c r="THW195"/>
      <c r="THX195"/>
      <c r="THY195"/>
      <c r="THZ195"/>
      <c r="TIA195"/>
      <c r="TIB195"/>
      <c r="TIC195"/>
      <c r="TID195"/>
      <c r="TIE195"/>
      <c r="TIF195"/>
      <c r="TIG195"/>
      <c r="TIH195"/>
      <c r="TII195"/>
      <c r="TIJ195"/>
      <c r="TIK195"/>
      <c r="TIL195"/>
      <c r="TIM195"/>
      <c r="TIN195"/>
      <c r="TIO195"/>
      <c r="TIP195"/>
      <c r="TIQ195"/>
      <c r="TIR195"/>
      <c r="TIS195"/>
      <c r="TIT195"/>
      <c r="TIU195"/>
      <c r="TIV195"/>
      <c r="TIW195"/>
      <c r="TIX195"/>
      <c r="TIY195"/>
      <c r="TIZ195"/>
      <c r="TJA195"/>
      <c r="TJB195"/>
      <c r="TJC195"/>
      <c r="TJD195"/>
      <c r="TJE195"/>
      <c r="TJF195"/>
      <c r="TJG195"/>
      <c r="TJH195"/>
      <c r="TJI195"/>
      <c r="TJJ195"/>
      <c r="TJK195"/>
      <c r="TJL195"/>
      <c r="TJM195"/>
      <c r="TJN195"/>
      <c r="TJO195"/>
      <c r="TJP195"/>
      <c r="TJQ195"/>
      <c r="TJR195"/>
      <c r="TJS195"/>
      <c r="TJT195"/>
      <c r="TJU195"/>
      <c r="TJV195"/>
      <c r="TJW195"/>
      <c r="TJX195"/>
      <c r="TJY195"/>
      <c r="TJZ195"/>
      <c r="TKA195"/>
      <c r="TKB195"/>
      <c r="TKC195"/>
      <c r="TKD195"/>
      <c r="TKE195"/>
      <c r="TKF195"/>
      <c r="TKG195"/>
      <c r="TKH195"/>
      <c r="TKI195"/>
      <c r="TKJ195"/>
      <c r="TKK195"/>
      <c r="TKL195"/>
      <c r="TKM195"/>
      <c r="TKN195"/>
      <c r="TKO195"/>
      <c r="TKP195"/>
      <c r="TKQ195"/>
      <c r="TKR195"/>
      <c r="TKS195"/>
      <c r="TKT195"/>
      <c r="TKU195"/>
      <c r="TKV195"/>
      <c r="TKW195"/>
      <c r="TKX195"/>
      <c r="TKY195"/>
      <c r="TKZ195"/>
      <c r="TLA195"/>
      <c r="TLB195"/>
      <c r="TLC195"/>
      <c r="TLD195"/>
      <c r="TLE195"/>
      <c r="TLF195"/>
      <c r="TLG195"/>
      <c r="TLH195"/>
      <c r="TLI195"/>
      <c r="TLJ195"/>
      <c r="TLK195"/>
      <c r="TLL195"/>
      <c r="TLM195"/>
      <c r="TLN195"/>
      <c r="TLO195"/>
      <c r="TLP195"/>
      <c r="TLQ195"/>
      <c r="TLR195"/>
      <c r="TLS195"/>
      <c r="TLT195"/>
      <c r="TLU195"/>
      <c r="TLV195"/>
      <c r="TLW195"/>
      <c r="TLX195"/>
      <c r="TLY195"/>
      <c r="TLZ195"/>
      <c r="TMA195"/>
      <c r="TMB195"/>
      <c r="TMC195"/>
      <c r="TMD195"/>
      <c r="TME195"/>
      <c r="TMF195"/>
      <c r="TMG195"/>
      <c r="TMH195"/>
      <c r="TMI195"/>
      <c r="TMJ195"/>
      <c r="TMK195"/>
      <c r="TML195"/>
      <c r="TMM195"/>
      <c r="TMN195"/>
      <c r="TMO195"/>
      <c r="TMP195"/>
      <c r="TMQ195"/>
      <c r="TMR195"/>
      <c r="TMS195"/>
      <c r="TMT195"/>
      <c r="TMU195"/>
      <c r="TMV195"/>
      <c r="TMW195"/>
      <c r="TMX195"/>
      <c r="TMY195"/>
      <c r="TMZ195"/>
      <c r="TNA195"/>
      <c r="TNB195"/>
      <c r="TNC195"/>
      <c r="TND195"/>
      <c r="TNE195"/>
      <c r="TNF195"/>
      <c r="TNG195"/>
      <c r="TNH195"/>
      <c r="TNI195"/>
      <c r="TNJ195"/>
      <c r="TNK195"/>
      <c r="TNL195"/>
      <c r="TNM195"/>
      <c r="TNN195"/>
      <c r="TNO195"/>
      <c r="TNP195"/>
      <c r="TNQ195"/>
      <c r="TNR195"/>
      <c r="TNS195"/>
      <c r="TNT195"/>
      <c r="TNU195"/>
      <c r="TNV195"/>
      <c r="TNW195"/>
      <c r="TNX195"/>
      <c r="TNY195"/>
      <c r="TNZ195"/>
      <c r="TOA195"/>
      <c r="TOB195"/>
      <c r="TOC195"/>
      <c r="TOD195"/>
      <c r="TOE195"/>
      <c r="TOF195"/>
      <c r="TOG195"/>
      <c r="TOH195"/>
      <c r="TOI195"/>
      <c r="TOJ195"/>
      <c r="TOK195"/>
      <c r="TOL195"/>
      <c r="TOM195"/>
      <c r="TON195"/>
      <c r="TOO195"/>
      <c r="TOP195"/>
      <c r="TOQ195"/>
      <c r="TOR195"/>
      <c r="TOS195"/>
      <c r="TOT195"/>
      <c r="TOU195"/>
      <c r="TOV195"/>
      <c r="TOW195"/>
      <c r="TOX195"/>
      <c r="TOY195"/>
      <c r="TOZ195"/>
      <c r="TPA195"/>
      <c r="TPB195"/>
      <c r="TPC195"/>
      <c r="TPD195"/>
      <c r="TPE195"/>
      <c r="TPF195"/>
      <c r="TPG195"/>
      <c r="TPH195"/>
      <c r="TPI195"/>
      <c r="TPJ195"/>
      <c r="TPK195"/>
      <c r="TPL195"/>
      <c r="TPM195"/>
      <c r="TPN195"/>
      <c r="TPO195"/>
      <c r="TPP195"/>
      <c r="TPQ195"/>
      <c r="TPR195"/>
      <c r="TPS195"/>
      <c r="TPT195"/>
      <c r="TPU195"/>
      <c r="TPV195"/>
      <c r="TPW195"/>
      <c r="TPX195"/>
      <c r="TPY195"/>
      <c r="TPZ195"/>
      <c r="TQA195"/>
      <c r="TQB195"/>
      <c r="TQC195"/>
      <c r="TQD195"/>
      <c r="TQE195"/>
      <c r="TQF195"/>
      <c r="TQG195"/>
      <c r="TQH195"/>
      <c r="TQI195"/>
      <c r="TQJ195"/>
      <c r="TQK195"/>
      <c r="TQL195"/>
      <c r="TQM195"/>
      <c r="TQN195"/>
      <c r="TQO195"/>
      <c r="TQP195"/>
      <c r="TQQ195"/>
      <c r="TQR195"/>
      <c r="TQS195"/>
      <c r="TQT195"/>
      <c r="TQU195"/>
      <c r="TQV195"/>
      <c r="TQW195"/>
      <c r="TQX195"/>
      <c r="TQY195"/>
      <c r="TQZ195"/>
      <c r="TRA195"/>
      <c r="TRB195"/>
      <c r="TRC195"/>
      <c r="TRD195"/>
      <c r="TRE195"/>
      <c r="TRF195"/>
      <c r="TRG195"/>
      <c r="TRH195"/>
      <c r="TRI195"/>
      <c r="TRJ195"/>
      <c r="TRK195"/>
      <c r="TRL195"/>
      <c r="TRM195"/>
      <c r="TRN195"/>
      <c r="TRO195"/>
      <c r="TRP195"/>
      <c r="TRQ195"/>
      <c r="TRR195"/>
      <c r="TRS195"/>
      <c r="TRT195"/>
      <c r="TRU195"/>
      <c r="TRV195"/>
      <c r="TRW195"/>
      <c r="TRX195"/>
      <c r="TRY195"/>
      <c r="TRZ195"/>
      <c r="TSA195"/>
      <c r="TSB195"/>
      <c r="TSC195"/>
      <c r="TSD195"/>
      <c r="TSE195"/>
      <c r="TSF195"/>
      <c r="TSG195"/>
      <c r="TSH195"/>
      <c r="TSI195"/>
      <c r="TSJ195"/>
      <c r="TSK195"/>
      <c r="TSL195"/>
      <c r="TSM195"/>
      <c r="TSN195"/>
      <c r="TSO195"/>
      <c r="TSP195"/>
      <c r="TSQ195"/>
      <c r="TSR195"/>
      <c r="TSS195"/>
      <c r="TST195"/>
      <c r="TSU195"/>
      <c r="TSV195"/>
      <c r="TSW195"/>
      <c r="TSX195"/>
      <c r="TSY195"/>
      <c r="TSZ195"/>
      <c r="TTA195"/>
      <c r="TTB195"/>
      <c r="TTC195"/>
      <c r="TTD195"/>
      <c r="TTE195"/>
      <c r="TTF195"/>
      <c r="TTG195"/>
      <c r="TTH195"/>
      <c r="TTI195"/>
      <c r="TTJ195"/>
      <c r="TTK195"/>
      <c r="TTL195"/>
      <c r="TTM195"/>
      <c r="TTN195"/>
      <c r="TTO195"/>
      <c r="TTP195"/>
      <c r="TTQ195"/>
      <c r="TTR195"/>
      <c r="TTS195"/>
      <c r="TTT195"/>
      <c r="TTU195"/>
      <c r="TTV195"/>
      <c r="TTW195"/>
      <c r="TTX195"/>
      <c r="TTY195"/>
      <c r="TTZ195"/>
      <c r="TUA195"/>
      <c r="TUB195"/>
      <c r="TUC195"/>
      <c r="TUD195"/>
      <c r="TUE195"/>
      <c r="TUF195"/>
      <c r="TUG195"/>
      <c r="TUH195"/>
      <c r="TUI195"/>
      <c r="TUJ195"/>
      <c r="TUK195"/>
      <c r="TUL195"/>
      <c r="TUM195"/>
      <c r="TUN195"/>
      <c r="TUO195"/>
      <c r="TUP195"/>
      <c r="TUQ195"/>
      <c r="TUR195"/>
      <c r="TUS195"/>
      <c r="TUT195"/>
      <c r="TUU195"/>
      <c r="TUV195"/>
      <c r="TUW195"/>
      <c r="TUX195"/>
      <c r="TUY195"/>
      <c r="TUZ195"/>
      <c r="TVA195"/>
      <c r="TVB195"/>
      <c r="TVC195"/>
      <c r="TVD195"/>
      <c r="TVE195"/>
      <c r="TVF195"/>
      <c r="TVG195"/>
      <c r="TVH195"/>
      <c r="TVI195"/>
      <c r="TVJ195"/>
      <c r="TVK195"/>
      <c r="TVL195"/>
      <c r="TVM195"/>
      <c r="TVN195"/>
      <c r="TVO195"/>
      <c r="TVP195"/>
      <c r="TVQ195"/>
      <c r="TVR195"/>
      <c r="TVS195"/>
      <c r="TVT195"/>
      <c r="TVU195"/>
      <c r="TVV195"/>
      <c r="TVW195"/>
      <c r="TVX195"/>
      <c r="TVY195"/>
      <c r="TVZ195"/>
      <c r="TWA195"/>
      <c r="TWB195"/>
      <c r="TWC195"/>
      <c r="TWD195"/>
      <c r="TWE195"/>
      <c r="TWF195"/>
      <c r="TWG195"/>
      <c r="TWH195"/>
      <c r="TWI195"/>
      <c r="TWJ195"/>
      <c r="TWK195"/>
      <c r="TWL195"/>
      <c r="TWM195"/>
      <c r="TWN195"/>
      <c r="TWO195"/>
      <c r="TWP195"/>
      <c r="TWQ195"/>
      <c r="TWR195"/>
      <c r="TWS195"/>
      <c r="TWT195"/>
      <c r="TWU195"/>
      <c r="TWV195"/>
      <c r="TWW195"/>
      <c r="TWX195"/>
      <c r="TWY195"/>
      <c r="TWZ195"/>
      <c r="TXA195"/>
      <c r="TXB195"/>
      <c r="TXC195"/>
      <c r="TXD195"/>
      <c r="TXE195"/>
      <c r="TXF195"/>
      <c r="TXG195"/>
      <c r="TXH195"/>
      <c r="TXI195"/>
      <c r="TXJ195"/>
      <c r="TXK195"/>
      <c r="TXL195"/>
      <c r="TXM195"/>
      <c r="TXN195"/>
      <c r="TXO195"/>
      <c r="TXP195"/>
      <c r="TXQ195"/>
      <c r="TXR195"/>
      <c r="TXS195"/>
      <c r="TXT195"/>
      <c r="TXU195"/>
      <c r="TXV195"/>
      <c r="TXW195"/>
      <c r="TXX195"/>
      <c r="TXY195"/>
      <c r="TXZ195"/>
      <c r="TYA195"/>
      <c r="TYB195"/>
      <c r="TYC195"/>
      <c r="TYD195"/>
      <c r="TYE195"/>
      <c r="TYF195"/>
      <c r="TYG195"/>
      <c r="TYH195"/>
      <c r="TYI195"/>
      <c r="TYJ195"/>
      <c r="TYK195"/>
      <c r="TYL195"/>
      <c r="TYM195"/>
      <c r="TYN195"/>
      <c r="TYO195"/>
      <c r="TYP195"/>
      <c r="TYQ195"/>
      <c r="TYR195"/>
      <c r="TYS195"/>
      <c r="TYT195"/>
      <c r="TYU195"/>
      <c r="TYV195"/>
      <c r="TYW195"/>
      <c r="TYX195"/>
      <c r="TYY195"/>
      <c r="TYZ195"/>
      <c r="TZA195"/>
      <c r="TZB195"/>
      <c r="TZC195"/>
      <c r="TZD195"/>
      <c r="TZE195"/>
      <c r="TZF195"/>
      <c r="TZG195"/>
      <c r="TZH195"/>
      <c r="TZI195"/>
      <c r="TZJ195"/>
      <c r="TZK195"/>
      <c r="TZL195"/>
      <c r="TZM195"/>
      <c r="TZN195"/>
      <c r="TZO195"/>
      <c r="TZP195"/>
      <c r="TZQ195"/>
      <c r="TZR195"/>
      <c r="TZS195"/>
      <c r="TZT195"/>
      <c r="TZU195"/>
      <c r="TZV195"/>
      <c r="TZW195"/>
      <c r="TZX195"/>
      <c r="TZY195"/>
      <c r="TZZ195"/>
      <c r="UAA195"/>
      <c r="UAB195"/>
      <c r="UAC195"/>
      <c r="UAD195"/>
      <c r="UAE195"/>
      <c r="UAF195"/>
      <c r="UAG195"/>
      <c r="UAH195"/>
      <c r="UAI195"/>
      <c r="UAJ195"/>
      <c r="UAK195"/>
      <c r="UAL195"/>
      <c r="UAM195"/>
      <c r="UAN195"/>
      <c r="UAO195"/>
      <c r="UAP195"/>
      <c r="UAQ195"/>
      <c r="UAR195"/>
      <c r="UAS195"/>
      <c r="UAT195"/>
      <c r="UAU195"/>
      <c r="UAV195"/>
      <c r="UAW195"/>
      <c r="UAX195"/>
      <c r="UAY195"/>
      <c r="UAZ195"/>
      <c r="UBA195"/>
      <c r="UBB195"/>
      <c r="UBC195"/>
      <c r="UBD195"/>
      <c r="UBE195"/>
      <c r="UBF195"/>
      <c r="UBG195"/>
      <c r="UBH195"/>
      <c r="UBI195"/>
      <c r="UBJ195"/>
      <c r="UBK195"/>
      <c r="UBL195"/>
      <c r="UBM195"/>
      <c r="UBN195"/>
      <c r="UBO195"/>
      <c r="UBP195"/>
      <c r="UBQ195"/>
      <c r="UBR195"/>
      <c r="UBS195"/>
      <c r="UBT195"/>
      <c r="UBU195"/>
      <c r="UBV195"/>
      <c r="UBW195"/>
      <c r="UBX195"/>
      <c r="UBY195"/>
      <c r="UBZ195"/>
      <c r="UCA195"/>
      <c r="UCB195"/>
      <c r="UCC195"/>
      <c r="UCD195"/>
      <c r="UCE195"/>
      <c r="UCF195"/>
      <c r="UCG195"/>
      <c r="UCH195"/>
      <c r="UCI195"/>
      <c r="UCJ195"/>
      <c r="UCK195"/>
      <c r="UCL195"/>
      <c r="UCM195"/>
      <c r="UCN195"/>
      <c r="UCO195"/>
      <c r="UCP195"/>
      <c r="UCQ195"/>
      <c r="UCR195"/>
      <c r="UCS195"/>
      <c r="UCT195"/>
      <c r="UCU195"/>
      <c r="UCV195"/>
      <c r="UCW195"/>
      <c r="UCX195"/>
      <c r="UCY195"/>
      <c r="UCZ195"/>
      <c r="UDA195"/>
      <c r="UDB195"/>
      <c r="UDC195"/>
      <c r="UDD195"/>
      <c r="UDE195"/>
      <c r="UDF195"/>
      <c r="UDG195"/>
      <c r="UDH195"/>
      <c r="UDI195"/>
      <c r="UDJ195"/>
      <c r="UDK195"/>
      <c r="UDL195"/>
      <c r="UDM195"/>
      <c r="UDN195"/>
      <c r="UDO195"/>
      <c r="UDP195"/>
      <c r="UDQ195"/>
      <c r="UDR195"/>
      <c r="UDS195"/>
      <c r="UDT195"/>
      <c r="UDU195"/>
      <c r="UDV195"/>
      <c r="UDW195"/>
      <c r="UDX195"/>
      <c r="UDY195"/>
      <c r="UDZ195"/>
      <c r="UEA195"/>
      <c r="UEB195"/>
      <c r="UEC195"/>
      <c r="UED195"/>
      <c r="UEE195"/>
      <c r="UEF195"/>
      <c r="UEG195"/>
      <c r="UEH195"/>
      <c r="UEI195"/>
      <c r="UEJ195"/>
      <c r="UEK195"/>
      <c r="UEL195"/>
      <c r="UEM195"/>
      <c r="UEN195"/>
      <c r="UEO195"/>
      <c r="UEP195"/>
      <c r="UEQ195"/>
      <c r="UER195"/>
      <c r="UES195"/>
      <c r="UET195"/>
      <c r="UEU195"/>
      <c r="UEV195"/>
      <c r="UEW195"/>
      <c r="UEX195"/>
      <c r="UEY195"/>
      <c r="UEZ195"/>
      <c r="UFA195"/>
      <c r="UFB195"/>
      <c r="UFC195"/>
      <c r="UFD195"/>
      <c r="UFE195"/>
      <c r="UFF195"/>
      <c r="UFG195"/>
      <c r="UFH195"/>
      <c r="UFI195"/>
      <c r="UFJ195"/>
      <c r="UFK195"/>
      <c r="UFL195"/>
      <c r="UFM195"/>
      <c r="UFN195"/>
      <c r="UFO195"/>
      <c r="UFP195"/>
      <c r="UFQ195"/>
      <c r="UFR195"/>
      <c r="UFS195"/>
      <c r="UFT195"/>
      <c r="UFU195"/>
      <c r="UFV195"/>
      <c r="UFW195"/>
      <c r="UFX195"/>
      <c r="UFY195"/>
      <c r="UFZ195"/>
      <c r="UGA195"/>
      <c r="UGB195"/>
      <c r="UGC195"/>
      <c r="UGD195"/>
      <c r="UGE195"/>
      <c r="UGF195"/>
      <c r="UGG195"/>
      <c r="UGH195"/>
      <c r="UGI195"/>
      <c r="UGJ195"/>
      <c r="UGK195"/>
      <c r="UGL195"/>
      <c r="UGM195"/>
      <c r="UGN195"/>
      <c r="UGO195"/>
      <c r="UGP195"/>
      <c r="UGQ195"/>
      <c r="UGR195"/>
      <c r="UGS195"/>
      <c r="UGT195"/>
      <c r="UGU195"/>
      <c r="UGV195"/>
      <c r="UGW195"/>
      <c r="UGX195"/>
      <c r="UGY195"/>
      <c r="UGZ195"/>
      <c r="UHA195"/>
      <c r="UHB195"/>
      <c r="UHC195"/>
      <c r="UHD195"/>
      <c r="UHE195"/>
      <c r="UHF195"/>
      <c r="UHG195"/>
      <c r="UHH195"/>
      <c r="UHI195"/>
      <c r="UHJ195"/>
      <c r="UHK195"/>
      <c r="UHL195"/>
      <c r="UHM195"/>
      <c r="UHN195"/>
      <c r="UHO195"/>
      <c r="UHP195"/>
      <c r="UHQ195"/>
      <c r="UHR195"/>
      <c r="UHS195"/>
      <c r="UHT195"/>
      <c r="UHU195"/>
      <c r="UHV195"/>
      <c r="UHW195"/>
      <c r="UHX195"/>
      <c r="UHY195"/>
      <c r="UHZ195"/>
      <c r="UIA195"/>
      <c r="UIB195"/>
      <c r="UIC195"/>
      <c r="UID195"/>
      <c r="UIE195"/>
      <c r="UIF195"/>
      <c r="UIG195"/>
      <c r="UIH195"/>
      <c r="UII195"/>
      <c r="UIJ195"/>
      <c r="UIK195"/>
      <c r="UIL195"/>
      <c r="UIM195"/>
      <c r="UIN195"/>
      <c r="UIO195"/>
      <c r="UIP195"/>
      <c r="UIQ195"/>
      <c r="UIR195"/>
      <c r="UIS195"/>
      <c r="UIT195"/>
      <c r="UIU195"/>
      <c r="UIV195"/>
      <c r="UIW195"/>
      <c r="UIX195"/>
      <c r="UIY195"/>
      <c r="UIZ195"/>
      <c r="UJA195"/>
      <c r="UJB195"/>
      <c r="UJC195"/>
      <c r="UJD195"/>
      <c r="UJE195"/>
      <c r="UJF195"/>
      <c r="UJG195"/>
      <c r="UJH195"/>
      <c r="UJI195"/>
      <c r="UJJ195"/>
      <c r="UJK195"/>
      <c r="UJL195"/>
      <c r="UJM195"/>
      <c r="UJN195"/>
      <c r="UJO195"/>
      <c r="UJP195"/>
      <c r="UJQ195"/>
      <c r="UJR195"/>
      <c r="UJS195"/>
      <c r="UJT195"/>
      <c r="UJU195"/>
      <c r="UJV195"/>
      <c r="UJW195"/>
      <c r="UJX195"/>
      <c r="UJY195"/>
      <c r="UJZ195"/>
      <c r="UKA195"/>
      <c r="UKB195"/>
      <c r="UKC195"/>
      <c r="UKD195"/>
      <c r="UKE195"/>
      <c r="UKF195"/>
      <c r="UKG195"/>
      <c r="UKH195"/>
      <c r="UKI195"/>
      <c r="UKJ195"/>
      <c r="UKK195"/>
      <c r="UKL195"/>
      <c r="UKM195"/>
      <c r="UKN195"/>
      <c r="UKO195"/>
      <c r="UKP195"/>
      <c r="UKQ195"/>
      <c r="UKR195"/>
      <c r="UKS195"/>
      <c r="UKT195"/>
      <c r="UKU195"/>
      <c r="UKV195"/>
      <c r="UKW195"/>
      <c r="UKX195"/>
      <c r="UKY195"/>
      <c r="UKZ195"/>
      <c r="ULA195"/>
      <c r="ULB195"/>
      <c r="ULC195"/>
      <c r="ULD195"/>
      <c r="ULE195"/>
      <c r="ULF195"/>
      <c r="ULG195"/>
      <c r="ULH195"/>
      <c r="ULI195"/>
      <c r="ULJ195"/>
      <c r="ULK195"/>
      <c r="ULL195"/>
      <c r="ULM195"/>
      <c r="ULN195"/>
      <c r="ULO195"/>
      <c r="ULP195"/>
      <c r="ULQ195"/>
      <c r="ULR195"/>
      <c r="ULS195"/>
      <c r="ULT195"/>
      <c r="ULU195"/>
      <c r="ULV195"/>
      <c r="ULW195"/>
      <c r="ULX195"/>
      <c r="ULY195"/>
      <c r="ULZ195"/>
      <c r="UMA195"/>
      <c r="UMB195"/>
      <c r="UMC195"/>
      <c r="UMD195"/>
      <c r="UME195"/>
      <c r="UMF195"/>
      <c r="UMG195"/>
      <c r="UMH195"/>
      <c r="UMI195"/>
      <c r="UMJ195"/>
      <c r="UMK195"/>
      <c r="UML195"/>
      <c r="UMM195"/>
      <c r="UMN195"/>
      <c r="UMO195"/>
      <c r="UMP195"/>
      <c r="UMQ195"/>
      <c r="UMR195"/>
      <c r="UMS195"/>
      <c r="UMT195"/>
      <c r="UMU195"/>
      <c r="UMV195"/>
      <c r="UMW195"/>
      <c r="UMX195"/>
      <c r="UMY195"/>
      <c r="UMZ195"/>
      <c r="UNA195"/>
      <c r="UNB195"/>
      <c r="UNC195"/>
      <c r="UND195"/>
      <c r="UNE195"/>
      <c r="UNF195"/>
      <c r="UNG195"/>
      <c r="UNH195"/>
      <c r="UNI195"/>
      <c r="UNJ195"/>
      <c r="UNK195"/>
      <c r="UNL195"/>
      <c r="UNM195"/>
      <c r="UNN195"/>
      <c r="UNO195"/>
      <c r="UNP195"/>
      <c r="UNQ195"/>
      <c r="UNR195"/>
      <c r="UNS195"/>
      <c r="UNT195"/>
      <c r="UNU195"/>
      <c r="UNV195"/>
      <c r="UNW195"/>
      <c r="UNX195"/>
      <c r="UNY195"/>
      <c r="UNZ195"/>
      <c r="UOA195"/>
      <c r="UOB195"/>
      <c r="UOC195"/>
      <c r="UOD195"/>
      <c r="UOE195"/>
      <c r="UOF195"/>
      <c r="UOG195"/>
      <c r="UOH195"/>
      <c r="UOI195"/>
      <c r="UOJ195"/>
      <c r="UOK195"/>
      <c r="UOL195"/>
      <c r="UOM195"/>
      <c r="UON195"/>
      <c r="UOO195"/>
      <c r="UOP195"/>
      <c r="UOQ195"/>
      <c r="UOR195"/>
      <c r="UOS195"/>
      <c r="UOT195"/>
      <c r="UOU195"/>
      <c r="UOV195"/>
      <c r="UOW195"/>
      <c r="UOX195"/>
      <c r="UOY195"/>
      <c r="UOZ195"/>
      <c r="UPA195"/>
      <c r="UPB195"/>
      <c r="UPC195"/>
      <c r="UPD195"/>
      <c r="UPE195"/>
      <c r="UPF195"/>
      <c r="UPG195"/>
      <c r="UPH195"/>
      <c r="UPI195"/>
      <c r="UPJ195"/>
      <c r="UPK195"/>
      <c r="UPL195"/>
      <c r="UPM195"/>
      <c r="UPN195"/>
      <c r="UPO195"/>
      <c r="UPP195"/>
      <c r="UPQ195"/>
      <c r="UPR195"/>
      <c r="UPS195"/>
      <c r="UPT195"/>
      <c r="UPU195"/>
      <c r="UPV195"/>
      <c r="UPW195"/>
      <c r="UPX195"/>
      <c r="UPY195"/>
      <c r="UPZ195"/>
      <c r="UQA195"/>
      <c r="UQB195"/>
      <c r="UQC195"/>
      <c r="UQD195"/>
      <c r="UQE195"/>
      <c r="UQF195"/>
      <c r="UQG195"/>
      <c r="UQH195"/>
      <c r="UQI195"/>
      <c r="UQJ195"/>
      <c r="UQK195"/>
      <c r="UQL195"/>
      <c r="UQM195"/>
      <c r="UQN195"/>
      <c r="UQO195"/>
      <c r="UQP195"/>
      <c r="UQQ195"/>
      <c r="UQR195"/>
      <c r="UQS195"/>
      <c r="UQT195"/>
      <c r="UQU195"/>
      <c r="UQV195"/>
      <c r="UQW195"/>
      <c r="UQX195"/>
      <c r="UQY195"/>
      <c r="UQZ195"/>
      <c r="URA195"/>
      <c r="URB195"/>
      <c r="URC195"/>
      <c r="URD195"/>
      <c r="URE195"/>
      <c r="URF195"/>
      <c r="URG195"/>
      <c r="URH195"/>
      <c r="URI195"/>
      <c r="URJ195"/>
      <c r="URK195"/>
      <c r="URL195"/>
      <c r="URM195"/>
      <c r="URN195"/>
      <c r="URO195"/>
      <c r="URP195"/>
      <c r="URQ195"/>
      <c r="URR195"/>
      <c r="URS195"/>
      <c r="URT195"/>
      <c r="URU195"/>
      <c r="URV195"/>
      <c r="URW195"/>
      <c r="URX195"/>
      <c r="URY195"/>
      <c r="URZ195"/>
      <c r="USA195"/>
      <c r="USB195"/>
      <c r="USC195"/>
      <c r="USD195"/>
      <c r="USE195"/>
      <c r="USF195"/>
      <c r="USG195"/>
      <c r="USH195"/>
      <c r="USI195"/>
      <c r="USJ195"/>
      <c r="USK195"/>
      <c r="USL195"/>
      <c r="USM195"/>
      <c r="USN195"/>
      <c r="USO195"/>
      <c r="USP195"/>
      <c r="USQ195"/>
      <c r="USR195"/>
      <c r="USS195"/>
      <c r="UST195"/>
      <c r="USU195"/>
      <c r="USV195"/>
      <c r="USW195"/>
      <c r="USX195"/>
      <c r="USY195"/>
      <c r="USZ195"/>
      <c r="UTA195"/>
      <c r="UTB195"/>
      <c r="UTC195"/>
      <c r="UTD195"/>
      <c r="UTE195"/>
      <c r="UTF195"/>
      <c r="UTG195"/>
      <c r="UTH195"/>
      <c r="UTI195"/>
      <c r="UTJ195"/>
      <c r="UTK195"/>
      <c r="UTL195"/>
      <c r="UTM195"/>
      <c r="UTN195"/>
      <c r="UTO195"/>
      <c r="UTP195"/>
      <c r="UTQ195"/>
      <c r="UTR195"/>
      <c r="UTS195"/>
      <c r="UTT195"/>
      <c r="UTU195"/>
      <c r="UTV195"/>
      <c r="UTW195"/>
      <c r="UTX195"/>
      <c r="UTY195"/>
      <c r="UTZ195"/>
      <c r="UUA195"/>
      <c r="UUB195"/>
      <c r="UUC195"/>
      <c r="UUD195"/>
      <c r="UUE195"/>
      <c r="UUF195"/>
      <c r="UUG195"/>
      <c r="UUH195"/>
      <c r="UUI195"/>
      <c r="UUJ195"/>
      <c r="UUK195"/>
      <c r="UUL195"/>
      <c r="UUM195"/>
      <c r="UUN195"/>
      <c r="UUO195"/>
      <c r="UUP195"/>
      <c r="UUQ195"/>
      <c r="UUR195"/>
      <c r="UUS195"/>
      <c r="UUT195"/>
      <c r="UUU195"/>
      <c r="UUV195"/>
      <c r="UUW195"/>
      <c r="UUX195"/>
      <c r="UUY195"/>
      <c r="UUZ195"/>
      <c r="UVA195"/>
      <c r="UVB195"/>
      <c r="UVC195"/>
      <c r="UVD195"/>
      <c r="UVE195"/>
      <c r="UVF195"/>
      <c r="UVG195"/>
      <c r="UVH195"/>
      <c r="UVI195"/>
      <c r="UVJ195"/>
      <c r="UVK195"/>
      <c r="UVL195"/>
      <c r="UVM195"/>
      <c r="UVN195"/>
      <c r="UVO195"/>
      <c r="UVP195"/>
      <c r="UVQ195"/>
      <c r="UVR195"/>
      <c r="UVS195"/>
      <c r="UVT195"/>
      <c r="UVU195"/>
      <c r="UVV195"/>
      <c r="UVW195"/>
      <c r="UVX195"/>
      <c r="UVY195"/>
      <c r="UVZ195"/>
      <c r="UWA195"/>
      <c r="UWB195"/>
      <c r="UWC195"/>
      <c r="UWD195"/>
      <c r="UWE195"/>
      <c r="UWF195"/>
      <c r="UWG195"/>
      <c r="UWH195"/>
      <c r="UWI195"/>
      <c r="UWJ195"/>
      <c r="UWK195"/>
      <c r="UWL195"/>
      <c r="UWM195"/>
      <c r="UWN195"/>
      <c r="UWO195"/>
      <c r="UWP195"/>
      <c r="UWQ195"/>
      <c r="UWR195"/>
      <c r="UWS195"/>
      <c r="UWT195"/>
      <c r="UWU195"/>
      <c r="UWV195"/>
      <c r="UWW195"/>
      <c r="UWX195"/>
      <c r="UWY195"/>
      <c r="UWZ195"/>
      <c r="UXA195"/>
      <c r="UXB195"/>
      <c r="UXC195"/>
      <c r="UXD195"/>
      <c r="UXE195"/>
      <c r="UXF195"/>
      <c r="UXG195"/>
      <c r="UXH195"/>
      <c r="UXI195"/>
      <c r="UXJ195"/>
      <c r="UXK195"/>
      <c r="UXL195"/>
      <c r="UXM195"/>
      <c r="UXN195"/>
      <c r="UXO195"/>
      <c r="UXP195"/>
      <c r="UXQ195"/>
      <c r="UXR195"/>
      <c r="UXS195"/>
      <c r="UXT195"/>
      <c r="UXU195"/>
      <c r="UXV195"/>
      <c r="UXW195"/>
      <c r="UXX195"/>
      <c r="UXY195"/>
      <c r="UXZ195"/>
      <c r="UYA195"/>
      <c r="UYB195"/>
      <c r="UYC195"/>
      <c r="UYD195"/>
      <c r="UYE195"/>
      <c r="UYF195"/>
      <c r="UYG195"/>
      <c r="UYH195"/>
      <c r="UYI195"/>
      <c r="UYJ195"/>
      <c r="UYK195"/>
      <c r="UYL195"/>
      <c r="UYM195"/>
      <c r="UYN195"/>
      <c r="UYO195"/>
      <c r="UYP195"/>
      <c r="UYQ195"/>
      <c r="UYR195"/>
      <c r="UYS195"/>
      <c r="UYT195"/>
      <c r="UYU195"/>
      <c r="UYV195"/>
      <c r="UYW195"/>
      <c r="UYX195"/>
      <c r="UYY195"/>
      <c r="UYZ195"/>
      <c r="UZA195"/>
      <c r="UZB195"/>
      <c r="UZC195"/>
      <c r="UZD195"/>
      <c r="UZE195"/>
      <c r="UZF195"/>
      <c r="UZG195"/>
      <c r="UZH195"/>
      <c r="UZI195"/>
      <c r="UZJ195"/>
      <c r="UZK195"/>
      <c r="UZL195"/>
      <c r="UZM195"/>
      <c r="UZN195"/>
      <c r="UZO195"/>
      <c r="UZP195"/>
      <c r="UZQ195"/>
      <c r="UZR195"/>
      <c r="UZS195"/>
      <c r="UZT195"/>
      <c r="UZU195"/>
      <c r="UZV195"/>
      <c r="UZW195"/>
      <c r="UZX195"/>
      <c r="UZY195"/>
      <c r="UZZ195"/>
      <c r="VAA195"/>
      <c r="VAB195"/>
      <c r="VAC195"/>
      <c r="VAD195"/>
      <c r="VAE195"/>
      <c r="VAF195"/>
      <c r="VAG195"/>
      <c r="VAH195"/>
      <c r="VAI195"/>
      <c r="VAJ195"/>
      <c r="VAK195"/>
      <c r="VAL195"/>
      <c r="VAM195"/>
      <c r="VAN195"/>
      <c r="VAO195"/>
      <c r="VAP195"/>
      <c r="VAQ195"/>
      <c r="VAR195"/>
      <c r="VAS195"/>
      <c r="VAT195"/>
      <c r="VAU195"/>
      <c r="VAV195"/>
      <c r="VAW195"/>
      <c r="VAX195"/>
      <c r="VAY195"/>
      <c r="VAZ195"/>
      <c r="VBA195"/>
      <c r="VBB195"/>
      <c r="VBC195"/>
      <c r="VBD195"/>
      <c r="VBE195"/>
      <c r="VBF195"/>
      <c r="VBG195"/>
      <c r="VBH195"/>
      <c r="VBI195"/>
      <c r="VBJ195"/>
      <c r="VBK195"/>
      <c r="VBL195"/>
      <c r="VBM195"/>
      <c r="VBN195"/>
      <c r="VBO195"/>
      <c r="VBP195"/>
      <c r="VBQ195"/>
      <c r="VBR195"/>
      <c r="VBS195"/>
      <c r="VBT195"/>
      <c r="VBU195"/>
      <c r="VBV195"/>
      <c r="VBW195"/>
      <c r="VBX195"/>
      <c r="VBY195"/>
      <c r="VBZ195"/>
      <c r="VCA195"/>
      <c r="VCB195"/>
      <c r="VCC195"/>
      <c r="VCD195"/>
      <c r="VCE195"/>
      <c r="VCF195"/>
      <c r="VCG195"/>
      <c r="VCH195"/>
      <c r="VCI195"/>
      <c r="VCJ195"/>
      <c r="VCK195"/>
      <c r="VCL195"/>
      <c r="VCM195"/>
      <c r="VCN195"/>
      <c r="VCO195"/>
      <c r="VCP195"/>
      <c r="VCQ195"/>
      <c r="VCR195"/>
      <c r="VCS195"/>
      <c r="VCT195"/>
      <c r="VCU195"/>
      <c r="VCV195"/>
      <c r="VCW195"/>
      <c r="VCX195"/>
      <c r="VCY195"/>
      <c r="VCZ195"/>
      <c r="VDA195"/>
      <c r="VDB195"/>
      <c r="VDC195"/>
      <c r="VDD195"/>
      <c r="VDE195"/>
      <c r="VDF195"/>
      <c r="VDG195"/>
      <c r="VDH195"/>
      <c r="VDI195"/>
      <c r="VDJ195"/>
      <c r="VDK195"/>
      <c r="VDL195"/>
      <c r="VDM195"/>
      <c r="VDN195"/>
      <c r="VDO195"/>
      <c r="VDP195"/>
      <c r="VDQ195"/>
      <c r="VDR195"/>
      <c r="VDS195"/>
      <c r="VDT195"/>
      <c r="VDU195"/>
      <c r="VDV195"/>
      <c r="VDW195"/>
      <c r="VDX195"/>
      <c r="VDY195"/>
      <c r="VDZ195"/>
      <c r="VEA195"/>
      <c r="VEB195"/>
      <c r="VEC195"/>
      <c r="VED195"/>
      <c r="VEE195"/>
      <c r="VEF195"/>
      <c r="VEG195"/>
      <c r="VEH195"/>
      <c r="VEI195"/>
      <c r="VEJ195"/>
      <c r="VEK195"/>
      <c r="VEL195"/>
      <c r="VEM195"/>
      <c r="VEN195"/>
      <c r="VEO195"/>
      <c r="VEP195"/>
      <c r="VEQ195"/>
      <c r="VER195"/>
      <c r="VES195"/>
      <c r="VET195"/>
      <c r="VEU195"/>
      <c r="VEV195"/>
      <c r="VEW195"/>
      <c r="VEX195"/>
      <c r="VEY195"/>
      <c r="VEZ195"/>
      <c r="VFA195"/>
      <c r="VFB195"/>
      <c r="VFC195"/>
      <c r="VFD195"/>
      <c r="VFE195"/>
      <c r="VFF195"/>
      <c r="VFG195"/>
      <c r="VFH195"/>
      <c r="VFI195"/>
      <c r="VFJ195"/>
      <c r="VFK195"/>
      <c r="VFL195"/>
      <c r="VFM195"/>
      <c r="VFN195"/>
      <c r="VFO195"/>
      <c r="VFP195"/>
      <c r="VFQ195"/>
      <c r="VFR195"/>
      <c r="VFS195"/>
      <c r="VFT195"/>
      <c r="VFU195"/>
      <c r="VFV195"/>
      <c r="VFW195"/>
      <c r="VFX195"/>
      <c r="VFY195"/>
      <c r="VFZ195"/>
      <c r="VGA195"/>
      <c r="VGB195"/>
      <c r="VGC195"/>
      <c r="VGD195"/>
      <c r="VGE195"/>
      <c r="VGF195"/>
      <c r="VGG195"/>
      <c r="VGH195"/>
      <c r="VGI195"/>
      <c r="VGJ195"/>
      <c r="VGK195"/>
      <c r="VGL195"/>
      <c r="VGM195"/>
      <c r="VGN195"/>
      <c r="VGO195"/>
      <c r="VGP195"/>
      <c r="VGQ195"/>
      <c r="VGR195"/>
      <c r="VGS195"/>
      <c r="VGT195"/>
      <c r="VGU195"/>
      <c r="VGV195"/>
      <c r="VGW195"/>
      <c r="VGX195"/>
      <c r="VGY195"/>
      <c r="VGZ195"/>
      <c r="VHA195"/>
      <c r="VHB195"/>
      <c r="VHC195"/>
      <c r="VHD195"/>
      <c r="VHE195"/>
      <c r="VHF195"/>
      <c r="VHG195"/>
      <c r="VHH195"/>
      <c r="VHI195"/>
      <c r="VHJ195"/>
      <c r="VHK195"/>
      <c r="VHL195"/>
      <c r="VHM195"/>
      <c r="VHN195"/>
      <c r="VHO195"/>
      <c r="VHP195"/>
      <c r="VHQ195"/>
      <c r="VHR195"/>
      <c r="VHS195"/>
      <c r="VHT195"/>
      <c r="VHU195"/>
      <c r="VHV195"/>
      <c r="VHW195"/>
      <c r="VHX195"/>
      <c r="VHY195"/>
      <c r="VHZ195"/>
      <c r="VIA195"/>
      <c r="VIB195"/>
      <c r="VIC195"/>
      <c r="VID195"/>
      <c r="VIE195"/>
      <c r="VIF195"/>
      <c r="VIG195"/>
      <c r="VIH195"/>
      <c r="VII195"/>
      <c r="VIJ195"/>
      <c r="VIK195"/>
      <c r="VIL195"/>
      <c r="VIM195"/>
      <c r="VIN195"/>
      <c r="VIO195"/>
      <c r="VIP195"/>
      <c r="VIQ195"/>
      <c r="VIR195"/>
      <c r="VIS195"/>
      <c r="VIT195"/>
      <c r="VIU195"/>
      <c r="VIV195"/>
      <c r="VIW195"/>
      <c r="VIX195"/>
      <c r="VIY195"/>
      <c r="VIZ195"/>
      <c r="VJA195"/>
      <c r="VJB195"/>
      <c r="VJC195"/>
      <c r="VJD195"/>
      <c r="VJE195"/>
      <c r="VJF195"/>
      <c r="VJG195"/>
      <c r="VJH195"/>
      <c r="VJI195"/>
      <c r="VJJ195"/>
      <c r="VJK195"/>
      <c r="VJL195"/>
      <c r="VJM195"/>
      <c r="VJN195"/>
      <c r="VJO195"/>
      <c r="VJP195"/>
      <c r="VJQ195"/>
      <c r="VJR195"/>
      <c r="VJS195"/>
      <c r="VJT195"/>
      <c r="VJU195"/>
      <c r="VJV195"/>
      <c r="VJW195"/>
      <c r="VJX195"/>
      <c r="VJY195"/>
      <c r="VJZ195"/>
      <c r="VKA195"/>
      <c r="VKB195"/>
      <c r="VKC195"/>
      <c r="VKD195"/>
      <c r="VKE195"/>
      <c r="VKF195"/>
      <c r="VKG195"/>
      <c r="VKH195"/>
      <c r="VKI195"/>
      <c r="VKJ195"/>
      <c r="VKK195"/>
      <c r="VKL195"/>
      <c r="VKM195"/>
      <c r="VKN195"/>
      <c r="VKO195"/>
      <c r="VKP195"/>
      <c r="VKQ195"/>
      <c r="VKR195"/>
      <c r="VKS195"/>
      <c r="VKT195"/>
      <c r="VKU195"/>
      <c r="VKV195"/>
      <c r="VKW195"/>
      <c r="VKX195"/>
      <c r="VKY195"/>
      <c r="VKZ195"/>
      <c r="VLA195"/>
      <c r="VLB195"/>
      <c r="VLC195"/>
      <c r="VLD195"/>
      <c r="VLE195"/>
      <c r="VLF195"/>
      <c r="VLG195"/>
      <c r="VLH195"/>
      <c r="VLI195"/>
      <c r="VLJ195"/>
      <c r="VLK195"/>
      <c r="VLL195"/>
      <c r="VLM195"/>
      <c r="VLN195"/>
      <c r="VLO195"/>
      <c r="VLP195"/>
      <c r="VLQ195"/>
      <c r="VLR195"/>
      <c r="VLS195"/>
      <c r="VLT195"/>
      <c r="VLU195"/>
      <c r="VLV195"/>
      <c r="VLW195"/>
      <c r="VLX195"/>
      <c r="VLY195"/>
      <c r="VLZ195"/>
      <c r="VMA195"/>
      <c r="VMB195"/>
      <c r="VMC195"/>
      <c r="VMD195"/>
      <c r="VME195"/>
      <c r="VMF195"/>
      <c r="VMG195"/>
      <c r="VMH195"/>
      <c r="VMI195"/>
      <c r="VMJ195"/>
      <c r="VMK195"/>
      <c r="VML195"/>
      <c r="VMM195"/>
      <c r="VMN195"/>
      <c r="VMO195"/>
      <c r="VMP195"/>
      <c r="VMQ195"/>
      <c r="VMR195"/>
      <c r="VMS195"/>
      <c r="VMT195"/>
      <c r="VMU195"/>
      <c r="VMV195"/>
      <c r="VMW195"/>
      <c r="VMX195"/>
      <c r="VMY195"/>
      <c r="VMZ195"/>
      <c r="VNA195"/>
      <c r="VNB195"/>
      <c r="VNC195"/>
      <c r="VND195"/>
      <c r="VNE195"/>
      <c r="VNF195"/>
      <c r="VNG195"/>
      <c r="VNH195"/>
      <c r="VNI195"/>
      <c r="VNJ195"/>
      <c r="VNK195"/>
      <c r="VNL195"/>
      <c r="VNM195"/>
      <c r="VNN195"/>
      <c r="VNO195"/>
      <c r="VNP195"/>
      <c r="VNQ195"/>
      <c r="VNR195"/>
      <c r="VNS195"/>
      <c r="VNT195"/>
      <c r="VNU195"/>
      <c r="VNV195"/>
      <c r="VNW195"/>
      <c r="VNX195"/>
      <c r="VNY195"/>
      <c r="VNZ195"/>
      <c r="VOA195"/>
      <c r="VOB195"/>
      <c r="VOC195"/>
      <c r="VOD195"/>
      <c r="VOE195"/>
      <c r="VOF195"/>
      <c r="VOG195"/>
      <c r="VOH195"/>
      <c r="VOI195"/>
      <c r="VOJ195"/>
      <c r="VOK195"/>
      <c r="VOL195"/>
      <c r="VOM195"/>
      <c r="VON195"/>
      <c r="VOO195"/>
      <c r="VOP195"/>
      <c r="VOQ195"/>
      <c r="VOR195"/>
      <c r="VOS195"/>
      <c r="VOT195"/>
      <c r="VOU195"/>
      <c r="VOV195"/>
      <c r="VOW195"/>
      <c r="VOX195"/>
      <c r="VOY195"/>
      <c r="VOZ195"/>
      <c r="VPA195"/>
      <c r="VPB195"/>
      <c r="VPC195"/>
      <c r="VPD195"/>
      <c r="VPE195"/>
      <c r="VPF195"/>
      <c r="VPG195"/>
      <c r="VPH195"/>
      <c r="VPI195"/>
      <c r="VPJ195"/>
      <c r="VPK195"/>
      <c r="VPL195"/>
      <c r="VPM195"/>
      <c r="VPN195"/>
      <c r="VPO195"/>
      <c r="VPP195"/>
      <c r="VPQ195"/>
      <c r="VPR195"/>
      <c r="VPS195"/>
      <c r="VPT195"/>
      <c r="VPU195"/>
      <c r="VPV195"/>
      <c r="VPW195"/>
      <c r="VPX195"/>
      <c r="VPY195"/>
      <c r="VPZ195"/>
      <c r="VQA195"/>
      <c r="VQB195"/>
      <c r="VQC195"/>
      <c r="VQD195"/>
      <c r="VQE195"/>
      <c r="VQF195"/>
      <c r="VQG195"/>
      <c r="VQH195"/>
      <c r="VQI195"/>
      <c r="VQJ195"/>
      <c r="VQK195"/>
      <c r="VQL195"/>
      <c r="VQM195"/>
      <c r="VQN195"/>
      <c r="VQO195"/>
      <c r="VQP195"/>
      <c r="VQQ195"/>
      <c r="VQR195"/>
      <c r="VQS195"/>
      <c r="VQT195"/>
      <c r="VQU195"/>
      <c r="VQV195"/>
      <c r="VQW195"/>
      <c r="VQX195"/>
      <c r="VQY195"/>
      <c r="VQZ195"/>
      <c r="VRA195"/>
      <c r="VRB195"/>
      <c r="VRC195"/>
      <c r="VRD195"/>
      <c r="VRE195"/>
      <c r="VRF195"/>
      <c r="VRG195"/>
      <c r="VRH195"/>
      <c r="VRI195"/>
      <c r="VRJ195"/>
      <c r="VRK195"/>
      <c r="VRL195"/>
      <c r="VRM195"/>
      <c r="VRN195"/>
      <c r="VRO195"/>
      <c r="VRP195"/>
      <c r="VRQ195"/>
      <c r="VRR195"/>
      <c r="VRS195"/>
      <c r="VRT195"/>
      <c r="VRU195"/>
      <c r="VRV195"/>
      <c r="VRW195"/>
      <c r="VRX195"/>
      <c r="VRY195"/>
      <c r="VRZ195"/>
      <c r="VSA195"/>
      <c r="VSB195"/>
      <c r="VSC195"/>
      <c r="VSD195"/>
      <c r="VSE195"/>
      <c r="VSF195"/>
      <c r="VSG195"/>
      <c r="VSH195"/>
      <c r="VSI195"/>
      <c r="VSJ195"/>
      <c r="VSK195"/>
      <c r="VSL195"/>
      <c r="VSM195"/>
      <c r="VSN195"/>
      <c r="VSO195"/>
      <c r="VSP195"/>
      <c r="VSQ195"/>
      <c r="VSR195"/>
      <c r="VSS195"/>
      <c r="VST195"/>
      <c r="VSU195"/>
      <c r="VSV195"/>
      <c r="VSW195"/>
      <c r="VSX195"/>
      <c r="VSY195"/>
      <c r="VSZ195"/>
      <c r="VTA195"/>
      <c r="VTB195"/>
      <c r="VTC195"/>
      <c r="VTD195"/>
      <c r="VTE195"/>
      <c r="VTF195"/>
      <c r="VTG195"/>
      <c r="VTH195"/>
      <c r="VTI195"/>
      <c r="VTJ195"/>
      <c r="VTK195"/>
      <c r="VTL195"/>
      <c r="VTM195"/>
      <c r="VTN195"/>
      <c r="VTO195"/>
      <c r="VTP195"/>
      <c r="VTQ195"/>
      <c r="VTR195"/>
      <c r="VTS195"/>
      <c r="VTT195"/>
      <c r="VTU195"/>
      <c r="VTV195"/>
      <c r="VTW195"/>
      <c r="VTX195"/>
      <c r="VTY195"/>
      <c r="VTZ195"/>
      <c r="VUA195"/>
      <c r="VUB195"/>
      <c r="VUC195"/>
      <c r="VUD195"/>
      <c r="VUE195"/>
      <c r="VUF195"/>
      <c r="VUG195"/>
      <c r="VUH195"/>
      <c r="VUI195"/>
      <c r="VUJ195"/>
      <c r="VUK195"/>
      <c r="VUL195"/>
      <c r="VUM195"/>
      <c r="VUN195"/>
      <c r="VUO195"/>
      <c r="VUP195"/>
      <c r="VUQ195"/>
      <c r="VUR195"/>
      <c r="VUS195"/>
      <c r="VUT195"/>
      <c r="VUU195"/>
      <c r="VUV195"/>
      <c r="VUW195"/>
      <c r="VUX195"/>
      <c r="VUY195"/>
      <c r="VUZ195"/>
      <c r="VVA195"/>
      <c r="VVB195"/>
      <c r="VVC195"/>
      <c r="VVD195"/>
      <c r="VVE195"/>
      <c r="VVF195"/>
      <c r="VVG195"/>
      <c r="VVH195"/>
      <c r="VVI195"/>
      <c r="VVJ195"/>
      <c r="VVK195"/>
      <c r="VVL195"/>
      <c r="VVM195"/>
      <c r="VVN195"/>
      <c r="VVO195"/>
      <c r="VVP195"/>
      <c r="VVQ195"/>
      <c r="VVR195"/>
      <c r="VVS195"/>
      <c r="VVT195"/>
      <c r="VVU195"/>
      <c r="VVV195"/>
      <c r="VVW195"/>
      <c r="VVX195"/>
      <c r="VVY195"/>
      <c r="VVZ195"/>
      <c r="VWA195"/>
      <c r="VWB195"/>
      <c r="VWC195"/>
      <c r="VWD195"/>
      <c r="VWE195"/>
      <c r="VWF195"/>
      <c r="VWG195"/>
      <c r="VWH195"/>
      <c r="VWI195"/>
      <c r="VWJ195"/>
      <c r="VWK195"/>
      <c r="VWL195"/>
      <c r="VWM195"/>
      <c r="VWN195"/>
      <c r="VWO195"/>
      <c r="VWP195"/>
      <c r="VWQ195"/>
      <c r="VWR195"/>
      <c r="VWS195"/>
      <c r="VWT195"/>
      <c r="VWU195"/>
      <c r="VWV195"/>
      <c r="VWW195"/>
      <c r="VWX195"/>
      <c r="VWY195"/>
      <c r="VWZ195"/>
      <c r="VXA195"/>
      <c r="VXB195"/>
      <c r="VXC195"/>
      <c r="VXD195"/>
      <c r="VXE195"/>
      <c r="VXF195"/>
      <c r="VXG195"/>
      <c r="VXH195"/>
      <c r="VXI195"/>
      <c r="VXJ195"/>
      <c r="VXK195"/>
      <c r="VXL195"/>
      <c r="VXM195"/>
      <c r="VXN195"/>
      <c r="VXO195"/>
      <c r="VXP195"/>
      <c r="VXQ195"/>
      <c r="VXR195"/>
      <c r="VXS195"/>
      <c r="VXT195"/>
      <c r="VXU195"/>
      <c r="VXV195"/>
      <c r="VXW195"/>
      <c r="VXX195"/>
      <c r="VXY195"/>
      <c r="VXZ195"/>
      <c r="VYA195"/>
      <c r="VYB195"/>
      <c r="VYC195"/>
      <c r="VYD195"/>
      <c r="VYE195"/>
      <c r="VYF195"/>
      <c r="VYG195"/>
      <c r="VYH195"/>
      <c r="VYI195"/>
      <c r="VYJ195"/>
      <c r="VYK195"/>
      <c r="VYL195"/>
      <c r="VYM195"/>
      <c r="VYN195"/>
      <c r="VYO195"/>
      <c r="VYP195"/>
      <c r="VYQ195"/>
      <c r="VYR195"/>
      <c r="VYS195"/>
      <c r="VYT195"/>
      <c r="VYU195"/>
      <c r="VYV195"/>
      <c r="VYW195"/>
      <c r="VYX195"/>
      <c r="VYY195"/>
      <c r="VYZ195"/>
      <c r="VZA195"/>
      <c r="VZB195"/>
      <c r="VZC195"/>
      <c r="VZD195"/>
      <c r="VZE195"/>
      <c r="VZF195"/>
      <c r="VZG195"/>
      <c r="VZH195"/>
      <c r="VZI195"/>
      <c r="VZJ195"/>
      <c r="VZK195"/>
      <c r="VZL195"/>
      <c r="VZM195"/>
      <c r="VZN195"/>
      <c r="VZO195"/>
      <c r="VZP195"/>
      <c r="VZQ195"/>
      <c r="VZR195"/>
      <c r="VZS195"/>
      <c r="VZT195"/>
      <c r="VZU195"/>
      <c r="VZV195"/>
      <c r="VZW195"/>
      <c r="VZX195"/>
      <c r="VZY195"/>
      <c r="VZZ195"/>
      <c r="WAA195"/>
      <c r="WAB195"/>
      <c r="WAC195"/>
      <c r="WAD195"/>
      <c r="WAE195"/>
      <c r="WAF195"/>
      <c r="WAG195"/>
      <c r="WAH195"/>
      <c r="WAI195"/>
      <c r="WAJ195"/>
      <c r="WAK195"/>
      <c r="WAL195"/>
      <c r="WAM195"/>
      <c r="WAN195"/>
      <c r="WAO195"/>
      <c r="WAP195"/>
      <c r="WAQ195"/>
      <c r="WAR195"/>
      <c r="WAS195"/>
      <c r="WAT195"/>
      <c r="WAU195"/>
      <c r="WAV195"/>
      <c r="WAW195"/>
      <c r="WAX195"/>
      <c r="WAY195"/>
      <c r="WAZ195"/>
      <c r="WBA195"/>
      <c r="WBB195"/>
      <c r="WBC195"/>
      <c r="WBD195"/>
      <c r="WBE195"/>
      <c r="WBF195"/>
      <c r="WBG195"/>
      <c r="WBH195"/>
      <c r="WBI195"/>
      <c r="WBJ195"/>
      <c r="WBK195"/>
      <c r="WBL195"/>
      <c r="WBM195"/>
      <c r="WBN195"/>
      <c r="WBO195"/>
      <c r="WBP195"/>
      <c r="WBQ195"/>
      <c r="WBR195"/>
      <c r="WBS195"/>
      <c r="WBT195"/>
      <c r="WBU195"/>
      <c r="WBV195"/>
      <c r="WBW195"/>
      <c r="WBX195"/>
      <c r="WBY195"/>
      <c r="WBZ195"/>
      <c r="WCA195"/>
      <c r="WCB195"/>
      <c r="WCC195"/>
      <c r="WCD195"/>
      <c r="WCE195"/>
      <c r="WCF195"/>
      <c r="WCG195"/>
      <c r="WCH195"/>
      <c r="WCI195"/>
      <c r="WCJ195"/>
      <c r="WCK195"/>
      <c r="WCL195"/>
      <c r="WCM195"/>
      <c r="WCN195"/>
      <c r="WCO195"/>
      <c r="WCP195"/>
      <c r="WCQ195"/>
      <c r="WCR195"/>
      <c r="WCS195"/>
      <c r="WCT195"/>
      <c r="WCU195"/>
      <c r="WCV195"/>
      <c r="WCW195"/>
      <c r="WCX195"/>
      <c r="WCY195"/>
      <c r="WCZ195"/>
      <c r="WDA195"/>
      <c r="WDB195"/>
      <c r="WDC195"/>
      <c r="WDD195"/>
      <c r="WDE195"/>
      <c r="WDF195"/>
      <c r="WDG195"/>
      <c r="WDH195"/>
      <c r="WDI195"/>
      <c r="WDJ195"/>
      <c r="WDK195"/>
      <c r="WDL195"/>
      <c r="WDM195"/>
      <c r="WDN195"/>
      <c r="WDO195"/>
      <c r="WDP195"/>
      <c r="WDQ195"/>
      <c r="WDR195"/>
      <c r="WDS195"/>
      <c r="WDT195"/>
      <c r="WDU195"/>
      <c r="WDV195"/>
      <c r="WDW195"/>
      <c r="WDX195"/>
      <c r="WDY195"/>
      <c r="WDZ195"/>
      <c r="WEA195"/>
      <c r="WEB195"/>
      <c r="WEC195"/>
      <c r="WED195"/>
      <c r="WEE195"/>
      <c r="WEF195"/>
      <c r="WEG195"/>
      <c r="WEH195"/>
      <c r="WEI195"/>
      <c r="WEJ195"/>
      <c r="WEK195"/>
      <c r="WEL195"/>
      <c r="WEM195"/>
      <c r="WEN195"/>
      <c r="WEO195"/>
      <c r="WEP195"/>
      <c r="WEQ195"/>
      <c r="WER195"/>
      <c r="WES195"/>
      <c r="WET195"/>
      <c r="WEU195"/>
      <c r="WEV195"/>
      <c r="WEW195"/>
      <c r="WEX195"/>
      <c r="WEY195"/>
      <c r="WEZ195"/>
      <c r="WFA195"/>
      <c r="WFB195"/>
      <c r="WFC195"/>
      <c r="WFD195"/>
      <c r="WFE195"/>
      <c r="WFF195"/>
      <c r="WFG195"/>
      <c r="WFH195"/>
      <c r="WFI195"/>
      <c r="WFJ195"/>
      <c r="WFK195"/>
      <c r="WFL195"/>
      <c r="WFM195"/>
      <c r="WFN195"/>
      <c r="WFO195"/>
      <c r="WFP195"/>
      <c r="WFQ195"/>
      <c r="WFR195"/>
      <c r="WFS195"/>
      <c r="WFT195"/>
      <c r="WFU195"/>
      <c r="WFV195"/>
      <c r="WFW195"/>
      <c r="WFX195"/>
      <c r="WFY195"/>
      <c r="WFZ195"/>
      <c r="WGA195"/>
      <c r="WGB195"/>
      <c r="WGC195"/>
      <c r="WGD195"/>
      <c r="WGE195"/>
      <c r="WGF195"/>
      <c r="WGG195"/>
      <c r="WGH195"/>
      <c r="WGI195"/>
      <c r="WGJ195"/>
      <c r="WGK195"/>
      <c r="WGL195"/>
      <c r="WGM195"/>
      <c r="WGN195"/>
      <c r="WGO195"/>
      <c r="WGP195"/>
      <c r="WGQ195"/>
      <c r="WGR195"/>
      <c r="WGS195"/>
      <c r="WGT195"/>
      <c r="WGU195"/>
      <c r="WGV195"/>
      <c r="WGW195"/>
      <c r="WGX195"/>
      <c r="WGY195"/>
      <c r="WGZ195"/>
      <c r="WHA195"/>
      <c r="WHB195"/>
      <c r="WHC195"/>
      <c r="WHD195"/>
      <c r="WHE195"/>
      <c r="WHF195"/>
      <c r="WHG195"/>
      <c r="WHH195"/>
      <c r="WHI195"/>
      <c r="WHJ195"/>
      <c r="WHK195"/>
      <c r="WHL195"/>
      <c r="WHM195"/>
      <c r="WHN195"/>
      <c r="WHO195"/>
      <c r="WHP195"/>
      <c r="WHQ195"/>
      <c r="WHR195"/>
      <c r="WHS195"/>
      <c r="WHT195"/>
      <c r="WHU195"/>
      <c r="WHV195"/>
      <c r="WHW195"/>
      <c r="WHX195"/>
      <c r="WHY195"/>
      <c r="WHZ195"/>
      <c r="WIA195"/>
      <c r="WIB195"/>
      <c r="WIC195"/>
      <c r="WID195"/>
      <c r="WIE195"/>
      <c r="WIF195"/>
      <c r="WIG195"/>
      <c r="WIH195"/>
      <c r="WII195"/>
      <c r="WIJ195"/>
      <c r="WIK195"/>
      <c r="WIL195"/>
      <c r="WIM195"/>
      <c r="WIN195"/>
      <c r="WIO195"/>
      <c r="WIP195"/>
      <c r="WIQ195"/>
      <c r="WIR195"/>
      <c r="WIS195"/>
      <c r="WIT195"/>
      <c r="WIU195"/>
      <c r="WIV195"/>
      <c r="WIW195"/>
      <c r="WIX195"/>
      <c r="WIY195"/>
      <c r="WIZ195"/>
      <c r="WJA195"/>
      <c r="WJB195"/>
      <c r="WJC195"/>
      <c r="WJD195"/>
      <c r="WJE195"/>
      <c r="WJF195"/>
      <c r="WJG195"/>
      <c r="WJH195"/>
      <c r="WJI195"/>
      <c r="WJJ195"/>
      <c r="WJK195"/>
      <c r="WJL195"/>
      <c r="WJM195"/>
      <c r="WJN195"/>
      <c r="WJO195"/>
      <c r="WJP195"/>
      <c r="WJQ195"/>
      <c r="WJR195"/>
      <c r="WJS195"/>
      <c r="WJT195"/>
      <c r="WJU195"/>
      <c r="WJV195"/>
      <c r="WJW195"/>
      <c r="WJX195"/>
      <c r="WJY195"/>
      <c r="WJZ195"/>
      <c r="WKA195"/>
      <c r="WKB195"/>
      <c r="WKC195"/>
      <c r="WKD195"/>
      <c r="WKE195"/>
      <c r="WKF195"/>
      <c r="WKG195"/>
      <c r="WKH195"/>
      <c r="WKI195"/>
      <c r="WKJ195"/>
      <c r="WKK195"/>
      <c r="WKL195"/>
      <c r="WKM195"/>
      <c r="WKN195"/>
      <c r="WKO195"/>
      <c r="WKP195"/>
      <c r="WKQ195"/>
      <c r="WKR195"/>
      <c r="WKS195"/>
      <c r="WKT195"/>
      <c r="WKU195"/>
      <c r="WKV195"/>
      <c r="WKW195"/>
      <c r="WKX195"/>
      <c r="WKY195"/>
      <c r="WKZ195"/>
      <c r="WLA195"/>
      <c r="WLB195"/>
      <c r="WLC195"/>
      <c r="WLD195"/>
      <c r="WLE195"/>
      <c r="WLF195"/>
      <c r="WLG195"/>
      <c r="WLH195"/>
      <c r="WLI195"/>
      <c r="WLJ195"/>
      <c r="WLK195"/>
      <c r="WLL195"/>
      <c r="WLM195"/>
      <c r="WLN195"/>
      <c r="WLO195"/>
      <c r="WLP195"/>
      <c r="WLQ195"/>
      <c r="WLR195"/>
      <c r="WLS195"/>
      <c r="WLT195"/>
      <c r="WLU195"/>
      <c r="WLV195"/>
      <c r="WLW195"/>
      <c r="WLX195"/>
      <c r="WLY195"/>
      <c r="WLZ195"/>
      <c r="WMA195"/>
      <c r="WMB195"/>
      <c r="WMC195"/>
      <c r="WMD195"/>
      <c r="WME195"/>
      <c r="WMF195"/>
      <c r="WMG195"/>
      <c r="WMH195"/>
      <c r="WMI195"/>
      <c r="WMJ195"/>
      <c r="WMK195"/>
      <c r="WML195"/>
      <c r="WMM195"/>
      <c r="WMN195"/>
      <c r="WMO195"/>
      <c r="WMP195"/>
      <c r="WMQ195"/>
      <c r="WMR195"/>
      <c r="WMS195"/>
      <c r="WMT195"/>
      <c r="WMU195"/>
      <c r="WMV195"/>
      <c r="WMW195"/>
      <c r="WMX195"/>
      <c r="WMY195"/>
      <c r="WMZ195"/>
      <c r="WNA195"/>
      <c r="WNB195"/>
      <c r="WNC195"/>
      <c r="WND195"/>
      <c r="WNE195"/>
      <c r="WNF195"/>
      <c r="WNG195"/>
      <c r="WNH195"/>
      <c r="WNI195"/>
      <c r="WNJ195"/>
      <c r="WNK195"/>
      <c r="WNL195"/>
      <c r="WNM195"/>
      <c r="WNN195"/>
      <c r="WNO195"/>
      <c r="WNP195"/>
      <c r="WNQ195"/>
      <c r="WNR195"/>
      <c r="WNS195"/>
      <c r="WNT195"/>
      <c r="WNU195"/>
      <c r="WNV195"/>
      <c r="WNW195"/>
      <c r="WNX195"/>
      <c r="WNY195"/>
      <c r="WNZ195"/>
      <c r="WOA195"/>
      <c r="WOB195"/>
      <c r="WOC195"/>
      <c r="WOD195"/>
      <c r="WOE195"/>
      <c r="WOF195"/>
      <c r="WOG195"/>
      <c r="WOH195"/>
      <c r="WOI195"/>
      <c r="WOJ195"/>
      <c r="WOK195"/>
      <c r="WOL195"/>
      <c r="WOM195"/>
      <c r="WON195"/>
      <c r="WOO195"/>
      <c r="WOP195"/>
      <c r="WOQ195"/>
      <c r="WOR195"/>
      <c r="WOS195"/>
      <c r="WOT195"/>
      <c r="WOU195"/>
      <c r="WOV195"/>
      <c r="WOW195"/>
      <c r="WOX195"/>
      <c r="WOY195"/>
      <c r="WOZ195"/>
      <c r="WPA195"/>
      <c r="WPB195"/>
      <c r="WPC195"/>
      <c r="WPD195"/>
      <c r="WPE195"/>
      <c r="WPF195"/>
      <c r="WPG195"/>
      <c r="WPH195"/>
      <c r="WPI195"/>
      <c r="WPJ195"/>
      <c r="WPK195"/>
      <c r="WPL195"/>
      <c r="WPM195"/>
      <c r="WPN195"/>
      <c r="WPO195"/>
      <c r="WPP195"/>
      <c r="WPQ195"/>
      <c r="WPR195"/>
      <c r="WPS195"/>
      <c r="WPT195"/>
      <c r="WPU195"/>
      <c r="WPV195"/>
      <c r="WPW195"/>
      <c r="WPX195"/>
      <c r="WPY195"/>
      <c r="WPZ195"/>
      <c r="WQA195"/>
      <c r="WQB195"/>
      <c r="WQC195"/>
      <c r="WQD195"/>
      <c r="WQE195"/>
      <c r="WQF195"/>
      <c r="WQG195"/>
      <c r="WQH195"/>
      <c r="WQI195"/>
      <c r="WQJ195"/>
      <c r="WQK195"/>
      <c r="WQL195"/>
      <c r="WQM195"/>
      <c r="WQN195"/>
      <c r="WQO195"/>
      <c r="WQP195"/>
      <c r="WQQ195"/>
      <c r="WQR195"/>
      <c r="WQS195"/>
      <c r="WQT195"/>
      <c r="WQU195"/>
      <c r="WQV195"/>
      <c r="WQW195"/>
      <c r="WQX195"/>
      <c r="WQY195"/>
      <c r="WQZ195"/>
      <c r="WRA195"/>
      <c r="WRB195"/>
      <c r="WRC195"/>
      <c r="WRD195"/>
      <c r="WRE195"/>
      <c r="WRF195"/>
      <c r="WRG195"/>
      <c r="WRH195"/>
      <c r="WRI195"/>
      <c r="WRJ195"/>
      <c r="WRK195"/>
      <c r="WRL195"/>
      <c r="WRM195"/>
      <c r="WRN195"/>
      <c r="WRO195"/>
      <c r="WRP195"/>
      <c r="WRQ195"/>
      <c r="WRR195"/>
      <c r="WRS195"/>
      <c r="WRT195"/>
      <c r="WRU195"/>
      <c r="WRV195"/>
      <c r="WRW195"/>
      <c r="WRX195"/>
      <c r="WRY195"/>
      <c r="WRZ195"/>
      <c r="WSA195"/>
      <c r="WSB195"/>
      <c r="WSC195"/>
      <c r="WSD195"/>
      <c r="WSE195"/>
      <c r="WSF195"/>
      <c r="WSG195"/>
      <c r="WSH195"/>
      <c r="WSI195"/>
      <c r="WSJ195"/>
      <c r="WSK195"/>
      <c r="WSL195"/>
      <c r="WSM195"/>
      <c r="WSN195"/>
      <c r="WSO195"/>
      <c r="WSP195"/>
      <c r="WSQ195"/>
      <c r="WSR195"/>
      <c r="WSS195"/>
      <c r="WST195"/>
      <c r="WSU195"/>
      <c r="WSV195"/>
      <c r="WSW195"/>
      <c r="WSX195"/>
      <c r="WSY195"/>
      <c r="WSZ195"/>
      <c r="WTA195"/>
      <c r="WTB195"/>
      <c r="WTC195"/>
      <c r="WTD195"/>
      <c r="WTE195"/>
      <c r="WTF195"/>
      <c r="WTG195"/>
      <c r="WTH195"/>
      <c r="WTI195"/>
      <c r="WTJ195"/>
      <c r="WTK195"/>
      <c r="WTL195"/>
      <c r="WTM195"/>
      <c r="WTN195"/>
      <c r="WTO195"/>
      <c r="WTP195"/>
      <c r="WTQ195"/>
      <c r="WTR195"/>
      <c r="WTS195"/>
      <c r="WTT195"/>
      <c r="WTU195"/>
      <c r="WTV195"/>
      <c r="WTW195"/>
      <c r="WTX195"/>
      <c r="WTY195"/>
      <c r="WTZ195"/>
      <c r="WUA195"/>
      <c r="WUB195"/>
      <c r="WUC195"/>
      <c r="WUD195"/>
      <c r="WUE195"/>
      <c r="WUF195"/>
      <c r="WUG195"/>
      <c r="WUH195"/>
      <c r="WUI195"/>
      <c r="WUJ195"/>
      <c r="WUK195"/>
      <c r="WUL195"/>
      <c r="WUM195"/>
      <c r="WUN195"/>
      <c r="WUO195"/>
      <c r="WUP195"/>
      <c r="WUQ195"/>
      <c r="WUR195"/>
      <c r="WUS195"/>
      <c r="WUT195"/>
      <c r="WUU195"/>
      <c r="WUV195"/>
      <c r="WUW195"/>
      <c r="WUX195"/>
      <c r="WUY195"/>
      <c r="WUZ195"/>
      <c r="WVA195"/>
      <c r="WVB195"/>
      <c r="WVC195"/>
      <c r="WVD195"/>
      <c r="WVE195"/>
      <c r="WVF195"/>
      <c r="WVG195"/>
      <c r="WVH195"/>
      <c r="WVI195"/>
      <c r="WVJ195"/>
      <c r="WVK195"/>
      <c r="WVL195"/>
      <c r="WVM195"/>
      <c r="WVN195"/>
      <c r="WVO195"/>
      <c r="WVP195"/>
      <c r="WVQ195"/>
      <c r="WVR195"/>
      <c r="WVS195"/>
      <c r="WVT195"/>
      <c r="WVU195"/>
      <c r="WVV195"/>
      <c r="WVW195"/>
      <c r="WVX195"/>
      <c r="WVY195"/>
      <c r="WVZ195"/>
      <c r="WWA195"/>
      <c r="WWB195"/>
      <c r="WWC195"/>
      <c r="WWD195"/>
      <c r="WWE195"/>
      <c r="WWF195"/>
      <c r="WWG195"/>
      <c r="WWH195"/>
      <c r="WWI195"/>
      <c r="WWJ195"/>
      <c r="WWK195"/>
      <c r="WWL195"/>
      <c r="WWM195"/>
      <c r="WWN195"/>
      <c r="WWO195"/>
      <c r="WWP195"/>
      <c r="WWQ195"/>
      <c r="WWR195"/>
      <c r="WWS195"/>
      <c r="WWT195"/>
      <c r="WWU195"/>
      <c r="WWV195"/>
      <c r="WWW195"/>
      <c r="WWX195"/>
      <c r="WWY195"/>
      <c r="WWZ195"/>
      <c r="WXA195"/>
      <c r="WXB195"/>
      <c r="WXC195"/>
      <c r="WXD195"/>
      <c r="WXE195"/>
      <c r="WXF195"/>
      <c r="WXG195"/>
      <c r="WXH195"/>
      <c r="WXI195"/>
      <c r="WXJ195"/>
      <c r="WXK195"/>
      <c r="WXL195"/>
      <c r="WXM195"/>
      <c r="WXN195"/>
      <c r="WXO195"/>
      <c r="WXP195"/>
      <c r="WXQ195"/>
      <c r="WXR195"/>
      <c r="WXS195"/>
      <c r="WXT195"/>
      <c r="WXU195"/>
      <c r="WXV195"/>
      <c r="WXW195"/>
      <c r="WXX195"/>
      <c r="WXY195"/>
      <c r="WXZ195"/>
      <c r="WYA195"/>
      <c r="WYB195"/>
      <c r="WYC195"/>
      <c r="WYD195"/>
      <c r="WYE195"/>
      <c r="WYF195"/>
      <c r="WYG195"/>
      <c r="WYH195"/>
      <c r="WYI195"/>
      <c r="WYJ195"/>
      <c r="WYK195"/>
      <c r="WYL195"/>
      <c r="WYM195"/>
      <c r="WYN195"/>
      <c r="WYO195"/>
      <c r="WYP195"/>
      <c r="WYQ195"/>
      <c r="WYR195"/>
      <c r="WYS195"/>
      <c r="WYT195"/>
      <c r="WYU195"/>
      <c r="WYV195"/>
      <c r="WYW195"/>
      <c r="WYX195"/>
      <c r="WYY195"/>
      <c r="WYZ195"/>
      <c r="WZA195"/>
      <c r="WZB195"/>
      <c r="WZC195"/>
      <c r="WZD195"/>
      <c r="WZE195"/>
      <c r="WZF195"/>
      <c r="WZG195"/>
      <c r="WZH195"/>
      <c r="WZI195"/>
      <c r="WZJ195"/>
      <c r="WZK195"/>
      <c r="WZL195"/>
      <c r="WZM195"/>
      <c r="WZN195"/>
      <c r="WZO195"/>
      <c r="WZP195"/>
      <c r="WZQ195"/>
      <c r="WZR195"/>
      <c r="WZS195"/>
      <c r="WZT195"/>
      <c r="WZU195"/>
      <c r="WZV195"/>
      <c r="WZW195"/>
      <c r="WZX195"/>
      <c r="WZY195"/>
      <c r="WZZ195"/>
      <c r="XAA195"/>
      <c r="XAB195"/>
      <c r="XAC195"/>
      <c r="XAD195"/>
      <c r="XAE195"/>
      <c r="XAF195"/>
      <c r="XAG195"/>
      <c r="XAH195"/>
      <c r="XAI195"/>
      <c r="XAJ195"/>
      <c r="XAK195"/>
      <c r="XAL195"/>
      <c r="XAM195"/>
      <c r="XAN195"/>
      <c r="XAO195"/>
      <c r="XAP195"/>
      <c r="XAQ195"/>
      <c r="XAR195"/>
      <c r="XAS195"/>
      <c r="XAT195"/>
      <c r="XAU195"/>
      <c r="XAV195"/>
      <c r="XAW195"/>
      <c r="XAX195"/>
      <c r="XAY195"/>
      <c r="XAZ195"/>
      <c r="XBA195"/>
      <c r="XBB195"/>
      <c r="XBC195"/>
      <c r="XBD195"/>
      <c r="XBE195"/>
      <c r="XBF195"/>
      <c r="XBG195"/>
      <c r="XBH195"/>
      <c r="XBI195"/>
      <c r="XBJ195"/>
      <c r="XBK195"/>
      <c r="XBL195"/>
      <c r="XBM195"/>
      <c r="XBN195"/>
      <c r="XBO195"/>
      <c r="XBP195"/>
      <c r="XBQ195"/>
      <c r="XBR195"/>
      <c r="XBS195"/>
      <c r="XBT195"/>
      <c r="XBU195"/>
      <c r="XBV195"/>
      <c r="XBW195"/>
      <c r="XBX195"/>
      <c r="XBY195"/>
      <c r="XBZ195"/>
      <c r="XCA195"/>
      <c r="XCB195"/>
      <c r="XCC195"/>
      <c r="XCD195"/>
      <c r="XCE195"/>
      <c r="XCF195"/>
      <c r="XCG195"/>
      <c r="XCH195"/>
      <c r="XCI195"/>
      <c r="XCJ195"/>
      <c r="XCK195"/>
      <c r="XCL195"/>
      <c r="XCM195"/>
      <c r="XCN195"/>
      <c r="XCO195"/>
      <c r="XCP195"/>
      <c r="XCQ195"/>
      <c r="XCR195"/>
      <c r="XCS195"/>
      <c r="XCT195"/>
      <c r="XCU195"/>
      <c r="XCV195"/>
      <c r="XCW195"/>
      <c r="XCX195"/>
      <c r="XCY195"/>
      <c r="XCZ195"/>
      <c r="XDA195"/>
      <c r="XDB195"/>
      <c r="XDC195"/>
      <c r="XDD195"/>
      <c r="XDE195"/>
      <c r="XDF195"/>
      <c r="XDG195"/>
      <c r="XDH195"/>
      <c r="XDI195"/>
      <c r="XDJ195"/>
      <c r="XDK195"/>
      <c r="XDL195"/>
      <c r="XDM195"/>
      <c r="XDN195"/>
      <c r="XDO195"/>
      <c r="XDP195"/>
      <c r="XDQ195"/>
      <c r="XDR195"/>
      <c r="XDS195"/>
      <c r="XDT195"/>
      <c r="XDU195"/>
      <c r="XDV195"/>
      <c r="XDW195"/>
      <c r="XDX195"/>
      <c r="XDY195"/>
      <c r="XDZ195"/>
      <c r="XEA195"/>
      <c r="XEB195"/>
      <c r="XEC195"/>
      <c r="XED195"/>
    </row>
    <row r="196" spans="1:16358" x14ac:dyDescent="0.25">
      <c r="A196" s="165" t="s">
        <v>435</v>
      </c>
      <c r="B196" s="165"/>
    </row>
    <row r="197" spans="1:16358" s="114" customFormat="1" ht="11.25" x14ac:dyDescent="0.2">
      <c r="A197" s="164" t="s">
        <v>441</v>
      </c>
      <c r="B197" s="164"/>
      <c r="C197" s="164"/>
      <c r="D197" s="164"/>
      <c r="E197" s="164"/>
      <c r="F197" s="164"/>
      <c r="G197" s="164"/>
    </row>
    <row r="198" spans="1:16358" s="114" customFormat="1" ht="24.75" customHeight="1" x14ac:dyDescent="0.25">
      <c r="A198" s="158" t="s">
        <v>442</v>
      </c>
      <c r="B198" s="159"/>
      <c r="C198" s="159"/>
      <c r="D198" s="159"/>
      <c r="E198" s="159"/>
      <c r="F198" s="159"/>
      <c r="G198" s="159"/>
      <c r="H198" s="159"/>
      <c r="I198" s="159"/>
      <c r="J198" s="159"/>
    </row>
    <row r="199" spans="1:16358" s="114" customFormat="1" x14ac:dyDescent="0.25">
      <c r="A199" s="118"/>
      <c r="B199" s="119"/>
      <c r="C199" s="119"/>
      <c r="D199" s="119"/>
      <c r="E199" s="119"/>
      <c r="F199" s="119"/>
      <c r="G199" s="119"/>
      <c r="H199" s="119"/>
      <c r="I199" s="119"/>
      <c r="J199" s="119"/>
    </row>
    <row r="200" spans="1:16358" s="114" customFormat="1" ht="11.25" x14ac:dyDescent="0.2">
      <c r="A200" s="153" t="s">
        <v>5</v>
      </c>
      <c r="B200" s="153"/>
    </row>
  </sheetData>
  <mergeCells count="41">
    <mergeCell ref="A2:B2"/>
    <mergeCell ref="A5:B5"/>
    <mergeCell ref="A197:G197"/>
    <mergeCell ref="A196:B196"/>
    <mergeCell ref="A6:B6"/>
    <mergeCell ref="C6:G6"/>
    <mergeCell ref="A7:B7"/>
    <mergeCell ref="C7:G7"/>
    <mergeCell ref="A125:D125"/>
    <mergeCell ref="A57:B57"/>
    <mergeCell ref="A104:B104"/>
    <mergeCell ref="A31:D31"/>
    <mergeCell ref="A102:F102"/>
    <mergeCell ref="A172:D172"/>
    <mergeCell ref="A151:C151"/>
    <mergeCell ref="K102:L102"/>
    <mergeCell ref="P102:V102"/>
    <mergeCell ref="A1:F1"/>
    <mergeCell ref="P1:V1"/>
    <mergeCell ref="A3:F3"/>
    <mergeCell ref="K3:L3"/>
    <mergeCell ref="P3:V3"/>
    <mergeCell ref="A54:F54"/>
    <mergeCell ref="P54:V54"/>
    <mergeCell ref="A55:F55"/>
    <mergeCell ref="K55:L55"/>
    <mergeCell ref="P55:V55"/>
    <mergeCell ref="A101:F101"/>
    <mergeCell ref="P101:V101"/>
    <mergeCell ref="A10:B10"/>
    <mergeCell ref="A78:D78"/>
    <mergeCell ref="A200:B200"/>
    <mergeCell ref="A148:F148"/>
    <mergeCell ref="P148:V148"/>
    <mergeCell ref="A149:F149"/>
    <mergeCell ref="K149:L149"/>
    <mergeCell ref="P149:V149"/>
    <mergeCell ref="A198:J198"/>
    <mergeCell ref="A194:F194"/>
    <mergeCell ref="K194:L194"/>
    <mergeCell ref="P194:V194"/>
  </mergeCells>
  <hyperlinks>
    <hyperlink ref="K3" display="Back to contents page "/>
    <hyperlink ref="K3:L3" location="Contents!A1" display="Back to contents page "/>
    <hyperlink ref="K55" display="Back to contents page "/>
    <hyperlink ref="K55:L55" location="Contents!A1" display="Back to contents page "/>
    <hyperlink ref="K102" display="Back to contents page "/>
    <hyperlink ref="K102:L102" location="Contents!A1" display="Back to contents page "/>
    <hyperlink ref="K149" display="Back to contents page "/>
    <hyperlink ref="K149:L149" location="Contents!A1" display="Back to contents page "/>
    <hyperlink ref="A6:B6" location="'Aberdeen City'!A32" display="1. Total Fertility Rate (All persons)"/>
    <hyperlink ref="C6:G6" location="'Aberdeen City'!A79" display="2. Standardised Mortality Ratio (All Persons)"/>
    <hyperlink ref="A7:B7" location="'Aberdeen City'!A126" display="3. Life Expectancy (All Persons)"/>
    <hyperlink ref="C7:G7" location="'Aberdeen City'!A173" display="4. Net migration and other changes (All Persons)"/>
    <hyperlink ref="K194" display="Back to contents page "/>
    <hyperlink ref="K194:L194" location="Contents!A1" display="Back to contents page "/>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List Box 2">
              <controlPr defaultSize="0" autoLine="0" autoPict="0">
                <anchor moveWithCells="1">
                  <from>
                    <xdr:col>0</xdr:col>
                    <xdr:colOff>247650</xdr:colOff>
                    <xdr:row>31</xdr:row>
                    <xdr:rowOff>28575</xdr:rowOff>
                  </from>
                  <to>
                    <xdr:col>1</xdr:col>
                    <xdr:colOff>1781175</xdr:colOff>
                    <xdr:row>51</xdr:row>
                    <xdr:rowOff>142875</xdr:rowOff>
                  </to>
                </anchor>
              </controlPr>
            </control>
          </mc:Choice>
        </mc:AlternateContent>
        <mc:AlternateContent xmlns:mc="http://schemas.openxmlformats.org/markup-compatibility/2006">
          <mc:Choice Requires="x14">
            <control shapeId="4099" r:id="rId5" name="List Box 3">
              <controlPr defaultSize="0" autoLine="0" autoPict="0">
                <anchor moveWithCells="1">
                  <from>
                    <xdr:col>0</xdr:col>
                    <xdr:colOff>171450</xdr:colOff>
                    <xdr:row>78</xdr:row>
                    <xdr:rowOff>38100</xdr:rowOff>
                  </from>
                  <to>
                    <xdr:col>1</xdr:col>
                    <xdr:colOff>1609725</xdr:colOff>
                    <xdr:row>98</xdr:row>
                    <xdr:rowOff>76200</xdr:rowOff>
                  </to>
                </anchor>
              </controlPr>
            </control>
          </mc:Choice>
        </mc:AlternateContent>
        <mc:AlternateContent xmlns:mc="http://schemas.openxmlformats.org/markup-compatibility/2006">
          <mc:Choice Requires="x14">
            <control shapeId="4101" r:id="rId6" name="List Box 5">
              <controlPr defaultSize="0" autoLine="0" autoPict="0">
                <anchor moveWithCells="1">
                  <from>
                    <xdr:col>0</xdr:col>
                    <xdr:colOff>95250</xdr:colOff>
                    <xdr:row>125</xdr:row>
                    <xdr:rowOff>9525</xdr:rowOff>
                  </from>
                  <to>
                    <xdr:col>1</xdr:col>
                    <xdr:colOff>1562100</xdr:colOff>
                    <xdr:row>145</xdr:row>
                    <xdr:rowOff>180975</xdr:rowOff>
                  </to>
                </anchor>
              </controlPr>
            </control>
          </mc:Choice>
        </mc:AlternateContent>
        <mc:AlternateContent xmlns:mc="http://schemas.openxmlformats.org/markup-compatibility/2006">
          <mc:Choice Requires="x14">
            <control shapeId="4103" r:id="rId7" name="List Box 7">
              <controlPr defaultSize="0" autoLine="0" autoPict="0">
                <anchor moveWithCells="1">
                  <from>
                    <xdr:col>0</xdr:col>
                    <xdr:colOff>114300</xdr:colOff>
                    <xdr:row>172</xdr:row>
                    <xdr:rowOff>9525</xdr:rowOff>
                  </from>
                  <to>
                    <xdr:col>1</xdr:col>
                    <xdr:colOff>1495425</xdr:colOff>
                    <xdr:row>192</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XED16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31</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337</v>
      </c>
      <c r="C13" s="48">
        <v>1.7995035648345947</v>
      </c>
      <c r="D13" s="49">
        <v>1.8067500591278076</v>
      </c>
      <c r="E13" s="49">
        <v>1.8177231550216675</v>
      </c>
      <c r="F13" s="49">
        <v>1.8313143253326416</v>
      </c>
      <c r="G13" s="49">
        <v>1.84228515625</v>
      </c>
      <c r="H13" s="49">
        <v>1.8511888980865479</v>
      </c>
      <c r="I13" s="49">
        <v>1.857416033744812</v>
      </c>
      <c r="J13" s="50">
        <v>1.8623095750808716</v>
      </c>
      <c r="K13" s="50">
        <v>1.8674405813217163</v>
      </c>
      <c r="L13" s="50">
        <v>1.8724930286407471</v>
      </c>
      <c r="M13" s="50">
        <v>1.8785701990127563</v>
      </c>
      <c r="N13" s="50">
        <v>1.8859115839004517</v>
      </c>
      <c r="O13" s="50">
        <v>1.8931567668914795</v>
      </c>
      <c r="P13" s="50">
        <v>1.9004393815994263</v>
      </c>
      <c r="Q13" s="50">
        <v>1.9060906171798706</v>
      </c>
      <c r="R13" s="50">
        <v>1.9104344844818115</v>
      </c>
      <c r="S13" s="50">
        <v>1.914961576461792</v>
      </c>
      <c r="T13" s="50">
        <v>1.9209246635437012</v>
      </c>
      <c r="U13" s="50">
        <v>1.9254401922225952</v>
      </c>
      <c r="V13" s="50">
        <v>1.925227165222168</v>
      </c>
      <c r="W13" s="50">
        <v>1.924909234046936</v>
      </c>
      <c r="X13" s="50">
        <v>1.9247853755950928</v>
      </c>
      <c r="Y13" s="50">
        <v>1.9248291254043579</v>
      </c>
      <c r="Z13" s="50">
        <v>1.9250410795211792</v>
      </c>
      <c r="AA13" s="51">
        <v>1.9249671697616577</v>
      </c>
    </row>
    <row r="14" spans="1:27" x14ac:dyDescent="0.25">
      <c r="A14" s="19">
        <v>2</v>
      </c>
      <c r="B14" s="16" t="s">
        <v>338</v>
      </c>
      <c r="C14" s="48">
        <v>1.5213985443115234</v>
      </c>
      <c r="D14" s="49">
        <v>1.5275249481201172</v>
      </c>
      <c r="E14" s="49">
        <v>1.5368022918701172</v>
      </c>
      <c r="F14" s="49">
        <v>1.5482929944992065</v>
      </c>
      <c r="G14" s="49">
        <v>1.5575683116912842</v>
      </c>
      <c r="H14" s="49">
        <v>1.5650960206985474</v>
      </c>
      <c r="I14" s="49">
        <v>1.5703608989715576</v>
      </c>
      <c r="J14" s="50">
        <v>1.5744980573654175</v>
      </c>
      <c r="K14" s="50">
        <v>1.5788360834121704</v>
      </c>
      <c r="L14" s="50">
        <v>1.5831077098846436</v>
      </c>
      <c r="M14" s="50">
        <v>1.5882457494735718</v>
      </c>
      <c r="N14" s="50">
        <v>1.5944525003433228</v>
      </c>
      <c r="O14" s="50">
        <v>1.6005780696868896</v>
      </c>
      <c r="P14" s="50">
        <v>1.6067351102828979</v>
      </c>
      <c r="Q14" s="50">
        <v>1.6115130186080933</v>
      </c>
      <c r="R14" s="50">
        <v>1.6151854991912842</v>
      </c>
      <c r="S14" s="50">
        <v>1.6190130710601807</v>
      </c>
      <c r="T14" s="50">
        <v>1.6240544319152832</v>
      </c>
      <c r="U14" s="50">
        <v>1.6278722286224365</v>
      </c>
      <c r="V14" s="50">
        <v>1.6276919841766357</v>
      </c>
      <c r="W14" s="50">
        <v>1.6274232864379883</v>
      </c>
      <c r="X14" s="50">
        <v>1.6273185014724731</v>
      </c>
      <c r="Y14" s="50">
        <v>1.6273554563522339</v>
      </c>
      <c r="Z14" s="50">
        <v>1.6275347471237183</v>
      </c>
      <c r="AA14" s="51">
        <v>1.6274722814559937</v>
      </c>
    </row>
    <row r="15" spans="1:27" x14ac:dyDescent="0.25">
      <c r="A15" s="19">
        <v>3</v>
      </c>
      <c r="B15" s="16" t="s">
        <v>339</v>
      </c>
      <c r="C15" s="48">
        <v>1.8485809564590454</v>
      </c>
      <c r="D15" s="49">
        <v>1.8560249805450439</v>
      </c>
      <c r="E15" s="49">
        <v>1.8672974109649658</v>
      </c>
      <c r="F15" s="49">
        <v>1.8812592029571533</v>
      </c>
      <c r="G15" s="49">
        <v>1.8925292491912842</v>
      </c>
      <c r="H15" s="49">
        <v>1.901675820350647</v>
      </c>
      <c r="I15" s="49">
        <v>1.9080729484558105</v>
      </c>
      <c r="J15" s="50">
        <v>1.9130998849868774</v>
      </c>
      <c r="K15" s="50">
        <v>1.9183707237243652</v>
      </c>
      <c r="L15" s="50">
        <v>1.9235610961914063</v>
      </c>
      <c r="M15" s="50">
        <v>1.9298039674758911</v>
      </c>
      <c r="N15" s="50">
        <v>1.9373455047607422</v>
      </c>
      <c r="O15" s="50">
        <v>1.9447883367538452</v>
      </c>
      <c r="P15" s="50">
        <v>1.9522695541381836</v>
      </c>
      <c r="Q15" s="50">
        <v>1.9580749273300171</v>
      </c>
      <c r="R15" s="50">
        <v>1.9625372886657715</v>
      </c>
      <c r="S15" s="50">
        <v>1.9671878814697266</v>
      </c>
      <c r="T15" s="50">
        <v>1.9733134508132935</v>
      </c>
      <c r="U15" s="50">
        <v>1.977952241897583</v>
      </c>
      <c r="V15" s="50">
        <v>1.9777332544326782</v>
      </c>
      <c r="W15" s="50">
        <v>1.9774067401885986</v>
      </c>
      <c r="X15" s="50">
        <v>1.9772795438766479</v>
      </c>
      <c r="Y15" s="50">
        <v>1.977324366569519</v>
      </c>
      <c r="Z15" s="50">
        <v>1.9775422811508179</v>
      </c>
      <c r="AA15" s="51">
        <v>1.9774662256240845</v>
      </c>
    </row>
    <row r="16" spans="1:27" x14ac:dyDescent="0.25">
      <c r="A16" s="19">
        <v>4</v>
      </c>
      <c r="B16" s="16" t="s">
        <v>340</v>
      </c>
      <c r="C16" s="52">
        <v>1.635912299156189</v>
      </c>
      <c r="D16" s="50">
        <v>1.6425000429153442</v>
      </c>
      <c r="E16" s="50">
        <v>1.6524755954742432</v>
      </c>
      <c r="F16" s="50">
        <v>1.6648311614990234</v>
      </c>
      <c r="G16" s="50">
        <v>1.6748046875</v>
      </c>
      <c r="H16" s="50">
        <v>1.682898998260498</v>
      </c>
      <c r="I16" s="50">
        <v>1.6885601282119751</v>
      </c>
      <c r="J16" s="50">
        <v>1.6930086612701416</v>
      </c>
      <c r="K16" s="50">
        <v>1.6976732015609741</v>
      </c>
      <c r="L16" s="50">
        <v>1.7022664546966553</v>
      </c>
      <c r="M16" s="50">
        <v>1.7077910900115967</v>
      </c>
      <c r="N16" s="50">
        <v>1.7144650220870972</v>
      </c>
      <c r="O16" s="50">
        <v>1.7210515737533569</v>
      </c>
      <c r="P16" s="50">
        <v>1.7276721000671387</v>
      </c>
      <c r="Q16" s="50">
        <v>1.7328096628189087</v>
      </c>
      <c r="R16" s="50">
        <v>1.7367587089538574</v>
      </c>
      <c r="S16" s="50">
        <v>1.740874171257019</v>
      </c>
      <c r="T16" s="50">
        <v>1.7462950944900513</v>
      </c>
      <c r="U16" s="50">
        <v>1.750400185585022</v>
      </c>
      <c r="V16" s="50">
        <v>1.750206470489502</v>
      </c>
      <c r="W16" s="50">
        <v>1.7499175071716309</v>
      </c>
      <c r="X16" s="50">
        <v>1.7498048543930054</v>
      </c>
      <c r="Y16" s="50">
        <v>1.7498445510864258</v>
      </c>
      <c r="Z16" s="50">
        <v>1.7500373125076294</v>
      </c>
      <c r="AA16" s="51">
        <v>1.7499700784683228</v>
      </c>
    </row>
    <row r="17" spans="1:27" x14ac:dyDescent="0.25">
      <c r="A17" s="19">
        <v>5</v>
      </c>
      <c r="B17" s="16" t="s">
        <v>341</v>
      </c>
      <c r="C17" s="52">
        <v>1.6686305999755859</v>
      </c>
      <c r="D17" s="50">
        <v>1.6753499507904053</v>
      </c>
      <c r="E17" s="50">
        <v>1.6855251789093018</v>
      </c>
      <c r="F17" s="50">
        <v>1.6981277465820312</v>
      </c>
      <c r="G17" s="50">
        <v>1.7083007097244263</v>
      </c>
      <c r="H17" s="50">
        <v>1.7165569067001343</v>
      </c>
      <c r="I17" s="50">
        <v>1.7223312854766846</v>
      </c>
      <c r="J17" s="50">
        <v>1.7268688678741455</v>
      </c>
      <c r="K17" s="50">
        <v>1.7316267490386963</v>
      </c>
      <c r="L17" s="50">
        <v>1.7363117933273315</v>
      </c>
      <c r="M17" s="50">
        <v>1.7419469356536865</v>
      </c>
      <c r="N17" s="50">
        <v>1.7487543821334839</v>
      </c>
      <c r="O17" s="50">
        <v>1.7554726600646973</v>
      </c>
      <c r="P17" s="50">
        <v>1.7622256278991699</v>
      </c>
      <c r="Q17" s="50">
        <v>1.7674658298492432</v>
      </c>
      <c r="R17" s="50">
        <v>1.7714937925338745</v>
      </c>
      <c r="S17" s="50">
        <v>1.7756917476654053</v>
      </c>
      <c r="T17" s="50">
        <v>1.7812210321426392</v>
      </c>
      <c r="U17" s="50">
        <v>1.7854082584381104</v>
      </c>
      <c r="V17" s="50">
        <v>1.7852106094360352</v>
      </c>
      <c r="W17" s="50">
        <v>1.7849158048629761</v>
      </c>
      <c r="X17" s="50">
        <v>1.7848010063171387</v>
      </c>
      <c r="Y17" s="50">
        <v>1.7848415374755859</v>
      </c>
      <c r="Z17" s="50">
        <v>1.7850381135940552</v>
      </c>
      <c r="AA17" s="51">
        <v>1.7849695682525635</v>
      </c>
    </row>
    <row r="18" spans="1:27" x14ac:dyDescent="0.25">
      <c r="A18" s="20">
        <v>6</v>
      </c>
      <c r="B18" s="17" t="s">
        <v>342</v>
      </c>
      <c r="C18" s="53">
        <v>1.6195532083511353</v>
      </c>
      <c r="D18" s="54">
        <v>1.6260750293731689</v>
      </c>
      <c r="E18" s="54">
        <v>1.6359509229660034</v>
      </c>
      <c r="F18" s="54">
        <v>1.6481828689575195</v>
      </c>
      <c r="G18" s="54">
        <v>1.6580566167831421</v>
      </c>
      <c r="H18" s="54">
        <v>1.6660699844360352</v>
      </c>
      <c r="I18" s="54">
        <v>1.6716744899749756</v>
      </c>
      <c r="J18" s="54">
        <v>1.6760785579681396</v>
      </c>
      <c r="K18" s="54">
        <v>1.6806964874267578</v>
      </c>
      <c r="L18" s="54">
        <v>1.6852437257766724</v>
      </c>
      <c r="M18" s="54">
        <v>1.6907131671905518</v>
      </c>
      <c r="N18" s="54">
        <v>1.6973203420639038</v>
      </c>
      <c r="O18" s="54">
        <v>1.7038410902023315</v>
      </c>
      <c r="P18" s="54">
        <v>1.7103954553604126</v>
      </c>
      <c r="Q18" s="54">
        <v>1.7154815196990967</v>
      </c>
      <c r="R18" s="54">
        <v>1.7193911075592041</v>
      </c>
      <c r="S18" s="54">
        <v>1.7234654426574707</v>
      </c>
      <c r="T18" s="54">
        <v>1.7288321256637573</v>
      </c>
      <c r="U18" s="54">
        <v>1.7328962087631226</v>
      </c>
      <c r="V18" s="54">
        <v>1.7327044010162354</v>
      </c>
      <c r="W18" s="54">
        <v>1.7324182987213135</v>
      </c>
      <c r="X18" s="54">
        <v>1.7323068380355835</v>
      </c>
      <c r="Y18" s="54">
        <v>1.7323461771011353</v>
      </c>
      <c r="Z18" s="54">
        <v>1.7325370311737061</v>
      </c>
      <c r="AA18" s="55">
        <v>1.7324703931808472</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Ayr North and Former Coalfield Communities</v>
      </c>
      <c r="C22" s="64">
        <f>VLOOKUP($A22,$A$13:$AA$18,3)</f>
        <v>1.7995035648345947</v>
      </c>
      <c r="D22" s="64">
        <f>VLOOKUP($A22,$A$13:$AA$18,4)</f>
        <v>1.8067500591278076</v>
      </c>
      <c r="E22" s="64">
        <f>VLOOKUP($A22,$A$13:$AA$18,5)</f>
        <v>1.8177231550216675</v>
      </c>
      <c r="F22" s="64">
        <f>VLOOKUP($A22,$A$13:$AA$18,6)</f>
        <v>1.8313143253326416</v>
      </c>
      <c r="G22" s="64">
        <f>VLOOKUP($A22,$A$13:$AA$18,7)</f>
        <v>1.84228515625</v>
      </c>
      <c r="H22" s="64">
        <f>VLOOKUP($A22,$A$13:$AA$18,8)</f>
        <v>1.8511888980865479</v>
      </c>
      <c r="I22" s="64">
        <f>VLOOKUP($A22,$A$13:$AA$18,9)</f>
        <v>1.857416033744812</v>
      </c>
      <c r="J22" s="64">
        <f>VLOOKUP($A22,$A$13:$AA$18,10)</f>
        <v>1.8623095750808716</v>
      </c>
      <c r="K22" s="64">
        <f>VLOOKUP($A22,$A$13:$AA$18,11)</f>
        <v>1.8674405813217163</v>
      </c>
      <c r="L22" s="64">
        <f>VLOOKUP($A22,$A$13:$AA$18,12)</f>
        <v>1.8724930286407471</v>
      </c>
      <c r="M22" s="64">
        <f>VLOOKUP($A22,$A$13:$AA$18,13)</f>
        <v>1.8785701990127563</v>
      </c>
      <c r="N22" s="64">
        <f>VLOOKUP($A22,$A$13:$AA$18,14)</f>
        <v>1.8859115839004517</v>
      </c>
      <c r="O22" s="64">
        <f>VLOOKUP($A22,$A$13:$AA$18,15)</f>
        <v>1.8931567668914795</v>
      </c>
      <c r="P22" s="64">
        <f>VLOOKUP($A22,$A$13:$AA$18,16)</f>
        <v>1.9004393815994263</v>
      </c>
      <c r="Q22" s="64">
        <f>VLOOKUP($A22,$A$13:$AA$18,17)</f>
        <v>1.9060906171798706</v>
      </c>
      <c r="R22" s="64">
        <f>VLOOKUP($A22,$A$13:$AA$18,18)</f>
        <v>1.9104344844818115</v>
      </c>
      <c r="S22" s="64">
        <f>VLOOKUP($A22,$A$13:$AA$18,19)</f>
        <v>1.914961576461792</v>
      </c>
      <c r="T22" s="64">
        <f>VLOOKUP($A22,$A$13:$AA$18,20)</f>
        <v>1.9209246635437012</v>
      </c>
      <c r="U22" s="64">
        <f>VLOOKUP($A22,$A$13:$AA$18,21)</f>
        <v>1.9254401922225952</v>
      </c>
      <c r="V22" s="64">
        <f>VLOOKUP($A22,$A$13:$AA$18,22)</f>
        <v>1.925227165222168</v>
      </c>
      <c r="W22" s="64">
        <f>VLOOKUP($A22,$A$13:$AA$18,23)</f>
        <v>1.924909234046936</v>
      </c>
      <c r="X22" s="64">
        <f>VLOOKUP($A22,$A$13:$AA$18,24)</f>
        <v>1.9247853755950928</v>
      </c>
      <c r="Y22" s="64">
        <f>VLOOKUP($A22,$A$13:$AA$18,25)</f>
        <v>1.9248291254043579</v>
      </c>
      <c r="Z22" s="64">
        <f>VLOOKUP($A22,$A$13:$AA$18,26)</f>
        <v>1.9250410795211792</v>
      </c>
      <c r="AA22" s="65">
        <f>VLOOKUP($A22,$A$13:$AA$18,27)</f>
        <v>1.9249671697616577</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 customHeight="1"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31</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5" t="s">
        <v>84</v>
      </c>
      <c r="B50" s="15"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337</v>
      </c>
      <c r="C51" s="56">
        <v>133.45578002929687</v>
      </c>
      <c r="D51" s="57">
        <v>124</v>
      </c>
      <c r="E51" s="57">
        <v>121.07875061035156</v>
      </c>
      <c r="F51" s="57">
        <v>118.10305023193359</v>
      </c>
      <c r="G51" s="57">
        <v>115.32494354248047</v>
      </c>
      <c r="H51" s="57">
        <v>112.76816558837891</v>
      </c>
      <c r="I51" s="57">
        <v>110.39131927490234</v>
      </c>
      <c r="J51" s="58">
        <v>108.07051849365234</v>
      </c>
      <c r="K51" s="58">
        <v>105.85784912109375</v>
      </c>
      <c r="L51" s="58">
        <v>103.75318908691406</v>
      </c>
      <c r="M51" s="58">
        <v>101.76894378662109</v>
      </c>
      <c r="N51" s="58">
        <v>99.945892333984375</v>
      </c>
      <c r="O51" s="58">
        <v>98.185020446777344</v>
      </c>
      <c r="P51" s="58">
        <v>96.514129638671875</v>
      </c>
      <c r="Q51" s="58">
        <v>94.912582397460938</v>
      </c>
      <c r="R51" s="58">
        <v>93.399490356445313</v>
      </c>
      <c r="S51" s="58">
        <v>91.995803833007813</v>
      </c>
      <c r="T51" s="58">
        <v>90.638954162597656</v>
      </c>
      <c r="U51" s="58">
        <v>89.349090576171875</v>
      </c>
      <c r="V51" s="58">
        <v>88.134597778320312</v>
      </c>
      <c r="W51" s="58">
        <v>86.927177429199219</v>
      </c>
      <c r="X51" s="58">
        <v>85.757972717285156</v>
      </c>
      <c r="Y51" s="58">
        <v>84.664573669433594</v>
      </c>
      <c r="Z51" s="58">
        <v>83.646873474121094</v>
      </c>
      <c r="AA51" s="59">
        <v>82.686515808105469</v>
      </c>
    </row>
    <row r="52" spans="1:27" x14ac:dyDescent="0.25">
      <c r="A52" s="19">
        <v>2</v>
      </c>
      <c r="B52" s="16" t="s">
        <v>338</v>
      </c>
      <c r="C52" s="48">
        <v>102.32356262207031</v>
      </c>
      <c r="D52" s="49">
        <v>95</v>
      </c>
      <c r="E52" s="49">
        <v>92.819389343261719</v>
      </c>
      <c r="F52" s="49">
        <v>90.552352905273437</v>
      </c>
      <c r="G52" s="49">
        <v>88.411369323730469</v>
      </c>
      <c r="H52" s="49">
        <v>86.413284301757813</v>
      </c>
      <c r="I52" s="49">
        <v>84.566131591796875</v>
      </c>
      <c r="J52" s="50">
        <v>82.759803771972656</v>
      </c>
      <c r="K52" s="50">
        <v>80.995330810546875</v>
      </c>
      <c r="L52" s="50">
        <v>79.332504272460938</v>
      </c>
      <c r="M52" s="50">
        <v>77.774642944335937</v>
      </c>
      <c r="N52" s="50">
        <v>76.339591979980469</v>
      </c>
      <c r="O52" s="50">
        <v>74.950355529785156</v>
      </c>
      <c r="P52" s="50">
        <v>73.620399475097656</v>
      </c>
      <c r="Q52" s="50">
        <v>72.354385375976563</v>
      </c>
      <c r="R52" s="50">
        <v>71.158676147460938</v>
      </c>
      <c r="S52" s="50">
        <v>70.057174682617188</v>
      </c>
      <c r="T52" s="50">
        <v>69.008872985839844</v>
      </c>
      <c r="U52" s="50">
        <v>68.012977600097656</v>
      </c>
      <c r="V52" s="50">
        <v>67.073196411132813</v>
      </c>
      <c r="W52" s="50">
        <v>66.153526306152344</v>
      </c>
      <c r="X52" s="50">
        <v>65.257034301757813</v>
      </c>
      <c r="Y52" s="50">
        <v>64.428558349609375</v>
      </c>
      <c r="Z52" s="50">
        <v>63.663341522216797</v>
      </c>
      <c r="AA52" s="51">
        <v>62.955051422119141</v>
      </c>
    </row>
    <row r="53" spans="1:27" x14ac:dyDescent="0.25">
      <c r="A53" s="19">
        <v>3</v>
      </c>
      <c r="B53" s="16" t="s">
        <v>339</v>
      </c>
      <c r="C53" s="48">
        <v>111.94978332519531</v>
      </c>
      <c r="D53" s="49">
        <v>104</v>
      </c>
      <c r="E53" s="49">
        <v>101.56611633300781</v>
      </c>
      <c r="F53" s="49">
        <v>99.086227416992188</v>
      </c>
      <c r="G53" s="49">
        <v>96.757728576660156</v>
      </c>
      <c r="H53" s="49">
        <v>94.58563232421875</v>
      </c>
      <c r="I53" s="49">
        <v>92.5537109375</v>
      </c>
      <c r="J53" s="50">
        <v>90.587532043457031</v>
      </c>
      <c r="K53" s="50">
        <v>88.659202575683594</v>
      </c>
      <c r="L53" s="50">
        <v>86.827735900878906</v>
      </c>
      <c r="M53" s="50">
        <v>85.129310607910156</v>
      </c>
      <c r="N53" s="50">
        <v>83.5543212890625</v>
      </c>
      <c r="O53" s="50">
        <v>82.056655883789063</v>
      </c>
      <c r="P53" s="50">
        <v>80.613998413085937</v>
      </c>
      <c r="Q53" s="50">
        <v>79.236656188964844</v>
      </c>
      <c r="R53" s="50">
        <v>77.939163208007812</v>
      </c>
      <c r="S53" s="50">
        <v>76.7423095703125</v>
      </c>
      <c r="T53" s="50">
        <v>75.604637145996094</v>
      </c>
      <c r="U53" s="50">
        <v>74.502647399902344</v>
      </c>
      <c r="V53" s="50">
        <v>73.465911865234375</v>
      </c>
      <c r="W53" s="50">
        <v>72.451766967773438</v>
      </c>
      <c r="X53" s="50">
        <v>71.482147216796875</v>
      </c>
      <c r="Y53" s="50">
        <v>70.573631286621094</v>
      </c>
      <c r="Z53" s="50">
        <v>69.741043090820313</v>
      </c>
      <c r="AA53" s="51">
        <v>68.968338012695312</v>
      </c>
    </row>
    <row r="54" spans="1:27" x14ac:dyDescent="0.25">
      <c r="A54" s="19">
        <v>4</v>
      </c>
      <c r="B54" s="16" t="s">
        <v>340</v>
      </c>
      <c r="C54" s="52">
        <v>104.31624603271484</v>
      </c>
      <c r="D54" s="50">
        <v>97</v>
      </c>
      <c r="E54" s="50">
        <v>94.743606567382813</v>
      </c>
      <c r="F54" s="50">
        <v>92.438766479492188</v>
      </c>
      <c r="G54" s="50">
        <v>90.267684936523438</v>
      </c>
      <c r="H54" s="50">
        <v>88.229347229003906</v>
      </c>
      <c r="I54" s="50">
        <v>86.325431823730469</v>
      </c>
      <c r="J54" s="50">
        <v>84.492691040039062</v>
      </c>
      <c r="K54" s="50">
        <v>82.742141723632812</v>
      </c>
      <c r="L54" s="50">
        <v>81.057281494140625</v>
      </c>
      <c r="M54" s="50">
        <v>79.494430541992188</v>
      </c>
      <c r="N54" s="50">
        <v>78.045265197753906</v>
      </c>
      <c r="O54" s="50">
        <v>76.645156860351563</v>
      </c>
      <c r="P54" s="50">
        <v>75.303825378417969</v>
      </c>
      <c r="Q54" s="50">
        <v>74.014640808105469</v>
      </c>
      <c r="R54" s="50">
        <v>72.798744201660156</v>
      </c>
      <c r="S54" s="50">
        <v>71.662467956542969</v>
      </c>
      <c r="T54" s="50">
        <v>70.585914611816406</v>
      </c>
      <c r="U54" s="50">
        <v>69.557861328125</v>
      </c>
      <c r="V54" s="50">
        <v>68.595405578613281</v>
      </c>
      <c r="W54" s="50">
        <v>67.647628784179688</v>
      </c>
      <c r="X54" s="50">
        <v>66.726371765136719</v>
      </c>
      <c r="Y54" s="50">
        <v>65.878013610839844</v>
      </c>
      <c r="Z54" s="50">
        <v>65.095207214355469</v>
      </c>
      <c r="AA54" s="51">
        <v>64.355903625488281</v>
      </c>
    </row>
    <row r="55" spans="1:27" x14ac:dyDescent="0.25">
      <c r="A55" s="19">
        <v>5</v>
      </c>
      <c r="B55" s="16" t="s">
        <v>341</v>
      </c>
      <c r="C55" s="52">
        <v>102.38162231445312</v>
      </c>
      <c r="D55" s="50">
        <v>95</v>
      </c>
      <c r="E55" s="50">
        <v>92.825927734375</v>
      </c>
      <c r="F55" s="50">
        <v>90.561744689941406</v>
      </c>
      <c r="G55" s="50">
        <v>88.444465637207031</v>
      </c>
      <c r="H55" s="50">
        <v>86.446052551269531</v>
      </c>
      <c r="I55" s="50">
        <v>84.605514526367188</v>
      </c>
      <c r="J55" s="50">
        <v>82.795211791992188</v>
      </c>
      <c r="K55" s="50">
        <v>81.047401428222656</v>
      </c>
      <c r="L55" s="50">
        <v>79.400444030761719</v>
      </c>
      <c r="M55" s="50">
        <v>77.848587036132813</v>
      </c>
      <c r="N55" s="50">
        <v>76.413047790527344</v>
      </c>
      <c r="O55" s="50">
        <v>75.034736633300781</v>
      </c>
      <c r="P55" s="50">
        <v>73.718460083007812</v>
      </c>
      <c r="Q55" s="50">
        <v>72.46331787109375</v>
      </c>
      <c r="R55" s="50">
        <v>71.274124145507813</v>
      </c>
      <c r="S55" s="50">
        <v>70.179756164550781</v>
      </c>
      <c r="T55" s="50">
        <v>69.136680603027344</v>
      </c>
      <c r="U55" s="50">
        <v>68.1458740234375</v>
      </c>
      <c r="V55" s="50">
        <v>67.207389831542969</v>
      </c>
      <c r="W55" s="50">
        <v>66.283981323242188</v>
      </c>
      <c r="X55" s="50">
        <v>65.388229370117187</v>
      </c>
      <c r="Y55" s="50">
        <v>64.558746337890625</v>
      </c>
      <c r="Z55" s="50">
        <v>63.789802551269531</v>
      </c>
      <c r="AA55" s="51">
        <v>63.076938629150391</v>
      </c>
    </row>
    <row r="56" spans="1:27" x14ac:dyDescent="0.25">
      <c r="A56" s="20">
        <v>6</v>
      </c>
      <c r="B56" s="17" t="s">
        <v>342</v>
      </c>
      <c r="C56" s="53">
        <v>101.17958831787109</v>
      </c>
      <c r="D56" s="54">
        <v>94</v>
      </c>
      <c r="E56" s="54">
        <v>91.832801818847656</v>
      </c>
      <c r="F56" s="54">
        <v>89.605819702148438</v>
      </c>
      <c r="G56" s="54">
        <v>87.503677368164063</v>
      </c>
      <c r="H56" s="54">
        <v>85.521980285644531</v>
      </c>
      <c r="I56" s="54">
        <v>83.693374633789063</v>
      </c>
      <c r="J56" s="54">
        <v>81.891006469726563</v>
      </c>
      <c r="K56" s="54">
        <v>80.156440734863281</v>
      </c>
      <c r="L56" s="54">
        <v>78.492988586425781</v>
      </c>
      <c r="M56" s="54">
        <v>76.959335327148437</v>
      </c>
      <c r="N56" s="54">
        <v>75.528633117675781</v>
      </c>
      <c r="O56" s="54">
        <v>74.164863586425781</v>
      </c>
      <c r="P56" s="54">
        <v>72.848823547363281</v>
      </c>
      <c r="Q56" s="54">
        <v>71.600379943847656</v>
      </c>
      <c r="R56" s="54">
        <v>70.413726806640625</v>
      </c>
      <c r="S56" s="54">
        <v>69.324188232421875</v>
      </c>
      <c r="T56" s="54">
        <v>68.276168823242188</v>
      </c>
      <c r="U56" s="54">
        <v>67.279937744140625</v>
      </c>
      <c r="V56" s="54">
        <v>66.344734191894531</v>
      </c>
      <c r="W56" s="54">
        <v>65.434219360351563</v>
      </c>
      <c r="X56" s="54">
        <v>64.551017761230469</v>
      </c>
      <c r="Y56" s="54">
        <v>63.730091094970703</v>
      </c>
      <c r="Z56" s="54">
        <v>62.969989776611328</v>
      </c>
      <c r="AA56" s="55">
        <v>62.274028778076172</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22"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110">
        <v>1</v>
      </c>
      <c r="B60" s="101" t="str">
        <f>VLOOKUP($A$60,$A$51:$AA$56,2)</f>
        <v>Ayr North and Former Coalfield Communities</v>
      </c>
      <c r="C60" s="61">
        <f>VLOOKUP($A$60,$A$51:$AA$56,3)</f>
        <v>133.45578002929687</v>
      </c>
      <c r="D60" s="62">
        <f>VLOOKUP($A$60,$A$51:$AA$56,4)</f>
        <v>124</v>
      </c>
      <c r="E60" s="62">
        <f>VLOOKUP($A$60,$A$51:$AA$56,5)</f>
        <v>121.07875061035156</v>
      </c>
      <c r="F60" s="62">
        <f>VLOOKUP($A$60,$A$51:$AA$56,6)</f>
        <v>118.10305023193359</v>
      </c>
      <c r="G60" s="62">
        <f>VLOOKUP($A$60,$A$51:$AA$56,7)</f>
        <v>115.32494354248047</v>
      </c>
      <c r="H60" s="62">
        <f>VLOOKUP($A$60,$A$51:$AA$56,8)</f>
        <v>112.76816558837891</v>
      </c>
      <c r="I60" s="62">
        <f>VLOOKUP($A$60,$A$51:$AA$56,9)</f>
        <v>110.39131927490234</v>
      </c>
      <c r="J60" s="62">
        <f>VLOOKUP($A$60,$A$51:$AA$56,10)</f>
        <v>108.07051849365234</v>
      </c>
      <c r="K60" s="62">
        <f>VLOOKUP($A$60,$A$51:$AA$56,11)</f>
        <v>105.85784912109375</v>
      </c>
      <c r="L60" s="62">
        <f>VLOOKUP($A$60,$A$51:$AA$56,12)</f>
        <v>103.75318908691406</v>
      </c>
      <c r="M60" s="62">
        <f>VLOOKUP($A$60,$A$51:$AA$56,13)</f>
        <v>101.76894378662109</v>
      </c>
      <c r="N60" s="62">
        <f>VLOOKUP($A$60,$A$51:$AA$56,14)</f>
        <v>99.945892333984375</v>
      </c>
      <c r="O60" s="62">
        <f>VLOOKUP($A$60,$A$51:$AA$56,15)</f>
        <v>98.185020446777344</v>
      </c>
      <c r="P60" s="62">
        <f>VLOOKUP($A$60,$A$51:$AA$56,16)</f>
        <v>96.514129638671875</v>
      </c>
      <c r="Q60" s="62">
        <f>VLOOKUP($A$60,$A$51:$AA$56,17)</f>
        <v>94.912582397460938</v>
      </c>
      <c r="R60" s="62">
        <f>VLOOKUP($A$60,$A$51:$AA$56,18)</f>
        <v>93.399490356445313</v>
      </c>
      <c r="S60" s="62">
        <f>VLOOKUP($A$60,$A$51:$AA$56,19)</f>
        <v>91.995803833007813</v>
      </c>
      <c r="T60" s="62">
        <f>VLOOKUP($A$60,$A$51:$AA$56,20)</f>
        <v>90.638954162597656</v>
      </c>
      <c r="U60" s="62">
        <f>VLOOKUP($A$60,$A$51:$AA$56,21)</f>
        <v>89.349090576171875</v>
      </c>
      <c r="V60" s="62">
        <f>VLOOKUP($A$60,$A$51:$AA$56,22)</f>
        <v>88.134597778320312</v>
      </c>
      <c r="W60" s="62">
        <f>VLOOKUP($A$60,$A$51:$AA$56,23)</f>
        <v>86.927177429199219</v>
      </c>
      <c r="X60" s="62">
        <f>VLOOKUP($A$60,$A$51:$AA$56,24)</f>
        <v>85.757972717285156</v>
      </c>
      <c r="Y60" s="62">
        <f>VLOOKUP($A$60,$A$51:$AA$56,25)</f>
        <v>84.664573669433594</v>
      </c>
      <c r="Z60" s="62">
        <f>VLOOKUP($A$60,$A$51:$AA$56,26)</f>
        <v>83.646873474121094</v>
      </c>
      <c r="AA60" s="63">
        <f>VLOOKUP($A$60,$A$51:$AA$56,27)</f>
        <v>82.686515808105469</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31</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5" t="s">
        <v>84</v>
      </c>
      <c r="B88" s="15"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337</v>
      </c>
      <c r="C89" s="34">
        <v>75.75634765625</v>
      </c>
      <c r="D89" s="35">
        <v>76.681137084960938</v>
      </c>
      <c r="E89" s="35">
        <v>76.955398559570313</v>
      </c>
      <c r="F89" s="35">
        <v>77.2535400390625</v>
      </c>
      <c r="G89" s="35">
        <v>77.5311279296875</v>
      </c>
      <c r="H89" s="35">
        <v>77.802009582519531</v>
      </c>
      <c r="I89" s="35">
        <v>78.064979553222656</v>
      </c>
      <c r="J89" s="36">
        <v>78.328529357910156</v>
      </c>
      <c r="K89" s="36">
        <v>78.59356689453125</v>
      </c>
      <c r="L89" s="36">
        <v>78.845588684082031</v>
      </c>
      <c r="M89" s="36">
        <v>79.088485717773438</v>
      </c>
      <c r="N89" s="36">
        <v>79.318580627441406</v>
      </c>
      <c r="O89" s="36">
        <v>79.543861389160156</v>
      </c>
      <c r="P89" s="36">
        <v>79.764076232910156</v>
      </c>
      <c r="Q89" s="36">
        <v>79.976821899414063</v>
      </c>
      <c r="R89" s="36">
        <v>80.180549621582031</v>
      </c>
      <c r="S89" s="36">
        <v>80.376251220703125</v>
      </c>
      <c r="T89" s="36">
        <v>80.563407897949219</v>
      </c>
      <c r="U89" s="36">
        <v>80.746871948242188</v>
      </c>
      <c r="V89" s="36">
        <v>80.922470092773438</v>
      </c>
      <c r="W89" s="36">
        <v>81.101020812988281</v>
      </c>
      <c r="X89" s="36">
        <v>81.273025512695313</v>
      </c>
      <c r="Y89" s="36">
        <v>81.436538696289063</v>
      </c>
      <c r="Z89" s="36">
        <v>81.587150573730469</v>
      </c>
      <c r="AA89" s="37">
        <v>81.732986450195313</v>
      </c>
    </row>
    <row r="90" spans="1:27" x14ac:dyDescent="0.25">
      <c r="A90" s="19">
        <v>2</v>
      </c>
      <c r="B90" s="16" t="s">
        <v>338</v>
      </c>
      <c r="C90" s="38">
        <v>79.233795166015625</v>
      </c>
      <c r="D90" s="39">
        <v>80.156570434570313</v>
      </c>
      <c r="E90" s="39">
        <v>80.421882629394531</v>
      </c>
      <c r="F90" s="39">
        <v>80.720306396484375</v>
      </c>
      <c r="G90" s="39">
        <v>81.004463195800781</v>
      </c>
      <c r="H90" s="39">
        <v>81.276199340820313</v>
      </c>
      <c r="I90" s="39">
        <v>81.538475036621094</v>
      </c>
      <c r="J90" s="40">
        <v>81.805107116699219</v>
      </c>
      <c r="K90" s="40">
        <v>82.073646545410156</v>
      </c>
      <c r="L90" s="40">
        <v>82.335205078125</v>
      </c>
      <c r="M90" s="40">
        <v>82.585731506347656</v>
      </c>
      <c r="N90" s="40">
        <v>82.821914672851563</v>
      </c>
      <c r="O90" s="40">
        <v>83.054161071777344</v>
      </c>
      <c r="P90" s="40">
        <v>83.278106689453125</v>
      </c>
      <c r="Q90" s="40">
        <v>83.4990234375</v>
      </c>
      <c r="R90" s="40">
        <v>83.708419799804688</v>
      </c>
      <c r="S90" s="40">
        <v>83.905509948730469</v>
      </c>
      <c r="T90" s="40">
        <v>84.095710754394531</v>
      </c>
      <c r="U90" s="40">
        <v>84.280105590820313</v>
      </c>
      <c r="V90" s="40">
        <v>84.456558227539062</v>
      </c>
      <c r="W90" s="40">
        <v>84.637199401855469</v>
      </c>
      <c r="X90" s="40">
        <v>84.811073303222656</v>
      </c>
      <c r="Y90" s="40">
        <v>84.97509765625</v>
      </c>
      <c r="Z90" s="40">
        <v>85.129402160644531</v>
      </c>
      <c r="AA90" s="41">
        <v>85.274513244628906</v>
      </c>
    </row>
    <row r="91" spans="1:27" x14ac:dyDescent="0.25">
      <c r="A91" s="19">
        <v>3</v>
      </c>
      <c r="B91" s="16" t="s">
        <v>339</v>
      </c>
      <c r="C91" s="38">
        <v>78.047515869140625</v>
      </c>
      <c r="D91" s="39">
        <v>78.960220336914063</v>
      </c>
      <c r="E91" s="39">
        <v>79.244636535644531</v>
      </c>
      <c r="F91" s="39">
        <v>79.541847229003906</v>
      </c>
      <c r="G91" s="39">
        <v>79.821998596191406</v>
      </c>
      <c r="H91" s="39">
        <v>80.08984375</v>
      </c>
      <c r="I91" s="39">
        <v>80.348419189453125</v>
      </c>
      <c r="J91" s="40">
        <v>80.615013122558594</v>
      </c>
      <c r="K91" s="40">
        <v>80.875534057617188</v>
      </c>
      <c r="L91" s="40">
        <v>81.133621215820313</v>
      </c>
      <c r="M91" s="40">
        <v>81.378562927246094</v>
      </c>
      <c r="N91" s="40">
        <v>81.604034423828125</v>
      </c>
      <c r="O91" s="40">
        <v>81.829803466796875</v>
      </c>
      <c r="P91" s="40">
        <v>82.049163818359375</v>
      </c>
      <c r="Q91" s="40">
        <v>82.258819580078125</v>
      </c>
      <c r="R91" s="40">
        <v>82.459762573242188</v>
      </c>
      <c r="S91" s="40">
        <v>82.650901794433594</v>
      </c>
      <c r="T91" s="40">
        <v>82.837936401367188</v>
      </c>
      <c r="U91" s="40">
        <v>83.015579223632812</v>
      </c>
      <c r="V91" s="40">
        <v>83.184547424316406</v>
      </c>
      <c r="W91" s="40">
        <v>83.356597900390625</v>
      </c>
      <c r="X91" s="40">
        <v>83.521621704101563</v>
      </c>
      <c r="Y91" s="40">
        <v>83.679122924804687</v>
      </c>
      <c r="Z91" s="40">
        <v>83.826416015625</v>
      </c>
      <c r="AA91" s="41">
        <v>83.961967468261719</v>
      </c>
    </row>
    <row r="92" spans="1:27" x14ac:dyDescent="0.25">
      <c r="A92" s="19">
        <v>4</v>
      </c>
      <c r="B92" s="16" t="s">
        <v>340</v>
      </c>
      <c r="C92" s="42">
        <v>78.916824340820313</v>
      </c>
      <c r="D92" s="40">
        <v>79.836517333984375</v>
      </c>
      <c r="E92" s="40">
        <v>80.11480712890625</v>
      </c>
      <c r="F92" s="40">
        <v>80.418281555175781</v>
      </c>
      <c r="G92" s="40">
        <v>80.7080078125</v>
      </c>
      <c r="H92" s="40">
        <v>80.981903076171875</v>
      </c>
      <c r="I92" s="40">
        <v>81.249053955078125</v>
      </c>
      <c r="J92" s="40">
        <v>81.516830444335938</v>
      </c>
      <c r="K92" s="40">
        <v>81.780990600585938</v>
      </c>
      <c r="L92" s="40">
        <v>82.044715881347656</v>
      </c>
      <c r="M92" s="40">
        <v>82.300071716308594</v>
      </c>
      <c r="N92" s="40">
        <v>82.53546142578125</v>
      </c>
      <c r="O92" s="40">
        <v>82.767219543457031</v>
      </c>
      <c r="P92" s="40">
        <v>82.993919372558594</v>
      </c>
      <c r="Q92" s="40">
        <v>83.215278625488281</v>
      </c>
      <c r="R92" s="40">
        <v>83.422981262207031</v>
      </c>
      <c r="S92" s="40">
        <v>83.625686645507813</v>
      </c>
      <c r="T92" s="40">
        <v>83.8214111328125</v>
      </c>
      <c r="U92" s="40">
        <v>84.012237548828125</v>
      </c>
      <c r="V92" s="40">
        <v>84.19500732421875</v>
      </c>
      <c r="W92" s="40">
        <v>84.368522644042969</v>
      </c>
      <c r="X92" s="40">
        <v>84.542015075683594</v>
      </c>
      <c r="Y92" s="40">
        <v>84.706695556640625</v>
      </c>
      <c r="Z92" s="40">
        <v>84.860618591308594</v>
      </c>
      <c r="AA92" s="41">
        <v>85.004791259765625</v>
      </c>
    </row>
    <row r="93" spans="1:27" x14ac:dyDescent="0.25">
      <c r="A93" s="19">
        <v>5</v>
      </c>
      <c r="B93" s="16" t="s">
        <v>341</v>
      </c>
      <c r="C93" s="42">
        <v>79.266746520996094</v>
      </c>
      <c r="D93" s="40">
        <v>80.197280883789063</v>
      </c>
      <c r="E93" s="40">
        <v>80.471359252929688</v>
      </c>
      <c r="F93" s="40">
        <v>80.77099609375</v>
      </c>
      <c r="G93" s="40">
        <v>81.055450439453125</v>
      </c>
      <c r="H93" s="40">
        <v>81.332267761230469</v>
      </c>
      <c r="I93" s="40">
        <v>81.597419738769531</v>
      </c>
      <c r="J93" s="40">
        <v>81.864448547363281</v>
      </c>
      <c r="K93" s="40">
        <v>82.133819580078125</v>
      </c>
      <c r="L93" s="40">
        <v>82.393539428710938</v>
      </c>
      <c r="M93" s="40">
        <v>82.64813232421875</v>
      </c>
      <c r="N93" s="40">
        <v>82.883651733398437</v>
      </c>
      <c r="O93" s="40">
        <v>83.118438720703125</v>
      </c>
      <c r="P93" s="40">
        <v>83.343452453613281</v>
      </c>
      <c r="Q93" s="40">
        <v>83.563667297363281</v>
      </c>
      <c r="R93" s="40">
        <v>83.772933959960938</v>
      </c>
      <c r="S93" s="40">
        <v>83.970726013183594</v>
      </c>
      <c r="T93" s="40">
        <v>84.16448974609375</v>
      </c>
      <c r="U93" s="40">
        <v>84.3524169921875</v>
      </c>
      <c r="V93" s="40">
        <v>84.535636901855469</v>
      </c>
      <c r="W93" s="40">
        <v>84.717071533203125</v>
      </c>
      <c r="X93" s="40">
        <v>84.893890380859375</v>
      </c>
      <c r="Y93" s="40">
        <v>85.060699462890625</v>
      </c>
      <c r="Z93" s="40">
        <v>85.217658996582031</v>
      </c>
      <c r="AA93" s="41">
        <v>85.3631591796875</v>
      </c>
    </row>
    <row r="94" spans="1:27" x14ac:dyDescent="0.25">
      <c r="A94" s="20">
        <v>6</v>
      </c>
      <c r="B94" s="17" t="s">
        <v>342</v>
      </c>
      <c r="C94" s="43">
        <v>79.361099243164062</v>
      </c>
      <c r="D94" s="44">
        <v>80.277847290039063</v>
      </c>
      <c r="E94" s="44">
        <v>80.560638427734375</v>
      </c>
      <c r="F94" s="44">
        <v>80.856887817382813</v>
      </c>
      <c r="G94" s="44">
        <v>81.149284362792969</v>
      </c>
      <c r="H94" s="44">
        <v>81.4305419921875</v>
      </c>
      <c r="I94" s="44">
        <v>81.696205139160156</v>
      </c>
      <c r="J94" s="44">
        <v>81.962913513183594</v>
      </c>
      <c r="K94" s="44">
        <v>82.233352661132812</v>
      </c>
      <c r="L94" s="44">
        <v>82.49700927734375</v>
      </c>
      <c r="M94" s="44">
        <v>82.748153686523438</v>
      </c>
      <c r="N94" s="44">
        <v>82.985343933105469</v>
      </c>
      <c r="O94" s="44">
        <v>83.216064453125</v>
      </c>
      <c r="P94" s="44">
        <v>83.438186645507813</v>
      </c>
      <c r="Q94" s="44">
        <v>83.653289794921875</v>
      </c>
      <c r="R94" s="44">
        <v>83.861381530761719</v>
      </c>
      <c r="S94" s="44">
        <v>84.057563781738281</v>
      </c>
      <c r="T94" s="44">
        <v>84.249183654785156</v>
      </c>
      <c r="U94" s="44">
        <v>84.433990478515625</v>
      </c>
      <c r="V94" s="44">
        <v>84.610855102539062</v>
      </c>
      <c r="W94" s="44">
        <v>84.791122436523438</v>
      </c>
      <c r="X94" s="44">
        <v>84.967575073242188</v>
      </c>
      <c r="Y94" s="44">
        <v>85.129814147949219</v>
      </c>
      <c r="Z94" s="44">
        <v>85.282760620117188</v>
      </c>
      <c r="AA94" s="45">
        <v>85.429954528808594</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110">
        <v>1</v>
      </c>
      <c r="B98" s="101" t="str">
        <f>VLOOKUP($A$98,$A$89:$AA$94,2)</f>
        <v>Ayr North and Former Coalfield Communities</v>
      </c>
      <c r="C98" s="61">
        <f>VLOOKUP($A$98,$A$89:$AA$94,3)</f>
        <v>75.75634765625</v>
      </c>
      <c r="D98" s="62">
        <f>VLOOKUP($A$98,$A$89:$AA$94,4)</f>
        <v>76.681137084960938</v>
      </c>
      <c r="E98" s="62">
        <f>VLOOKUP($A$98,$A$89:$AA$94,5)</f>
        <v>76.955398559570313</v>
      </c>
      <c r="F98" s="62">
        <f>VLOOKUP($A$98,$A$89:$AA$94,6)</f>
        <v>77.2535400390625</v>
      </c>
      <c r="G98" s="62">
        <f>VLOOKUP($A$98,$A$89:$AA$94,7)</f>
        <v>77.5311279296875</v>
      </c>
      <c r="H98" s="62">
        <f>VLOOKUP($A$98,$A$89:$AA$94,8)</f>
        <v>77.802009582519531</v>
      </c>
      <c r="I98" s="62">
        <f>VLOOKUP($A$98,$A$89:$AA$94,9)</f>
        <v>78.064979553222656</v>
      </c>
      <c r="J98" s="62">
        <f>VLOOKUP($A$98,$A$89:$AA$94,10)</f>
        <v>78.328529357910156</v>
      </c>
      <c r="K98" s="62">
        <f>VLOOKUP($A$98,$A$89:$AA$94,11)</f>
        <v>78.59356689453125</v>
      </c>
      <c r="L98" s="62">
        <f>VLOOKUP($A$98,$A$89:$AA$94,12)</f>
        <v>78.845588684082031</v>
      </c>
      <c r="M98" s="62">
        <f>VLOOKUP($A$98,$A$89:$AA$94,13)</f>
        <v>79.088485717773438</v>
      </c>
      <c r="N98" s="62">
        <f>VLOOKUP($A$98,$A$89:$AA$94,14)</f>
        <v>79.318580627441406</v>
      </c>
      <c r="O98" s="62">
        <f>VLOOKUP($A$98,$A$89:$AA$94,15)</f>
        <v>79.543861389160156</v>
      </c>
      <c r="P98" s="62">
        <f>VLOOKUP($A$98,$A$89:$AA$94,16)</f>
        <v>79.764076232910156</v>
      </c>
      <c r="Q98" s="62">
        <f>VLOOKUP($A$98,$A$89:$AA$94,17)</f>
        <v>79.976821899414063</v>
      </c>
      <c r="R98" s="62">
        <f>VLOOKUP($A$98,$A$89:$AA$94,18)</f>
        <v>80.180549621582031</v>
      </c>
      <c r="S98" s="62">
        <f>VLOOKUP($A$98,$A$89:$AA$94,19)</f>
        <v>80.376251220703125</v>
      </c>
      <c r="T98" s="62">
        <f>VLOOKUP($A$98,$A$89:$AA$94,20)</f>
        <v>80.563407897949219</v>
      </c>
      <c r="U98" s="62">
        <f>VLOOKUP($A$98,$A$89:$AA$94,21)</f>
        <v>80.746871948242188</v>
      </c>
      <c r="V98" s="62">
        <f>VLOOKUP($A$98,$A$89:$AA$94,22)</f>
        <v>80.922470092773438</v>
      </c>
      <c r="W98" s="62">
        <f>VLOOKUP($A$98,$A$89:$AA$94,23)</f>
        <v>81.101020812988281</v>
      </c>
      <c r="X98" s="62">
        <f>VLOOKUP($A$98,$A$89:$AA$94,24)</f>
        <v>81.273025512695313</v>
      </c>
      <c r="Y98" s="62">
        <f>VLOOKUP($A$98,$A$89:$AA$94,25)</f>
        <v>81.436538696289063</v>
      </c>
      <c r="Z98" s="62">
        <f>VLOOKUP($A$98,$A$89:$AA$94,26)</f>
        <v>81.587150573730469</v>
      </c>
      <c r="AA98" s="63">
        <f>VLOOKUP($A$98,$A$89:$AA$94,27)</f>
        <v>81.732986450195313</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31</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337</v>
      </c>
      <c r="C129" s="84">
        <v>-317</v>
      </c>
      <c r="D129" s="89">
        <v>-23</v>
      </c>
      <c r="E129" s="89">
        <v>234</v>
      </c>
      <c r="F129" s="89">
        <v>104</v>
      </c>
      <c r="G129" s="89">
        <v>92</v>
      </c>
      <c r="H129" s="89">
        <v>60</v>
      </c>
      <c r="I129" s="89">
        <v>76</v>
      </c>
      <c r="J129" s="89">
        <v>-91</v>
      </c>
      <c r="K129" s="89">
        <v>174</v>
      </c>
      <c r="L129" s="89">
        <v>84</v>
      </c>
      <c r="M129" s="89">
        <v>121</v>
      </c>
      <c r="N129" s="88">
        <v>57.962970733642578</v>
      </c>
      <c r="O129" s="88">
        <v>56.520458221435547</v>
      </c>
      <c r="P129" s="88">
        <v>56.095657348632813</v>
      </c>
      <c r="Q129" s="88">
        <v>54.702827453613281</v>
      </c>
      <c r="R129" s="88">
        <v>54.488914489746094</v>
      </c>
      <c r="S129" s="88">
        <v>54.283565521240234</v>
      </c>
      <c r="T129" s="88">
        <v>64.430206298828125</v>
      </c>
      <c r="U129" s="89">
        <v>62.623031616210937</v>
      </c>
      <c r="V129" s="89">
        <v>61.265724182128906</v>
      </c>
      <c r="W129" s="89">
        <v>62.280689239501953</v>
      </c>
      <c r="X129" s="89">
        <v>62.912216186523438</v>
      </c>
      <c r="Y129" s="89">
        <v>61.522136688232422</v>
      </c>
      <c r="Z129" s="89">
        <v>63.09600830078125</v>
      </c>
      <c r="AA129" s="89">
        <v>62.757595062255859</v>
      </c>
      <c r="AB129" s="89">
        <v>60.577205657958984</v>
      </c>
      <c r="AC129" s="89">
        <v>60.84100341796875</v>
      </c>
      <c r="AD129" s="89">
        <v>60.721744537353516</v>
      </c>
      <c r="AE129" s="89">
        <v>60.398929595947266</v>
      </c>
      <c r="AF129" s="89">
        <v>59.441665649414062</v>
      </c>
      <c r="AG129" s="89">
        <v>57.773815155029297</v>
      </c>
      <c r="AH129" s="89">
        <v>59.013442993164063</v>
      </c>
      <c r="AI129" s="89">
        <v>58.112712860107422</v>
      </c>
      <c r="AJ129" s="89">
        <v>57.455120086669922</v>
      </c>
      <c r="AK129" s="89">
        <v>58.092689514160156</v>
      </c>
      <c r="AL129" s="90">
        <v>57.953151702880859</v>
      </c>
    </row>
    <row r="130" spans="1:38" x14ac:dyDescent="0.25">
      <c r="A130" s="19">
        <v>2</v>
      </c>
      <c r="B130" s="16" t="s">
        <v>338</v>
      </c>
      <c r="C130" s="85">
        <v>382</v>
      </c>
      <c r="D130" s="92">
        <v>446</v>
      </c>
      <c r="E130" s="92">
        <v>169</v>
      </c>
      <c r="F130" s="92">
        <v>179</v>
      </c>
      <c r="G130" s="92">
        <v>313</v>
      </c>
      <c r="H130" s="92">
        <v>321</v>
      </c>
      <c r="I130" s="92">
        <v>192</v>
      </c>
      <c r="J130" s="92">
        <v>240</v>
      </c>
      <c r="K130" s="92">
        <v>157</v>
      </c>
      <c r="L130" s="92">
        <v>292</v>
      </c>
      <c r="M130" s="92">
        <v>102</v>
      </c>
      <c r="N130" s="91">
        <v>165.09959411621094</v>
      </c>
      <c r="O130" s="91">
        <v>164.16787719726562</v>
      </c>
      <c r="P130" s="91">
        <v>163.48031616210937</v>
      </c>
      <c r="Q130" s="91">
        <v>160.99113464355469</v>
      </c>
      <c r="R130" s="91">
        <v>163.70097351074219</v>
      </c>
      <c r="S130" s="91">
        <v>163.99134826660156</v>
      </c>
      <c r="T130" s="91">
        <v>173.77732849121094</v>
      </c>
      <c r="U130" s="92">
        <v>174.70700073242187</v>
      </c>
      <c r="V130" s="92">
        <v>174.49002075195312</v>
      </c>
      <c r="W130" s="92">
        <v>173.263671875</v>
      </c>
      <c r="X130" s="92">
        <v>172.83488464355469</v>
      </c>
      <c r="Y130" s="92">
        <v>171.86909484863281</v>
      </c>
      <c r="Z130" s="92">
        <v>174.2548828125</v>
      </c>
      <c r="AA130" s="92">
        <v>173.77503967285156</v>
      </c>
      <c r="AB130" s="92">
        <v>173.9718017578125</v>
      </c>
      <c r="AC130" s="92">
        <v>173.41864013671875</v>
      </c>
      <c r="AD130" s="92">
        <v>170.92158508300781</v>
      </c>
      <c r="AE130" s="92">
        <v>172.56553649902344</v>
      </c>
      <c r="AF130" s="92">
        <v>170.23663330078125</v>
      </c>
      <c r="AG130" s="92">
        <v>168.61285400390625</v>
      </c>
      <c r="AH130" s="92">
        <v>169.70726013183594</v>
      </c>
      <c r="AI130" s="92">
        <v>166.99197387695312</v>
      </c>
      <c r="AJ130" s="92">
        <v>165.96665954589844</v>
      </c>
      <c r="AK130" s="92">
        <v>166.46849060058594</v>
      </c>
      <c r="AL130" s="93">
        <v>167.01260375976563</v>
      </c>
    </row>
    <row r="131" spans="1:38" x14ac:dyDescent="0.25">
      <c r="A131" s="19">
        <v>3</v>
      </c>
      <c r="B131" s="16" t="s">
        <v>339</v>
      </c>
      <c r="C131" s="85">
        <v>-54</v>
      </c>
      <c r="D131" s="92">
        <v>70</v>
      </c>
      <c r="E131" s="92">
        <v>-5</v>
      </c>
      <c r="F131" s="92">
        <v>71</v>
      </c>
      <c r="G131" s="92">
        <v>-23</v>
      </c>
      <c r="H131" s="92">
        <v>-8</v>
      </c>
      <c r="I131" s="92">
        <v>154</v>
      </c>
      <c r="J131" s="92">
        <v>-142</v>
      </c>
      <c r="K131" s="92">
        <v>-66</v>
      </c>
      <c r="L131" s="92">
        <v>5</v>
      </c>
      <c r="M131" s="92">
        <v>-56</v>
      </c>
      <c r="N131" s="91">
        <v>-36.309791564941406</v>
      </c>
      <c r="O131" s="91">
        <v>-36.99188232421875</v>
      </c>
      <c r="P131" s="91">
        <v>-37.793724060058594</v>
      </c>
      <c r="Q131" s="91">
        <v>-40.27984619140625</v>
      </c>
      <c r="R131" s="91">
        <v>-37.906532287597656</v>
      </c>
      <c r="S131" s="91">
        <v>-38.477359771728516</v>
      </c>
      <c r="T131" s="91">
        <v>-32.790542602539063</v>
      </c>
      <c r="U131" s="92">
        <v>-31.58629035949707</v>
      </c>
      <c r="V131" s="92">
        <v>-31.784021377563477</v>
      </c>
      <c r="W131" s="92">
        <v>-31.972166061401367</v>
      </c>
      <c r="X131" s="92">
        <v>-32.230873107910156</v>
      </c>
      <c r="Y131" s="92">
        <v>-32.844936370849609</v>
      </c>
      <c r="Z131" s="92">
        <v>-32.110702514648437</v>
      </c>
      <c r="AA131" s="92">
        <v>-32.822280883789062</v>
      </c>
      <c r="AB131" s="92">
        <v>-33.273380279541016</v>
      </c>
      <c r="AC131" s="92">
        <v>-33.246986389160156</v>
      </c>
      <c r="AD131" s="92">
        <v>-34.680400848388672</v>
      </c>
      <c r="AE131" s="92">
        <v>-33.599651336669922</v>
      </c>
      <c r="AF131" s="92">
        <v>-33.781570434570313</v>
      </c>
      <c r="AG131" s="92">
        <v>-35.900283813476562</v>
      </c>
      <c r="AH131" s="92">
        <v>-34.767940521240234</v>
      </c>
      <c r="AI131" s="92">
        <v>-35.830818176269531</v>
      </c>
      <c r="AJ131" s="92">
        <v>-35.759418487548828</v>
      </c>
      <c r="AK131" s="92">
        <v>-35.848731994628906</v>
      </c>
      <c r="AL131" s="93">
        <v>-35.828411102294922</v>
      </c>
    </row>
    <row r="132" spans="1:38" x14ac:dyDescent="0.25">
      <c r="A132" s="19">
        <v>4</v>
      </c>
      <c r="B132" s="16" t="s">
        <v>340</v>
      </c>
      <c r="C132" s="85">
        <v>45</v>
      </c>
      <c r="D132" s="92">
        <v>49</v>
      </c>
      <c r="E132" s="92">
        <v>178</v>
      </c>
      <c r="F132" s="92">
        <v>84</v>
      </c>
      <c r="G132" s="92">
        <v>-7</v>
      </c>
      <c r="H132" s="92">
        <v>118</v>
      </c>
      <c r="I132" s="92">
        <v>4</v>
      </c>
      <c r="J132" s="92">
        <v>106</v>
      </c>
      <c r="K132" s="92">
        <v>25</v>
      </c>
      <c r="L132" s="92">
        <v>-4</v>
      </c>
      <c r="M132" s="92">
        <v>-13</v>
      </c>
      <c r="N132" s="92">
        <v>8.3901052474975586</v>
      </c>
      <c r="O132" s="92">
        <v>9.5791406631469727</v>
      </c>
      <c r="P132" s="92">
        <v>8.7662591934204102</v>
      </c>
      <c r="Q132" s="92">
        <v>6.4283571243286133</v>
      </c>
      <c r="R132" s="92">
        <v>7.0944075584411621</v>
      </c>
      <c r="S132" s="92">
        <v>7.099708080291748</v>
      </c>
      <c r="T132" s="92">
        <v>12.780282974243164</v>
      </c>
      <c r="U132" s="92">
        <v>14.376884460449219</v>
      </c>
      <c r="V132" s="92">
        <v>13.643163681030273</v>
      </c>
      <c r="W132" s="92">
        <v>13.685821533203125</v>
      </c>
      <c r="X132" s="92">
        <v>12.786540985107422</v>
      </c>
      <c r="Y132" s="92">
        <v>12.259109497070313</v>
      </c>
      <c r="Z132" s="92">
        <v>13.526398658752441</v>
      </c>
      <c r="AA132" s="92">
        <v>12.787027359008789</v>
      </c>
      <c r="AB132" s="92">
        <v>11.531041145324707</v>
      </c>
      <c r="AC132" s="92">
        <v>12.800290107727051</v>
      </c>
      <c r="AD132" s="92">
        <v>11.57296085357666</v>
      </c>
      <c r="AE132" s="92">
        <v>12.660539627075195</v>
      </c>
      <c r="AF132" s="92">
        <v>11.380826950073242</v>
      </c>
      <c r="AG132" s="92">
        <v>10.6065673828125</v>
      </c>
      <c r="AH132" s="92">
        <v>12.061787605285645</v>
      </c>
      <c r="AI132" s="92">
        <v>9.8018951416015625</v>
      </c>
      <c r="AJ132" s="92">
        <v>9.7867631912231445</v>
      </c>
      <c r="AK132" s="92">
        <v>8.9947671890258789</v>
      </c>
      <c r="AL132" s="93">
        <v>10.313833236694336</v>
      </c>
    </row>
    <row r="133" spans="1:38" x14ac:dyDescent="0.25">
      <c r="A133" s="19">
        <v>5</v>
      </c>
      <c r="B133" s="16" t="s">
        <v>341</v>
      </c>
      <c r="C133" s="85">
        <v>-76</v>
      </c>
      <c r="D133" s="92">
        <v>-56</v>
      </c>
      <c r="E133" s="92">
        <v>56</v>
      </c>
      <c r="F133" s="92">
        <v>-57</v>
      </c>
      <c r="G133" s="92">
        <v>66</v>
      </c>
      <c r="H133" s="92">
        <v>99</v>
      </c>
      <c r="I133" s="92">
        <v>39</v>
      </c>
      <c r="J133" s="92">
        <v>17</v>
      </c>
      <c r="K133" s="92">
        <v>142</v>
      </c>
      <c r="L133" s="92">
        <v>198</v>
      </c>
      <c r="M133" s="92">
        <v>113</v>
      </c>
      <c r="N133" s="92">
        <v>82.637855529785156</v>
      </c>
      <c r="O133" s="92">
        <v>81.155235290527344</v>
      </c>
      <c r="P133" s="92">
        <v>80.009811401367188</v>
      </c>
      <c r="Q133" s="92">
        <v>78.099838256835938</v>
      </c>
      <c r="R133" s="92">
        <v>77.919532775878906</v>
      </c>
      <c r="S133" s="92">
        <v>77.620109558105469</v>
      </c>
      <c r="T133" s="92">
        <v>87.117134094238281</v>
      </c>
      <c r="U133" s="92">
        <v>87.205352783203125</v>
      </c>
      <c r="V133" s="92">
        <v>87.1190185546875</v>
      </c>
      <c r="W133" s="92">
        <v>85.926513671875</v>
      </c>
      <c r="X133" s="92">
        <v>85.409271240234375</v>
      </c>
      <c r="Y133" s="92">
        <v>85.102279663085937</v>
      </c>
      <c r="Z133" s="92">
        <v>86.795570373535156</v>
      </c>
      <c r="AA133" s="92">
        <v>86.457626342773438</v>
      </c>
      <c r="AB133" s="92">
        <v>85.312934875488281</v>
      </c>
      <c r="AC133" s="92">
        <v>85.164474487304688</v>
      </c>
      <c r="AD133" s="92">
        <v>84.189872741699219</v>
      </c>
      <c r="AE133" s="92">
        <v>84.204681396484375</v>
      </c>
      <c r="AF133" s="92">
        <v>83.891258239746094</v>
      </c>
      <c r="AG133" s="92">
        <v>81.699539184570313</v>
      </c>
      <c r="AH133" s="92">
        <v>83.031295776367188</v>
      </c>
      <c r="AI133" s="92">
        <v>81.451438903808594</v>
      </c>
      <c r="AJ133" s="92">
        <v>79.144691467285156</v>
      </c>
      <c r="AK133" s="92">
        <v>79.4296875</v>
      </c>
      <c r="AL133" s="93">
        <v>80.506507873535156</v>
      </c>
    </row>
    <row r="134" spans="1:38" x14ac:dyDescent="0.25">
      <c r="A134" s="20">
        <v>6</v>
      </c>
      <c r="B134" s="17" t="s">
        <v>342</v>
      </c>
      <c r="C134" s="86">
        <v>18</v>
      </c>
      <c r="D134" s="94">
        <v>-89</v>
      </c>
      <c r="E134" s="94">
        <v>161</v>
      </c>
      <c r="F134" s="94">
        <v>152</v>
      </c>
      <c r="G134" s="94">
        <v>26</v>
      </c>
      <c r="H134" s="94">
        <v>76</v>
      </c>
      <c r="I134" s="94">
        <v>19</v>
      </c>
      <c r="J134" s="94">
        <v>122</v>
      </c>
      <c r="K134" s="94">
        <v>39</v>
      </c>
      <c r="L134" s="94">
        <v>128</v>
      </c>
      <c r="M134" s="94">
        <v>44</v>
      </c>
      <c r="N134" s="94">
        <v>53.8038330078125</v>
      </c>
      <c r="O134" s="94">
        <v>52.570838928222656</v>
      </c>
      <c r="P134" s="94">
        <v>52.351558685302734</v>
      </c>
      <c r="Q134" s="94">
        <v>51.155960083007812</v>
      </c>
      <c r="R134" s="94">
        <v>51.24395751953125</v>
      </c>
      <c r="S134" s="94">
        <v>51.900932312011719</v>
      </c>
      <c r="T134" s="94">
        <v>57.187461853027344</v>
      </c>
      <c r="U134" s="94">
        <v>59.541812896728516</v>
      </c>
      <c r="V134" s="94">
        <v>59.242561340332031</v>
      </c>
      <c r="W134" s="94">
        <v>58.207363128662109</v>
      </c>
      <c r="X134" s="94">
        <v>57.65289306640625</v>
      </c>
      <c r="Y134" s="94">
        <v>57.124687194824219</v>
      </c>
      <c r="Z134" s="94">
        <v>58.55426025390625</v>
      </c>
      <c r="AA134" s="94">
        <v>57.187267303466797</v>
      </c>
      <c r="AB134" s="94">
        <v>56.618980407714844</v>
      </c>
      <c r="AC134" s="94">
        <v>56.886600494384766</v>
      </c>
      <c r="AD134" s="94">
        <v>54.624687194824219</v>
      </c>
      <c r="AE134" s="94">
        <v>55.607677459716797</v>
      </c>
      <c r="AF134" s="94">
        <v>55.270702362060547</v>
      </c>
      <c r="AG134" s="94">
        <v>53.26739501953125</v>
      </c>
      <c r="AH134" s="94">
        <v>55.018768310546875</v>
      </c>
      <c r="AI134" s="94">
        <v>53.115505218505859</v>
      </c>
      <c r="AJ134" s="94">
        <v>51.675807952880859</v>
      </c>
      <c r="AK134" s="94">
        <v>53.264762878417969</v>
      </c>
      <c r="AL134" s="95">
        <v>52.735179901123047</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Ayr North and Former Coalfield Communities</v>
      </c>
      <c r="C138" s="99">
        <f>VLOOKUP($A$138,$A$129:$AL$134,3)</f>
        <v>-317</v>
      </c>
      <c r="D138" s="100">
        <f>VLOOKUP($A$138,$A$129:$AL$134,4)</f>
        <v>-23</v>
      </c>
      <c r="E138" s="100">
        <f>VLOOKUP($A$138,$A$129:$AL$134,5)</f>
        <v>234</v>
      </c>
      <c r="F138" s="100">
        <f>VLOOKUP($A$138,$A$129:$AL$134,6)</f>
        <v>104</v>
      </c>
      <c r="G138" s="100">
        <f>VLOOKUP($A$138,$A$129:$AL$134,7)</f>
        <v>92</v>
      </c>
      <c r="H138" s="100">
        <f>VLOOKUP($A$138,$A$129:$AL$134,8)</f>
        <v>60</v>
      </c>
      <c r="I138" s="100">
        <f>VLOOKUP($A$138,$A$129:$AL$134,9)</f>
        <v>76</v>
      </c>
      <c r="J138" s="100">
        <f>VLOOKUP($A$138,$A$129:$AL$134,10)</f>
        <v>-91</v>
      </c>
      <c r="K138" s="100">
        <f>VLOOKUP($A$138,$A$129:$AL$134,11)</f>
        <v>174</v>
      </c>
      <c r="L138" s="100">
        <f>VLOOKUP($A$138,$A$129:$AL$134,12)</f>
        <v>84</v>
      </c>
      <c r="M138" s="100">
        <f>VLOOKUP($A$138,$A$129:$AL$134,13)</f>
        <v>121</v>
      </c>
      <c r="N138" s="97">
        <f>VLOOKUP($A$138,$A$129:$AL$134,14)</f>
        <v>57.962970733642578</v>
      </c>
      <c r="O138" s="97">
        <f>VLOOKUP($A$138,$A$129:$AL$134,15)</f>
        <v>56.520458221435547</v>
      </c>
      <c r="P138" s="97">
        <f>VLOOKUP($A$138,$A$129:$AL$134,16)</f>
        <v>56.095657348632813</v>
      </c>
      <c r="Q138" s="97">
        <f>VLOOKUP($A$138,$A$129:$AL$134,17)</f>
        <v>54.702827453613281</v>
      </c>
      <c r="R138" s="97">
        <f>VLOOKUP($A$138,$A$129:$AL$134,18)</f>
        <v>54.488914489746094</v>
      </c>
      <c r="S138" s="97">
        <f>VLOOKUP($A$138,$A$129:$AL$134,19)</f>
        <v>54.283565521240234</v>
      </c>
      <c r="T138" s="97">
        <f>VLOOKUP($A$138,$A$129:$AL$134,20)</f>
        <v>64.430206298828125</v>
      </c>
      <c r="U138" s="97">
        <f>VLOOKUP($A$138,$A$129:$AL$134,21)</f>
        <v>62.623031616210937</v>
      </c>
      <c r="V138" s="97">
        <f>VLOOKUP($A$138,$A$129:$AL$134,22)</f>
        <v>61.265724182128906</v>
      </c>
      <c r="W138" s="97">
        <f>VLOOKUP($A$138,$A$129:$AL$134,23)</f>
        <v>62.280689239501953</v>
      </c>
      <c r="X138" s="97">
        <f>VLOOKUP($A$138,$A$129:$AL$134,24)</f>
        <v>62.912216186523438</v>
      </c>
      <c r="Y138" s="97">
        <f>VLOOKUP($A$138,$A$129:$AL$134,25)</f>
        <v>61.522136688232422</v>
      </c>
      <c r="Z138" s="97">
        <f>VLOOKUP($A$138,$A$129:$AL$134,26)</f>
        <v>63.09600830078125</v>
      </c>
      <c r="AA138" s="97">
        <f>VLOOKUP($A$138,$A$129:$AL$134,27)</f>
        <v>62.757595062255859</v>
      </c>
      <c r="AB138" s="97">
        <f>VLOOKUP($A$138,$A$129:$AL$134,28)</f>
        <v>60.577205657958984</v>
      </c>
      <c r="AC138" s="97">
        <f>VLOOKUP($A$138,$A$129:$AL$134,29)</f>
        <v>60.84100341796875</v>
      </c>
      <c r="AD138" s="97">
        <f>VLOOKUP($A$138,$A$129:$AL$134,30)</f>
        <v>60.721744537353516</v>
      </c>
      <c r="AE138" s="97">
        <f>VLOOKUP($A$138,$A$129:$AL$134,31)</f>
        <v>60.398929595947266</v>
      </c>
      <c r="AF138" s="97">
        <f>VLOOKUP($A$138,$A$129:$AL$134,32)</f>
        <v>59.441665649414062</v>
      </c>
      <c r="AG138" s="97">
        <f>VLOOKUP($A$138,$A$129:$AL$134,33)</f>
        <v>57.773815155029297</v>
      </c>
      <c r="AH138" s="97">
        <f>VLOOKUP($A$138,$A$129:$AL$134,34)</f>
        <v>59.013442993164063</v>
      </c>
      <c r="AI138" s="97">
        <f>VLOOKUP($A$138,$A$129:$AL$134,35)</f>
        <v>58.112712860107422</v>
      </c>
      <c r="AJ138" s="97">
        <f>VLOOKUP($A$138,$A$129:$AL$134,36)</f>
        <v>57.455120086669922</v>
      </c>
      <c r="AK138" s="97">
        <f>VLOOKUP($A$138,$A$129:$AL$134,37)</f>
        <v>58.092689514160156</v>
      </c>
      <c r="AL138" s="98">
        <f>VLOOKUP($A$138,$A$129:$AL$134,38)</f>
        <v>57.953151702880859</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4" spans="1:16358" x14ac:dyDescent="0.25">
      <c r="A164" s="165" t="s">
        <v>435</v>
      </c>
      <c r="B164" s="165"/>
    </row>
    <row r="165" spans="1:16358" s="114" customFormat="1" ht="11.25" x14ac:dyDescent="0.2">
      <c r="A165" s="164" t="s">
        <v>441</v>
      </c>
      <c r="B165" s="164"/>
      <c r="C165" s="164"/>
      <c r="D165" s="164"/>
      <c r="E165" s="164"/>
      <c r="F165" s="164"/>
      <c r="G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4:B164"/>
    <mergeCell ref="A165:G165"/>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South Ayrshire'!A25" display="1. Total Fertility Rate (All persons)"/>
    <hyperlink ref="C6:G6" location="'South Ayrshire'!A63" display="2. Standardised Mortality Ratio (All Persons)"/>
    <hyperlink ref="A7:B7" location="'South Ayrshire'!A101" display="3. Life Expectancy (All Persons)"/>
    <hyperlink ref="C7:G7" location="'South Ayrshire'!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List Box 1">
              <controlPr defaultSize="0" autoLine="0" autoPict="0">
                <anchor moveWithCells="1">
                  <from>
                    <xdr:col>1</xdr:col>
                    <xdr:colOff>9525</xdr:colOff>
                    <xdr:row>24</xdr:row>
                    <xdr:rowOff>0</xdr:rowOff>
                  </from>
                  <to>
                    <xdr:col>2</xdr:col>
                    <xdr:colOff>9525</xdr:colOff>
                    <xdr:row>43</xdr:row>
                    <xdr:rowOff>9525</xdr:rowOff>
                  </to>
                </anchor>
              </controlPr>
            </control>
          </mc:Choice>
        </mc:AlternateContent>
        <mc:AlternateContent xmlns:mc="http://schemas.openxmlformats.org/markup-compatibility/2006">
          <mc:Choice Requires="x14">
            <control shapeId="65538" r:id="rId5" name="List Box 2">
              <controlPr defaultSize="0" autoLine="0" autoPict="0">
                <anchor moveWithCells="1">
                  <from>
                    <xdr:col>1</xdr:col>
                    <xdr:colOff>38100</xdr:colOff>
                    <xdr:row>62</xdr:row>
                    <xdr:rowOff>19050</xdr:rowOff>
                  </from>
                  <to>
                    <xdr:col>2</xdr:col>
                    <xdr:colOff>9525</xdr:colOff>
                    <xdr:row>81</xdr:row>
                    <xdr:rowOff>0</xdr:rowOff>
                  </to>
                </anchor>
              </controlPr>
            </control>
          </mc:Choice>
        </mc:AlternateContent>
        <mc:AlternateContent xmlns:mc="http://schemas.openxmlformats.org/markup-compatibility/2006">
          <mc:Choice Requires="x14">
            <control shapeId="65539" r:id="rId6" name="List Box 3">
              <controlPr defaultSize="0" autoLine="0" autoPict="0">
                <anchor moveWithCells="1">
                  <from>
                    <xdr:col>1</xdr:col>
                    <xdr:colOff>38100</xdr:colOff>
                    <xdr:row>100</xdr:row>
                    <xdr:rowOff>57150</xdr:rowOff>
                  </from>
                  <to>
                    <xdr:col>2</xdr:col>
                    <xdr:colOff>28575</xdr:colOff>
                    <xdr:row>120</xdr:row>
                    <xdr:rowOff>123825</xdr:rowOff>
                  </to>
                </anchor>
              </controlPr>
            </control>
          </mc:Choice>
        </mc:AlternateContent>
        <mc:AlternateContent xmlns:mc="http://schemas.openxmlformats.org/markup-compatibility/2006">
          <mc:Choice Requires="x14">
            <control shapeId="65540" r:id="rId7" name="List Box 4">
              <controlPr defaultSize="0" autoLine="0" autoPict="0">
                <anchor moveWithCells="1">
                  <from>
                    <xdr:col>1</xdr:col>
                    <xdr:colOff>38100</xdr:colOff>
                    <xdr:row>140</xdr:row>
                    <xdr:rowOff>57150</xdr:rowOff>
                  </from>
                  <to>
                    <xdr:col>2</xdr:col>
                    <xdr:colOff>28575</xdr:colOff>
                    <xdr:row>160</xdr:row>
                    <xdr:rowOff>123825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XED200"/>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32</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343</v>
      </c>
      <c r="C13" s="48">
        <v>1.6746944189071655</v>
      </c>
      <c r="D13" s="49">
        <v>1.6814382076263428</v>
      </c>
      <c r="E13" s="49">
        <v>1.691650390625</v>
      </c>
      <c r="F13" s="49">
        <v>1.704298734664917</v>
      </c>
      <c r="G13" s="49">
        <v>1.7145087718963623</v>
      </c>
      <c r="H13" s="49">
        <v>1.7227948904037476</v>
      </c>
      <c r="I13" s="49">
        <v>1.7285902500152588</v>
      </c>
      <c r="J13" s="50">
        <v>1.7331442832946777</v>
      </c>
      <c r="K13" s="50">
        <v>1.7379194498062134</v>
      </c>
      <c r="L13" s="50">
        <v>1.7426215410232544</v>
      </c>
      <c r="M13" s="50">
        <v>1.7482770681381226</v>
      </c>
      <c r="N13" s="50">
        <v>1.7551093101501465</v>
      </c>
      <c r="O13" s="50">
        <v>1.7618520259857178</v>
      </c>
      <c r="P13" s="50">
        <v>1.7686295509338379</v>
      </c>
      <c r="Q13" s="50">
        <v>1.7738888263702393</v>
      </c>
      <c r="R13" s="50">
        <v>1.7779314517974854</v>
      </c>
      <c r="S13" s="50">
        <v>1.7821445465087891</v>
      </c>
      <c r="T13" s="50">
        <v>1.787693977355957</v>
      </c>
      <c r="U13" s="50">
        <v>1.7918963432312012</v>
      </c>
      <c r="V13" s="50">
        <v>1.7916980981826782</v>
      </c>
      <c r="W13" s="50">
        <v>1.7914022207260132</v>
      </c>
      <c r="X13" s="50">
        <v>1.7912869453430176</v>
      </c>
      <c r="Y13" s="50">
        <v>1.7913275957107544</v>
      </c>
      <c r="Z13" s="50">
        <v>1.7915248870849609</v>
      </c>
      <c r="AA13" s="51">
        <v>1.7914561033248901</v>
      </c>
    </row>
    <row r="14" spans="1:27" x14ac:dyDescent="0.25">
      <c r="A14" s="19">
        <v>2</v>
      </c>
      <c r="B14" s="16" t="s">
        <v>344</v>
      </c>
      <c r="C14" s="48">
        <v>1.8213740587234497</v>
      </c>
      <c r="D14" s="49">
        <v>1.8287085294723511</v>
      </c>
      <c r="E14" s="49">
        <v>1.8398151397705078</v>
      </c>
      <c r="F14" s="49">
        <v>1.8535714149475098</v>
      </c>
      <c r="G14" s="49">
        <v>1.8646755218505859</v>
      </c>
      <c r="H14" s="49">
        <v>1.8736875057220459</v>
      </c>
      <c r="I14" s="49">
        <v>1.8799904584884644</v>
      </c>
      <c r="J14" s="50">
        <v>1.8849433660507202</v>
      </c>
      <c r="K14" s="50">
        <v>1.89013671875</v>
      </c>
      <c r="L14" s="50">
        <v>1.8952505588531494</v>
      </c>
      <c r="M14" s="50">
        <v>1.9014016389846802</v>
      </c>
      <c r="N14" s="50">
        <v>1.9088321924209595</v>
      </c>
      <c r="O14" s="50">
        <v>1.9161654710769653</v>
      </c>
      <c r="P14" s="50">
        <v>1.9235365390777588</v>
      </c>
      <c r="Q14" s="50">
        <v>1.9292565584182739</v>
      </c>
      <c r="R14" s="50">
        <v>1.9336532354354858</v>
      </c>
      <c r="S14" s="50">
        <v>1.9382352828979492</v>
      </c>
      <c r="T14" s="50">
        <v>1.9442708492279053</v>
      </c>
      <c r="U14" s="50">
        <v>1.9488413333892822</v>
      </c>
      <c r="V14" s="50">
        <v>1.9486255645751953</v>
      </c>
      <c r="W14" s="50">
        <v>1.9483038187026978</v>
      </c>
      <c r="X14" s="50">
        <v>1.9481784105300903</v>
      </c>
      <c r="Y14" s="50">
        <v>1.9482227563858032</v>
      </c>
      <c r="Z14" s="50">
        <v>1.9484373331069946</v>
      </c>
      <c r="AA14" s="51">
        <v>1.9483624696731567</v>
      </c>
    </row>
    <row r="15" spans="1:27" x14ac:dyDescent="0.25">
      <c r="A15" s="19">
        <v>3</v>
      </c>
      <c r="B15" s="16" t="s">
        <v>345</v>
      </c>
      <c r="C15" s="48">
        <v>1.9405544996261597</v>
      </c>
      <c r="D15" s="49">
        <v>1.9483689069747925</v>
      </c>
      <c r="E15" s="49">
        <v>1.9602022171020508</v>
      </c>
      <c r="F15" s="49">
        <v>1.9748586416244507</v>
      </c>
      <c r="G15" s="49">
        <v>1.9866894483566284</v>
      </c>
      <c r="H15" s="49">
        <v>1.9962910413742065</v>
      </c>
      <c r="I15" s="49">
        <v>2.0030064582824707</v>
      </c>
      <c r="J15" s="50">
        <v>2.0082833766937256</v>
      </c>
      <c r="K15" s="50">
        <v>2.0138165950775146</v>
      </c>
      <c r="L15" s="50">
        <v>2.0192651748657227</v>
      </c>
      <c r="M15" s="50">
        <v>2.0258185863494873</v>
      </c>
      <c r="N15" s="50">
        <v>2.0337355136871338</v>
      </c>
      <c r="O15" s="50">
        <v>2.041548490524292</v>
      </c>
      <c r="P15" s="50">
        <v>2.0494019985198975</v>
      </c>
      <c r="Q15" s="50">
        <v>2.0554962158203125</v>
      </c>
      <c r="R15" s="50">
        <v>2.0601806640625</v>
      </c>
      <c r="S15" s="50">
        <v>2.0650625228881836</v>
      </c>
      <c r="T15" s="50">
        <v>2.0714929103851318</v>
      </c>
      <c r="U15" s="50">
        <v>2.0763626098632813</v>
      </c>
      <c r="V15" s="50">
        <v>2.0761327743530273</v>
      </c>
      <c r="W15" s="50">
        <v>2.0757899284362793</v>
      </c>
      <c r="X15" s="50">
        <v>2.0756564140319824</v>
      </c>
      <c r="Y15" s="50">
        <v>2.0757033824920654</v>
      </c>
      <c r="Z15" s="50">
        <v>2.0759320259094238</v>
      </c>
      <c r="AA15" s="51">
        <v>2.0758523941040039</v>
      </c>
    </row>
    <row r="16" spans="1:27" x14ac:dyDescent="0.25">
      <c r="A16" s="19">
        <v>4</v>
      </c>
      <c r="B16" s="16" t="s">
        <v>346</v>
      </c>
      <c r="C16" s="52">
        <v>1.6972531080245972</v>
      </c>
      <c r="D16" s="50">
        <v>1.7040877342224121</v>
      </c>
      <c r="E16" s="50">
        <v>1.7144374847412109</v>
      </c>
      <c r="F16" s="50">
        <v>1.7272562980651855</v>
      </c>
      <c r="G16" s="50">
        <v>1.7376037836074829</v>
      </c>
      <c r="H16" s="50">
        <v>1.7460016012191772</v>
      </c>
      <c r="I16" s="50">
        <v>1.7518749237060547</v>
      </c>
      <c r="J16" s="50">
        <v>1.7564903497695923</v>
      </c>
      <c r="K16" s="50">
        <v>1.7613297700881958</v>
      </c>
      <c r="L16" s="50">
        <v>1.7660952806472778</v>
      </c>
      <c r="M16" s="50">
        <v>1.7718271017074585</v>
      </c>
      <c r="N16" s="50">
        <v>1.7787512540817261</v>
      </c>
      <c r="O16" s="50">
        <v>1.7855848073959351</v>
      </c>
      <c r="P16" s="50">
        <v>1.7924535274505615</v>
      </c>
      <c r="Q16" s="50">
        <v>1.7977837324142456</v>
      </c>
      <c r="R16" s="50">
        <v>1.8018808364868164</v>
      </c>
      <c r="S16" s="50">
        <v>1.8061506748199463</v>
      </c>
      <c r="T16" s="50">
        <v>1.8117748498916626</v>
      </c>
      <c r="U16" s="50">
        <v>1.8160338401794434</v>
      </c>
      <c r="V16" s="50">
        <v>1.8158328533172607</v>
      </c>
      <c r="W16" s="50">
        <v>1.8155330419540405</v>
      </c>
      <c r="X16" s="50">
        <v>1.8154162168502808</v>
      </c>
      <c r="Y16" s="50">
        <v>1.8154574632644653</v>
      </c>
      <c r="Z16" s="50">
        <v>1.815657377243042</v>
      </c>
      <c r="AA16" s="51">
        <v>1.8155876398086548</v>
      </c>
    </row>
    <row r="17" spans="1:27" x14ac:dyDescent="0.25">
      <c r="A17" s="19">
        <v>5</v>
      </c>
      <c r="B17" s="16" t="s">
        <v>347</v>
      </c>
      <c r="C17" s="52">
        <v>1.7912787199020386</v>
      </c>
      <c r="D17" s="50">
        <v>1.7984919548034668</v>
      </c>
      <c r="E17" s="50">
        <v>1.8094151020050049</v>
      </c>
      <c r="F17" s="50">
        <v>1.8229440450668335</v>
      </c>
      <c r="G17" s="50">
        <v>1.833864688873291</v>
      </c>
      <c r="H17" s="50">
        <v>1.8427277803421021</v>
      </c>
      <c r="I17" s="50">
        <v>1.8489265441894531</v>
      </c>
      <c r="J17" s="50">
        <v>1.8537976741790771</v>
      </c>
      <c r="K17" s="50">
        <v>1.8589051961898804</v>
      </c>
      <c r="L17" s="50">
        <v>1.8639345169067383</v>
      </c>
      <c r="M17" s="50">
        <v>1.8699839115142822</v>
      </c>
      <c r="N17" s="50">
        <v>1.8772916793823242</v>
      </c>
      <c r="O17" s="50">
        <v>1.8845038414001465</v>
      </c>
      <c r="P17" s="50">
        <v>1.891753077507019</v>
      </c>
      <c r="Q17" s="50">
        <v>1.8973785638809204</v>
      </c>
      <c r="R17" s="50">
        <v>1.9017026424407959</v>
      </c>
      <c r="S17" s="50">
        <v>1.9062089920043945</v>
      </c>
      <c r="T17" s="50">
        <v>1.9121447801589966</v>
      </c>
      <c r="U17" s="50">
        <v>1.9166398048400879</v>
      </c>
      <c r="V17" s="50">
        <v>1.9164276123046875</v>
      </c>
      <c r="W17" s="50">
        <v>1.9161112308502197</v>
      </c>
      <c r="X17" s="50">
        <v>1.9159878492355347</v>
      </c>
      <c r="Y17" s="50">
        <v>1.9160313606262207</v>
      </c>
      <c r="Z17" s="50">
        <v>1.9162424802780151</v>
      </c>
      <c r="AA17" s="51">
        <v>1.9161688089370728</v>
      </c>
    </row>
    <row r="18" spans="1:27" x14ac:dyDescent="0.25">
      <c r="A18" s="19">
        <v>6</v>
      </c>
      <c r="B18" s="16" t="s">
        <v>348</v>
      </c>
      <c r="C18" s="52">
        <v>1.6550158262252808</v>
      </c>
      <c r="D18" s="50">
        <v>1.6616804599761963</v>
      </c>
      <c r="E18" s="50">
        <v>1.6717725992202759</v>
      </c>
      <c r="F18" s="50">
        <v>1.6842724084854126</v>
      </c>
      <c r="G18" s="50">
        <v>1.6943624019622803</v>
      </c>
      <c r="H18" s="50">
        <v>1.7025511264801025</v>
      </c>
      <c r="I18" s="50">
        <v>1.7082784175872803</v>
      </c>
      <c r="J18" s="50">
        <v>1.7127789258956909</v>
      </c>
      <c r="K18" s="50">
        <v>1.7174979448318481</v>
      </c>
      <c r="L18" s="50">
        <v>1.7221448421478271</v>
      </c>
      <c r="M18" s="50">
        <v>1.7277339696884155</v>
      </c>
      <c r="N18" s="50">
        <v>1.7344858646392822</v>
      </c>
      <c r="O18" s="50">
        <v>1.7411494255065918</v>
      </c>
      <c r="P18" s="50">
        <v>1.7478471994400024</v>
      </c>
      <c r="Q18" s="50">
        <v>1.7530447244644165</v>
      </c>
      <c r="R18" s="50">
        <v>1.7570397853851318</v>
      </c>
      <c r="S18" s="50">
        <v>1.761203408241272</v>
      </c>
      <c r="T18" s="50">
        <v>1.7666876316070557</v>
      </c>
      <c r="U18" s="50">
        <v>1.7708406448364258</v>
      </c>
      <c r="V18" s="50">
        <v>1.7706446647644043</v>
      </c>
      <c r="W18" s="50">
        <v>1.7703523635864258</v>
      </c>
      <c r="X18" s="50">
        <v>1.7702383995056152</v>
      </c>
      <c r="Y18" s="50">
        <v>1.7702785730361938</v>
      </c>
      <c r="Z18" s="50">
        <v>1.7704735994338989</v>
      </c>
      <c r="AA18" s="51">
        <v>1.7704055309295654</v>
      </c>
    </row>
    <row r="19" spans="1:27" x14ac:dyDescent="0.25">
      <c r="A19" s="19">
        <v>7</v>
      </c>
      <c r="B19" s="16" t="s">
        <v>349</v>
      </c>
      <c r="C19" s="52">
        <v>1.7167596817016602</v>
      </c>
      <c r="D19" s="50">
        <v>1.7236728668212891</v>
      </c>
      <c r="E19" s="50">
        <v>1.73414146900177</v>
      </c>
      <c r="F19" s="50">
        <v>1.7471076250076294</v>
      </c>
      <c r="G19" s="50">
        <v>1.7575739622116089</v>
      </c>
      <c r="H19" s="50">
        <v>1.7660683393478394</v>
      </c>
      <c r="I19" s="50">
        <v>1.7720092535018921</v>
      </c>
      <c r="J19" s="50">
        <v>1.7766777276992798</v>
      </c>
      <c r="K19" s="50">
        <v>1.781572699546814</v>
      </c>
      <c r="L19" s="50">
        <v>1.7863929271697998</v>
      </c>
      <c r="M19" s="50">
        <v>1.7921905517578125</v>
      </c>
      <c r="N19" s="50">
        <v>1.7991943359375</v>
      </c>
      <c r="O19" s="50">
        <v>1.8061064481735229</v>
      </c>
      <c r="P19" s="50">
        <v>1.8130542039871216</v>
      </c>
      <c r="Q19" s="50">
        <v>1.8184456825256348</v>
      </c>
      <c r="R19" s="50">
        <v>1.8225897550582886</v>
      </c>
      <c r="S19" s="50">
        <v>1.8269087076187134</v>
      </c>
      <c r="T19" s="50">
        <v>1.8325974941253662</v>
      </c>
      <c r="U19" s="50">
        <v>1.8369054794311523</v>
      </c>
      <c r="V19" s="50">
        <v>1.8367022275924683</v>
      </c>
      <c r="W19" s="50">
        <v>1.8363989591598511</v>
      </c>
      <c r="X19" s="50">
        <v>1.8362807035446167</v>
      </c>
      <c r="Y19" s="50">
        <v>1.8363224267959595</v>
      </c>
      <c r="Z19" s="50">
        <v>1.8365247249603271</v>
      </c>
      <c r="AA19" s="51">
        <v>1.8364541530609131</v>
      </c>
    </row>
    <row r="20" spans="1:27" x14ac:dyDescent="0.25">
      <c r="A20" s="19">
        <v>8</v>
      </c>
      <c r="B20" s="16" t="s">
        <v>350</v>
      </c>
      <c r="C20" s="52">
        <v>1.7424383163452148</v>
      </c>
      <c r="D20" s="50">
        <v>1.7494549751281738</v>
      </c>
      <c r="E20" s="50">
        <v>1.760080099105835</v>
      </c>
      <c r="F20" s="50">
        <v>1.7732402086257935</v>
      </c>
      <c r="G20" s="50">
        <v>1.7838631868362427</v>
      </c>
      <c r="H20" s="50">
        <v>1.7924845218658447</v>
      </c>
      <c r="I20" s="50">
        <v>1.7985142469406128</v>
      </c>
      <c r="J20" s="50">
        <v>1.8032525777816772</v>
      </c>
      <c r="K20" s="50">
        <v>1.8082208633422852</v>
      </c>
      <c r="L20" s="50">
        <v>1.8131130933761597</v>
      </c>
      <c r="M20" s="50">
        <v>1.8189976215362549</v>
      </c>
      <c r="N20" s="50">
        <v>1.826106071472168</v>
      </c>
      <c r="O20" s="50">
        <v>1.833121657371521</v>
      </c>
      <c r="P20" s="50">
        <v>1.8401732444763184</v>
      </c>
      <c r="Q20" s="50">
        <v>1.8456453084945679</v>
      </c>
      <c r="R20" s="50">
        <v>1.8498513698577881</v>
      </c>
      <c r="S20" s="50">
        <v>1.8542349338531494</v>
      </c>
      <c r="T20" s="50">
        <v>1.8600088357925415</v>
      </c>
      <c r="U20" s="50">
        <v>1.8643813133239746</v>
      </c>
      <c r="V20" s="50">
        <v>1.8641749620437622</v>
      </c>
      <c r="W20" s="50">
        <v>1.8638671636581421</v>
      </c>
      <c r="X20" s="50">
        <v>1.8637471199035645</v>
      </c>
      <c r="Y20" s="50">
        <v>1.8637895584106445</v>
      </c>
      <c r="Z20" s="50">
        <v>1.863994836807251</v>
      </c>
      <c r="AA20" s="51">
        <v>1.863923192024231</v>
      </c>
    </row>
    <row r="21" spans="1:27" x14ac:dyDescent="0.25">
      <c r="A21" s="19">
        <v>9</v>
      </c>
      <c r="B21" s="16" t="s">
        <v>351</v>
      </c>
      <c r="C21" s="52">
        <v>1.7863389253616333</v>
      </c>
      <c r="D21" s="50">
        <v>1.7935323715209961</v>
      </c>
      <c r="E21" s="50">
        <v>1.8044252395629883</v>
      </c>
      <c r="F21" s="50">
        <v>1.8179168701171875</v>
      </c>
      <c r="G21" s="50">
        <v>1.8288074731826782</v>
      </c>
      <c r="H21" s="50">
        <v>1.8376461267471313</v>
      </c>
      <c r="I21" s="50">
        <v>1.8438277244567871</v>
      </c>
      <c r="J21" s="50">
        <v>1.8486855030059814</v>
      </c>
      <c r="K21" s="50">
        <v>1.8537788391113281</v>
      </c>
      <c r="L21" s="50">
        <v>1.8587944507598877</v>
      </c>
      <c r="M21" s="50">
        <v>1.8648271560668945</v>
      </c>
      <c r="N21" s="50">
        <v>1.8721147775650024</v>
      </c>
      <c r="O21" s="50">
        <v>1.8793070316314697</v>
      </c>
      <c r="P21" s="50">
        <v>1.8865362405776978</v>
      </c>
      <c r="Q21" s="50">
        <v>1.8921462297439575</v>
      </c>
      <c r="R21" s="50">
        <v>1.8964582681655884</v>
      </c>
      <c r="S21" s="50">
        <v>1.9009523391723633</v>
      </c>
      <c r="T21" s="50">
        <v>1.9068716764450073</v>
      </c>
      <c r="U21" s="50">
        <v>1.9113543033599854</v>
      </c>
      <c r="V21" s="50">
        <v>1.9111427068710327</v>
      </c>
      <c r="W21" s="50">
        <v>1.9108271598815918</v>
      </c>
      <c r="X21" s="50">
        <v>1.9107041358947754</v>
      </c>
      <c r="Y21" s="50">
        <v>1.9107475280761719</v>
      </c>
      <c r="Z21" s="50">
        <v>1.9109580516815186</v>
      </c>
      <c r="AA21" s="51">
        <v>1.9108846187591553</v>
      </c>
    </row>
    <row r="22" spans="1:27" x14ac:dyDescent="0.25">
      <c r="A22" s="19">
        <v>10</v>
      </c>
      <c r="B22" s="16" t="s">
        <v>352</v>
      </c>
      <c r="C22" s="52">
        <v>1.7712826728820801</v>
      </c>
      <c r="D22" s="50">
        <v>1.7784154415130615</v>
      </c>
      <c r="E22" s="50">
        <v>1.7892166376113892</v>
      </c>
      <c r="F22" s="50">
        <v>1.8025945425033569</v>
      </c>
      <c r="G22" s="50">
        <v>1.8133933544158936</v>
      </c>
      <c r="H22" s="50">
        <v>1.8221573829650879</v>
      </c>
      <c r="I22" s="50">
        <v>1.8282870054244995</v>
      </c>
      <c r="J22" s="50">
        <v>1.8331037759780884</v>
      </c>
      <c r="K22" s="50">
        <v>1.8381541967391968</v>
      </c>
      <c r="L22" s="50">
        <v>1.8431274890899658</v>
      </c>
      <c r="M22" s="50">
        <v>1.8491092920303345</v>
      </c>
      <c r="N22" s="50">
        <v>1.8563355207443237</v>
      </c>
      <c r="O22" s="50">
        <v>1.8634672164916992</v>
      </c>
      <c r="P22" s="50">
        <v>1.8706355094909668</v>
      </c>
      <c r="Q22" s="50">
        <v>1.8761981725692749</v>
      </c>
      <c r="R22" s="50">
        <v>1.8804739713668823</v>
      </c>
      <c r="S22" s="50">
        <v>1.8849301338195801</v>
      </c>
      <c r="T22" s="50">
        <v>1.8907995223999023</v>
      </c>
      <c r="U22" s="50">
        <v>1.8952443599700928</v>
      </c>
      <c r="V22" s="50">
        <v>1.8950345516204834</v>
      </c>
      <c r="W22" s="50">
        <v>1.8947217464447021</v>
      </c>
      <c r="X22" s="50">
        <v>1.8945997953414917</v>
      </c>
      <c r="Y22" s="50">
        <v>1.89464271068573</v>
      </c>
      <c r="Z22" s="50">
        <v>1.8948514461517334</v>
      </c>
      <c r="AA22" s="51">
        <v>1.8947787284851074</v>
      </c>
    </row>
    <row r="23" spans="1:27" x14ac:dyDescent="0.25">
      <c r="A23" s="19">
        <v>11</v>
      </c>
      <c r="B23" s="16" t="s">
        <v>353</v>
      </c>
      <c r="C23" s="52">
        <v>1.7064472436904907</v>
      </c>
      <c r="D23" s="50">
        <v>1.7133188247680664</v>
      </c>
      <c r="E23" s="50">
        <v>1.7237246036529541</v>
      </c>
      <c r="F23" s="50">
        <v>1.7366129159927368</v>
      </c>
      <c r="G23" s="50">
        <v>1.747016429901123</v>
      </c>
      <c r="H23" s="50">
        <v>1.7554596662521362</v>
      </c>
      <c r="I23" s="50">
        <v>1.7613649368286133</v>
      </c>
      <c r="J23" s="50">
        <v>1.766005277633667</v>
      </c>
      <c r="K23" s="50">
        <v>1.7708709239959717</v>
      </c>
      <c r="L23" s="50">
        <v>1.7756621837615967</v>
      </c>
      <c r="M23" s="50">
        <v>1.7814251184463501</v>
      </c>
      <c r="N23" s="50">
        <v>1.7883868217468262</v>
      </c>
      <c r="O23" s="50">
        <v>1.7952573299407959</v>
      </c>
      <c r="P23" s="50">
        <v>1.8021633625030518</v>
      </c>
      <c r="Q23" s="50">
        <v>1.8075224161148071</v>
      </c>
      <c r="R23" s="50">
        <v>1.8116415739059448</v>
      </c>
      <c r="S23" s="50">
        <v>1.8159346580505371</v>
      </c>
      <c r="T23" s="50">
        <v>1.8215892314910889</v>
      </c>
      <c r="U23" s="50">
        <v>1.8258713483810425</v>
      </c>
      <c r="V23" s="50">
        <v>1.8256692886352539</v>
      </c>
      <c r="W23" s="50">
        <v>1.82536780834198</v>
      </c>
      <c r="X23" s="50">
        <v>1.8252503871917725</v>
      </c>
      <c r="Y23" s="50">
        <v>1.8252917528152466</v>
      </c>
      <c r="Z23" s="50">
        <v>1.8254928588867187</v>
      </c>
      <c r="AA23" s="51">
        <v>1.8254227638244629</v>
      </c>
    </row>
    <row r="24" spans="1:27" x14ac:dyDescent="0.25">
      <c r="A24" s="19">
        <v>12</v>
      </c>
      <c r="B24" s="16" t="s">
        <v>354</v>
      </c>
      <c r="C24" s="52">
        <v>1.7853443622589111</v>
      </c>
      <c r="D24" s="50">
        <v>1.7925337553024292</v>
      </c>
      <c r="E24" s="50">
        <v>1.8034205436706543</v>
      </c>
      <c r="F24" s="50">
        <v>1.8169047832489014</v>
      </c>
      <c r="G24" s="50">
        <v>1.827789306640625</v>
      </c>
      <c r="H24" s="50">
        <v>1.836622953414917</v>
      </c>
      <c r="I24" s="50">
        <v>1.8428012132644653</v>
      </c>
      <c r="J24" s="50">
        <v>1.8476561307907104</v>
      </c>
      <c r="K24" s="50">
        <v>1.8527467250823975</v>
      </c>
      <c r="L24" s="50">
        <v>1.8577594757080078</v>
      </c>
      <c r="M24" s="50">
        <v>1.8637888431549072</v>
      </c>
      <c r="N24" s="50">
        <v>1.8710724115371704</v>
      </c>
      <c r="O24" s="50">
        <v>1.878260612487793</v>
      </c>
      <c r="P24" s="50">
        <v>1.8854858875274658</v>
      </c>
      <c r="Q24" s="50">
        <v>1.8910926580429077</v>
      </c>
      <c r="R24" s="50">
        <v>1.8954024314880371</v>
      </c>
      <c r="S24" s="50">
        <v>1.8998938798904419</v>
      </c>
      <c r="T24" s="50">
        <v>1.9058099985122681</v>
      </c>
      <c r="U24" s="50">
        <v>1.9102901220321655</v>
      </c>
      <c r="V24" s="50">
        <v>1.9100786447525024</v>
      </c>
      <c r="W24" s="50">
        <v>1.9097632169723511</v>
      </c>
      <c r="X24" s="50">
        <v>1.9096403121948242</v>
      </c>
      <c r="Y24" s="50">
        <v>1.9096837043762207</v>
      </c>
      <c r="Z24" s="50">
        <v>1.9098941087722778</v>
      </c>
      <c r="AA24" s="51">
        <v>1.9098206758499146</v>
      </c>
    </row>
    <row r="25" spans="1:27" x14ac:dyDescent="0.25">
      <c r="A25" s="19">
        <v>13</v>
      </c>
      <c r="B25" s="16" t="s">
        <v>355</v>
      </c>
      <c r="C25" s="52">
        <v>1.6917482614517212</v>
      </c>
      <c r="D25" s="50">
        <v>1.6985607147216797</v>
      </c>
      <c r="E25" s="50">
        <v>1.7088768482208252</v>
      </c>
      <c r="F25" s="50">
        <v>1.7216541767120361</v>
      </c>
      <c r="G25" s="50">
        <v>1.7319680452346802</v>
      </c>
      <c r="H25" s="50">
        <v>1.7403385639190674</v>
      </c>
      <c r="I25" s="50">
        <v>1.7461929321289062</v>
      </c>
      <c r="J25" s="50">
        <v>1.7507933378219604</v>
      </c>
      <c r="K25" s="50">
        <v>1.7556171417236328</v>
      </c>
      <c r="L25" s="50">
        <v>1.7603670358657837</v>
      </c>
      <c r="M25" s="50">
        <v>1.7660802602767944</v>
      </c>
      <c r="N25" s="50">
        <v>1.7729820013046265</v>
      </c>
      <c r="O25" s="50">
        <v>1.7797935009002686</v>
      </c>
      <c r="P25" s="50">
        <v>1.786639928817749</v>
      </c>
      <c r="Q25" s="50">
        <v>1.7919528484344482</v>
      </c>
      <c r="R25" s="50">
        <v>1.7960366010665894</v>
      </c>
      <c r="S25" s="50">
        <v>1.8002926111221313</v>
      </c>
      <c r="T25" s="50">
        <v>1.8058985471725464</v>
      </c>
      <c r="U25" s="50">
        <v>1.8101437091827393</v>
      </c>
      <c r="V25" s="50">
        <v>1.8099434375762939</v>
      </c>
      <c r="W25" s="50">
        <v>1.8096445798873901</v>
      </c>
      <c r="X25" s="50">
        <v>1.809528112411499</v>
      </c>
      <c r="Y25" s="50">
        <v>1.8095691204071045</v>
      </c>
      <c r="Z25" s="50">
        <v>1.8097685575485229</v>
      </c>
      <c r="AA25" s="51">
        <v>1.8096989393234253</v>
      </c>
    </row>
    <row r="26" spans="1:27" x14ac:dyDescent="0.25">
      <c r="A26" s="20">
        <v>14</v>
      </c>
      <c r="B26" s="17" t="s">
        <v>356</v>
      </c>
      <c r="C26" s="53">
        <v>1.4252891540527344</v>
      </c>
      <c r="D26" s="54">
        <v>1.4310287237167358</v>
      </c>
      <c r="E26" s="54">
        <v>1.4397199153900146</v>
      </c>
      <c r="F26" s="54">
        <v>1.4504847526550293</v>
      </c>
      <c r="G26" s="54">
        <v>1.4591741561889648</v>
      </c>
      <c r="H26" s="54">
        <v>1.46622633934021</v>
      </c>
      <c r="I26" s="54">
        <v>1.471158504486084</v>
      </c>
      <c r="J26" s="54">
        <v>1.4750343561172485</v>
      </c>
      <c r="K26" s="54">
        <v>1.4790983200073242</v>
      </c>
      <c r="L26" s="54">
        <v>1.4831001758575439</v>
      </c>
      <c r="M26" s="54">
        <v>1.4879136085510254</v>
      </c>
      <c r="N26" s="54">
        <v>1.4937282800674438</v>
      </c>
      <c r="O26" s="54">
        <v>1.4994667768478394</v>
      </c>
      <c r="P26" s="54">
        <v>1.505234956741333</v>
      </c>
      <c r="Q26" s="54">
        <v>1.5097110271453857</v>
      </c>
      <c r="R26" s="54">
        <v>1.5131515264511108</v>
      </c>
      <c r="S26" s="54">
        <v>1.5167372226715088</v>
      </c>
      <c r="T26" s="54">
        <v>1.5214601755142212</v>
      </c>
      <c r="U26" s="54">
        <v>1.5250368118286133</v>
      </c>
      <c r="V26" s="54">
        <v>1.5248680114746094</v>
      </c>
      <c r="W26" s="54">
        <v>1.5246162414550781</v>
      </c>
      <c r="X26" s="54">
        <v>1.5245181322097778</v>
      </c>
      <c r="Y26" s="54">
        <v>1.5245527029037476</v>
      </c>
      <c r="Z26" s="54">
        <v>1.5247206687927246</v>
      </c>
      <c r="AA26" s="55">
        <v>1.5246620178222656</v>
      </c>
    </row>
    <row r="27" spans="1:27" x14ac:dyDescent="0.2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row>
    <row r="28" spans="1:27" x14ac:dyDescent="0.25">
      <c r="A28" s="69"/>
      <c r="B28" s="10" t="s">
        <v>85</v>
      </c>
      <c r="C28" s="69"/>
      <c r="D28" s="69"/>
      <c r="E28" s="69"/>
      <c r="F28" s="69"/>
      <c r="G28" s="69"/>
      <c r="H28" s="69"/>
      <c r="I28" s="69"/>
      <c r="J28" s="69"/>
      <c r="K28" s="69"/>
      <c r="L28" s="69"/>
      <c r="M28" s="69"/>
      <c r="N28" s="69"/>
      <c r="O28" s="69"/>
      <c r="P28" s="69"/>
      <c r="Q28" s="69"/>
      <c r="R28" s="69"/>
      <c r="S28" s="69"/>
      <c r="T28" s="69"/>
      <c r="U28" s="69"/>
      <c r="V28" s="69"/>
      <c r="W28" s="69"/>
      <c r="X28" s="69"/>
      <c r="Y28" s="69"/>
      <c r="Z28" s="69"/>
      <c r="AA28" s="69"/>
    </row>
    <row r="29" spans="1:27" x14ac:dyDescent="0.25">
      <c r="A29" s="15" t="s">
        <v>84</v>
      </c>
      <c r="B29" s="22" t="s">
        <v>83</v>
      </c>
      <c r="C29" s="46" t="s">
        <v>45</v>
      </c>
      <c r="D29" s="46" t="s">
        <v>46</v>
      </c>
      <c r="E29" s="46" t="s">
        <v>47</v>
      </c>
      <c r="F29" s="46" t="s">
        <v>48</v>
      </c>
      <c r="G29" s="46" t="s">
        <v>49</v>
      </c>
      <c r="H29" s="46" t="s">
        <v>50</v>
      </c>
      <c r="I29" s="46" t="s">
        <v>51</v>
      </c>
      <c r="J29" s="46" t="s">
        <v>52</v>
      </c>
      <c r="K29" s="46" t="s">
        <v>53</v>
      </c>
      <c r="L29" s="46" t="s">
        <v>54</v>
      </c>
      <c r="M29" s="46" t="s">
        <v>55</v>
      </c>
      <c r="N29" s="46" t="s">
        <v>56</v>
      </c>
      <c r="O29" s="46" t="s">
        <v>57</v>
      </c>
      <c r="P29" s="46" t="s">
        <v>58</v>
      </c>
      <c r="Q29" s="46" t="s">
        <v>59</v>
      </c>
      <c r="R29" s="46" t="s">
        <v>60</v>
      </c>
      <c r="S29" s="46" t="s">
        <v>61</v>
      </c>
      <c r="T29" s="46" t="s">
        <v>62</v>
      </c>
      <c r="U29" s="46" t="s">
        <v>63</v>
      </c>
      <c r="V29" s="46" t="s">
        <v>64</v>
      </c>
      <c r="W29" s="46" t="s">
        <v>65</v>
      </c>
      <c r="X29" s="46" t="s">
        <v>66</v>
      </c>
      <c r="Y29" s="46" t="s">
        <v>67</v>
      </c>
      <c r="Z29" s="46" t="s">
        <v>68</v>
      </c>
      <c r="AA29" s="47" t="s">
        <v>69</v>
      </c>
    </row>
    <row r="30" spans="1:27" x14ac:dyDescent="0.25">
      <c r="A30" s="23">
        <v>1</v>
      </c>
      <c r="B30" s="21" t="str">
        <f>VLOOKUP($A30,$A$13:$AA$26,2)</f>
        <v>Blantyre</v>
      </c>
      <c r="C30" s="64">
        <f>VLOOKUP($A30,$A$13:$AA$26,3)</f>
        <v>1.6746944189071655</v>
      </c>
      <c r="D30" s="64">
        <f>VLOOKUP($A30,$A$13:$AA$26,4)</f>
        <v>1.6814382076263428</v>
      </c>
      <c r="E30" s="64">
        <f>VLOOKUP($A30,$A$13:$AA$26,5)</f>
        <v>1.691650390625</v>
      </c>
      <c r="F30" s="64">
        <f>VLOOKUP($A30,$A$13:$AA$26,6)</f>
        <v>1.704298734664917</v>
      </c>
      <c r="G30" s="64">
        <f>VLOOKUP($A30,$A$13:$AA$26,7)</f>
        <v>1.7145087718963623</v>
      </c>
      <c r="H30" s="64">
        <f>VLOOKUP($A30,$A$13:$AA$26,8)</f>
        <v>1.7227948904037476</v>
      </c>
      <c r="I30" s="64">
        <f>VLOOKUP($A30,$A$13:$AA$26,9)</f>
        <v>1.7285902500152588</v>
      </c>
      <c r="J30" s="64">
        <f>VLOOKUP($A30,$A$13:$AA$26,10)</f>
        <v>1.7331442832946777</v>
      </c>
      <c r="K30" s="64">
        <f>VLOOKUP($A30,$A$13:$AA$26,11)</f>
        <v>1.7379194498062134</v>
      </c>
      <c r="L30" s="64">
        <f>VLOOKUP($A30,$A$13:$AA$26,12)</f>
        <v>1.7426215410232544</v>
      </c>
      <c r="M30" s="64">
        <f>VLOOKUP($A30,$A$13:$AA$26,13)</f>
        <v>1.7482770681381226</v>
      </c>
      <c r="N30" s="64">
        <f>VLOOKUP($A30,$A$13:$AA$26,14)</f>
        <v>1.7551093101501465</v>
      </c>
      <c r="O30" s="64">
        <f>VLOOKUP($A30,$A$13:$AA$26,15)</f>
        <v>1.7618520259857178</v>
      </c>
      <c r="P30" s="64">
        <f>VLOOKUP($A30,$A$13:$AA$26,16)</f>
        <v>1.7686295509338379</v>
      </c>
      <c r="Q30" s="64">
        <f>VLOOKUP($A30,$A$13:$AA$26,17)</f>
        <v>1.7738888263702393</v>
      </c>
      <c r="R30" s="64">
        <f>VLOOKUP($A30,$A$13:$AA$26,18)</f>
        <v>1.7779314517974854</v>
      </c>
      <c r="S30" s="64">
        <f>VLOOKUP($A30,$A$13:$AA$26,19)</f>
        <v>1.7821445465087891</v>
      </c>
      <c r="T30" s="64">
        <f>VLOOKUP($A30,$A$13:$AA$26,20)</f>
        <v>1.787693977355957</v>
      </c>
      <c r="U30" s="64">
        <f>VLOOKUP($A30,$A$13:$AA$26,21)</f>
        <v>1.7918963432312012</v>
      </c>
      <c r="V30" s="64">
        <f>VLOOKUP($A30,$A$13:$AA$26,22)</f>
        <v>1.7916980981826782</v>
      </c>
      <c r="W30" s="64">
        <f>VLOOKUP($A30,$A$13:$AA$26,23)</f>
        <v>1.7914022207260132</v>
      </c>
      <c r="X30" s="64">
        <f>VLOOKUP($A30,$A$13:$AA$26,24)</f>
        <v>1.7912869453430176</v>
      </c>
      <c r="Y30" s="64">
        <f>VLOOKUP($A30,$A$13:$AA$26,25)</f>
        <v>1.7913275957107544</v>
      </c>
      <c r="Z30" s="64">
        <f>VLOOKUP($A30,$A$13:$AA$26,26)</f>
        <v>1.7915248870849609</v>
      </c>
      <c r="AA30" s="65">
        <f>VLOOKUP($A30,$A$13:$AA$26,27)</f>
        <v>1.7914561033248901</v>
      </c>
    </row>
    <row r="31" spans="1:27" x14ac:dyDescent="0.25">
      <c r="A31" s="66"/>
      <c r="B31" s="66"/>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x14ac:dyDescent="0.25">
      <c r="A32" s="161" t="s">
        <v>87</v>
      </c>
      <c r="B32" s="161"/>
      <c r="C32" s="161"/>
      <c r="D32" s="161"/>
    </row>
    <row r="52" spans="1:27"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5.75" x14ac:dyDescent="0.25">
      <c r="A53" s="154" t="s">
        <v>379</v>
      </c>
      <c r="B53" s="154"/>
      <c r="C53" s="154"/>
      <c r="D53" s="154"/>
      <c r="E53" s="154"/>
      <c r="F53" s="154"/>
      <c r="G53" s="2"/>
      <c r="H53" s="2"/>
      <c r="I53" s="2"/>
      <c r="J53" s="2"/>
      <c r="K53" s="12"/>
      <c r="L53" s="2"/>
      <c r="M53" s="2"/>
      <c r="N53" s="2"/>
      <c r="O53" s="2"/>
      <c r="P53" s="155"/>
      <c r="Q53" s="155"/>
      <c r="R53" s="155"/>
      <c r="S53" s="155"/>
      <c r="T53" s="155"/>
      <c r="U53" s="155"/>
      <c r="V53" s="155"/>
      <c r="W53" s="25"/>
      <c r="X53" s="25"/>
      <c r="Y53" s="25"/>
      <c r="Z53" s="25"/>
      <c r="AA53" s="25"/>
    </row>
    <row r="54" spans="1:27" ht="15.75" x14ac:dyDescent="0.25">
      <c r="A54" s="156" t="s">
        <v>32</v>
      </c>
      <c r="B54" s="156"/>
      <c r="C54" s="156"/>
      <c r="D54" s="156"/>
      <c r="E54" s="156"/>
      <c r="F54" s="156"/>
      <c r="G54" s="31"/>
      <c r="H54" s="31"/>
      <c r="I54" s="31"/>
      <c r="J54" s="31"/>
      <c r="K54" s="157" t="s">
        <v>86</v>
      </c>
      <c r="L54" s="157"/>
      <c r="M54" s="31"/>
      <c r="N54" s="31"/>
      <c r="O54" s="31"/>
      <c r="P54" s="156"/>
      <c r="Q54" s="156"/>
      <c r="R54" s="156"/>
      <c r="S54" s="156"/>
      <c r="T54" s="156"/>
      <c r="U54" s="156"/>
      <c r="V54" s="156"/>
      <c r="W54" s="11"/>
      <c r="X54" s="11"/>
      <c r="Y54" s="11"/>
      <c r="Z54" s="11"/>
      <c r="AA54" s="11"/>
    </row>
    <row r="56" spans="1:27" ht="15.75" x14ac:dyDescent="0.25">
      <c r="A56" s="170" t="s">
        <v>382</v>
      </c>
      <c r="B56" s="170"/>
      <c r="C56" s="8"/>
      <c r="D56" s="8"/>
      <c r="E56" s="8"/>
      <c r="F56" s="8"/>
      <c r="G56" s="8"/>
      <c r="H56" s="8"/>
      <c r="I56" s="8"/>
      <c r="J56" s="8"/>
      <c r="K56" s="8"/>
      <c r="L56" s="8"/>
      <c r="M56" s="8"/>
      <c r="N56" s="8"/>
      <c r="O56" s="8"/>
      <c r="P56" s="8"/>
      <c r="Q56" s="8"/>
      <c r="R56" s="8"/>
      <c r="S56" s="8"/>
      <c r="T56" s="8"/>
      <c r="U56" s="8"/>
      <c r="V56" s="8"/>
      <c r="W56" s="8"/>
      <c r="X56" s="8"/>
      <c r="Y56" s="8"/>
      <c r="Z56" s="8"/>
      <c r="AA56" s="8"/>
    </row>
    <row r="57" spans="1:27"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row>
    <row r="58" spans="1:27" x14ac:dyDescent="0.25">
      <c r="A58" s="14" t="s">
        <v>84</v>
      </c>
      <c r="B58" s="14" t="s">
        <v>83</v>
      </c>
      <c r="C58" s="46" t="s">
        <v>45</v>
      </c>
      <c r="D58" s="46" t="s">
        <v>46</v>
      </c>
      <c r="E58" s="46" t="s">
        <v>47</v>
      </c>
      <c r="F58" s="46" t="s">
        <v>48</v>
      </c>
      <c r="G58" s="46" t="s">
        <v>49</v>
      </c>
      <c r="H58" s="46" t="s">
        <v>50</v>
      </c>
      <c r="I58" s="46" t="s">
        <v>51</v>
      </c>
      <c r="J58" s="46" t="s">
        <v>52</v>
      </c>
      <c r="K58" s="46" t="s">
        <v>53</v>
      </c>
      <c r="L58" s="46" t="s">
        <v>54</v>
      </c>
      <c r="M58" s="46" t="s">
        <v>55</v>
      </c>
      <c r="N58" s="46" t="s">
        <v>56</v>
      </c>
      <c r="O58" s="46" t="s">
        <v>57</v>
      </c>
      <c r="P58" s="46" t="s">
        <v>58</v>
      </c>
      <c r="Q58" s="46" t="s">
        <v>59</v>
      </c>
      <c r="R58" s="46" t="s">
        <v>60</v>
      </c>
      <c r="S58" s="46" t="s">
        <v>61</v>
      </c>
      <c r="T58" s="46" t="s">
        <v>62</v>
      </c>
      <c r="U58" s="46" t="s">
        <v>63</v>
      </c>
      <c r="V58" s="46" t="s">
        <v>64</v>
      </c>
      <c r="W58" s="46" t="s">
        <v>65</v>
      </c>
      <c r="X58" s="46" t="s">
        <v>66</v>
      </c>
      <c r="Y58" s="46" t="s">
        <v>67</v>
      </c>
      <c r="Z58" s="46" t="s">
        <v>68</v>
      </c>
      <c r="AA58" s="47" t="s">
        <v>69</v>
      </c>
    </row>
    <row r="59" spans="1:27" x14ac:dyDescent="0.25">
      <c r="A59" s="18">
        <v>1</v>
      </c>
      <c r="B59" s="26" t="s">
        <v>343</v>
      </c>
      <c r="C59" s="56">
        <v>137.95651245117187</v>
      </c>
      <c r="D59" s="57">
        <v>128.07962036132812</v>
      </c>
      <c r="E59" s="57">
        <v>125.07504272460938</v>
      </c>
      <c r="F59" s="57">
        <v>122.06564331054687</v>
      </c>
      <c r="G59" s="57">
        <v>119.24338531494141</v>
      </c>
      <c r="H59" s="57">
        <v>116.58679962158203</v>
      </c>
      <c r="I59" s="57">
        <v>114.13063812255859</v>
      </c>
      <c r="J59" s="58">
        <v>111.74833679199219</v>
      </c>
      <c r="K59" s="58">
        <v>109.44001770019531</v>
      </c>
      <c r="L59" s="58">
        <v>107.25997161865234</v>
      </c>
      <c r="M59" s="58">
        <v>105.22201538085937</v>
      </c>
      <c r="N59" s="58">
        <v>103.30774688720703</v>
      </c>
      <c r="O59" s="58">
        <v>101.46523284912109</v>
      </c>
      <c r="P59" s="58">
        <v>99.7098388671875</v>
      </c>
      <c r="Q59" s="58">
        <v>98.0465087890625</v>
      </c>
      <c r="R59" s="58">
        <v>96.450477600097656</v>
      </c>
      <c r="S59" s="58">
        <v>94.97052001953125</v>
      </c>
      <c r="T59" s="58">
        <v>93.543312072753906</v>
      </c>
      <c r="U59" s="58">
        <v>92.176673889160156</v>
      </c>
      <c r="V59" s="58">
        <v>90.892372131347656</v>
      </c>
      <c r="W59" s="58">
        <v>89.642196655273438</v>
      </c>
      <c r="X59" s="58">
        <v>88.435867309570313</v>
      </c>
      <c r="Y59" s="58">
        <v>87.293830871582031</v>
      </c>
      <c r="Z59" s="58">
        <v>86.245506286621094</v>
      </c>
      <c r="AA59" s="59">
        <v>85.245880126953125</v>
      </c>
    </row>
    <row r="60" spans="1:27" x14ac:dyDescent="0.25">
      <c r="A60" s="19">
        <v>2</v>
      </c>
      <c r="B60" s="16" t="s">
        <v>344</v>
      </c>
      <c r="C60" s="48">
        <v>85.948394775390625</v>
      </c>
      <c r="D60" s="49">
        <v>79.751922607421875</v>
      </c>
      <c r="E60" s="49">
        <v>77.897796630859375</v>
      </c>
      <c r="F60" s="49">
        <v>75.995185852050781</v>
      </c>
      <c r="G60" s="49">
        <v>74.183967590332031</v>
      </c>
      <c r="H60" s="49">
        <v>72.524322509765625</v>
      </c>
      <c r="I60" s="49">
        <v>71.012123107910156</v>
      </c>
      <c r="J60" s="50">
        <v>69.505508422851562</v>
      </c>
      <c r="K60" s="50">
        <v>68.046318054199219</v>
      </c>
      <c r="L60" s="50">
        <v>66.66961669921875</v>
      </c>
      <c r="M60" s="50">
        <v>65.360588073730469</v>
      </c>
      <c r="N60" s="50">
        <v>64.14788818359375</v>
      </c>
      <c r="O60" s="50">
        <v>63.001781463623047</v>
      </c>
      <c r="P60" s="50">
        <v>61.896369934082031</v>
      </c>
      <c r="Q60" s="50">
        <v>60.846202850341797</v>
      </c>
      <c r="R60" s="50">
        <v>59.845046997070313</v>
      </c>
      <c r="S60" s="50">
        <v>58.915306091308594</v>
      </c>
      <c r="T60" s="50">
        <v>58.036365509033203</v>
      </c>
      <c r="U60" s="50">
        <v>57.186420440673828</v>
      </c>
      <c r="V60" s="50">
        <v>56.400047302246094</v>
      </c>
      <c r="W60" s="50">
        <v>55.621101379394531</v>
      </c>
      <c r="X60" s="50">
        <v>54.875186920166016</v>
      </c>
      <c r="Y60" s="50">
        <v>54.173007965087891</v>
      </c>
      <c r="Z60" s="50">
        <v>53.517505645751953</v>
      </c>
      <c r="AA60" s="51">
        <v>52.911106109619141</v>
      </c>
    </row>
    <row r="61" spans="1:27" x14ac:dyDescent="0.25">
      <c r="A61" s="19">
        <v>3</v>
      </c>
      <c r="B61" s="16" t="s">
        <v>345</v>
      </c>
      <c r="C61" s="48">
        <v>129.36883544921875</v>
      </c>
      <c r="D61" s="49">
        <v>120.20194244384766</v>
      </c>
      <c r="E61" s="49">
        <v>117.46689605712891</v>
      </c>
      <c r="F61" s="49">
        <v>114.68815612792969</v>
      </c>
      <c r="G61" s="49">
        <v>112.05442047119141</v>
      </c>
      <c r="H61" s="49">
        <v>109.59648132324219</v>
      </c>
      <c r="I61" s="49">
        <v>107.30717468261719</v>
      </c>
      <c r="J61" s="50">
        <v>105.09397125244141</v>
      </c>
      <c r="K61" s="50">
        <v>102.91981506347656</v>
      </c>
      <c r="L61" s="50">
        <v>100.85776519775391</v>
      </c>
      <c r="M61" s="50">
        <v>98.945159912109375</v>
      </c>
      <c r="N61" s="50">
        <v>97.16241455078125</v>
      </c>
      <c r="O61" s="50">
        <v>95.436843872070313</v>
      </c>
      <c r="P61" s="50">
        <v>93.791999816894531</v>
      </c>
      <c r="Q61" s="50">
        <v>92.222694396972656</v>
      </c>
      <c r="R61" s="50">
        <v>90.739112854003906</v>
      </c>
      <c r="S61" s="50">
        <v>89.334007263183594</v>
      </c>
      <c r="T61" s="50">
        <v>88.017379760742187</v>
      </c>
      <c r="U61" s="50">
        <v>86.736175537109375</v>
      </c>
      <c r="V61" s="50">
        <v>85.531394958496094</v>
      </c>
      <c r="W61" s="50">
        <v>84.367706298828125</v>
      </c>
      <c r="X61" s="50">
        <v>83.241416931152344</v>
      </c>
      <c r="Y61" s="50">
        <v>82.18438720703125</v>
      </c>
      <c r="Z61" s="50">
        <v>81.198661804199219</v>
      </c>
      <c r="AA61" s="51">
        <v>80.259140014648437</v>
      </c>
    </row>
    <row r="62" spans="1:27" x14ac:dyDescent="0.25">
      <c r="A62" s="19">
        <v>4</v>
      </c>
      <c r="B62" s="16" t="s">
        <v>346</v>
      </c>
      <c r="C62" s="52">
        <v>109.72069549560547</v>
      </c>
      <c r="D62" s="50">
        <v>101.95969390869141</v>
      </c>
      <c r="E62" s="50">
        <v>99.609642028808594</v>
      </c>
      <c r="F62" s="50">
        <v>97.222976684570313</v>
      </c>
      <c r="G62" s="50">
        <v>94.969825744628906</v>
      </c>
      <c r="H62" s="50">
        <v>92.868217468261719</v>
      </c>
      <c r="I62" s="50">
        <v>90.916465759277344</v>
      </c>
      <c r="J62" s="50">
        <v>89.0074462890625</v>
      </c>
      <c r="K62" s="50">
        <v>87.136299133300781</v>
      </c>
      <c r="L62" s="50">
        <v>85.360275268554688</v>
      </c>
      <c r="M62" s="50">
        <v>83.7147216796875</v>
      </c>
      <c r="N62" s="50">
        <v>82.183692932128906</v>
      </c>
      <c r="O62" s="50">
        <v>80.712615966796875</v>
      </c>
      <c r="P62" s="50">
        <v>79.294197082519531</v>
      </c>
      <c r="Q62" s="50">
        <v>77.935943603515625</v>
      </c>
      <c r="R62" s="50">
        <v>76.656501770019531</v>
      </c>
      <c r="S62" s="50">
        <v>75.464111328125</v>
      </c>
      <c r="T62" s="50">
        <v>74.320960998535156</v>
      </c>
      <c r="U62" s="50">
        <v>73.231582641601563</v>
      </c>
      <c r="V62" s="50">
        <v>72.203475952148438</v>
      </c>
      <c r="W62" s="50">
        <v>71.199691772460938</v>
      </c>
      <c r="X62" s="50">
        <v>70.227836608886719</v>
      </c>
      <c r="Y62" s="50">
        <v>69.322975158691406</v>
      </c>
      <c r="Z62" s="50">
        <v>68.485237121582031</v>
      </c>
      <c r="AA62" s="51">
        <v>67.703567504882813</v>
      </c>
    </row>
    <row r="63" spans="1:27" x14ac:dyDescent="0.25">
      <c r="A63" s="19">
        <v>5</v>
      </c>
      <c r="B63" s="16" t="s">
        <v>347</v>
      </c>
      <c r="C63" s="52">
        <v>103.55852508544922</v>
      </c>
      <c r="D63" s="50">
        <v>96.257072448730469</v>
      </c>
      <c r="E63" s="50">
        <v>94.009750366210938</v>
      </c>
      <c r="F63" s="50">
        <v>91.724174499511719</v>
      </c>
      <c r="G63" s="50">
        <v>89.586410522460938</v>
      </c>
      <c r="H63" s="50">
        <v>87.570144653320313</v>
      </c>
      <c r="I63" s="50">
        <v>85.701927185058594</v>
      </c>
      <c r="J63" s="50">
        <v>83.892829895019531</v>
      </c>
      <c r="K63" s="50">
        <v>82.120018005371094</v>
      </c>
      <c r="L63" s="50">
        <v>80.443801879882813</v>
      </c>
      <c r="M63" s="50">
        <v>78.874412536621094</v>
      </c>
      <c r="N63" s="50">
        <v>77.426673889160156</v>
      </c>
      <c r="O63" s="50">
        <v>76.033576965332031</v>
      </c>
      <c r="P63" s="50">
        <v>74.707168579101563</v>
      </c>
      <c r="Q63" s="50">
        <v>73.448348999023438</v>
      </c>
      <c r="R63" s="50">
        <v>72.241889953613281</v>
      </c>
      <c r="S63" s="50">
        <v>71.134315490722656</v>
      </c>
      <c r="T63" s="50">
        <v>70.072517395019531</v>
      </c>
      <c r="U63" s="50">
        <v>69.05657958984375</v>
      </c>
      <c r="V63" s="50">
        <v>68.106491088867187</v>
      </c>
      <c r="W63" s="50">
        <v>67.177886962890625</v>
      </c>
      <c r="X63" s="50">
        <v>66.282188415527344</v>
      </c>
      <c r="Y63" s="50">
        <v>65.440391540527344</v>
      </c>
      <c r="Z63" s="50">
        <v>64.665817260742187</v>
      </c>
      <c r="AA63" s="51">
        <v>63.940357208251953</v>
      </c>
    </row>
    <row r="64" spans="1:27" x14ac:dyDescent="0.25">
      <c r="A64" s="19">
        <v>6</v>
      </c>
      <c r="B64" s="16" t="s">
        <v>348</v>
      </c>
      <c r="C64" s="52">
        <v>110.08937835693359</v>
      </c>
      <c r="D64" s="50">
        <v>102.16600036621094</v>
      </c>
      <c r="E64" s="50">
        <v>99.795059204101563</v>
      </c>
      <c r="F64" s="50">
        <v>97.374114990234375</v>
      </c>
      <c r="G64" s="50">
        <v>95.105171203613281</v>
      </c>
      <c r="H64" s="50">
        <v>92.982032775878906</v>
      </c>
      <c r="I64" s="50">
        <v>91.012771606445312</v>
      </c>
      <c r="J64" s="50">
        <v>89.079475402832031</v>
      </c>
      <c r="K64" s="50">
        <v>87.213363647460938</v>
      </c>
      <c r="L64" s="50">
        <v>85.430160522460938</v>
      </c>
      <c r="M64" s="50">
        <v>83.769309997558594</v>
      </c>
      <c r="N64" s="50">
        <v>82.239234924316406</v>
      </c>
      <c r="O64" s="50">
        <v>80.771255493164063</v>
      </c>
      <c r="P64" s="50">
        <v>79.367317199707031</v>
      </c>
      <c r="Q64" s="50">
        <v>78.027984619140625</v>
      </c>
      <c r="R64" s="50">
        <v>76.765968322753906</v>
      </c>
      <c r="S64" s="50">
        <v>75.59423828125</v>
      </c>
      <c r="T64" s="50">
        <v>74.482719421386719</v>
      </c>
      <c r="U64" s="50">
        <v>73.418266296386719</v>
      </c>
      <c r="V64" s="50">
        <v>72.417015075683594</v>
      </c>
      <c r="W64" s="50">
        <v>71.428131103515625</v>
      </c>
      <c r="X64" s="50">
        <v>70.466163635253906</v>
      </c>
      <c r="Y64" s="50">
        <v>69.567520141601562</v>
      </c>
      <c r="Z64" s="50">
        <v>68.735015869140625</v>
      </c>
      <c r="AA64" s="51">
        <v>67.95452880859375</v>
      </c>
    </row>
    <row r="65" spans="1:27" x14ac:dyDescent="0.25">
      <c r="A65" s="19">
        <v>7</v>
      </c>
      <c r="B65" s="16" t="s">
        <v>349</v>
      </c>
      <c r="C65" s="52">
        <v>126.46643829345703</v>
      </c>
      <c r="D65" s="50">
        <v>117.48918151855469</v>
      </c>
      <c r="E65" s="50">
        <v>114.76300048828125</v>
      </c>
      <c r="F65" s="50">
        <v>112.00959014892578</v>
      </c>
      <c r="G65" s="50">
        <v>109.40856170654297</v>
      </c>
      <c r="H65" s="50">
        <v>106.97401428222656</v>
      </c>
      <c r="I65" s="50">
        <v>104.68999481201172</v>
      </c>
      <c r="J65" s="50">
        <v>102.49911499023437</v>
      </c>
      <c r="K65" s="50">
        <v>100.38280487060547</v>
      </c>
      <c r="L65" s="50">
        <v>98.379730224609375</v>
      </c>
      <c r="M65" s="50">
        <v>96.498268127441406</v>
      </c>
      <c r="N65" s="50">
        <v>94.743827819824219</v>
      </c>
      <c r="O65" s="50">
        <v>93.066017150878906</v>
      </c>
      <c r="P65" s="50">
        <v>91.451278686523438</v>
      </c>
      <c r="Q65" s="50">
        <v>89.899612426757813</v>
      </c>
      <c r="R65" s="50">
        <v>88.437858581542969</v>
      </c>
      <c r="S65" s="50">
        <v>87.07330322265625</v>
      </c>
      <c r="T65" s="50">
        <v>85.78515625</v>
      </c>
      <c r="U65" s="50">
        <v>84.547821044921875</v>
      </c>
      <c r="V65" s="50">
        <v>83.386161804199219</v>
      </c>
      <c r="W65" s="50">
        <v>82.259086608886719</v>
      </c>
      <c r="X65" s="50">
        <v>81.1595458984375</v>
      </c>
      <c r="Y65" s="50">
        <v>80.134284973144531</v>
      </c>
      <c r="Z65" s="50">
        <v>79.175216674804687</v>
      </c>
      <c r="AA65" s="51">
        <v>78.2723388671875</v>
      </c>
    </row>
    <row r="66" spans="1:27" x14ac:dyDescent="0.25">
      <c r="A66" s="19">
        <v>8</v>
      </c>
      <c r="B66" s="16" t="s">
        <v>350</v>
      </c>
      <c r="C66" s="52">
        <v>106.39138031005859</v>
      </c>
      <c r="D66" s="50">
        <v>98.847953796386719</v>
      </c>
      <c r="E66" s="50">
        <v>96.566596984863281</v>
      </c>
      <c r="F66" s="50">
        <v>94.246620178222656</v>
      </c>
      <c r="G66" s="50">
        <v>92.072128295898437</v>
      </c>
      <c r="H66" s="50">
        <v>90.014793395996094</v>
      </c>
      <c r="I66" s="50">
        <v>88.097404479980469</v>
      </c>
      <c r="J66" s="50">
        <v>86.223854064941406</v>
      </c>
      <c r="K66" s="50">
        <v>84.400001525878906</v>
      </c>
      <c r="L66" s="50">
        <v>82.668556213378906</v>
      </c>
      <c r="M66" s="50">
        <v>81.067764282226562</v>
      </c>
      <c r="N66" s="50">
        <v>79.572982788085937</v>
      </c>
      <c r="O66" s="50">
        <v>78.142219543457031</v>
      </c>
      <c r="P66" s="50">
        <v>76.769439697265625</v>
      </c>
      <c r="Q66" s="50">
        <v>75.460517883300781</v>
      </c>
      <c r="R66" s="50">
        <v>74.225357055664063</v>
      </c>
      <c r="S66" s="50">
        <v>73.075042724609375</v>
      </c>
      <c r="T66" s="50">
        <v>71.983848571777344</v>
      </c>
      <c r="U66" s="50">
        <v>70.940422058105469</v>
      </c>
      <c r="V66" s="50">
        <v>69.96038818359375</v>
      </c>
      <c r="W66" s="50">
        <v>69.00628662109375</v>
      </c>
      <c r="X66" s="50">
        <v>68.078384399414063</v>
      </c>
      <c r="Y66" s="50">
        <v>67.208786010742187</v>
      </c>
      <c r="Z66" s="50">
        <v>66.408729553222656</v>
      </c>
      <c r="AA66" s="51">
        <v>65.659835815429687</v>
      </c>
    </row>
    <row r="67" spans="1:27" x14ac:dyDescent="0.25">
      <c r="A67" s="19">
        <v>9</v>
      </c>
      <c r="B67" s="16" t="s">
        <v>351</v>
      </c>
      <c r="C67" s="52">
        <v>128.21647644042969</v>
      </c>
      <c r="D67" s="50">
        <v>119.06839752197266</v>
      </c>
      <c r="E67" s="50">
        <v>116.29820251464844</v>
      </c>
      <c r="F67" s="50">
        <v>113.49844360351562</v>
      </c>
      <c r="G67" s="50">
        <v>110.82415771484375</v>
      </c>
      <c r="H67" s="50">
        <v>108.33796691894531</v>
      </c>
      <c r="I67" s="50">
        <v>106.04374694824219</v>
      </c>
      <c r="J67" s="50">
        <v>103.79025268554687</v>
      </c>
      <c r="K67" s="50">
        <v>101.61965179443359</v>
      </c>
      <c r="L67" s="50">
        <v>99.562858581542969</v>
      </c>
      <c r="M67" s="50">
        <v>97.617401123046875</v>
      </c>
      <c r="N67" s="50">
        <v>95.826927185058594</v>
      </c>
      <c r="O67" s="50">
        <v>94.101387023925781</v>
      </c>
      <c r="P67" s="50">
        <v>92.448982238769531</v>
      </c>
      <c r="Q67" s="50">
        <v>90.868614196777344</v>
      </c>
      <c r="R67" s="50">
        <v>89.36016845703125</v>
      </c>
      <c r="S67" s="50">
        <v>87.980819702148438</v>
      </c>
      <c r="T67" s="50">
        <v>86.678695678710938</v>
      </c>
      <c r="U67" s="50">
        <v>85.419525146484375</v>
      </c>
      <c r="V67" s="50">
        <v>84.229568481445312</v>
      </c>
      <c r="W67" s="50">
        <v>83.080825805664063</v>
      </c>
      <c r="X67" s="50">
        <v>81.96929931640625</v>
      </c>
      <c r="Y67" s="50">
        <v>80.929939270019531</v>
      </c>
      <c r="Z67" s="50">
        <v>79.959991455078125</v>
      </c>
      <c r="AA67" s="51">
        <v>79.066123962402344</v>
      </c>
    </row>
    <row r="68" spans="1:27" x14ac:dyDescent="0.25">
      <c r="A68" s="19">
        <v>10</v>
      </c>
      <c r="B68" s="16" t="s">
        <v>352</v>
      </c>
      <c r="C68" s="52">
        <v>122.30803680419922</v>
      </c>
      <c r="D68" s="50">
        <v>113.41643524169922</v>
      </c>
      <c r="E68" s="50">
        <v>110.89450073242187</v>
      </c>
      <c r="F68" s="50">
        <v>108.20391082763672</v>
      </c>
      <c r="G68" s="50">
        <v>105.65899658203125</v>
      </c>
      <c r="H68" s="50">
        <v>103.24708557128906</v>
      </c>
      <c r="I68" s="50">
        <v>101.02740478515625</v>
      </c>
      <c r="J68" s="50">
        <v>98.849845886230469</v>
      </c>
      <c r="K68" s="50">
        <v>96.711540222167969</v>
      </c>
      <c r="L68" s="50">
        <v>94.666633605957031</v>
      </c>
      <c r="M68" s="50">
        <v>92.786888122558594</v>
      </c>
      <c r="N68" s="50">
        <v>91.052719116210938</v>
      </c>
      <c r="O68" s="50">
        <v>89.383705139160156</v>
      </c>
      <c r="P68" s="50">
        <v>87.787879943847656</v>
      </c>
      <c r="Q68" s="50">
        <v>86.274986267089844</v>
      </c>
      <c r="R68" s="50">
        <v>84.853965759277344</v>
      </c>
      <c r="S68" s="50">
        <v>83.55145263671875</v>
      </c>
      <c r="T68" s="50">
        <v>82.305450439453125</v>
      </c>
      <c r="U68" s="50">
        <v>81.125282287597656</v>
      </c>
      <c r="V68" s="50">
        <v>80.011436462402344</v>
      </c>
      <c r="W68" s="50">
        <v>78.925453186035156</v>
      </c>
      <c r="X68" s="50">
        <v>77.870231628417969</v>
      </c>
      <c r="Y68" s="50">
        <v>76.878868103027344</v>
      </c>
      <c r="Z68" s="50">
        <v>75.979042053222656</v>
      </c>
      <c r="AA68" s="51">
        <v>75.146835327148438</v>
      </c>
    </row>
    <row r="69" spans="1:27" x14ac:dyDescent="0.25">
      <c r="A69" s="19">
        <v>11</v>
      </c>
      <c r="B69" s="16" t="s">
        <v>353</v>
      </c>
      <c r="C69" s="52">
        <v>124.81785583496094</v>
      </c>
      <c r="D69" s="50">
        <v>115.7041015625</v>
      </c>
      <c r="E69" s="50">
        <v>113.04846954345703</v>
      </c>
      <c r="F69" s="50">
        <v>110.30301666259766</v>
      </c>
      <c r="G69" s="50">
        <v>107.72920227050781</v>
      </c>
      <c r="H69" s="50">
        <v>105.31870269775391</v>
      </c>
      <c r="I69" s="50">
        <v>103.07984161376953</v>
      </c>
      <c r="J69" s="50">
        <v>100.91408538818359</v>
      </c>
      <c r="K69" s="50">
        <v>98.793037414550781</v>
      </c>
      <c r="L69" s="50">
        <v>96.784393310546875</v>
      </c>
      <c r="M69" s="50">
        <v>94.907569885253906</v>
      </c>
      <c r="N69" s="50">
        <v>93.167854309082031</v>
      </c>
      <c r="O69" s="50">
        <v>91.494346618652344</v>
      </c>
      <c r="P69" s="50">
        <v>89.8902587890625</v>
      </c>
      <c r="Q69" s="50">
        <v>88.361160278320313</v>
      </c>
      <c r="R69" s="50">
        <v>86.912506103515625</v>
      </c>
      <c r="S69" s="50">
        <v>85.576042175292969</v>
      </c>
      <c r="T69" s="50">
        <v>84.299644470214844</v>
      </c>
      <c r="U69" s="50">
        <v>83.078720092773438</v>
      </c>
      <c r="V69" s="50">
        <v>81.931419372558594</v>
      </c>
      <c r="W69" s="50">
        <v>80.804328918457031</v>
      </c>
      <c r="X69" s="50">
        <v>79.710670471191406</v>
      </c>
      <c r="Y69" s="50">
        <v>78.684272766113281</v>
      </c>
      <c r="Z69" s="50">
        <v>77.732269287109375</v>
      </c>
      <c r="AA69" s="51">
        <v>76.842697143554687</v>
      </c>
    </row>
    <row r="70" spans="1:27" x14ac:dyDescent="0.25">
      <c r="A70" s="19">
        <v>12</v>
      </c>
      <c r="B70" s="16" t="s">
        <v>354</v>
      </c>
      <c r="C70" s="52">
        <v>149.86541748046875</v>
      </c>
      <c r="D70" s="50">
        <v>139.21806335449219</v>
      </c>
      <c r="E70" s="50">
        <v>136.07093811035156</v>
      </c>
      <c r="F70" s="50">
        <v>132.79888916015625</v>
      </c>
      <c r="G70" s="50">
        <v>129.7196044921875</v>
      </c>
      <c r="H70" s="50">
        <v>126.86383056640625</v>
      </c>
      <c r="I70" s="50">
        <v>124.19915008544922</v>
      </c>
      <c r="J70" s="50">
        <v>121.55625152587891</v>
      </c>
      <c r="K70" s="50">
        <v>119.01487731933594</v>
      </c>
      <c r="L70" s="50">
        <v>116.57317352294922</v>
      </c>
      <c r="M70" s="50">
        <v>114.28462982177734</v>
      </c>
      <c r="N70" s="50">
        <v>112.19968414306641</v>
      </c>
      <c r="O70" s="50">
        <v>110.16098022460937</v>
      </c>
      <c r="P70" s="50">
        <v>108.21710205078125</v>
      </c>
      <c r="Q70" s="50">
        <v>106.35885620117187</v>
      </c>
      <c r="R70" s="50">
        <v>104.63250732421875</v>
      </c>
      <c r="S70" s="50">
        <v>103.02103424072266</v>
      </c>
      <c r="T70" s="50">
        <v>101.48878479003906</v>
      </c>
      <c r="U70" s="50">
        <v>100.01504516601562</v>
      </c>
      <c r="V70" s="50">
        <v>98.640434265136719</v>
      </c>
      <c r="W70" s="50">
        <v>97.276992797851562</v>
      </c>
      <c r="X70" s="50">
        <v>95.975906372070313</v>
      </c>
      <c r="Y70" s="50">
        <v>94.738571166992188</v>
      </c>
      <c r="Z70" s="50">
        <v>93.608100891113281</v>
      </c>
      <c r="AA70" s="51">
        <v>92.545783996582031</v>
      </c>
    </row>
    <row r="71" spans="1:27" x14ac:dyDescent="0.25">
      <c r="A71" s="19">
        <v>13</v>
      </c>
      <c r="B71" s="16" t="s">
        <v>355</v>
      </c>
      <c r="C71" s="52">
        <v>102.71401214599609</v>
      </c>
      <c r="D71" s="50">
        <v>95.479507446289062</v>
      </c>
      <c r="E71" s="50">
        <v>93.2598876953125</v>
      </c>
      <c r="F71" s="50">
        <v>91.007049560546875</v>
      </c>
      <c r="G71" s="50">
        <v>88.86181640625</v>
      </c>
      <c r="H71" s="50">
        <v>86.886138916015625</v>
      </c>
      <c r="I71" s="50">
        <v>84.99078369140625</v>
      </c>
      <c r="J71" s="50">
        <v>83.176681518554688</v>
      </c>
      <c r="K71" s="50">
        <v>81.43572998046875</v>
      </c>
      <c r="L71" s="50">
        <v>79.782661437988281</v>
      </c>
      <c r="M71" s="50">
        <v>78.235496520996094</v>
      </c>
      <c r="N71" s="50">
        <v>76.811431884765625</v>
      </c>
      <c r="O71" s="50">
        <v>75.430168151855469</v>
      </c>
      <c r="P71" s="50">
        <v>74.099609375</v>
      </c>
      <c r="Q71" s="50">
        <v>72.827812194824219</v>
      </c>
      <c r="R71" s="50">
        <v>71.626632690429688</v>
      </c>
      <c r="S71" s="50">
        <v>70.519111633300781</v>
      </c>
      <c r="T71" s="50">
        <v>69.469032287597656</v>
      </c>
      <c r="U71" s="50">
        <v>68.460426330566406</v>
      </c>
      <c r="V71" s="50">
        <v>67.517471313476563</v>
      </c>
      <c r="W71" s="50">
        <v>66.593574523925781</v>
      </c>
      <c r="X71" s="50">
        <v>65.714630126953125</v>
      </c>
      <c r="Y71" s="50">
        <v>64.880035400390625</v>
      </c>
      <c r="Z71" s="50">
        <v>64.108253479003906</v>
      </c>
      <c r="AA71" s="51">
        <v>63.381790161132812</v>
      </c>
    </row>
    <row r="72" spans="1:27" x14ac:dyDescent="0.25">
      <c r="A72" s="20">
        <v>14</v>
      </c>
      <c r="B72" s="17" t="s">
        <v>356</v>
      </c>
      <c r="C72" s="53">
        <v>108.76441955566406</v>
      </c>
      <c r="D72" s="54">
        <v>100.97991943359375</v>
      </c>
      <c r="E72" s="54">
        <v>98.678031921386719</v>
      </c>
      <c r="F72" s="54">
        <v>96.293075561523438</v>
      </c>
      <c r="G72" s="54">
        <v>94.029380798339844</v>
      </c>
      <c r="H72" s="54">
        <v>91.929733276367188</v>
      </c>
      <c r="I72" s="54">
        <v>89.993858337402344</v>
      </c>
      <c r="J72" s="54">
        <v>88.081520080566406</v>
      </c>
      <c r="K72" s="54">
        <v>86.166419982910156</v>
      </c>
      <c r="L72" s="54">
        <v>84.376411437988281</v>
      </c>
      <c r="M72" s="54">
        <v>82.721206665039063</v>
      </c>
      <c r="N72" s="54">
        <v>81.164276123046875</v>
      </c>
      <c r="O72" s="54">
        <v>79.667129516601563</v>
      </c>
      <c r="P72" s="54">
        <v>78.251312255859375</v>
      </c>
      <c r="Q72" s="54">
        <v>76.878494262695312</v>
      </c>
      <c r="R72" s="54">
        <v>75.61083984375</v>
      </c>
      <c r="S72" s="54">
        <v>74.437568664550781</v>
      </c>
      <c r="T72" s="54">
        <v>73.326408386230469</v>
      </c>
      <c r="U72" s="54">
        <v>72.251899719238281</v>
      </c>
      <c r="V72" s="54">
        <v>71.2579345703125</v>
      </c>
      <c r="W72" s="54">
        <v>70.27978515625</v>
      </c>
      <c r="X72" s="54">
        <v>69.324752807617188</v>
      </c>
      <c r="Y72" s="54">
        <v>68.426200866699219</v>
      </c>
      <c r="Z72" s="54">
        <v>67.611572265625</v>
      </c>
      <c r="AA72" s="55">
        <v>66.85101318359375</v>
      </c>
    </row>
    <row r="73" spans="1:27"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row>
    <row r="74" spans="1:27" x14ac:dyDescent="0.25">
      <c r="A74" s="69"/>
      <c r="B74" s="10" t="s">
        <v>85</v>
      </c>
      <c r="C74" s="69"/>
      <c r="D74" s="69"/>
      <c r="E74" s="69"/>
      <c r="F74" s="69"/>
      <c r="G74" s="69"/>
      <c r="H74" s="69"/>
      <c r="I74" s="69"/>
      <c r="J74" s="69"/>
      <c r="K74" s="69"/>
      <c r="L74" s="69"/>
      <c r="M74" s="69"/>
      <c r="N74" s="69"/>
      <c r="O74" s="69"/>
      <c r="P74" s="69"/>
      <c r="Q74" s="69"/>
      <c r="R74" s="69"/>
      <c r="S74" s="69"/>
      <c r="T74" s="69"/>
      <c r="U74" s="69"/>
      <c r="V74" s="69"/>
      <c r="W74" s="69"/>
      <c r="X74" s="69"/>
      <c r="Y74" s="69"/>
      <c r="Z74" s="69"/>
      <c r="AA74" s="69"/>
    </row>
    <row r="75" spans="1:27" x14ac:dyDescent="0.25">
      <c r="A75" s="22" t="s">
        <v>84</v>
      </c>
      <c r="B75" s="15" t="s">
        <v>83</v>
      </c>
      <c r="C75" s="60" t="s">
        <v>45</v>
      </c>
      <c r="D75" s="46" t="s">
        <v>46</v>
      </c>
      <c r="E75" s="46" t="s">
        <v>47</v>
      </c>
      <c r="F75" s="46" t="s">
        <v>48</v>
      </c>
      <c r="G75" s="46" t="s">
        <v>49</v>
      </c>
      <c r="H75" s="46" t="s">
        <v>50</v>
      </c>
      <c r="I75" s="46" t="s">
        <v>51</v>
      </c>
      <c r="J75" s="46" t="s">
        <v>52</v>
      </c>
      <c r="K75" s="46" t="s">
        <v>53</v>
      </c>
      <c r="L75" s="46" t="s">
        <v>54</v>
      </c>
      <c r="M75" s="46" t="s">
        <v>55</v>
      </c>
      <c r="N75" s="46" t="s">
        <v>56</v>
      </c>
      <c r="O75" s="46" t="s">
        <v>57</v>
      </c>
      <c r="P75" s="46" t="s">
        <v>58</v>
      </c>
      <c r="Q75" s="46" t="s">
        <v>59</v>
      </c>
      <c r="R75" s="46" t="s">
        <v>60</v>
      </c>
      <c r="S75" s="46" t="s">
        <v>61</v>
      </c>
      <c r="T75" s="46" t="s">
        <v>62</v>
      </c>
      <c r="U75" s="46" t="s">
        <v>63</v>
      </c>
      <c r="V75" s="46" t="s">
        <v>64</v>
      </c>
      <c r="W75" s="46" t="s">
        <v>65</v>
      </c>
      <c r="X75" s="46" t="s">
        <v>66</v>
      </c>
      <c r="Y75" s="46" t="s">
        <v>67</v>
      </c>
      <c r="Z75" s="46" t="s">
        <v>68</v>
      </c>
      <c r="AA75" s="47" t="s">
        <v>69</v>
      </c>
    </row>
    <row r="76" spans="1:27" x14ac:dyDescent="0.25">
      <c r="A76" s="110">
        <v>1</v>
      </c>
      <c r="B76" s="101" t="str">
        <f>VLOOKUP($A$76,$A$59:$AA$72,2)</f>
        <v>Blantyre</v>
      </c>
      <c r="C76" s="61">
        <f>VLOOKUP($A$76,$A$59:$AA$72,3)</f>
        <v>137.95651245117187</v>
      </c>
      <c r="D76" s="62">
        <f>VLOOKUP($A$76,$A$59:$AA$72,4)</f>
        <v>128.07962036132812</v>
      </c>
      <c r="E76" s="62">
        <f>VLOOKUP($A$76,$A$59:$AA$72,5)</f>
        <v>125.07504272460938</v>
      </c>
      <c r="F76" s="62">
        <f>VLOOKUP($A$76,$A$59:$AA$72,6)</f>
        <v>122.06564331054687</v>
      </c>
      <c r="G76" s="62">
        <f>VLOOKUP($A$76,$A$59:$AA$72,7)</f>
        <v>119.24338531494141</v>
      </c>
      <c r="H76" s="62">
        <f>VLOOKUP($A$76,$A$59:$AA$72,8)</f>
        <v>116.58679962158203</v>
      </c>
      <c r="I76" s="62">
        <f>VLOOKUP($A$76,$A$59:$AA$72,9)</f>
        <v>114.13063812255859</v>
      </c>
      <c r="J76" s="62">
        <f>VLOOKUP($A$76,$A$59:$AA$72,10)</f>
        <v>111.74833679199219</v>
      </c>
      <c r="K76" s="62">
        <f>VLOOKUP($A$76,$A$59:$AA$72,11)</f>
        <v>109.44001770019531</v>
      </c>
      <c r="L76" s="62">
        <f>VLOOKUP($A$76,$A$59:$AA$72,12)</f>
        <v>107.25997161865234</v>
      </c>
      <c r="M76" s="62">
        <f>VLOOKUP($A$76,$A$59:$AA$72,13)</f>
        <v>105.22201538085937</v>
      </c>
      <c r="N76" s="62">
        <f>VLOOKUP($A$76,$A$59:$AA$72,14)</f>
        <v>103.30774688720703</v>
      </c>
      <c r="O76" s="62">
        <f>VLOOKUP($A$76,$A$59:$AA$72,15)</f>
        <v>101.46523284912109</v>
      </c>
      <c r="P76" s="62">
        <f>VLOOKUP($A$76,$A$59:$AA$72,16)</f>
        <v>99.7098388671875</v>
      </c>
      <c r="Q76" s="62">
        <f>VLOOKUP($A$76,$A$59:$AA$72,17)</f>
        <v>98.0465087890625</v>
      </c>
      <c r="R76" s="62">
        <f>VLOOKUP($A$76,$A$59:$AA$72,18)</f>
        <v>96.450477600097656</v>
      </c>
      <c r="S76" s="62">
        <f>VLOOKUP($A$76,$A$59:$AA$72,19)</f>
        <v>94.97052001953125</v>
      </c>
      <c r="T76" s="62">
        <f>VLOOKUP($A$76,$A$59:$AA$72,20)</f>
        <v>93.543312072753906</v>
      </c>
      <c r="U76" s="62">
        <f>VLOOKUP($A$76,$A$59:$AA$72,21)</f>
        <v>92.176673889160156</v>
      </c>
      <c r="V76" s="62">
        <f>VLOOKUP($A$76,$A$59:$AA$72,22)</f>
        <v>90.892372131347656</v>
      </c>
      <c r="W76" s="62">
        <f>VLOOKUP($A$76,$A$59:$AA$72,23)</f>
        <v>89.642196655273438</v>
      </c>
      <c r="X76" s="62">
        <f>VLOOKUP($A$76,$A$59:$AA$72,24)</f>
        <v>88.435867309570313</v>
      </c>
      <c r="Y76" s="62">
        <f>VLOOKUP($A$76,$A$59:$AA$72,25)</f>
        <v>87.293830871582031</v>
      </c>
      <c r="Z76" s="62">
        <f>VLOOKUP($A$76,$A$59:$AA$72,26)</f>
        <v>86.245506286621094</v>
      </c>
      <c r="AA76" s="63">
        <f>VLOOKUP($A$76,$A$59:$AA$72,27)</f>
        <v>85.245880126953125</v>
      </c>
    </row>
    <row r="77" spans="1:27" x14ac:dyDescent="0.25">
      <c r="A77" s="25"/>
      <c r="B77" s="25"/>
      <c r="C77" s="67"/>
      <c r="D77" s="67"/>
      <c r="E77" s="67"/>
      <c r="F77" s="67"/>
      <c r="G77" s="67"/>
      <c r="H77" s="67"/>
      <c r="I77" s="67"/>
      <c r="J77" s="67"/>
      <c r="K77" s="67"/>
      <c r="L77" s="67"/>
      <c r="M77" s="67"/>
      <c r="N77" s="67"/>
      <c r="O77" s="67"/>
      <c r="P77" s="67"/>
      <c r="Q77" s="67"/>
      <c r="R77" s="67"/>
      <c r="S77" s="67"/>
      <c r="T77" s="67"/>
      <c r="U77" s="67"/>
      <c r="V77" s="67"/>
      <c r="W77" s="67"/>
      <c r="X77" s="67"/>
      <c r="Y77" s="67"/>
      <c r="Z77" s="67"/>
      <c r="AA77" s="67"/>
    </row>
    <row r="78" spans="1:27" x14ac:dyDescent="0.25">
      <c r="A78" s="161" t="s">
        <v>87</v>
      </c>
      <c r="B78" s="161"/>
      <c r="C78" s="161"/>
      <c r="D78" s="161"/>
    </row>
    <row r="98" spans="1:27"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5.75" x14ac:dyDescent="0.25">
      <c r="A99" s="154" t="s">
        <v>379</v>
      </c>
      <c r="B99" s="154"/>
      <c r="C99" s="154"/>
      <c r="D99" s="154"/>
      <c r="E99" s="154"/>
      <c r="F99" s="154"/>
      <c r="G99" s="2"/>
      <c r="H99" s="2"/>
      <c r="I99" s="2"/>
      <c r="J99" s="2"/>
      <c r="K99" s="12"/>
      <c r="L99" s="2"/>
      <c r="M99" s="2"/>
      <c r="N99" s="2"/>
      <c r="O99" s="2"/>
      <c r="P99" s="155"/>
      <c r="Q99" s="155"/>
      <c r="R99" s="155"/>
      <c r="S99" s="155"/>
      <c r="T99" s="155"/>
      <c r="U99" s="155"/>
      <c r="V99" s="155"/>
      <c r="W99" s="25"/>
      <c r="X99" s="25"/>
      <c r="Y99" s="25"/>
      <c r="Z99" s="25"/>
      <c r="AA99" s="25"/>
    </row>
    <row r="100" spans="1:27" ht="15.75" x14ac:dyDescent="0.25">
      <c r="A100" s="156" t="s">
        <v>32</v>
      </c>
      <c r="B100" s="156"/>
      <c r="C100" s="156"/>
      <c r="D100" s="156"/>
      <c r="E100" s="156"/>
      <c r="F100" s="156"/>
      <c r="G100" s="31"/>
      <c r="H100" s="31"/>
      <c r="I100" s="31"/>
      <c r="J100" s="31"/>
      <c r="K100" s="157" t="s">
        <v>86</v>
      </c>
      <c r="L100" s="157"/>
      <c r="M100" s="31"/>
      <c r="N100" s="31"/>
      <c r="O100" s="31"/>
      <c r="P100" s="156"/>
      <c r="Q100" s="156"/>
      <c r="R100" s="156"/>
      <c r="S100" s="156"/>
      <c r="T100" s="156"/>
      <c r="U100" s="156"/>
      <c r="V100" s="156"/>
      <c r="W100" s="11"/>
      <c r="X100" s="11"/>
      <c r="Y100" s="11"/>
      <c r="Z100" s="11"/>
      <c r="AA100" s="11"/>
    </row>
    <row r="102" spans="1:27" s="127" customFormat="1" ht="15.75" x14ac:dyDescent="0.25">
      <c r="A102" s="167" t="s">
        <v>396</v>
      </c>
      <c r="B102" s="167"/>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row>
    <row r="103" spans="1:27"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1:27" x14ac:dyDescent="0.25">
      <c r="A104" s="15" t="s">
        <v>84</v>
      </c>
      <c r="B104" s="15" t="s">
        <v>83</v>
      </c>
      <c r="C104" s="32" t="s">
        <v>45</v>
      </c>
      <c r="D104" s="32" t="s">
        <v>46</v>
      </c>
      <c r="E104" s="32" t="s">
        <v>47</v>
      </c>
      <c r="F104" s="32" t="s">
        <v>48</v>
      </c>
      <c r="G104" s="32" t="s">
        <v>49</v>
      </c>
      <c r="H104" s="32" t="s">
        <v>50</v>
      </c>
      <c r="I104" s="32" t="s">
        <v>51</v>
      </c>
      <c r="J104" s="32" t="s">
        <v>52</v>
      </c>
      <c r="K104" s="32" t="s">
        <v>53</v>
      </c>
      <c r="L104" s="32" t="s">
        <v>54</v>
      </c>
      <c r="M104" s="32" t="s">
        <v>55</v>
      </c>
      <c r="N104" s="32" t="s">
        <v>56</v>
      </c>
      <c r="O104" s="32" t="s">
        <v>57</v>
      </c>
      <c r="P104" s="32" t="s">
        <v>58</v>
      </c>
      <c r="Q104" s="32" t="s">
        <v>59</v>
      </c>
      <c r="R104" s="32" t="s">
        <v>60</v>
      </c>
      <c r="S104" s="32" t="s">
        <v>61</v>
      </c>
      <c r="T104" s="32" t="s">
        <v>62</v>
      </c>
      <c r="U104" s="32" t="s">
        <v>63</v>
      </c>
      <c r="V104" s="32" t="s">
        <v>64</v>
      </c>
      <c r="W104" s="32" t="s">
        <v>65</v>
      </c>
      <c r="X104" s="32" t="s">
        <v>66</v>
      </c>
      <c r="Y104" s="32" t="s">
        <v>67</v>
      </c>
      <c r="Z104" s="32" t="s">
        <v>68</v>
      </c>
      <c r="AA104" s="33" t="s">
        <v>69</v>
      </c>
    </row>
    <row r="105" spans="1:27" x14ac:dyDescent="0.25">
      <c r="A105" s="18">
        <v>1</v>
      </c>
      <c r="B105" s="26" t="s">
        <v>343</v>
      </c>
      <c r="C105" s="34">
        <v>75.402511596679688</v>
      </c>
      <c r="D105" s="35">
        <v>76.339401245117188</v>
      </c>
      <c r="E105" s="35">
        <v>76.614242553710938</v>
      </c>
      <c r="F105" s="35">
        <v>76.909446716308594</v>
      </c>
      <c r="G105" s="35">
        <v>77.194252014160156</v>
      </c>
      <c r="H105" s="35">
        <v>77.471916198730469</v>
      </c>
      <c r="I105" s="35">
        <v>77.735084533691406</v>
      </c>
      <c r="J105" s="36">
        <v>78.002403259277344</v>
      </c>
      <c r="K105" s="36">
        <v>78.265060424804688</v>
      </c>
      <c r="L105" s="36">
        <v>78.516693115234375</v>
      </c>
      <c r="M105" s="36">
        <v>78.761268615722656</v>
      </c>
      <c r="N105" s="36">
        <v>78.989646911621094</v>
      </c>
      <c r="O105" s="36">
        <v>79.212135314941406</v>
      </c>
      <c r="P105" s="36">
        <v>79.429550170898437</v>
      </c>
      <c r="Q105" s="36">
        <v>79.642341613769531</v>
      </c>
      <c r="R105" s="36">
        <v>79.847000122070313</v>
      </c>
      <c r="S105" s="36">
        <v>80.041488647460938</v>
      </c>
      <c r="T105" s="36">
        <v>80.232040405273438</v>
      </c>
      <c r="U105" s="36">
        <v>80.411087036132813</v>
      </c>
      <c r="V105" s="36">
        <v>80.589889526367188</v>
      </c>
      <c r="W105" s="36">
        <v>80.763870239257813</v>
      </c>
      <c r="X105" s="36">
        <v>80.93206787109375</v>
      </c>
      <c r="Y105" s="36">
        <v>81.091583251953125</v>
      </c>
      <c r="Z105" s="36">
        <v>81.243003845214844</v>
      </c>
      <c r="AA105" s="37">
        <v>81.386009216308594</v>
      </c>
    </row>
    <row r="106" spans="1:27" x14ac:dyDescent="0.25">
      <c r="A106" s="19">
        <v>2</v>
      </c>
      <c r="B106" s="16" t="s">
        <v>344</v>
      </c>
      <c r="C106" s="38">
        <v>81.510704040527344</v>
      </c>
      <c r="D106" s="39">
        <v>82.452598571777344</v>
      </c>
      <c r="E106" s="39">
        <v>82.725761413574219</v>
      </c>
      <c r="F106" s="39">
        <v>83.016792297363281</v>
      </c>
      <c r="G106" s="39">
        <v>83.302566528320313</v>
      </c>
      <c r="H106" s="39">
        <v>83.583351135253906</v>
      </c>
      <c r="I106" s="39">
        <v>83.849777221679688</v>
      </c>
      <c r="J106" s="40">
        <v>84.128753662109375</v>
      </c>
      <c r="K106" s="40">
        <v>84.406204223632812</v>
      </c>
      <c r="L106" s="40">
        <v>84.666130065917969</v>
      </c>
      <c r="M106" s="40">
        <v>84.934799194335938</v>
      </c>
      <c r="N106" s="40">
        <v>85.172348022460938</v>
      </c>
      <c r="O106" s="40">
        <v>85.406990051269531</v>
      </c>
      <c r="P106" s="40">
        <v>85.63592529296875</v>
      </c>
      <c r="Q106" s="40">
        <v>85.863945007324219</v>
      </c>
      <c r="R106" s="40">
        <v>86.072410583496094</v>
      </c>
      <c r="S106" s="40">
        <v>86.276817321777344</v>
      </c>
      <c r="T106" s="40">
        <v>86.473709106445313</v>
      </c>
      <c r="U106" s="40">
        <v>86.665184020996094</v>
      </c>
      <c r="V106" s="40">
        <v>86.847923278808594</v>
      </c>
      <c r="W106" s="40">
        <v>87.036186218261719</v>
      </c>
      <c r="X106" s="40">
        <v>87.21600341796875</v>
      </c>
      <c r="Y106" s="40">
        <v>87.393714904785156</v>
      </c>
      <c r="Z106" s="40">
        <v>87.552787780761719</v>
      </c>
      <c r="AA106" s="41">
        <v>87.704109191894531</v>
      </c>
    </row>
    <row r="107" spans="1:27" x14ac:dyDescent="0.25">
      <c r="A107" s="19">
        <v>3</v>
      </c>
      <c r="B107" s="16" t="s">
        <v>345</v>
      </c>
      <c r="C107" s="38">
        <v>76.195144653320313</v>
      </c>
      <c r="D107" s="39">
        <v>77.118919372558594</v>
      </c>
      <c r="E107" s="39">
        <v>77.391311645507813</v>
      </c>
      <c r="F107" s="39">
        <v>77.687736511230469</v>
      </c>
      <c r="G107" s="39">
        <v>77.969429016113281</v>
      </c>
      <c r="H107" s="39">
        <v>78.241783142089844</v>
      </c>
      <c r="I107" s="39">
        <v>78.502143859863281</v>
      </c>
      <c r="J107" s="40">
        <v>78.762283325195313</v>
      </c>
      <c r="K107" s="40">
        <v>79.022758483886719</v>
      </c>
      <c r="L107" s="40">
        <v>79.273788452148438</v>
      </c>
      <c r="M107" s="40">
        <v>79.514747619628906</v>
      </c>
      <c r="N107" s="40">
        <v>79.746932983398437</v>
      </c>
      <c r="O107" s="40">
        <v>79.972900390625</v>
      </c>
      <c r="P107" s="40">
        <v>80.19598388671875</v>
      </c>
      <c r="Q107" s="40">
        <v>80.407150268554687</v>
      </c>
      <c r="R107" s="40">
        <v>80.612335205078125</v>
      </c>
      <c r="S107" s="40">
        <v>80.807380676269531</v>
      </c>
      <c r="T107" s="40">
        <v>80.996803283691406</v>
      </c>
      <c r="U107" s="40">
        <v>81.177619934082031</v>
      </c>
      <c r="V107" s="40">
        <v>81.354385375976563</v>
      </c>
      <c r="W107" s="40">
        <v>81.530799865722656</v>
      </c>
      <c r="X107" s="40">
        <v>81.700225830078125</v>
      </c>
      <c r="Y107" s="40">
        <v>81.859870910644531</v>
      </c>
      <c r="Z107" s="40">
        <v>82.009330749511719</v>
      </c>
      <c r="AA107" s="41">
        <v>82.154891967773438</v>
      </c>
    </row>
    <row r="108" spans="1:27" x14ac:dyDescent="0.25">
      <c r="A108" s="19">
        <v>4</v>
      </c>
      <c r="B108" s="16" t="s">
        <v>346</v>
      </c>
      <c r="C108" s="42">
        <v>78.307220458984375</v>
      </c>
      <c r="D108" s="40">
        <v>79.237510681152344</v>
      </c>
      <c r="E108" s="40">
        <v>79.510765075683594</v>
      </c>
      <c r="F108" s="40">
        <v>79.803932189941406</v>
      </c>
      <c r="G108" s="40">
        <v>80.088935852050781</v>
      </c>
      <c r="H108" s="40">
        <v>80.368339538574219</v>
      </c>
      <c r="I108" s="40">
        <v>80.638404846191406</v>
      </c>
      <c r="J108" s="40">
        <v>80.910751342773438</v>
      </c>
      <c r="K108" s="40">
        <v>81.183464050292969</v>
      </c>
      <c r="L108" s="40">
        <v>81.444366455078125</v>
      </c>
      <c r="M108" s="40">
        <v>81.699806213378906</v>
      </c>
      <c r="N108" s="40">
        <v>81.936737060546875</v>
      </c>
      <c r="O108" s="40">
        <v>82.170677185058594</v>
      </c>
      <c r="P108" s="40">
        <v>82.397842407226563</v>
      </c>
      <c r="Q108" s="40">
        <v>82.617317199707031</v>
      </c>
      <c r="R108" s="40">
        <v>82.830192565917969</v>
      </c>
      <c r="S108" s="40">
        <v>83.021987915039063</v>
      </c>
      <c r="T108" s="40">
        <v>83.215095520019531</v>
      </c>
      <c r="U108" s="40">
        <v>83.401725769042969</v>
      </c>
      <c r="V108" s="40">
        <v>83.5838623046875</v>
      </c>
      <c r="W108" s="40">
        <v>83.761390686035156</v>
      </c>
      <c r="X108" s="40">
        <v>83.937812805175781</v>
      </c>
      <c r="Y108" s="40">
        <v>84.101234436035156</v>
      </c>
      <c r="Z108" s="40">
        <v>84.256607055664063</v>
      </c>
      <c r="AA108" s="41">
        <v>84.407257080078125</v>
      </c>
    </row>
    <row r="109" spans="1:27" x14ac:dyDescent="0.25">
      <c r="A109" s="19">
        <v>5</v>
      </c>
      <c r="B109" s="16" t="s">
        <v>347</v>
      </c>
      <c r="C109" s="42">
        <v>78.997810363769531</v>
      </c>
      <c r="D109" s="40">
        <v>79.903594970703125</v>
      </c>
      <c r="E109" s="40">
        <v>80.197257995605469</v>
      </c>
      <c r="F109" s="40">
        <v>80.493965148925781</v>
      </c>
      <c r="G109" s="40">
        <v>80.792594909667969</v>
      </c>
      <c r="H109" s="40">
        <v>81.071434020996094</v>
      </c>
      <c r="I109" s="40">
        <v>81.340843200683594</v>
      </c>
      <c r="J109" s="40">
        <v>81.604896545410156</v>
      </c>
      <c r="K109" s="40">
        <v>81.870521545410156</v>
      </c>
      <c r="L109" s="40">
        <v>82.138504028320313</v>
      </c>
      <c r="M109" s="40">
        <v>82.393348693847656</v>
      </c>
      <c r="N109" s="40">
        <v>82.63232421875</v>
      </c>
      <c r="O109" s="40">
        <v>82.863838195800781</v>
      </c>
      <c r="P109" s="40">
        <v>83.091781616210937</v>
      </c>
      <c r="Q109" s="40">
        <v>83.313278198242187</v>
      </c>
      <c r="R109" s="40">
        <v>83.521492004394531</v>
      </c>
      <c r="S109" s="40">
        <v>83.718109130859375</v>
      </c>
      <c r="T109" s="40">
        <v>83.906700134277344</v>
      </c>
      <c r="U109" s="40">
        <v>84.099533081054688</v>
      </c>
      <c r="V109" s="40">
        <v>84.276992797851562</v>
      </c>
      <c r="W109" s="40">
        <v>84.457130432128906</v>
      </c>
      <c r="X109" s="40">
        <v>84.62945556640625</v>
      </c>
      <c r="Y109" s="40">
        <v>84.795936584472656</v>
      </c>
      <c r="Z109" s="40">
        <v>84.95135498046875</v>
      </c>
      <c r="AA109" s="41">
        <v>85.091972351074219</v>
      </c>
    </row>
    <row r="110" spans="1:27" x14ac:dyDescent="0.25">
      <c r="A110" s="19">
        <v>6</v>
      </c>
      <c r="B110" s="16" t="s">
        <v>348</v>
      </c>
      <c r="C110" s="42">
        <v>78.313400268554688</v>
      </c>
      <c r="D110" s="40">
        <v>79.243110656738281</v>
      </c>
      <c r="E110" s="40">
        <v>79.519157409667969</v>
      </c>
      <c r="F110" s="40">
        <v>79.80780029296875</v>
      </c>
      <c r="G110" s="40">
        <v>80.0897216796875</v>
      </c>
      <c r="H110" s="40">
        <v>80.360359191894531</v>
      </c>
      <c r="I110" s="40">
        <v>80.622444152832031</v>
      </c>
      <c r="J110" s="40">
        <v>80.888458251953125</v>
      </c>
      <c r="K110" s="40">
        <v>81.154258728027344</v>
      </c>
      <c r="L110" s="40">
        <v>81.414405822753906</v>
      </c>
      <c r="M110" s="40">
        <v>81.662567138671875</v>
      </c>
      <c r="N110" s="40">
        <v>81.895286560058594</v>
      </c>
      <c r="O110" s="40">
        <v>82.123626708984375</v>
      </c>
      <c r="P110" s="40">
        <v>82.347648620605469</v>
      </c>
      <c r="Q110" s="40">
        <v>82.563079833984375</v>
      </c>
      <c r="R110" s="40">
        <v>82.76861572265625</v>
      </c>
      <c r="S110" s="40">
        <v>82.962699890136719</v>
      </c>
      <c r="T110" s="40">
        <v>83.151039123535156</v>
      </c>
      <c r="U110" s="40">
        <v>83.336112976074219</v>
      </c>
      <c r="V110" s="40">
        <v>83.510711669921875</v>
      </c>
      <c r="W110" s="40">
        <v>83.687835693359375</v>
      </c>
      <c r="X110" s="40">
        <v>83.861488342285156</v>
      </c>
      <c r="Y110" s="40">
        <v>84.024894714355469</v>
      </c>
      <c r="Z110" s="40">
        <v>84.177719116210937</v>
      </c>
      <c r="AA110" s="41">
        <v>84.321800231933594</v>
      </c>
    </row>
    <row r="111" spans="1:27" x14ac:dyDescent="0.25">
      <c r="A111" s="19">
        <v>7</v>
      </c>
      <c r="B111" s="16" t="s">
        <v>349</v>
      </c>
      <c r="C111" s="42">
        <v>76.466560363769531</v>
      </c>
      <c r="D111" s="40">
        <v>77.392379760742188</v>
      </c>
      <c r="E111" s="40">
        <v>77.667625427246094</v>
      </c>
      <c r="F111" s="40">
        <v>77.96044921875</v>
      </c>
      <c r="G111" s="40">
        <v>78.242019653320312</v>
      </c>
      <c r="H111" s="40">
        <v>78.515052795410156</v>
      </c>
      <c r="I111" s="40">
        <v>78.773025512695312</v>
      </c>
      <c r="J111" s="40">
        <v>79.038299560546875</v>
      </c>
      <c r="K111" s="40">
        <v>79.300621032714844</v>
      </c>
      <c r="L111" s="40">
        <v>79.556480407714844</v>
      </c>
      <c r="M111" s="40">
        <v>79.80133056640625</v>
      </c>
      <c r="N111" s="40">
        <v>80.030548095703125</v>
      </c>
      <c r="O111" s="40">
        <v>80.256019592285156</v>
      </c>
      <c r="P111" s="40">
        <v>80.476959228515625</v>
      </c>
      <c r="Q111" s="40">
        <v>80.689414978027344</v>
      </c>
      <c r="R111" s="40">
        <v>80.895683288574219</v>
      </c>
      <c r="S111" s="40">
        <v>81.086524963378906</v>
      </c>
      <c r="T111" s="40">
        <v>81.274337768554687</v>
      </c>
      <c r="U111" s="40">
        <v>81.454788208007812</v>
      </c>
      <c r="V111" s="40">
        <v>81.627037048339844</v>
      </c>
      <c r="W111" s="40">
        <v>81.798965454101563</v>
      </c>
      <c r="X111" s="40">
        <v>81.969039916992188</v>
      </c>
      <c r="Y111" s="40">
        <v>82.129249572753906</v>
      </c>
      <c r="Z111" s="40">
        <v>82.281669616699219</v>
      </c>
      <c r="AA111" s="41">
        <v>82.4228515625</v>
      </c>
    </row>
    <row r="112" spans="1:27" x14ac:dyDescent="0.25">
      <c r="A112" s="19">
        <v>8</v>
      </c>
      <c r="B112" s="16" t="s">
        <v>350</v>
      </c>
      <c r="C112" s="42">
        <v>78.701774597167969</v>
      </c>
      <c r="D112" s="40">
        <v>79.628181457519531</v>
      </c>
      <c r="E112" s="40">
        <v>79.901763916015625</v>
      </c>
      <c r="F112" s="40">
        <v>80.199127197265625</v>
      </c>
      <c r="G112" s="40">
        <v>80.488128662109375</v>
      </c>
      <c r="H112" s="40">
        <v>80.759788513183594</v>
      </c>
      <c r="I112" s="40">
        <v>81.030006408691406</v>
      </c>
      <c r="J112" s="40">
        <v>81.298110961914063</v>
      </c>
      <c r="K112" s="40">
        <v>81.560043334960937</v>
      </c>
      <c r="L112" s="40">
        <v>81.81976318359375</v>
      </c>
      <c r="M112" s="40">
        <v>82.068435668945313</v>
      </c>
      <c r="N112" s="40">
        <v>82.3033447265625</v>
      </c>
      <c r="O112" s="40">
        <v>82.532943725585938</v>
      </c>
      <c r="P112" s="40">
        <v>82.758232116699219</v>
      </c>
      <c r="Q112" s="40">
        <v>82.98040771484375</v>
      </c>
      <c r="R112" s="40">
        <v>83.188224792480469</v>
      </c>
      <c r="S112" s="40">
        <v>83.381553649902344</v>
      </c>
      <c r="T112" s="40">
        <v>83.573287963867188</v>
      </c>
      <c r="U112" s="40">
        <v>83.757278442382813</v>
      </c>
      <c r="V112" s="40">
        <v>83.938247680664063</v>
      </c>
      <c r="W112" s="40">
        <v>84.119941711425781</v>
      </c>
      <c r="X112" s="40">
        <v>84.291435241699219</v>
      </c>
      <c r="Y112" s="40">
        <v>84.452392578125</v>
      </c>
      <c r="Z112" s="40">
        <v>84.602836608886719</v>
      </c>
      <c r="AA112" s="41">
        <v>84.74652099609375</v>
      </c>
    </row>
    <row r="113" spans="1:27" x14ac:dyDescent="0.25">
      <c r="A113" s="19">
        <v>9</v>
      </c>
      <c r="B113" s="16" t="s">
        <v>351</v>
      </c>
      <c r="C113" s="42">
        <v>76.3447265625</v>
      </c>
      <c r="D113" s="40">
        <v>77.289810180664063</v>
      </c>
      <c r="E113" s="40">
        <v>77.57623291015625</v>
      </c>
      <c r="F113" s="40">
        <v>77.875762939453125</v>
      </c>
      <c r="G113" s="40">
        <v>78.158554077148438</v>
      </c>
      <c r="H113" s="40">
        <v>78.437759399414063</v>
      </c>
      <c r="I113" s="40">
        <v>78.706283569335937</v>
      </c>
      <c r="J113" s="40">
        <v>78.972770690917969</v>
      </c>
      <c r="K113" s="40">
        <v>79.238784790039063</v>
      </c>
      <c r="L113" s="40">
        <v>79.501396179199219</v>
      </c>
      <c r="M113" s="40">
        <v>79.750419616699219</v>
      </c>
      <c r="N113" s="40">
        <v>79.987190246582031</v>
      </c>
      <c r="O113" s="40">
        <v>80.218154907226562</v>
      </c>
      <c r="P113" s="40">
        <v>80.446128845214844</v>
      </c>
      <c r="Q113" s="40">
        <v>80.667716979980469</v>
      </c>
      <c r="R113" s="40">
        <v>80.875015258789063</v>
      </c>
      <c r="S113" s="40">
        <v>81.072975158691406</v>
      </c>
      <c r="T113" s="40">
        <v>81.266036987304688</v>
      </c>
      <c r="U113" s="40">
        <v>81.451416015625</v>
      </c>
      <c r="V113" s="40">
        <v>81.632759094238281</v>
      </c>
      <c r="W113" s="40">
        <v>81.808570861816406</v>
      </c>
      <c r="X113" s="40">
        <v>81.983802795410156</v>
      </c>
      <c r="Y113" s="40">
        <v>82.147193908691406</v>
      </c>
      <c r="Z113" s="40">
        <v>82.303123474121094</v>
      </c>
      <c r="AA113" s="41">
        <v>82.448158264160156</v>
      </c>
    </row>
    <row r="114" spans="1:27" x14ac:dyDescent="0.25">
      <c r="A114" s="19">
        <v>10</v>
      </c>
      <c r="B114" s="16" t="s">
        <v>352</v>
      </c>
      <c r="C114" s="42">
        <v>76.977203369140625</v>
      </c>
      <c r="D114" s="40">
        <v>77.920616149902344</v>
      </c>
      <c r="E114" s="40">
        <v>78.2109375</v>
      </c>
      <c r="F114" s="40">
        <v>78.515106201171875</v>
      </c>
      <c r="G114" s="40">
        <v>78.806892395019531</v>
      </c>
      <c r="H114" s="40">
        <v>79.084892272949219</v>
      </c>
      <c r="I114" s="40">
        <v>79.351997375488281</v>
      </c>
      <c r="J114" s="40">
        <v>79.622795104980469</v>
      </c>
      <c r="K114" s="40">
        <v>79.892166137695312</v>
      </c>
      <c r="L114" s="40">
        <v>80.157722473144531</v>
      </c>
      <c r="M114" s="40">
        <v>80.409751892089844</v>
      </c>
      <c r="N114" s="40">
        <v>80.646049499511719</v>
      </c>
      <c r="O114" s="40">
        <v>80.87457275390625</v>
      </c>
      <c r="P114" s="40">
        <v>81.100593566894531</v>
      </c>
      <c r="Q114" s="40">
        <v>81.318519592285156</v>
      </c>
      <c r="R114" s="40">
        <v>81.528640747070313</v>
      </c>
      <c r="S114" s="40">
        <v>81.725837707519531</v>
      </c>
      <c r="T114" s="40">
        <v>81.921485900878906</v>
      </c>
      <c r="U114" s="40">
        <v>82.109725952148438</v>
      </c>
      <c r="V114" s="40">
        <v>82.28814697265625</v>
      </c>
      <c r="W114" s="40">
        <v>82.467445373535156</v>
      </c>
      <c r="X114" s="40">
        <v>82.644271850585938</v>
      </c>
      <c r="Y114" s="40">
        <v>82.811065673828125</v>
      </c>
      <c r="Z114" s="40">
        <v>82.968719482421875</v>
      </c>
      <c r="AA114" s="41">
        <v>83.118072509765625</v>
      </c>
    </row>
    <row r="115" spans="1:27" x14ac:dyDescent="0.25">
      <c r="A115" s="19">
        <v>11</v>
      </c>
      <c r="B115" s="16" t="s">
        <v>353</v>
      </c>
      <c r="C115" s="42">
        <v>76.738922119140625</v>
      </c>
      <c r="D115" s="40">
        <v>77.671531677246094</v>
      </c>
      <c r="E115" s="40">
        <v>77.9439697265625</v>
      </c>
      <c r="F115" s="40">
        <v>78.237693786621094</v>
      </c>
      <c r="G115" s="40">
        <v>78.512763977050781</v>
      </c>
      <c r="H115" s="40">
        <v>78.779083251953125</v>
      </c>
      <c r="I115" s="40">
        <v>79.034721374511719</v>
      </c>
      <c r="J115" s="40">
        <v>79.294090270996094</v>
      </c>
      <c r="K115" s="40">
        <v>79.552139282226563</v>
      </c>
      <c r="L115" s="40">
        <v>79.807121276855469</v>
      </c>
      <c r="M115" s="40">
        <v>80.048721313476563</v>
      </c>
      <c r="N115" s="40">
        <v>80.278083801269531</v>
      </c>
      <c r="O115" s="40">
        <v>80.500946044921875</v>
      </c>
      <c r="P115" s="40">
        <v>80.7227783203125</v>
      </c>
      <c r="Q115" s="40">
        <v>80.932670593261719</v>
      </c>
      <c r="R115" s="40">
        <v>81.136154174804687</v>
      </c>
      <c r="S115" s="40">
        <v>81.33099365234375</v>
      </c>
      <c r="T115" s="40">
        <v>81.521247863769531</v>
      </c>
      <c r="U115" s="40">
        <v>81.705673217773437</v>
      </c>
      <c r="V115" s="40">
        <v>81.878334045410156</v>
      </c>
      <c r="W115" s="40">
        <v>82.050178527832031</v>
      </c>
      <c r="X115" s="40">
        <v>82.219573974609375</v>
      </c>
      <c r="Y115" s="40">
        <v>82.378959655761719</v>
      </c>
      <c r="Z115" s="40">
        <v>82.52935791015625</v>
      </c>
      <c r="AA115" s="41">
        <v>82.671524047851563</v>
      </c>
    </row>
    <row r="116" spans="1:27" x14ac:dyDescent="0.25">
      <c r="A116" s="19">
        <v>12</v>
      </c>
      <c r="B116" s="16" t="s">
        <v>354</v>
      </c>
      <c r="C116" s="42">
        <v>74.265701293945313</v>
      </c>
      <c r="D116" s="40">
        <v>75.210563659667969</v>
      </c>
      <c r="E116" s="40">
        <v>75.495925903320312</v>
      </c>
      <c r="F116" s="40">
        <v>75.796974182128906</v>
      </c>
      <c r="G116" s="40">
        <v>76.086982727050781</v>
      </c>
      <c r="H116" s="40">
        <v>76.363052368164063</v>
      </c>
      <c r="I116" s="40">
        <v>76.628517150878906</v>
      </c>
      <c r="J116" s="40">
        <v>76.891494750976563</v>
      </c>
      <c r="K116" s="40">
        <v>77.151260375976563</v>
      </c>
      <c r="L116" s="40">
        <v>77.407623291015625</v>
      </c>
      <c r="M116" s="40">
        <v>77.653350830078125</v>
      </c>
      <c r="N116" s="40">
        <v>77.886238098144531</v>
      </c>
      <c r="O116" s="40">
        <v>78.108795166015625</v>
      </c>
      <c r="P116" s="40">
        <v>78.329811096191406</v>
      </c>
      <c r="Q116" s="40">
        <v>78.54254150390625</v>
      </c>
      <c r="R116" s="40">
        <v>78.746170043945313</v>
      </c>
      <c r="S116" s="40">
        <v>78.942146301269531</v>
      </c>
      <c r="T116" s="40">
        <v>79.12872314453125</v>
      </c>
      <c r="U116" s="40">
        <v>79.314559936523438</v>
      </c>
      <c r="V116" s="40">
        <v>79.490341186523438</v>
      </c>
      <c r="W116" s="40">
        <v>79.663681030273437</v>
      </c>
      <c r="X116" s="40">
        <v>79.831283569335938</v>
      </c>
      <c r="Y116" s="40">
        <v>79.990486145019531</v>
      </c>
      <c r="Z116" s="40">
        <v>80.142173767089844</v>
      </c>
      <c r="AA116" s="41">
        <v>80.286750793457031</v>
      </c>
    </row>
    <row r="117" spans="1:27" x14ac:dyDescent="0.25">
      <c r="A117" s="19">
        <v>13</v>
      </c>
      <c r="B117" s="16" t="s">
        <v>355</v>
      </c>
      <c r="C117" s="42">
        <v>79.118240356445313</v>
      </c>
      <c r="D117" s="40">
        <v>80.040946960449219</v>
      </c>
      <c r="E117" s="40">
        <v>80.322265625</v>
      </c>
      <c r="F117" s="40">
        <v>80.614875793457031</v>
      </c>
      <c r="G117" s="40">
        <v>80.894386291503906</v>
      </c>
      <c r="H117" s="40">
        <v>81.163978576660156</v>
      </c>
      <c r="I117" s="40">
        <v>81.436309814453125</v>
      </c>
      <c r="J117" s="40">
        <v>81.701690673828125</v>
      </c>
      <c r="K117" s="40">
        <v>81.971549987792969</v>
      </c>
      <c r="L117" s="40">
        <v>82.236747741699219</v>
      </c>
      <c r="M117" s="40">
        <v>82.491569519042969</v>
      </c>
      <c r="N117" s="40">
        <v>82.723442077636719</v>
      </c>
      <c r="O117" s="40">
        <v>82.951210021972656</v>
      </c>
      <c r="P117" s="40">
        <v>83.1749267578125</v>
      </c>
      <c r="Q117" s="40">
        <v>83.38983154296875</v>
      </c>
      <c r="R117" s="40">
        <v>83.596977233886719</v>
      </c>
      <c r="S117" s="40">
        <v>83.792869567871094</v>
      </c>
      <c r="T117" s="40">
        <v>83.984138488769531</v>
      </c>
      <c r="U117" s="40">
        <v>84.170448303222656</v>
      </c>
      <c r="V117" s="40">
        <v>84.342277526855469</v>
      </c>
      <c r="W117" s="40">
        <v>84.519760131835938</v>
      </c>
      <c r="X117" s="40">
        <v>84.6888427734375</v>
      </c>
      <c r="Y117" s="40">
        <v>84.851699829101563</v>
      </c>
      <c r="Z117" s="40">
        <v>84.998825073242188</v>
      </c>
      <c r="AA117" s="41">
        <v>85.1422119140625</v>
      </c>
    </row>
    <row r="118" spans="1:27" x14ac:dyDescent="0.25">
      <c r="A118" s="20">
        <v>14</v>
      </c>
      <c r="B118" s="17" t="s">
        <v>356</v>
      </c>
      <c r="C118" s="43">
        <v>78.467155456542969</v>
      </c>
      <c r="D118" s="44">
        <v>79.411521911621094</v>
      </c>
      <c r="E118" s="44">
        <v>79.68865966796875</v>
      </c>
      <c r="F118" s="44">
        <v>79.993690490722656</v>
      </c>
      <c r="G118" s="44">
        <v>80.274673461914063</v>
      </c>
      <c r="H118" s="44">
        <v>80.54827880859375</v>
      </c>
      <c r="I118" s="44">
        <v>80.817604064941406</v>
      </c>
      <c r="J118" s="44">
        <v>81.082832336425781</v>
      </c>
      <c r="K118" s="44">
        <v>81.35040283203125</v>
      </c>
      <c r="L118" s="44">
        <v>81.610160827636719</v>
      </c>
      <c r="M118" s="44">
        <v>81.857521057128906</v>
      </c>
      <c r="N118" s="44">
        <v>82.094841003417969</v>
      </c>
      <c r="O118" s="44">
        <v>82.32025146484375</v>
      </c>
      <c r="P118" s="44">
        <v>82.543754577636719</v>
      </c>
      <c r="Q118" s="44">
        <v>82.759605407714844</v>
      </c>
      <c r="R118" s="44">
        <v>82.967391967773437</v>
      </c>
      <c r="S118" s="44">
        <v>83.165763854980469</v>
      </c>
      <c r="T118" s="44">
        <v>83.355796813964844</v>
      </c>
      <c r="U118" s="44">
        <v>83.540611267089844</v>
      </c>
      <c r="V118" s="44">
        <v>83.711738586425781</v>
      </c>
      <c r="W118" s="44">
        <v>83.890670776367188</v>
      </c>
      <c r="X118" s="44">
        <v>84.062873840332031</v>
      </c>
      <c r="Y118" s="44">
        <v>84.223075866699219</v>
      </c>
      <c r="Z118" s="44">
        <v>84.37408447265625</v>
      </c>
      <c r="AA118" s="45">
        <v>84.519111633300781</v>
      </c>
    </row>
    <row r="119" spans="1:27"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row>
    <row r="120" spans="1:27" x14ac:dyDescent="0.25">
      <c r="A120" s="69"/>
      <c r="B120" s="10" t="s">
        <v>85</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row>
    <row r="121" spans="1:27" x14ac:dyDescent="0.25">
      <c r="A121" s="22" t="s">
        <v>84</v>
      </c>
      <c r="B121" s="15" t="s">
        <v>83</v>
      </c>
      <c r="C121" s="60" t="s">
        <v>45</v>
      </c>
      <c r="D121" s="46" t="s">
        <v>46</v>
      </c>
      <c r="E121" s="46" t="s">
        <v>47</v>
      </c>
      <c r="F121" s="46" t="s">
        <v>48</v>
      </c>
      <c r="G121" s="46" t="s">
        <v>49</v>
      </c>
      <c r="H121" s="46" t="s">
        <v>50</v>
      </c>
      <c r="I121" s="46" t="s">
        <v>51</v>
      </c>
      <c r="J121" s="46" t="s">
        <v>52</v>
      </c>
      <c r="K121" s="46" t="s">
        <v>53</v>
      </c>
      <c r="L121" s="46" t="s">
        <v>54</v>
      </c>
      <c r="M121" s="46" t="s">
        <v>55</v>
      </c>
      <c r="N121" s="46" t="s">
        <v>56</v>
      </c>
      <c r="O121" s="46" t="s">
        <v>57</v>
      </c>
      <c r="P121" s="46" t="s">
        <v>58</v>
      </c>
      <c r="Q121" s="46" t="s">
        <v>59</v>
      </c>
      <c r="R121" s="46" t="s">
        <v>60</v>
      </c>
      <c r="S121" s="46" t="s">
        <v>61</v>
      </c>
      <c r="T121" s="46" t="s">
        <v>62</v>
      </c>
      <c r="U121" s="46" t="s">
        <v>63</v>
      </c>
      <c r="V121" s="46" t="s">
        <v>64</v>
      </c>
      <c r="W121" s="46" t="s">
        <v>65</v>
      </c>
      <c r="X121" s="46" t="s">
        <v>66</v>
      </c>
      <c r="Y121" s="46" t="s">
        <v>67</v>
      </c>
      <c r="Z121" s="46" t="s">
        <v>68</v>
      </c>
      <c r="AA121" s="47" t="s">
        <v>69</v>
      </c>
    </row>
    <row r="122" spans="1:27" x14ac:dyDescent="0.25">
      <c r="A122" s="110">
        <v>1</v>
      </c>
      <c r="B122" s="101" t="str">
        <f>VLOOKUP($A$122,$A$105:$AA$118,2)</f>
        <v>Blantyre</v>
      </c>
      <c r="C122" s="61">
        <f>VLOOKUP($A$122,$A$105:$AA$118,3)</f>
        <v>75.402511596679688</v>
      </c>
      <c r="D122" s="62">
        <f>VLOOKUP($A$122,$A$105:$AA$118,4)</f>
        <v>76.339401245117188</v>
      </c>
      <c r="E122" s="62">
        <f>VLOOKUP($A$122,$A$105:$AA$118,5)</f>
        <v>76.614242553710938</v>
      </c>
      <c r="F122" s="62">
        <f>VLOOKUP($A$122,$A$105:$AA$118,6)</f>
        <v>76.909446716308594</v>
      </c>
      <c r="G122" s="62">
        <f>VLOOKUP($A$122,$A$105:$AA$118,7)</f>
        <v>77.194252014160156</v>
      </c>
      <c r="H122" s="62">
        <f>VLOOKUP($A$122,$A$105:$AA$118,8)</f>
        <v>77.471916198730469</v>
      </c>
      <c r="I122" s="62">
        <f>VLOOKUP($A$122,$A$105:$AA$118,9)</f>
        <v>77.735084533691406</v>
      </c>
      <c r="J122" s="62">
        <f>VLOOKUP($A$122,$A$105:$AA$118,10)</f>
        <v>78.002403259277344</v>
      </c>
      <c r="K122" s="62">
        <f>VLOOKUP($A$122,$A$105:$AA$118,11)</f>
        <v>78.265060424804688</v>
      </c>
      <c r="L122" s="62">
        <f>VLOOKUP($A$122,$A$105:$AA$118,12)</f>
        <v>78.516693115234375</v>
      </c>
      <c r="M122" s="62">
        <f>VLOOKUP($A$122,$A$105:$AA$118,13)</f>
        <v>78.761268615722656</v>
      </c>
      <c r="N122" s="62">
        <f>VLOOKUP($A$122,$A$105:$AA$118,14)</f>
        <v>78.989646911621094</v>
      </c>
      <c r="O122" s="62">
        <f>VLOOKUP($A$122,$A$105:$AA$118,15)</f>
        <v>79.212135314941406</v>
      </c>
      <c r="P122" s="62">
        <f>VLOOKUP($A$122,$A$105:$AA$118,16)</f>
        <v>79.429550170898437</v>
      </c>
      <c r="Q122" s="62">
        <f>VLOOKUP($A$122,$A$105:$AA$118,17)</f>
        <v>79.642341613769531</v>
      </c>
      <c r="R122" s="62">
        <f>VLOOKUP($A$122,$A$105:$AA$118,18)</f>
        <v>79.847000122070313</v>
      </c>
      <c r="S122" s="62">
        <f>VLOOKUP($A$122,$A$105:$AA$118,19)</f>
        <v>80.041488647460938</v>
      </c>
      <c r="T122" s="62">
        <f>VLOOKUP($A$122,$A$105:$AA$118,20)</f>
        <v>80.232040405273438</v>
      </c>
      <c r="U122" s="62">
        <f>VLOOKUP($A$122,$A$105:$AA$118,21)</f>
        <v>80.411087036132813</v>
      </c>
      <c r="V122" s="62">
        <f>VLOOKUP($A$122,$A$105:$AA$118,22)</f>
        <v>80.589889526367188</v>
      </c>
      <c r="W122" s="62">
        <f>VLOOKUP($A$122,$A$105:$AA$118,23)</f>
        <v>80.763870239257813</v>
      </c>
      <c r="X122" s="62">
        <f>VLOOKUP($A$122,$A$105:$AA$118,24)</f>
        <v>80.93206787109375</v>
      </c>
      <c r="Y122" s="62">
        <f>VLOOKUP($A$122,$A$105:$AA$118,25)</f>
        <v>81.091583251953125</v>
      </c>
      <c r="Z122" s="62">
        <f>VLOOKUP($A$122,$A$105:$AA$118,26)</f>
        <v>81.243003845214844</v>
      </c>
      <c r="AA122" s="63">
        <f>VLOOKUP($A$122,$A$105:$AA$118,27)</f>
        <v>81.386009216308594</v>
      </c>
    </row>
    <row r="123" spans="1:27" x14ac:dyDescent="0.25">
      <c r="A123" s="25"/>
      <c r="B123" s="25"/>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x14ac:dyDescent="0.25">
      <c r="A124" s="161" t="s">
        <v>87</v>
      </c>
      <c r="B124" s="161"/>
      <c r="C124" s="161"/>
      <c r="D124" s="161"/>
    </row>
    <row r="147" spans="1:38" ht="15.75" x14ac:dyDescent="0.25">
      <c r="A147" s="163" t="s">
        <v>379</v>
      </c>
      <c r="B147" s="163"/>
      <c r="C147" s="163"/>
      <c r="D147" s="163"/>
      <c r="E147" s="163"/>
      <c r="F147" s="163"/>
      <c r="G147" s="111"/>
      <c r="H147" s="111"/>
      <c r="I147" s="111"/>
      <c r="J147" s="111"/>
      <c r="K147" s="112"/>
      <c r="L147" s="111"/>
      <c r="M147" s="111"/>
      <c r="N147" s="111"/>
      <c r="O147" s="111"/>
      <c r="P147" s="169"/>
      <c r="Q147" s="169"/>
      <c r="R147" s="169"/>
      <c r="S147" s="169"/>
      <c r="T147" s="169"/>
      <c r="U147" s="169"/>
      <c r="V147" s="169"/>
      <c r="W147" s="113"/>
      <c r="X147" s="113"/>
      <c r="Y147" s="113"/>
      <c r="Z147" s="113"/>
      <c r="AA147" s="113"/>
      <c r="AB147" s="113"/>
      <c r="AC147" s="113"/>
      <c r="AD147" s="113"/>
      <c r="AE147" s="113"/>
      <c r="AF147" s="113"/>
      <c r="AG147" s="113"/>
      <c r="AH147" s="113"/>
      <c r="AI147" s="113"/>
      <c r="AJ147" s="113"/>
      <c r="AK147" s="113"/>
      <c r="AL147" s="113"/>
    </row>
    <row r="148" spans="1:38" ht="15.75" x14ac:dyDescent="0.25">
      <c r="A148" s="156" t="s">
        <v>32</v>
      </c>
      <c r="B148" s="156"/>
      <c r="C148" s="156"/>
      <c r="D148" s="156"/>
      <c r="E148" s="156"/>
      <c r="F148" s="156"/>
      <c r="G148" s="31"/>
      <c r="H148" s="31"/>
      <c r="I148" s="31"/>
      <c r="J148" s="31"/>
      <c r="K148" s="157" t="s">
        <v>86</v>
      </c>
      <c r="L148" s="157"/>
      <c r="M148" s="31"/>
      <c r="N148" s="31"/>
      <c r="O148" s="31"/>
      <c r="P148" s="156"/>
      <c r="Q148" s="156"/>
      <c r="R148" s="156"/>
      <c r="S148" s="156"/>
      <c r="T148" s="156"/>
      <c r="U148" s="156"/>
      <c r="V148" s="156"/>
      <c r="W148" s="11"/>
      <c r="X148" s="11"/>
      <c r="Y148" s="11"/>
      <c r="Z148" s="11"/>
      <c r="AA148" s="11"/>
      <c r="AB148" s="11"/>
      <c r="AC148" s="11"/>
      <c r="AD148" s="11"/>
      <c r="AE148" s="11"/>
      <c r="AF148" s="11"/>
      <c r="AG148" s="11"/>
      <c r="AH148" s="11"/>
      <c r="AI148" s="11"/>
      <c r="AJ148" s="11"/>
      <c r="AK148" s="11"/>
      <c r="AL148" s="11"/>
    </row>
    <row r="150" spans="1:38" ht="18.75" x14ac:dyDescent="0.25">
      <c r="A150" s="167" t="s">
        <v>399</v>
      </c>
      <c r="B150" s="167"/>
      <c r="C150" s="167"/>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1:38"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1:38" x14ac:dyDescent="0.25">
      <c r="A152" s="14" t="s">
        <v>84</v>
      </c>
      <c r="B152" s="15" t="s">
        <v>83</v>
      </c>
      <c r="C152" s="87" t="s">
        <v>394</v>
      </c>
      <c r="D152" s="87" t="s">
        <v>393</v>
      </c>
      <c r="E152" s="87" t="s">
        <v>392</v>
      </c>
      <c r="F152" s="87" t="s">
        <v>391</v>
      </c>
      <c r="G152" s="87" t="s">
        <v>390</v>
      </c>
      <c r="H152" s="87" t="s">
        <v>389</v>
      </c>
      <c r="I152" s="87" t="s">
        <v>388</v>
      </c>
      <c r="J152" s="87" t="s">
        <v>387</v>
      </c>
      <c r="K152" s="87" t="s">
        <v>386</v>
      </c>
      <c r="L152" s="87" t="s">
        <v>385</v>
      </c>
      <c r="M152" s="87" t="s">
        <v>384</v>
      </c>
      <c r="N152" s="32" t="s">
        <v>45</v>
      </c>
      <c r="O152" s="32" t="s">
        <v>46</v>
      </c>
      <c r="P152" s="32" t="s">
        <v>47</v>
      </c>
      <c r="Q152" s="32" t="s">
        <v>48</v>
      </c>
      <c r="R152" s="32" t="s">
        <v>49</v>
      </c>
      <c r="S152" s="32" t="s">
        <v>50</v>
      </c>
      <c r="T152" s="32" t="s">
        <v>51</v>
      </c>
      <c r="U152" s="32" t="s">
        <v>52</v>
      </c>
      <c r="V152" s="32" t="s">
        <v>53</v>
      </c>
      <c r="W152" s="32" t="s">
        <v>54</v>
      </c>
      <c r="X152" s="32" t="s">
        <v>55</v>
      </c>
      <c r="Y152" s="32" t="s">
        <v>56</v>
      </c>
      <c r="Z152" s="32" t="s">
        <v>57</v>
      </c>
      <c r="AA152" s="32" t="s">
        <v>58</v>
      </c>
      <c r="AB152" s="32" t="s">
        <v>59</v>
      </c>
      <c r="AC152" s="32" t="s">
        <v>60</v>
      </c>
      <c r="AD152" s="32" t="s">
        <v>61</v>
      </c>
      <c r="AE152" s="32" t="s">
        <v>62</v>
      </c>
      <c r="AF152" s="32" t="s">
        <v>63</v>
      </c>
      <c r="AG152" s="32" t="s">
        <v>64</v>
      </c>
      <c r="AH152" s="32" t="s">
        <v>65</v>
      </c>
      <c r="AI152" s="32" t="s">
        <v>66</v>
      </c>
      <c r="AJ152" s="32" t="s">
        <v>67</v>
      </c>
      <c r="AK152" s="32" t="s">
        <v>68</v>
      </c>
      <c r="AL152" s="33" t="s">
        <v>69</v>
      </c>
    </row>
    <row r="153" spans="1:38" x14ac:dyDescent="0.25">
      <c r="A153" s="18">
        <v>1</v>
      </c>
      <c r="B153" s="26" t="s">
        <v>343</v>
      </c>
      <c r="C153" s="84">
        <v>39</v>
      </c>
      <c r="D153" s="89">
        <v>85</v>
      </c>
      <c r="E153" s="89">
        <v>211</v>
      </c>
      <c r="F153" s="89">
        <v>-32</v>
      </c>
      <c r="G153" s="89">
        <v>-40</v>
      </c>
      <c r="H153" s="89">
        <v>117</v>
      </c>
      <c r="I153" s="89">
        <v>-8</v>
      </c>
      <c r="J153" s="89">
        <v>-38</v>
      </c>
      <c r="K153" s="89">
        <v>-169</v>
      </c>
      <c r="L153" s="89">
        <v>-214</v>
      </c>
      <c r="M153" s="89">
        <v>-133</v>
      </c>
      <c r="N153" s="88">
        <v>-108.41581726074219</v>
      </c>
      <c r="O153" s="88">
        <v>-110.38407135009766</v>
      </c>
      <c r="P153" s="88">
        <v>-109.82430267333984</v>
      </c>
      <c r="Q153" s="88">
        <v>-108.90414428710937</v>
      </c>
      <c r="R153" s="88">
        <v>-105.52534484863281</v>
      </c>
      <c r="S153" s="88">
        <v>-106.52903747558594</v>
      </c>
      <c r="T153" s="88">
        <v>-105.37716674804687</v>
      </c>
      <c r="U153" s="89">
        <v>-105.93698883056641</v>
      </c>
      <c r="V153" s="89">
        <v>-105.59166717529297</v>
      </c>
      <c r="W153" s="89">
        <v>-106.27471160888672</v>
      </c>
      <c r="X153" s="89">
        <v>-107.34388732910156</v>
      </c>
      <c r="Y153" s="89">
        <v>-106.24063873291016</v>
      </c>
      <c r="Z153" s="89">
        <v>-107.4185791015625</v>
      </c>
      <c r="AA153" s="89">
        <v>-107.15459442138672</v>
      </c>
      <c r="AB153" s="89">
        <v>-107.24114990234375</v>
      </c>
      <c r="AC153" s="89">
        <v>-107.00227355957031</v>
      </c>
      <c r="AD153" s="89">
        <v>-108.03388977050781</v>
      </c>
      <c r="AE153" s="89">
        <v>-108.92807006835938</v>
      </c>
      <c r="AF153" s="89">
        <v>-107.651611328125</v>
      </c>
      <c r="AG153" s="89">
        <v>-107.43035888671875</v>
      </c>
      <c r="AH153" s="89">
        <v>-108.77243804931641</v>
      </c>
      <c r="AI153" s="89">
        <v>-109.25066375732422</v>
      </c>
      <c r="AJ153" s="89">
        <v>-109.509521484375</v>
      </c>
      <c r="AK153" s="89">
        <v>-110.09159851074219</v>
      </c>
      <c r="AL153" s="90">
        <v>-109.60134124755859</v>
      </c>
    </row>
    <row r="154" spans="1:38" x14ac:dyDescent="0.25">
      <c r="A154" s="19">
        <v>2</v>
      </c>
      <c r="B154" s="16" t="s">
        <v>344</v>
      </c>
      <c r="C154" s="85">
        <v>54</v>
      </c>
      <c r="D154" s="92">
        <v>5</v>
      </c>
      <c r="E154" s="92">
        <v>31</v>
      </c>
      <c r="F154" s="92">
        <v>-96</v>
      </c>
      <c r="G154" s="92">
        <v>44</v>
      </c>
      <c r="H154" s="92">
        <v>106</v>
      </c>
      <c r="I154" s="92">
        <v>-100</v>
      </c>
      <c r="J154" s="92">
        <v>-23</v>
      </c>
      <c r="K154" s="92">
        <v>-5</v>
      </c>
      <c r="L154" s="92">
        <v>-3</v>
      </c>
      <c r="M154" s="92">
        <v>-22</v>
      </c>
      <c r="N154" s="91">
        <v>-26.157812118530273</v>
      </c>
      <c r="O154" s="91">
        <v>-27.265348434448242</v>
      </c>
      <c r="P154" s="91">
        <v>-26.65313720703125</v>
      </c>
      <c r="Q154" s="91">
        <v>-27.538982391357422</v>
      </c>
      <c r="R154" s="91">
        <v>-25.12071418762207</v>
      </c>
      <c r="S154" s="91">
        <v>-25.022970199584961</v>
      </c>
      <c r="T154" s="91">
        <v>-25.484918594360352</v>
      </c>
      <c r="U154" s="92">
        <v>-25.785928726196289</v>
      </c>
      <c r="V154" s="92">
        <v>-25.369340896606445</v>
      </c>
      <c r="W154" s="92">
        <v>-25.925699234008789</v>
      </c>
      <c r="X154" s="92">
        <v>-26.918867111206055</v>
      </c>
      <c r="Y154" s="92">
        <v>-26.297561645507813</v>
      </c>
      <c r="Z154" s="92">
        <v>-27.322578430175781</v>
      </c>
      <c r="AA154" s="92">
        <v>-26.502769470214844</v>
      </c>
      <c r="AB154" s="92">
        <v>-26.605613708496094</v>
      </c>
      <c r="AC154" s="92">
        <v>-26.560480117797852</v>
      </c>
      <c r="AD154" s="92">
        <v>-27.208871841430664</v>
      </c>
      <c r="AE154" s="92">
        <v>-27.748645782470703</v>
      </c>
      <c r="AF154" s="92">
        <v>-27.179157257080078</v>
      </c>
      <c r="AG154" s="92">
        <v>-28.045059204101563</v>
      </c>
      <c r="AH154" s="92">
        <v>-28.473678588867188</v>
      </c>
      <c r="AI154" s="92">
        <v>-27.910490036010742</v>
      </c>
      <c r="AJ154" s="92">
        <v>-28.542211532592773</v>
      </c>
      <c r="AK154" s="92">
        <v>-28.90556526184082</v>
      </c>
      <c r="AL154" s="93">
        <v>-28.859674453735352</v>
      </c>
    </row>
    <row r="155" spans="1:38" x14ac:dyDescent="0.25">
      <c r="A155" s="19">
        <v>3</v>
      </c>
      <c r="B155" s="16" t="s">
        <v>345</v>
      </c>
      <c r="C155" s="85">
        <v>720</v>
      </c>
      <c r="D155" s="92">
        <v>337</v>
      </c>
      <c r="E155" s="92">
        <v>521</v>
      </c>
      <c r="F155" s="92">
        <v>459</v>
      </c>
      <c r="G155" s="92">
        <v>359</v>
      </c>
      <c r="H155" s="92">
        <v>676</v>
      </c>
      <c r="I155" s="92">
        <v>211</v>
      </c>
      <c r="J155" s="92">
        <v>314</v>
      </c>
      <c r="K155" s="92">
        <v>582</v>
      </c>
      <c r="L155" s="92">
        <v>236</v>
      </c>
      <c r="M155" s="92">
        <v>236</v>
      </c>
      <c r="N155" s="91">
        <v>317.14450073242187</v>
      </c>
      <c r="O155" s="91">
        <v>315.25131225585938</v>
      </c>
      <c r="P155" s="91">
        <v>315.35757446289062</v>
      </c>
      <c r="Q155" s="91">
        <v>315.44879150390625</v>
      </c>
      <c r="R155" s="91">
        <v>320.84722900390625</v>
      </c>
      <c r="S155" s="91">
        <v>321.80404663085937</v>
      </c>
      <c r="T155" s="91">
        <v>321.73727416992187</v>
      </c>
      <c r="U155" s="92">
        <v>321.04080200195312</v>
      </c>
      <c r="V155" s="92">
        <v>322.49575805664062</v>
      </c>
      <c r="W155" s="92">
        <v>321.43389892578125</v>
      </c>
      <c r="X155" s="92">
        <v>320.22259521484375</v>
      </c>
      <c r="Y155" s="92">
        <v>320.961181640625</v>
      </c>
      <c r="Z155" s="92">
        <v>320.0166015625</v>
      </c>
      <c r="AA155" s="92">
        <v>319.4056396484375</v>
      </c>
      <c r="AB155" s="92">
        <v>319.11016845703125</v>
      </c>
      <c r="AC155" s="92">
        <v>319.01104736328125</v>
      </c>
      <c r="AD155" s="92">
        <v>319.09475708007812</v>
      </c>
      <c r="AE155" s="92">
        <v>317.87274169921875</v>
      </c>
      <c r="AF155" s="92">
        <v>319.32589721679687</v>
      </c>
      <c r="AG155" s="92">
        <v>318.75851440429687</v>
      </c>
      <c r="AH155" s="92">
        <v>317.94540405273438</v>
      </c>
      <c r="AI155" s="92">
        <v>317.42971801757812</v>
      </c>
      <c r="AJ155" s="92">
        <v>317.41717529296875</v>
      </c>
      <c r="AK155" s="92">
        <v>316.54425048828125</v>
      </c>
      <c r="AL155" s="93">
        <v>316.74365234375</v>
      </c>
    </row>
    <row r="156" spans="1:38" x14ac:dyDescent="0.25">
      <c r="A156" s="19">
        <v>4</v>
      </c>
      <c r="B156" s="16" t="s">
        <v>346</v>
      </c>
      <c r="C156" s="85">
        <v>31</v>
      </c>
      <c r="D156" s="92">
        <v>-13</v>
      </c>
      <c r="E156" s="92">
        <v>2.8421709430404007E-13</v>
      </c>
      <c r="F156" s="92">
        <v>-40</v>
      </c>
      <c r="G156" s="92">
        <v>107</v>
      </c>
      <c r="H156" s="92">
        <v>117</v>
      </c>
      <c r="I156" s="92">
        <v>171</v>
      </c>
      <c r="J156" s="92">
        <v>71</v>
      </c>
      <c r="K156" s="92">
        <v>45</v>
      </c>
      <c r="L156" s="92">
        <v>69</v>
      </c>
      <c r="M156" s="92">
        <v>-113</v>
      </c>
      <c r="N156" s="92">
        <v>54.597267150878906</v>
      </c>
      <c r="O156" s="92">
        <v>53.924179077148438</v>
      </c>
      <c r="P156" s="92">
        <v>53.973194122314453</v>
      </c>
      <c r="Q156" s="92">
        <v>53.815227508544922</v>
      </c>
      <c r="R156" s="92">
        <v>56.765037536621094</v>
      </c>
      <c r="S156" s="92">
        <v>56.990413665771484</v>
      </c>
      <c r="T156" s="92">
        <v>57.291336059570312</v>
      </c>
      <c r="U156" s="92">
        <v>56.277149200439453</v>
      </c>
      <c r="V156" s="92">
        <v>57.182060241699219</v>
      </c>
      <c r="W156" s="92">
        <v>56.238685607910156</v>
      </c>
      <c r="X156" s="92">
        <v>55.812667846679688</v>
      </c>
      <c r="Y156" s="92">
        <v>56.187591552734375</v>
      </c>
      <c r="Z156" s="92">
        <v>55.799942016601563</v>
      </c>
      <c r="AA156" s="92">
        <v>56.382164001464844</v>
      </c>
      <c r="AB156" s="92">
        <v>55.308818817138672</v>
      </c>
      <c r="AC156" s="92">
        <v>54.914314270019531</v>
      </c>
      <c r="AD156" s="92">
        <v>54.305942535400391</v>
      </c>
      <c r="AE156" s="92">
        <v>54.804592132568359</v>
      </c>
      <c r="AF156" s="92">
        <v>54.735160827636719</v>
      </c>
      <c r="AG156" s="92">
        <v>54.366676330566406</v>
      </c>
      <c r="AH156" s="92">
        <v>54.029632568359375</v>
      </c>
      <c r="AI156" s="92">
        <v>53.681388854980469</v>
      </c>
      <c r="AJ156" s="92">
        <v>54.155673980712891</v>
      </c>
      <c r="AK156" s="92">
        <v>53.826137542724609</v>
      </c>
      <c r="AL156" s="93">
        <v>53.779804229736328</v>
      </c>
    </row>
    <row r="157" spans="1:38" x14ac:dyDescent="0.25">
      <c r="A157" s="19">
        <v>5</v>
      </c>
      <c r="B157" s="16" t="s">
        <v>347</v>
      </c>
      <c r="C157" s="85">
        <v>44</v>
      </c>
      <c r="D157" s="92">
        <v>234</v>
      </c>
      <c r="E157" s="92">
        <v>269</v>
      </c>
      <c r="F157" s="92">
        <v>115</v>
      </c>
      <c r="G157" s="92">
        <v>73</v>
      </c>
      <c r="H157" s="92">
        <v>76</v>
      </c>
      <c r="I157" s="92">
        <v>211</v>
      </c>
      <c r="J157" s="92">
        <v>-137</v>
      </c>
      <c r="K157" s="92">
        <v>0</v>
      </c>
      <c r="L157" s="92">
        <v>-71</v>
      </c>
      <c r="M157" s="92">
        <v>-44</v>
      </c>
      <c r="N157" s="92">
        <v>-6.4883861541748047</v>
      </c>
      <c r="O157" s="92">
        <v>-6.7680096626281738</v>
      </c>
      <c r="P157" s="92">
        <v>-6.1452245712280273</v>
      </c>
      <c r="Q157" s="92">
        <v>-7.1764712333679199</v>
      </c>
      <c r="R157" s="92">
        <v>-4.066685676574707</v>
      </c>
      <c r="S157" s="92">
        <v>-4.5697054862976074</v>
      </c>
      <c r="T157" s="92">
        <v>-4.7712693214416504</v>
      </c>
      <c r="U157" s="92">
        <v>-5.5553708076477051</v>
      </c>
      <c r="V157" s="92">
        <v>-4.8907885551452637</v>
      </c>
      <c r="W157" s="92">
        <v>-5.2270517349243164</v>
      </c>
      <c r="X157" s="92">
        <v>-5.8706645965576172</v>
      </c>
      <c r="Y157" s="92">
        <v>-5.8306055068969727</v>
      </c>
      <c r="Z157" s="92">
        <v>-6.6838092803955078</v>
      </c>
      <c r="AA157" s="92">
        <v>-6.1483564376831055</v>
      </c>
      <c r="AB157" s="92">
        <v>-5.8511853218078613</v>
      </c>
      <c r="AC157" s="92">
        <v>-6.7229485511779785</v>
      </c>
      <c r="AD157" s="92">
        <v>-6.1848173141479492</v>
      </c>
      <c r="AE157" s="92">
        <v>-7.411773681640625</v>
      </c>
      <c r="AF157" s="92">
        <v>-6.8631057739257813</v>
      </c>
      <c r="AG157" s="92">
        <v>-7.4584660530090332</v>
      </c>
      <c r="AH157" s="92">
        <v>-8.171107292175293</v>
      </c>
      <c r="AI157" s="92">
        <v>-8.9426240921020508</v>
      </c>
      <c r="AJ157" s="92">
        <v>-9.6996326446533203</v>
      </c>
      <c r="AK157" s="92">
        <v>-10.235650062561035</v>
      </c>
      <c r="AL157" s="93">
        <v>-9.7090253829956055</v>
      </c>
    </row>
    <row r="158" spans="1:38" x14ac:dyDescent="0.25">
      <c r="A158" s="19">
        <v>6</v>
      </c>
      <c r="B158" s="16" t="s">
        <v>348</v>
      </c>
      <c r="C158" s="85">
        <v>-38</v>
      </c>
      <c r="D158" s="92">
        <v>355</v>
      </c>
      <c r="E158" s="92">
        <v>318</v>
      </c>
      <c r="F158" s="92">
        <v>-143</v>
      </c>
      <c r="G158" s="92">
        <v>-289</v>
      </c>
      <c r="H158" s="92">
        <v>-163</v>
      </c>
      <c r="I158" s="92">
        <v>-7</v>
      </c>
      <c r="J158" s="92">
        <v>80</v>
      </c>
      <c r="K158" s="92">
        <v>130</v>
      </c>
      <c r="L158" s="92">
        <v>287</v>
      </c>
      <c r="M158" s="92">
        <v>430</v>
      </c>
      <c r="N158" s="92">
        <v>209.5350341796875</v>
      </c>
      <c r="O158" s="92">
        <v>207.07591247558594</v>
      </c>
      <c r="P158" s="92">
        <v>207.58990478515625</v>
      </c>
      <c r="Q158" s="92">
        <v>208.45515441894531</v>
      </c>
      <c r="R158" s="92">
        <v>214.26876831054687</v>
      </c>
      <c r="S158" s="92">
        <v>215.73313903808594</v>
      </c>
      <c r="T158" s="92">
        <v>215.86900329589844</v>
      </c>
      <c r="U158" s="92">
        <v>214.6519775390625</v>
      </c>
      <c r="V158" s="92">
        <v>216.94630432128906</v>
      </c>
      <c r="W158" s="92">
        <v>215.04017639160156</v>
      </c>
      <c r="X158" s="92">
        <v>213.31330871582031</v>
      </c>
      <c r="Y158" s="92">
        <v>213.74459838867187</v>
      </c>
      <c r="Z158" s="92">
        <v>211.98011779785156</v>
      </c>
      <c r="AA158" s="92">
        <v>213.5057373046875</v>
      </c>
      <c r="AB158" s="92">
        <v>211.84959411621094</v>
      </c>
      <c r="AC158" s="92">
        <v>210.70028686523437</v>
      </c>
      <c r="AD158" s="92">
        <v>209.37380981445312</v>
      </c>
      <c r="AE158" s="92">
        <v>210.25704956054687</v>
      </c>
      <c r="AF158" s="92">
        <v>209.47023010253906</v>
      </c>
      <c r="AG158" s="92">
        <v>208.63357543945312</v>
      </c>
      <c r="AH158" s="92">
        <v>207.20166015625</v>
      </c>
      <c r="AI158" s="92">
        <v>206.1063232421875</v>
      </c>
      <c r="AJ158" s="92">
        <v>206.528076171875</v>
      </c>
      <c r="AK158" s="92">
        <v>204.86097717285156</v>
      </c>
      <c r="AL158" s="93">
        <v>204.76611328125</v>
      </c>
    </row>
    <row r="159" spans="1:38" x14ac:dyDescent="0.25">
      <c r="A159" s="19">
        <v>7</v>
      </c>
      <c r="B159" s="16" t="s">
        <v>349</v>
      </c>
      <c r="C159" s="85">
        <v>6</v>
      </c>
      <c r="D159" s="92">
        <v>-39</v>
      </c>
      <c r="E159" s="92">
        <v>417</v>
      </c>
      <c r="F159" s="92">
        <v>477</v>
      </c>
      <c r="G159" s="92">
        <v>665</v>
      </c>
      <c r="H159" s="92">
        <v>642</v>
      </c>
      <c r="I159" s="92">
        <v>129</v>
      </c>
      <c r="J159" s="92">
        <v>185</v>
      </c>
      <c r="K159" s="92">
        <v>120</v>
      </c>
      <c r="L159" s="92">
        <v>137</v>
      </c>
      <c r="M159" s="92">
        <v>-22</v>
      </c>
      <c r="N159" s="92">
        <v>125.30867767333984</v>
      </c>
      <c r="O159" s="92">
        <v>122.23313140869141</v>
      </c>
      <c r="P159" s="92">
        <v>123.10391235351562</v>
      </c>
      <c r="Q159" s="92">
        <v>123.04676818847656</v>
      </c>
      <c r="R159" s="92">
        <v>128.58265686035156</v>
      </c>
      <c r="S159" s="92">
        <v>129.16548156738281</v>
      </c>
      <c r="T159" s="92">
        <v>129.22001647949219</v>
      </c>
      <c r="U159" s="92">
        <v>126.36695098876953</v>
      </c>
      <c r="V159" s="92">
        <v>127.91083526611328</v>
      </c>
      <c r="W159" s="92">
        <v>126.54615783691406</v>
      </c>
      <c r="X159" s="92">
        <v>125.54850769042969</v>
      </c>
      <c r="Y159" s="92">
        <v>126.61119842529297</v>
      </c>
      <c r="Z159" s="92">
        <v>124.42031097412109</v>
      </c>
      <c r="AA159" s="92">
        <v>125.76579284667969</v>
      </c>
      <c r="AB159" s="92">
        <v>125.42616271972656</v>
      </c>
      <c r="AC159" s="92">
        <v>123.58257293701172</v>
      </c>
      <c r="AD159" s="92">
        <v>123.62490081787109</v>
      </c>
      <c r="AE159" s="92">
        <v>124.49713134765625</v>
      </c>
      <c r="AF159" s="92">
        <v>124.18049621582031</v>
      </c>
      <c r="AG159" s="92">
        <v>123.36243438720703</v>
      </c>
      <c r="AH159" s="92">
        <v>122.50669097900391</v>
      </c>
      <c r="AI159" s="92">
        <v>122.4617919921875</v>
      </c>
      <c r="AJ159" s="92">
        <v>120.96563720703125</v>
      </c>
      <c r="AK159" s="92">
        <v>120.28050994873047</v>
      </c>
      <c r="AL159" s="93">
        <v>121.04726409912109</v>
      </c>
    </row>
    <row r="160" spans="1:38" x14ac:dyDescent="0.25">
      <c r="A160" s="19">
        <v>8</v>
      </c>
      <c r="B160" s="16" t="s">
        <v>350</v>
      </c>
      <c r="C160" s="85">
        <v>47</v>
      </c>
      <c r="D160" s="92">
        <v>-40</v>
      </c>
      <c r="E160" s="92">
        <v>264</v>
      </c>
      <c r="F160" s="92">
        <v>49</v>
      </c>
      <c r="G160" s="92">
        <v>397</v>
      </c>
      <c r="H160" s="92">
        <v>185</v>
      </c>
      <c r="I160" s="92">
        <v>252</v>
      </c>
      <c r="J160" s="92">
        <v>91</v>
      </c>
      <c r="K160" s="92">
        <v>180</v>
      </c>
      <c r="L160" s="92">
        <v>209</v>
      </c>
      <c r="M160" s="92">
        <v>1</v>
      </c>
      <c r="N160" s="92">
        <v>151.75151062011719</v>
      </c>
      <c r="O160" s="92">
        <v>151.68959045410156</v>
      </c>
      <c r="P160" s="92">
        <v>151.51603698730469</v>
      </c>
      <c r="Q160" s="92">
        <v>150.54273986816406</v>
      </c>
      <c r="R160" s="92">
        <v>154.60220336914062</v>
      </c>
      <c r="S160" s="92">
        <v>154.54641723632812</v>
      </c>
      <c r="T160" s="92">
        <v>153.88510131835937</v>
      </c>
      <c r="U160" s="92">
        <v>153.74882507324219</v>
      </c>
      <c r="V160" s="92">
        <v>154.09074401855469</v>
      </c>
      <c r="W160" s="92">
        <v>153.72077941894531</v>
      </c>
      <c r="X160" s="92">
        <v>152.44573974609375</v>
      </c>
      <c r="Y160" s="92">
        <v>152.94577026367187</v>
      </c>
      <c r="Z160" s="92">
        <v>152.9720458984375</v>
      </c>
      <c r="AA160" s="92">
        <v>153.22000122070312</v>
      </c>
      <c r="AB160" s="92">
        <v>152.80204772949219</v>
      </c>
      <c r="AC160" s="92">
        <v>153.07984924316406</v>
      </c>
      <c r="AD160" s="92">
        <v>152.16349792480469</v>
      </c>
      <c r="AE160" s="92">
        <v>151.45556640625</v>
      </c>
      <c r="AF160" s="92">
        <v>151.66744995117187</v>
      </c>
      <c r="AG160" s="92">
        <v>151.71791076660156</v>
      </c>
      <c r="AH160" s="92">
        <v>151.19406127929687</v>
      </c>
      <c r="AI160" s="92">
        <v>150.38327026367187</v>
      </c>
      <c r="AJ160" s="92">
        <v>150.13716125488281</v>
      </c>
      <c r="AK160" s="92">
        <v>149.84251403808594</v>
      </c>
      <c r="AL160" s="93">
        <v>149.87025451660156</v>
      </c>
    </row>
    <row r="161" spans="1:38" x14ac:dyDescent="0.25">
      <c r="A161" s="19">
        <v>9</v>
      </c>
      <c r="B161" s="16" t="s">
        <v>351</v>
      </c>
      <c r="C161" s="85">
        <v>135</v>
      </c>
      <c r="D161" s="92">
        <v>58</v>
      </c>
      <c r="E161" s="92">
        <v>94</v>
      </c>
      <c r="F161" s="92">
        <v>190</v>
      </c>
      <c r="G161" s="92">
        <v>-64</v>
      </c>
      <c r="H161" s="92">
        <v>-72</v>
      </c>
      <c r="I161" s="92">
        <v>-179</v>
      </c>
      <c r="J161" s="92">
        <v>-92</v>
      </c>
      <c r="K161" s="92">
        <v>-178</v>
      </c>
      <c r="L161" s="92">
        <v>-150</v>
      </c>
      <c r="M161" s="92">
        <v>57</v>
      </c>
      <c r="N161" s="92">
        <v>-107.99620819091797</v>
      </c>
      <c r="O161" s="92">
        <v>-108.26001739501953</v>
      </c>
      <c r="P161" s="92">
        <v>-108.04608917236328</v>
      </c>
      <c r="Q161" s="92">
        <v>-108.21129608154297</v>
      </c>
      <c r="R161" s="92">
        <v>-104.85718536376953</v>
      </c>
      <c r="S161" s="92">
        <v>-104.68936920166016</v>
      </c>
      <c r="T161" s="92">
        <v>-104.118408203125</v>
      </c>
      <c r="U161" s="92">
        <v>-105.77516174316406</v>
      </c>
      <c r="V161" s="92">
        <v>-104.55545806884766</v>
      </c>
      <c r="W161" s="92">
        <v>-105.12383270263672</v>
      </c>
      <c r="X161" s="92">
        <v>-105.73262023925781</v>
      </c>
      <c r="Y161" s="92">
        <v>-104.87021636962891</v>
      </c>
      <c r="Z161" s="92">
        <v>-105.70371246337891</v>
      </c>
      <c r="AA161" s="92">
        <v>-105.90609741210937</v>
      </c>
      <c r="AB161" s="92">
        <v>-105.61402130126953</v>
      </c>
      <c r="AC161" s="92">
        <v>-106.55008697509766</v>
      </c>
      <c r="AD161" s="92">
        <v>-106.87985229492187</v>
      </c>
      <c r="AE161" s="92">
        <v>-106.56177520751953</v>
      </c>
      <c r="AF161" s="92">
        <v>-106.28895568847656</v>
      </c>
      <c r="AG161" s="92">
        <v>-106.40898895263672</v>
      </c>
      <c r="AH161" s="92">
        <v>-106.37680053710937</v>
      </c>
      <c r="AI161" s="92">
        <v>-106.7501220703125</v>
      </c>
      <c r="AJ161" s="92">
        <v>-107.21951293945312</v>
      </c>
      <c r="AK161" s="92">
        <v>-107.78110504150391</v>
      </c>
      <c r="AL161" s="93">
        <v>-108.16794586181641</v>
      </c>
    </row>
    <row r="162" spans="1:38" x14ac:dyDescent="0.25">
      <c r="A162" s="19">
        <v>10</v>
      </c>
      <c r="B162" s="16" t="s">
        <v>352</v>
      </c>
      <c r="C162" s="85">
        <v>111</v>
      </c>
      <c r="D162" s="92">
        <v>69</v>
      </c>
      <c r="E162" s="92">
        <v>56</v>
      </c>
      <c r="F162" s="92">
        <v>240</v>
      </c>
      <c r="G162" s="92">
        <v>115</v>
      </c>
      <c r="H162" s="92">
        <v>234</v>
      </c>
      <c r="I162" s="92">
        <v>90</v>
      </c>
      <c r="J162" s="92">
        <v>76</v>
      </c>
      <c r="K162" s="92">
        <v>-79</v>
      </c>
      <c r="L162" s="92">
        <v>36</v>
      </c>
      <c r="M162" s="92">
        <v>3</v>
      </c>
      <c r="N162" s="92">
        <v>32.468406677246094</v>
      </c>
      <c r="O162" s="92">
        <v>32.5330810546875</v>
      </c>
      <c r="P162" s="92">
        <v>32.207881927490234</v>
      </c>
      <c r="Q162" s="92">
        <v>31.587184906005859</v>
      </c>
      <c r="R162" s="92">
        <v>33.890827178955078</v>
      </c>
      <c r="S162" s="92">
        <v>34.316680908203125</v>
      </c>
      <c r="T162" s="92">
        <v>33.829750061035156</v>
      </c>
      <c r="U162" s="92">
        <v>32.168548583984375</v>
      </c>
      <c r="V162" s="92">
        <v>33.752880096435547</v>
      </c>
      <c r="W162" s="92">
        <v>33.22479248046875</v>
      </c>
      <c r="X162" s="92">
        <v>31.615570068359375</v>
      </c>
      <c r="Y162" s="92">
        <v>32.272735595703125</v>
      </c>
      <c r="Z162" s="92">
        <v>32.325138092041016</v>
      </c>
      <c r="AA162" s="92">
        <v>32.531436920166016</v>
      </c>
      <c r="AB162" s="92">
        <v>32.071189880371094</v>
      </c>
      <c r="AC162" s="92">
        <v>31.932151794433594</v>
      </c>
      <c r="AD162" s="92">
        <v>31.763811111450195</v>
      </c>
      <c r="AE162" s="92">
        <v>31.001274108886719</v>
      </c>
      <c r="AF162" s="92">
        <v>31.555757522583008</v>
      </c>
      <c r="AG162" s="92">
        <v>30.819612503051758</v>
      </c>
      <c r="AH162" s="92">
        <v>30.331462860107422</v>
      </c>
      <c r="AI162" s="92">
        <v>29.254886627197266</v>
      </c>
      <c r="AJ162" s="92">
        <v>29.098932266235352</v>
      </c>
      <c r="AK162" s="92">
        <v>29.013837814331055</v>
      </c>
      <c r="AL162" s="93">
        <v>29.229452133178711</v>
      </c>
    </row>
    <row r="163" spans="1:38" x14ac:dyDescent="0.25">
      <c r="A163" s="19">
        <v>11</v>
      </c>
      <c r="B163" s="16" t="s">
        <v>353</v>
      </c>
      <c r="C163" s="85">
        <v>-358</v>
      </c>
      <c r="D163" s="92">
        <v>11</v>
      </c>
      <c r="E163" s="92">
        <v>-5</v>
      </c>
      <c r="F163" s="92">
        <v>-178</v>
      </c>
      <c r="G163" s="92">
        <v>-43</v>
      </c>
      <c r="H163" s="92">
        <v>-140</v>
      </c>
      <c r="I163" s="92">
        <v>-72</v>
      </c>
      <c r="J163" s="92">
        <v>26</v>
      </c>
      <c r="K163" s="92">
        <v>84</v>
      </c>
      <c r="L163" s="92">
        <v>-117</v>
      </c>
      <c r="M163" s="92">
        <v>-31</v>
      </c>
      <c r="N163" s="92">
        <v>-11.850461006164551</v>
      </c>
      <c r="O163" s="92">
        <v>-14.029491424560547</v>
      </c>
      <c r="P163" s="92">
        <v>-11.935270309448242</v>
      </c>
      <c r="Q163" s="92">
        <v>-13.116275787353516</v>
      </c>
      <c r="R163" s="92">
        <v>-8.7751531600952148</v>
      </c>
      <c r="S163" s="92">
        <v>-9.3732776641845703</v>
      </c>
      <c r="T163" s="92">
        <v>-9.2156648635864258</v>
      </c>
      <c r="U163" s="92">
        <v>-9.5230827331542969</v>
      </c>
      <c r="V163" s="92">
        <v>-9.3737869262695313</v>
      </c>
      <c r="W163" s="92">
        <v>-10.253314018249512</v>
      </c>
      <c r="X163" s="92">
        <v>-11.780322074890137</v>
      </c>
      <c r="Y163" s="92">
        <v>-10.33130931854248</v>
      </c>
      <c r="Z163" s="92">
        <v>-12.267389297485352</v>
      </c>
      <c r="AA163" s="92">
        <v>-12.169601440429687</v>
      </c>
      <c r="AB163" s="92">
        <v>-13.037434577941895</v>
      </c>
      <c r="AC163" s="92">
        <v>-13.512901306152344</v>
      </c>
      <c r="AD163" s="92">
        <v>-13.894707679748535</v>
      </c>
      <c r="AE163" s="92">
        <v>-14.983227729797363</v>
      </c>
      <c r="AF163" s="92">
        <v>-14.635810852050781</v>
      </c>
      <c r="AG163" s="92">
        <v>-14.722434043884277</v>
      </c>
      <c r="AH163" s="92">
        <v>-15.319220542907715</v>
      </c>
      <c r="AI163" s="92">
        <v>-17.011075973510742</v>
      </c>
      <c r="AJ163" s="92">
        <v>-16.892362594604492</v>
      </c>
      <c r="AK163" s="92">
        <v>-16.867006301879883</v>
      </c>
      <c r="AL163" s="93">
        <v>-16.930953979492188</v>
      </c>
    </row>
    <row r="164" spans="1:38" x14ac:dyDescent="0.25">
      <c r="A164" s="19">
        <v>12</v>
      </c>
      <c r="B164" s="16" t="s">
        <v>354</v>
      </c>
      <c r="C164" s="85">
        <v>-36</v>
      </c>
      <c r="D164" s="92">
        <v>-1</v>
      </c>
      <c r="E164" s="92">
        <v>181</v>
      </c>
      <c r="F164" s="92">
        <v>60</v>
      </c>
      <c r="G164" s="92">
        <v>18</v>
      </c>
      <c r="H164" s="92">
        <v>29</v>
      </c>
      <c r="I164" s="92">
        <v>122</v>
      </c>
      <c r="J164" s="92">
        <v>75</v>
      </c>
      <c r="K164" s="92">
        <v>77</v>
      </c>
      <c r="L164" s="92">
        <v>37</v>
      </c>
      <c r="M164" s="92">
        <v>-33</v>
      </c>
      <c r="N164" s="92">
        <v>57.859706878662109</v>
      </c>
      <c r="O164" s="92">
        <v>57.755931854248047</v>
      </c>
      <c r="P164" s="92">
        <v>58.066886901855469</v>
      </c>
      <c r="Q164" s="92">
        <v>57.458053588867188</v>
      </c>
      <c r="R164" s="92">
        <v>59.347072601318359</v>
      </c>
      <c r="S164" s="92">
        <v>60.000339508056641</v>
      </c>
      <c r="T164" s="92">
        <v>59.216426849365234</v>
      </c>
      <c r="U164" s="92">
        <v>59.454689025878906</v>
      </c>
      <c r="V164" s="92">
        <v>59.642204284667969</v>
      </c>
      <c r="W164" s="92">
        <v>59.396129608154297</v>
      </c>
      <c r="X164" s="92">
        <v>58.196136474609375</v>
      </c>
      <c r="Y164" s="92">
        <v>58.916938781738281</v>
      </c>
      <c r="Z164" s="92">
        <v>58.115928649902344</v>
      </c>
      <c r="AA164" s="92">
        <v>58.711658477783203</v>
      </c>
      <c r="AB164" s="92">
        <v>58.820713043212891</v>
      </c>
      <c r="AC164" s="92">
        <v>57.941211700439453</v>
      </c>
      <c r="AD164" s="92">
        <v>58.445518493652344</v>
      </c>
      <c r="AE164" s="92">
        <v>57.618869781494141</v>
      </c>
      <c r="AF164" s="92">
        <v>58.268703460693359</v>
      </c>
      <c r="AG164" s="92">
        <v>57.925434112548828</v>
      </c>
      <c r="AH164" s="92">
        <v>58.090412139892578</v>
      </c>
      <c r="AI164" s="92">
        <v>57.109939575195312</v>
      </c>
      <c r="AJ164" s="92">
        <v>56.866607666015625</v>
      </c>
      <c r="AK164" s="92">
        <v>56.684192657470703</v>
      </c>
      <c r="AL164" s="93">
        <v>56.852584838867188</v>
      </c>
    </row>
    <row r="165" spans="1:38" x14ac:dyDescent="0.25">
      <c r="A165" s="19">
        <v>13</v>
      </c>
      <c r="B165" s="16" t="s">
        <v>355</v>
      </c>
      <c r="C165" s="85">
        <v>-35</v>
      </c>
      <c r="D165" s="92">
        <v>-75</v>
      </c>
      <c r="E165" s="92">
        <v>-87</v>
      </c>
      <c r="F165" s="92">
        <v>109</v>
      </c>
      <c r="G165" s="92">
        <v>97</v>
      </c>
      <c r="H165" s="92">
        <v>-87</v>
      </c>
      <c r="I165" s="92">
        <v>-41</v>
      </c>
      <c r="J165" s="92">
        <v>-80</v>
      </c>
      <c r="K165" s="92">
        <v>-31</v>
      </c>
      <c r="L165" s="92">
        <v>-72</v>
      </c>
      <c r="M165" s="92">
        <v>-3</v>
      </c>
      <c r="N165" s="92">
        <v>-48.029651641845703</v>
      </c>
      <c r="O165" s="92">
        <v>-48.693344116210938</v>
      </c>
      <c r="P165" s="92">
        <v>-48.812149047851563</v>
      </c>
      <c r="Q165" s="92">
        <v>-48.662612915039063</v>
      </c>
      <c r="R165" s="92">
        <v>-46.600196838378906</v>
      </c>
      <c r="S165" s="92">
        <v>-46.223487854003906</v>
      </c>
      <c r="T165" s="92">
        <v>-46.404819488525391</v>
      </c>
      <c r="U165" s="92">
        <v>-47.136745452880859</v>
      </c>
      <c r="V165" s="92">
        <v>-46.253570556640625</v>
      </c>
      <c r="W165" s="92">
        <v>-46.771194458007812</v>
      </c>
      <c r="X165" s="92">
        <v>-48.933048248291016</v>
      </c>
      <c r="Y165" s="92">
        <v>-46.697963714599609</v>
      </c>
      <c r="Z165" s="92">
        <v>-46.765815734863281</v>
      </c>
      <c r="AA165" s="92">
        <v>-46.763813018798828</v>
      </c>
      <c r="AB165" s="92">
        <v>-46.973079681396484</v>
      </c>
      <c r="AC165" s="92">
        <v>-47.357814788818359</v>
      </c>
      <c r="AD165" s="92">
        <v>-46.951244354248047</v>
      </c>
      <c r="AE165" s="92">
        <v>-47.5155029296875</v>
      </c>
      <c r="AF165" s="92">
        <v>-47.039646148681641</v>
      </c>
      <c r="AG165" s="92">
        <v>-46.98956298828125</v>
      </c>
      <c r="AH165" s="92">
        <v>-47.305633544921875</v>
      </c>
      <c r="AI165" s="92">
        <v>-47.7783203125</v>
      </c>
      <c r="AJ165" s="92">
        <v>-47.951236724853516</v>
      </c>
      <c r="AK165" s="92">
        <v>-48.711223602294922</v>
      </c>
      <c r="AL165" s="93">
        <v>-49.013671875</v>
      </c>
    </row>
    <row r="166" spans="1:38" x14ac:dyDescent="0.25">
      <c r="A166" s="20">
        <v>14</v>
      </c>
      <c r="B166" s="17" t="s">
        <v>356</v>
      </c>
      <c r="C166" s="86">
        <v>-36</v>
      </c>
      <c r="D166" s="94">
        <v>-27</v>
      </c>
      <c r="E166" s="94">
        <v>19</v>
      </c>
      <c r="F166" s="94">
        <v>73</v>
      </c>
      <c r="G166" s="94">
        <v>20</v>
      </c>
      <c r="H166" s="94">
        <v>55</v>
      </c>
      <c r="I166" s="94">
        <v>-1</v>
      </c>
      <c r="J166" s="94">
        <v>1</v>
      </c>
      <c r="K166" s="94">
        <v>-3</v>
      </c>
      <c r="L166" s="94">
        <v>71</v>
      </c>
      <c r="M166" s="94">
        <v>42</v>
      </c>
      <c r="N166" s="94">
        <v>24.450490951538086</v>
      </c>
      <c r="O166" s="94">
        <v>23.93559455871582</v>
      </c>
      <c r="P166" s="94">
        <v>23.901893615722656</v>
      </c>
      <c r="Q166" s="94">
        <v>23.696435928344727</v>
      </c>
      <c r="R166" s="94">
        <v>24.893251419067383</v>
      </c>
      <c r="S166" s="94">
        <v>24.527561187744141</v>
      </c>
      <c r="T166" s="94">
        <v>24.771560668945313</v>
      </c>
      <c r="U166" s="94">
        <v>23.857564926147461</v>
      </c>
      <c r="V166" s="94">
        <v>24.54899787902832</v>
      </c>
      <c r="W166" s="94">
        <v>24.531143188476563</v>
      </c>
      <c r="X166" s="94">
        <v>23.988584518432617</v>
      </c>
      <c r="Y166" s="94">
        <v>24.185739517211914</v>
      </c>
      <c r="Z166" s="94">
        <v>23.512815475463867</v>
      </c>
      <c r="AA166" s="94">
        <v>24.091520309448242</v>
      </c>
      <c r="AB166" s="94">
        <v>24.138076782226562</v>
      </c>
      <c r="AC166" s="94">
        <v>23.806158065795898</v>
      </c>
      <c r="AD166" s="94">
        <v>23.561803817749023</v>
      </c>
      <c r="AE166" s="94">
        <v>22.850244522094727</v>
      </c>
      <c r="AF166" s="94">
        <v>22.50126838684082</v>
      </c>
      <c r="AG166" s="94">
        <v>22.432313919067383</v>
      </c>
      <c r="AH166" s="94">
        <v>22.044281005859375</v>
      </c>
      <c r="AI166" s="94">
        <v>21.602165222167969</v>
      </c>
      <c r="AJ166" s="94">
        <v>21.738239288330078</v>
      </c>
      <c r="AK166" s="94">
        <v>20.969160079956055</v>
      </c>
      <c r="AL166" s="95">
        <v>21.482582092285156</v>
      </c>
    </row>
    <row r="167" spans="1:38"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row>
    <row r="168" spans="1:38" x14ac:dyDescent="0.25">
      <c r="A168" s="83"/>
      <c r="B168" s="10" t="s">
        <v>85</v>
      </c>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row>
    <row r="169" spans="1:38" x14ac:dyDescent="0.25">
      <c r="A169" s="22" t="s">
        <v>84</v>
      </c>
      <c r="B169" s="15" t="s">
        <v>83</v>
      </c>
      <c r="C169" s="102" t="s">
        <v>394</v>
      </c>
      <c r="D169" s="87" t="s">
        <v>393</v>
      </c>
      <c r="E169" s="87" t="s">
        <v>392</v>
      </c>
      <c r="F169" s="87" t="s">
        <v>391</v>
      </c>
      <c r="G169" s="87" t="s">
        <v>390</v>
      </c>
      <c r="H169" s="87" t="s">
        <v>389</v>
      </c>
      <c r="I169" s="87" t="s">
        <v>388</v>
      </c>
      <c r="J169" s="87" t="s">
        <v>387</v>
      </c>
      <c r="K169" s="87" t="s">
        <v>386</v>
      </c>
      <c r="L169" s="87" t="s">
        <v>385</v>
      </c>
      <c r="M169" s="87" t="s">
        <v>384</v>
      </c>
      <c r="N169" s="46" t="s">
        <v>45</v>
      </c>
      <c r="O169" s="46" t="s">
        <v>46</v>
      </c>
      <c r="P169" s="46" t="s">
        <v>47</v>
      </c>
      <c r="Q169" s="46" t="s">
        <v>48</v>
      </c>
      <c r="R169" s="46" t="s">
        <v>49</v>
      </c>
      <c r="S169" s="46" t="s">
        <v>50</v>
      </c>
      <c r="T169" s="46" t="s">
        <v>51</v>
      </c>
      <c r="U169" s="46" t="s">
        <v>52</v>
      </c>
      <c r="V169" s="46" t="s">
        <v>53</v>
      </c>
      <c r="W169" s="46" t="s">
        <v>54</v>
      </c>
      <c r="X169" s="46" t="s">
        <v>55</v>
      </c>
      <c r="Y169" s="46" t="s">
        <v>56</v>
      </c>
      <c r="Z169" s="46" t="s">
        <v>57</v>
      </c>
      <c r="AA169" s="46" t="s">
        <v>58</v>
      </c>
      <c r="AB169" s="46" t="s">
        <v>59</v>
      </c>
      <c r="AC169" s="46" t="s">
        <v>60</v>
      </c>
      <c r="AD169" s="46" t="s">
        <v>61</v>
      </c>
      <c r="AE169" s="46" t="s">
        <v>62</v>
      </c>
      <c r="AF169" s="46" t="s">
        <v>63</v>
      </c>
      <c r="AG169" s="46" t="s">
        <v>64</v>
      </c>
      <c r="AH169" s="46" t="s">
        <v>65</v>
      </c>
      <c r="AI169" s="46" t="s">
        <v>66</v>
      </c>
      <c r="AJ169" s="46" t="s">
        <v>67</v>
      </c>
      <c r="AK169" s="46" t="s">
        <v>68</v>
      </c>
      <c r="AL169" s="47" t="s">
        <v>69</v>
      </c>
    </row>
    <row r="170" spans="1:38" x14ac:dyDescent="0.25">
      <c r="A170" s="29">
        <v>1</v>
      </c>
      <c r="B170" s="101" t="str">
        <f>VLOOKUP($A$170,$A$153:$AL$166,2)</f>
        <v>Blantyre</v>
      </c>
      <c r="C170" s="96">
        <f>VLOOKUP($A$170,$A$153:$AL$166,3)</f>
        <v>39</v>
      </c>
      <c r="D170" s="97">
        <f>VLOOKUP($A$170,$A$153:$AL$166,4)</f>
        <v>85</v>
      </c>
      <c r="E170" s="97">
        <f>VLOOKUP($A$170,$A$153:$AL$166,5)</f>
        <v>211</v>
      </c>
      <c r="F170" s="97">
        <f>VLOOKUP($A$170,$A$153:$AL$166,6)</f>
        <v>-32</v>
      </c>
      <c r="G170" s="97">
        <f>VLOOKUP($A$170,$A$153:$AL$166,7)</f>
        <v>-40</v>
      </c>
      <c r="H170" s="97">
        <f>VLOOKUP($A$170,$A$153:$AL$166,8)</f>
        <v>117</v>
      </c>
      <c r="I170" s="97">
        <f>VLOOKUP($A$170,$A$153:$AL$166,9)</f>
        <v>-8</v>
      </c>
      <c r="J170" s="97">
        <f>VLOOKUP($A$170,$A$153:$AL$166,10)</f>
        <v>-38</v>
      </c>
      <c r="K170" s="97">
        <f>VLOOKUP($A$170,$A$153:$AL$166,11)</f>
        <v>-169</v>
      </c>
      <c r="L170" s="97">
        <f>VLOOKUP($A$170,$A$153:$AL$166,12)</f>
        <v>-214</v>
      </c>
      <c r="M170" s="97">
        <f>VLOOKUP($A$170,$A$153:$AL$166,13)</f>
        <v>-133</v>
      </c>
      <c r="N170" s="97">
        <f>VLOOKUP($A$170,$A$153:$AL$166,14)</f>
        <v>-108.41581726074219</v>
      </c>
      <c r="O170" s="97">
        <f>VLOOKUP($A$170,$A$153:$AL$166,15)</f>
        <v>-110.38407135009766</v>
      </c>
      <c r="P170" s="97">
        <f>VLOOKUP($A$170,$A$153:$AL$166,16)</f>
        <v>-109.82430267333984</v>
      </c>
      <c r="Q170" s="97">
        <f>VLOOKUP($A$170,$A$153:$AL$166,17)</f>
        <v>-108.90414428710937</v>
      </c>
      <c r="R170" s="97">
        <f>VLOOKUP($A$170,$A$153:$AL$166,18)</f>
        <v>-105.52534484863281</v>
      </c>
      <c r="S170" s="97">
        <f>VLOOKUP($A$170,$A$153:$AL$166,19)</f>
        <v>-106.52903747558594</v>
      </c>
      <c r="T170" s="97">
        <f>VLOOKUP($A$170,$A$153:$AL$166,20)</f>
        <v>-105.37716674804687</v>
      </c>
      <c r="U170" s="97">
        <f>VLOOKUP($A$170,$A$153:$AL$166,21)</f>
        <v>-105.93698883056641</v>
      </c>
      <c r="V170" s="97">
        <f>VLOOKUP($A$170,$A$153:$AL$166,22)</f>
        <v>-105.59166717529297</v>
      </c>
      <c r="W170" s="97">
        <f>VLOOKUP($A$170,$A$153:$AL$166,23)</f>
        <v>-106.27471160888672</v>
      </c>
      <c r="X170" s="97">
        <f>VLOOKUP($A$170,$A$153:$AL$166,24)</f>
        <v>-107.34388732910156</v>
      </c>
      <c r="Y170" s="97">
        <f>VLOOKUP($A$170,$A$153:$AL$166,25)</f>
        <v>-106.24063873291016</v>
      </c>
      <c r="Z170" s="97">
        <f>VLOOKUP($A$170,$A$153:$AL$166,26)</f>
        <v>-107.4185791015625</v>
      </c>
      <c r="AA170" s="97">
        <f>VLOOKUP($A$170,$A$153:$AL$166,27)</f>
        <v>-107.15459442138672</v>
      </c>
      <c r="AB170" s="97">
        <f>VLOOKUP($A$170,$A$153:$AL$166,28)</f>
        <v>-107.24114990234375</v>
      </c>
      <c r="AC170" s="97">
        <f>VLOOKUP($A$170,$A$153:$AL$166,29)</f>
        <v>-107.00227355957031</v>
      </c>
      <c r="AD170" s="97">
        <f>VLOOKUP($A$170,$A$153:$AL$166,30)</f>
        <v>-108.03388977050781</v>
      </c>
      <c r="AE170" s="97">
        <f>VLOOKUP($A$170,$A$153:$AL$166,31)</f>
        <v>-108.92807006835938</v>
      </c>
      <c r="AF170" s="97">
        <f>VLOOKUP($A$170,$A$153:$AL$166,32)</f>
        <v>-107.651611328125</v>
      </c>
      <c r="AG170" s="97">
        <f>VLOOKUP($A$170,$A$153:$AL$166,33)</f>
        <v>-107.43035888671875</v>
      </c>
      <c r="AH170" s="97">
        <f>VLOOKUP($A$170,$A$153:$AL$166,34)</f>
        <v>-108.77243804931641</v>
      </c>
      <c r="AI170" s="97">
        <f>VLOOKUP($A$170,$A$153:$AL$166,35)</f>
        <v>-109.25066375732422</v>
      </c>
      <c r="AJ170" s="97">
        <f>VLOOKUP($A$170,$A$153:$AL$166,36)</f>
        <v>-109.509521484375</v>
      </c>
      <c r="AK170" s="97">
        <f>VLOOKUP($A$170,$A$153:$AL$166,37)</f>
        <v>-110.09159851074219</v>
      </c>
      <c r="AL170" s="98">
        <f>VLOOKUP($A$170,$A$153:$AL$166,38)</f>
        <v>-109.60134124755859</v>
      </c>
    </row>
    <row r="171" spans="1:38" x14ac:dyDescent="0.25">
      <c r="A171" s="25"/>
      <c r="B171" s="25"/>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38" x14ac:dyDescent="0.25">
      <c r="A172" s="161" t="s">
        <v>87</v>
      </c>
      <c r="B172" s="161"/>
      <c r="C172" s="161"/>
      <c r="D172" s="161"/>
    </row>
    <row r="194" spans="1:16358" s="25" customFormat="1" ht="15.75" x14ac:dyDescent="0.25">
      <c r="A194" s="156"/>
      <c r="B194" s="156"/>
      <c r="C194" s="156"/>
      <c r="D194" s="156"/>
      <c r="E194" s="156"/>
      <c r="F194" s="156"/>
      <c r="G194" s="31"/>
      <c r="H194" s="31"/>
      <c r="I194" s="31"/>
      <c r="J194" s="31"/>
      <c r="K194" s="157" t="s">
        <v>86</v>
      </c>
      <c r="L194" s="157"/>
      <c r="M194" s="31"/>
      <c r="N194" s="31"/>
      <c r="O194" s="31"/>
      <c r="P194" s="156"/>
      <c r="Q194" s="156"/>
      <c r="R194" s="156"/>
      <c r="S194" s="156"/>
      <c r="T194" s="156"/>
      <c r="U194" s="156"/>
      <c r="V194" s="156"/>
      <c r="W194" s="11"/>
      <c r="X194" s="11"/>
      <c r="Y194" s="11"/>
      <c r="Z194" s="11"/>
      <c r="AA194" s="11"/>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c r="ARJ194"/>
      <c r="ARK194"/>
      <c r="ARL194"/>
      <c r="ARM194"/>
      <c r="ARN194"/>
      <c r="ARO194"/>
      <c r="ARP194"/>
      <c r="ARQ194"/>
      <c r="ARR194"/>
      <c r="ARS194"/>
      <c r="ART194"/>
      <c r="ARU194"/>
      <c r="ARV194"/>
      <c r="ARW194"/>
      <c r="ARX194"/>
      <c r="ARY194"/>
      <c r="ARZ194"/>
      <c r="ASA194"/>
      <c r="ASB194"/>
      <c r="ASC194"/>
      <c r="ASD194"/>
      <c r="ASE194"/>
      <c r="ASF194"/>
      <c r="ASG194"/>
      <c r="ASH194"/>
      <c r="ASI194"/>
      <c r="ASJ194"/>
      <c r="ASK194"/>
      <c r="ASL194"/>
      <c r="ASM194"/>
      <c r="ASN194"/>
      <c r="ASO194"/>
      <c r="ASP194"/>
      <c r="ASQ194"/>
      <c r="ASR194"/>
      <c r="ASS194"/>
      <c r="AST194"/>
      <c r="ASU194"/>
      <c r="ASV194"/>
      <c r="ASW194"/>
      <c r="ASX194"/>
      <c r="ASY194"/>
      <c r="ASZ194"/>
      <c r="ATA194"/>
      <c r="ATB194"/>
      <c r="ATC194"/>
      <c r="ATD194"/>
      <c r="ATE194"/>
      <c r="ATF194"/>
      <c r="ATG194"/>
      <c r="ATH194"/>
      <c r="ATI194"/>
      <c r="ATJ194"/>
      <c r="ATK194"/>
      <c r="ATL194"/>
      <c r="ATM194"/>
      <c r="ATN194"/>
      <c r="ATO194"/>
      <c r="ATP194"/>
      <c r="ATQ194"/>
      <c r="ATR194"/>
      <c r="ATS194"/>
      <c r="ATT194"/>
      <c r="ATU194"/>
      <c r="ATV194"/>
      <c r="ATW194"/>
      <c r="ATX194"/>
      <c r="ATY194"/>
      <c r="ATZ194"/>
      <c r="AUA194"/>
      <c r="AUB194"/>
      <c r="AUC194"/>
      <c r="AUD194"/>
      <c r="AUE194"/>
      <c r="AUF194"/>
      <c r="AUG194"/>
      <c r="AUH194"/>
      <c r="AUI194"/>
      <c r="AUJ194"/>
      <c r="AUK194"/>
      <c r="AUL194"/>
      <c r="AUM194"/>
      <c r="AUN194"/>
      <c r="AUO194"/>
      <c r="AUP194"/>
      <c r="AUQ194"/>
      <c r="AUR194"/>
      <c r="AUS194"/>
      <c r="AUT194"/>
      <c r="AUU194"/>
      <c r="AUV194"/>
      <c r="AUW194"/>
      <c r="AUX194"/>
      <c r="AUY194"/>
      <c r="AUZ194"/>
      <c r="AVA194"/>
      <c r="AVB194"/>
      <c r="AVC194"/>
      <c r="AVD194"/>
      <c r="AVE194"/>
      <c r="AVF194"/>
      <c r="AVG194"/>
      <c r="AVH194"/>
      <c r="AVI194"/>
      <c r="AVJ194"/>
      <c r="AVK194"/>
      <c r="AVL194"/>
      <c r="AVM194"/>
      <c r="AVN194"/>
      <c r="AVO194"/>
      <c r="AVP194"/>
      <c r="AVQ194"/>
      <c r="AVR194"/>
      <c r="AVS194"/>
      <c r="AVT194"/>
      <c r="AVU194"/>
      <c r="AVV194"/>
      <c r="AVW194"/>
      <c r="AVX194"/>
      <c r="AVY194"/>
      <c r="AVZ194"/>
      <c r="AWA194"/>
      <c r="AWB194"/>
      <c r="AWC194"/>
      <c r="AWD194"/>
      <c r="AWE194"/>
      <c r="AWF194"/>
      <c r="AWG194"/>
      <c r="AWH194"/>
      <c r="AWI194"/>
      <c r="AWJ194"/>
      <c r="AWK194"/>
      <c r="AWL194"/>
      <c r="AWM194"/>
      <c r="AWN194"/>
      <c r="AWO194"/>
      <c r="AWP194"/>
      <c r="AWQ194"/>
      <c r="AWR194"/>
      <c r="AWS194"/>
      <c r="AWT194"/>
      <c r="AWU194"/>
      <c r="AWV194"/>
      <c r="AWW194"/>
      <c r="AWX194"/>
      <c r="AWY194"/>
      <c r="AWZ194"/>
      <c r="AXA194"/>
      <c r="AXB194"/>
      <c r="AXC194"/>
      <c r="AXD194"/>
      <c r="AXE194"/>
      <c r="AXF194"/>
      <c r="AXG194"/>
      <c r="AXH194"/>
      <c r="AXI194"/>
      <c r="AXJ194"/>
      <c r="AXK194"/>
      <c r="AXL194"/>
      <c r="AXM194"/>
      <c r="AXN194"/>
      <c r="AXO194"/>
      <c r="AXP194"/>
      <c r="AXQ194"/>
      <c r="AXR194"/>
      <c r="AXS194"/>
      <c r="AXT194"/>
      <c r="AXU194"/>
      <c r="AXV194"/>
      <c r="AXW194"/>
      <c r="AXX194"/>
      <c r="AXY194"/>
      <c r="AXZ194"/>
      <c r="AYA194"/>
      <c r="AYB194"/>
      <c r="AYC194"/>
      <c r="AYD194"/>
      <c r="AYE194"/>
      <c r="AYF194"/>
      <c r="AYG194"/>
      <c r="AYH194"/>
      <c r="AYI194"/>
      <c r="AYJ194"/>
      <c r="AYK194"/>
      <c r="AYL194"/>
      <c r="AYM194"/>
      <c r="AYN194"/>
      <c r="AYO194"/>
      <c r="AYP194"/>
      <c r="AYQ194"/>
      <c r="AYR194"/>
      <c r="AYS194"/>
      <c r="AYT194"/>
      <c r="AYU194"/>
      <c r="AYV194"/>
      <c r="AYW194"/>
      <c r="AYX194"/>
      <c r="AYY194"/>
      <c r="AYZ194"/>
      <c r="AZA194"/>
      <c r="AZB194"/>
      <c r="AZC194"/>
      <c r="AZD194"/>
      <c r="AZE194"/>
      <c r="AZF194"/>
      <c r="AZG194"/>
      <c r="AZH194"/>
      <c r="AZI194"/>
      <c r="AZJ194"/>
      <c r="AZK194"/>
      <c r="AZL194"/>
      <c r="AZM194"/>
      <c r="AZN194"/>
      <c r="AZO194"/>
      <c r="AZP194"/>
      <c r="AZQ194"/>
      <c r="AZR194"/>
      <c r="AZS194"/>
      <c r="AZT194"/>
      <c r="AZU194"/>
      <c r="AZV194"/>
      <c r="AZW194"/>
      <c r="AZX194"/>
      <c r="AZY194"/>
      <c r="AZZ194"/>
      <c r="BAA194"/>
      <c r="BAB194"/>
      <c r="BAC194"/>
      <c r="BAD194"/>
      <c r="BAE194"/>
      <c r="BAF194"/>
      <c r="BAG194"/>
      <c r="BAH194"/>
      <c r="BAI194"/>
      <c r="BAJ194"/>
      <c r="BAK194"/>
      <c r="BAL194"/>
      <c r="BAM194"/>
      <c r="BAN194"/>
      <c r="BAO194"/>
      <c r="BAP194"/>
      <c r="BAQ194"/>
      <c r="BAR194"/>
      <c r="BAS194"/>
      <c r="BAT194"/>
      <c r="BAU194"/>
      <c r="BAV194"/>
      <c r="BAW194"/>
      <c r="BAX194"/>
      <c r="BAY194"/>
      <c r="BAZ194"/>
      <c r="BBA194"/>
      <c r="BBB194"/>
      <c r="BBC194"/>
      <c r="BBD194"/>
      <c r="BBE194"/>
      <c r="BBF194"/>
      <c r="BBG194"/>
      <c r="BBH194"/>
      <c r="BBI194"/>
      <c r="BBJ194"/>
      <c r="BBK194"/>
      <c r="BBL194"/>
      <c r="BBM194"/>
      <c r="BBN194"/>
      <c r="BBO194"/>
      <c r="BBP194"/>
      <c r="BBQ194"/>
      <c r="BBR194"/>
      <c r="BBS194"/>
      <c r="BBT194"/>
      <c r="BBU194"/>
      <c r="BBV194"/>
      <c r="BBW194"/>
      <c r="BBX194"/>
      <c r="BBY194"/>
      <c r="BBZ194"/>
      <c r="BCA194"/>
      <c r="BCB194"/>
      <c r="BCC194"/>
      <c r="BCD194"/>
      <c r="BCE194"/>
      <c r="BCF194"/>
      <c r="BCG194"/>
      <c r="BCH194"/>
      <c r="BCI194"/>
      <c r="BCJ194"/>
      <c r="BCK194"/>
      <c r="BCL194"/>
      <c r="BCM194"/>
      <c r="BCN194"/>
      <c r="BCO194"/>
      <c r="BCP194"/>
      <c r="BCQ194"/>
      <c r="BCR194"/>
      <c r="BCS194"/>
      <c r="BCT194"/>
      <c r="BCU194"/>
      <c r="BCV194"/>
      <c r="BCW194"/>
      <c r="BCX194"/>
      <c r="BCY194"/>
      <c r="BCZ194"/>
      <c r="BDA194"/>
      <c r="BDB194"/>
      <c r="BDC194"/>
      <c r="BDD194"/>
      <c r="BDE194"/>
      <c r="BDF194"/>
      <c r="BDG194"/>
      <c r="BDH194"/>
      <c r="BDI194"/>
      <c r="BDJ194"/>
      <c r="BDK194"/>
      <c r="BDL194"/>
      <c r="BDM194"/>
      <c r="BDN194"/>
      <c r="BDO194"/>
      <c r="BDP194"/>
      <c r="BDQ194"/>
      <c r="BDR194"/>
      <c r="BDS194"/>
      <c r="BDT194"/>
      <c r="BDU194"/>
      <c r="BDV194"/>
      <c r="BDW194"/>
      <c r="BDX194"/>
      <c r="BDY194"/>
      <c r="BDZ194"/>
      <c r="BEA194"/>
      <c r="BEB194"/>
      <c r="BEC194"/>
      <c r="BED194"/>
      <c r="BEE194"/>
      <c r="BEF194"/>
      <c r="BEG194"/>
      <c r="BEH194"/>
      <c r="BEI194"/>
      <c r="BEJ194"/>
      <c r="BEK194"/>
      <c r="BEL194"/>
      <c r="BEM194"/>
      <c r="BEN194"/>
      <c r="BEO194"/>
      <c r="BEP194"/>
      <c r="BEQ194"/>
      <c r="BER194"/>
      <c r="BES194"/>
      <c r="BET194"/>
      <c r="BEU194"/>
      <c r="BEV194"/>
      <c r="BEW194"/>
      <c r="BEX194"/>
      <c r="BEY194"/>
      <c r="BEZ194"/>
      <c r="BFA194"/>
      <c r="BFB194"/>
      <c r="BFC194"/>
      <c r="BFD194"/>
      <c r="BFE194"/>
      <c r="BFF194"/>
      <c r="BFG194"/>
      <c r="BFH194"/>
      <c r="BFI194"/>
      <c r="BFJ194"/>
      <c r="BFK194"/>
      <c r="BFL194"/>
      <c r="BFM194"/>
      <c r="BFN194"/>
      <c r="BFO194"/>
      <c r="BFP194"/>
      <c r="BFQ194"/>
      <c r="BFR194"/>
      <c r="BFS194"/>
      <c r="BFT194"/>
      <c r="BFU194"/>
      <c r="BFV194"/>
      <c r="BFW194"/>
      <c r="BFX194"/>
      <c r="BFY194"/>
      <c r="BFZ194"/>
      <c r="BGA194"/>
      <c r="BGB194"/>
      <c r="BGC194"/>
      <c r="BGD194"/>
      <c r="BGE194"/>
      <c r="BGF194"/>
      <c r="BGG194"/>
      <c r="BGH194"/>
      <c r="BGI194"/>
      <c r="BGJ194"/>
      <c r="BGK194"/>
      <c r="BGL194"/>
      <c r="BGM194"/>
      <c r="BGN194"/>
      <c r="BGO194"/>
      <c r="BGP194"/>
      <c r="BGQ194"/>
      <c r="BGR194"/>
      <c r="BGS194"/>
      <c r="BGT194"/>
      <c r="BGU194"/>
      <c r="BGV194"/>
      <c r="BGW194"/>
      <c r="BGX194"/>
      <c r="BGY194"/>
      <c r="BGZ194"/>
      <c r="BHA194"/>
      <c r="BHB194"/>
      <c r="BHC194"/>
      <c r="BHD194"/>
      <c r="BHE194"/>
      <c r="BHF194"/>
      <c r="BHG194"/>
      <c r="BHH194"/>
      <c r="BHI194"/>
      <c r="BHJ194"/>
      <c r="BHK194"/>
      <c r="BHL194"/>
      <c r="BHM194"/>
      <c r="BHN194"/>
      <c r="BHO194"/>
      <c r="BHP194"/>
      <c r="BHQ194"/>
      <c r="BHR194"/>
      <c r="BHS194"/>
      <c r="BHT194"/>
      <c r="BHU194"/>
      <c r="BHV194"/>
      <c r="BHW194"/>
      <c r="BHX194"/>
      <c r="BHY194"/>
      <c r="BHZ194"/>
      <c r="BIA194"/>
      <c r="BIB194"/>
      <c r="BIC194"/>
      <c r="BID194"/>
      <c r="BIE194"/>
      <c r="BIF194"/>
      <c r="BIG194"/>
      <c r="BIH194"/>
      <c r="BII194"/>
      <c r="BIJ194"/>
      <c r="BIK194"/>
      <c r="BIL194"/>
      <c r="BIM194"/>
      <c r="BIN194"/>
      <c r="BIO194"/>
      <c r="BIP194"/>
      <c r="BIQ194"/>
      <c r="BIR194"/>
      <c r="BIS194"/>
      <c r="BIT194"/>
      <c r="BIU194"/>
      <c r="BIV194"/>
      <c r="BIW194"/>
      <c r="BIX194"/>
      <c r="BIY194"/>
      <c r="BIZ194"/>
      <c r="BJA194"/>
      <c r="BJB194"/>
      <c r="BJC194"/>
      <c r="BJD194"/>
      <c r="BJE194"/>
      <c r="BJF194"/>
      <c r="BJG194"/>
      <c r="BJH194"/>
      <c r="BJI194"/>
      <c r="BJJ194"/>
      <c r="BJK194"/>
      <c r="BJL194"/>
      <c r="BJM194"/>
      <c r="BJN194"/>
      <c r="BJO194"/>
      <c r="BJP194"/>
      <c r="BJQ194"/>
      <c r="BJR194"/>
      <c r="BJS194"/>
      <c r="BJT194"/>
      <c r="BJU194"/>
      <c r="BJV194"/>
      <c r="BJW194"/>
      <c r="BJX194"/>
      <c r="BJY194"/>
      <c r="BJZ194"/>
      <c r="BKA194"/>
      <c r="BKB194"/>
      <c r="BKC194"/>
      <c r="BKD194"/>
      <c r="BKE194"/>
      <c r="BKF194"/>
      <c r="BKG194"/>
      <c r="BKH194"/>
      <c r="BKI194"/>
      <c r="BKJ194"/>
      <c r="BKK194"/>
      <c r="BKL194"/>
      <c r="BKM194"/>
      <c r="BKN194"/>
      <c r="BKO194"/>
      <c r="BKP194"/>
      <c r="BKQ194"/>
      <c r="BKR194"/>
      <c r="BKS194"/>
      <c r="BKT194"/>
      <c r="BKU194"/>
      <c r="BKV194"/>
      <c r="BKW194"/>
      <c r="BKX194"/>
      <c r="BKY194"/>
      <c r="BKZ194"/>
      <c r="BLA194"/>
      <c r="BLB194"/>
      <c r="BLC194"/>
      <c r="BLD194"/>
      <c r="BLE194"/>
      <c r="BLF194"/>
      <c r="BLG194"/>
      <c r="BLH194"/>
      <c r="BLI194"/>
      <c r="BLJ194"/>
      <c r="BLK194"/>
      <c r="BLL194"/>
      <c r="BLM194"/>
      <c r="BLN194"/>
      <c r="BLO194"/>
      <c r="BLP194"/>
      <c r="BLQ194"/>
      <c r="BLR194"/>
      <c r="BLS194"/>
      <c r="BLT194"/>
      <c r="BLU194"/>
      <c r="BLV194"/>
      <c r="BLW194"/>
      <c r="BLX194"/>
      <c r="BLY194"/>
      <c r="BLZ194"/>
      <c r="BMA194"/>
      <c r="BMB194"/>
      <c r="BMC194"/>
      <c r="BMD194"/>
      <c r="BME194"/>
      <c r="BMF194"/>
      <c r="BMG194"/>
      <c r="BMH194"/>
      <c r="BMI194"/>
      <c r="BMJ194"/>
      <c r="BMK194"/>
      <c r="BML194"/>
      <c r="BMM194"/>
      <c r="BMN194"/>
      <c r="BMO194"/>
      <c r="BMP194"/>
      <c r="BMQ194"/>
      <c r="BMR194"/>
      <c r="BMS194"/>
      <c r="BMT194"/>
      <c r="BMU194"/>
      <c r="BMV194"/>
      <c r="BMW194"/>
      <c r="BMX194"/>
      <c r="BMY194"/>
      <c r="BMZ194"/>
      <c r="BNA194"/>
      <c r="BNB194"/>
      <c r="BNC194"/>
      <c r="BND194"/>
      <c r="BNE194"/>
      <c r="BNF194"/>
      <c r="BNG194"/>
      <c r="BNH194"/>
      <c r="BNI194"/>
      <c r="BNJ194"/>
      <c r="BNK194"/>
      <c r="BNL194"/>
      <c r="BNM194"/>
      <c r="BNN194"/>
      <c r="BNO194"/>
      <c r="BNP194"/>
      <c r="BNQ194"/>
      <c r="BNR194"/>
      <c r="BNS194"/>
      <c r="BNT194"/>
      <c r="BNU194"/>
      <c r="BNV194"/>
      <c r="BNW194"/>
      <c r="BNX194"/>
      <c r="BNY194"/>
      <c r="BNZ194"/>
      <c r="BOA194"/>
      <c r="BOB194"/>
      <c r="BOC194"/>
      <c r="BOD194"/>
      <c r="BOE194"/>
      <c r="BOF194"/>
      <c r="BOG194"/>
      <c r="BOH194"/>
      <c r="BOI194"/>
      <c r="BOJ194"/>
      <c r="BOK194"/>
      <c r="BOL194"/>
      <c r="BOM194"/>
      <c r="BON194"/>
      <c r="BOO194"/>
      <c r="BOP194"/>
      <c r="BOQ194"/>
      <c r="BOR194"/>
      <c r="BOS194"/>
      <c r="BOT194"/>
      <c r="BOU194"/>
      <c r="BOV194"/>
      <c r="BOW194"/>
      <c r="BOX194"/>
      <c r="BOY194"/>
      <c r="BOZ194"/>
      <c r="BPA194"/>
      <c r="BPB194"/>
      <c r="BPC194"/>
      <c r="BPD194"/>
      <c r="BPE194"/>
      <c r="BPF194"/>
      <c r="BPG194"/>
      <c r="BPH194"/>
      <c r="BPI194"/>
      <c r="BPJ194"/>
      <c r="BPK194"/>
      <c r="BPL194"/>
      <c r="BPM194"/>
      <c r="BPN194"/>
      <c r="BPO194"/>
      <c r="BPP194"/>
      <c r="BPQ194"/>
      <c r="BPR194"/>
      <c r="BPS194"/>
      <c r="BPT194"/>
      <c r="BPU194"/>
      <c r="BPV194"/>
      <c r="BPW194"/>
      <c r="BPX194"/>
      <c r="BPY194"/>
      <c r="BPZ194"/>
      <c r="BQA194"/>
      <c r="BQB194"/>
      <c r="BQC194"/>
      <c r="BQD194"/>
      <c r="BQE194"/>
      <c r="BQF194"/>
      <c r="BQG194"/>
      <c r="BQH194"/>
      <c r="BQI194"/>
      <c r="BQJ194"/>
      <c r="BQK194"/>
      <c r="BQL194"/>
      <c r="BQM194"/>
      <c r="BQN194"/>
      <c r="BQO194"/>
      <c r="BQP194"/>
      <c r="BQQ194"/>
      <c r="BQR194"/>
      <c r="BQS194"/>
      <c r="BQT194"/>
      <c r="BQU194"/>
      <c r="BQV194"/>
      <c r="BQW194"/>
      <c r="BQX194"/>
      <c r="BQY194"/>
      <c r="BQZ194"/>
      <c r="BRA194"/>
      <c r="BRB194"/>
      <c r="BRC194"/>
      <c r="BRD194"/>
      <c r="BRE194"/>
      <c r="BRF194"/>
      <c r="BRG194"/>
      <c r="BRH194"/>
      <c r="BRI194"/>
      <c r="BRJ194"/>
      <c r="BRK194"/>
      <c r="BRL194"/>
      <c r="BRM194"/>
      <c r="BRN194"/>
      <c r="BRO194"/>
      <c r="BRP194"/>
      <c r="BRQ194"/>
      <c r="BRR194"/>
      <c r="BRS194"/>
      <c r="BRT194"/>
      <c r="BRU194"/>
      <c r="BRV194"/>
      <c r="BRW194"/>
      <c r="BRX194"/>
      <c r="BRY194"/>
      <c r="BRZ194"/>
      <c r="BSA194"/>
      <c r="BSB194"/>
      <c r="BSC194"/>
      <c r="BSD194"/>
      <c r="BSE194"/>
      <c r="BSF194"/>
      <c r="BSG194"/>
      <c r="BSH194"/>
      <c r="BSI194"/>
      <c r="BSJ194"/>
      <c r="BSK194"/>
      <c r="BSL194"/>
      <c r="BSM194"/>
      <c r="BSN194"/>
      <c r="BSO194"/>
      <c r="BSP194"/>
      <c r="BSQ194"/>
      <c r="BSR194"/>
      <c r="BSS194"/>
      <c r="BST194"/>
      <c r="BSU194"/>
      <c r="BSV194"/>
      <c r="BSW194"/>
      <c r="BSX194"/>
      <c r="BSY194"/>
      <c r="BSZ194"/>
      <c r="BTA194"/>
      <c r="BTB194"/>
      <c r="BTC194"/>
      <c r="BTD194"/>
      <c r="BTE194"/>
      <c r="BTF194"/>
      <c r="BTG194"/>
      <c r="BTH194"/>
      <c r="BTI194"/>
      <c r="BTJ194"/>
      <c r="BTK194"/>
      <c r="BTL194"/>
      <c r="BTM194"/>
      <c r="BTN194"/>
      <c r="BTO194"/>
      <c r="BTP194"/>
      <c r="BTQ194"/>
      <c r="BTR194"/>
      <c r="BTS194"/>
      <c r="BTT194"/>
      <c r="BTU194"/>
      <c r="BTV194"/>
      <c r="BTW194"/>
      <c r="BTX194"/>
      <c r="BTY194"/>
      <c r="BTZ194"/>
      <c r="BUA194"/>
      <c r="BUB194"/>
      <c r="BUC194"/>
      <c r="BUD194"/>
      <c r="BUE194"/>
      <c r="BUF194"/>
      <c r="BUG194"/>
      <c r="BUH194"/>
      <c r="BUI194"/>
      <c r="BUJ194"/>
      <c r="BUK194"/>
      <c r="BUL194"/>
      <c r="BUM194"/>
      <c r="BUN194"/>
      <c r="BUO194"/>
      <c r="BUP194"/>
      <c r="BUQ194"/>
      <c r="BUR194"/>
      <c r="BUS194"/>
      <c r="BUT194"/>
      <c r="BUU194"/>
      <c r="BUV194"/>
      <c r="BUW194"/>
      <c r="BUX194"/>
      <c r="BUY194"/>
      <c r="BUZ194"/>
      <c r="BVA194"/>
      <c r="BVB194"/>
      <c r="BVC194"/>
      <c r="BVD194"/>
      <c r="BVE194"/>
      <c r="BVF194"/>
      <c r="BVG194"/>
      <c r="BVH194"/>
      <c r="BVI194"/>
      <c r="BVJ194"/>
      <c r="BVK194"/>
      <c r="BVL194"/>
      <c r="BVM194"/>
      <c r="BVN194"/>
      <c r="BVO194"/>
      <c r="BVP194"/>
      <c r="BVQ194"/>
      <c r="BVR194"/>
      <c r="BVS194"/>
      <c r="BVT194"/>
      <c r="BVU194"/>
      <c r="BVV194"/>
      <c r="BVW194"/>
      <c r="BVX194"/>
      <c r="BVY194"/>
      <c r="BVZ194"/>
      <c r="BWA194"/>
      <c r="BWB194"/>
      <c r="BWC194"/>
      <c r="BWD194"/>
      <c r="BWE194"/>
      <c r="BWF194"/>
      <c r="BWG194"/>
      <c r="BWH194"/>
      <c r="BWI194"/>
      <c r="BWJ194"/>
      <c r="BWK194"/>
      <c r="BWL194"/>
      <c r="BWM194"/>
      <c r="BWN194"/>
      <c r="BWO194"/>
      <c r="BWP194"/>
      <c r="BWQ194"/>
      <c r="BWR194"/>
      <c r="BWS194"/>
      <c r="BWT194"/>
      <c r="BWU194"/>
      <c r="BWV194"/>
      <c r="BWW194"/>
      <c r="BWX194"/>
      <c r="BWY194"/>
      <c r="BWZ194"/>
      <c r="BXA194"/>
      <c r="BXB194"/>
      <c r="BXC194"/>
      <c r="BXD194"/>
      <c r="BXE194"/>
      <c r="BXF194"/>
      <c r="BXG194"/>
      <c r="BXH194"/>
      <c r="BXI194"/>
      <c r="BXJ194"/>
      <c r="BXK194"/>
      <c r="BXL194"/>
      <c r="BXM194"/>
      <c r="BXN194"/>
      <c r="BXO194"/>
      <c r="BXP194"/>
      <c r="BXQ194"/>
      <c r="BXR194"/>
      <c r="BXS194"/>
      <c r="BXT194"/>
      <c r="BXU194"/>
      <c r="BXV194"/>
      <c r="BXW194"/>
      <c r="BXX194"/>
      <c r="BXY194"/>
      <c r="BXZ194"/>
      <c r="BYA194"/>
      <c r="BYB194"/>
      <c r="BYC194"/>
      <c r="BYD194"/>
      <c r="BYE194"/>
      <c r="BYF194"/>
      <c r="BYG194"/>
      <c r="BYH194"/>
      <c r="BYI194"/>
      <c r="BYJ194"/>
      <c r="BYK194"/>
      <c r="BYL194"/>
      <c r="BYM194"/>
      <c r="BYN194"/>
      <c r="BYO194"/>
      <c r="BYP194"/>
      <c r="BYQ194"/>
      <c r="BYR194"/>
      <c r="BYS194"/>
      <c r="BYT194"/>
      <c r="BYU194"/>
      <c r="BYV194"/>
      <c r="BYW194"/>
      <c r="BYX194"/>
      <c r="BYY194"/>
      <c r="BYZ194"/>
      <c r="BZA194"/>
      <c r="BZB194"/>
      <c r="BZC194"/>
      <c r="BZD194"/>
      <c r="BZE194"/>
      <c r="BZF194"/>
      <c r="BZG194"/>
      <c r="BZH194"/>
      <c r="BZI194"/>
      <c r="BZJ194"/>
      <c r="BZK194"/>
      <c r="BZL194"/>
      <c r="BZM194"/>
      <c r="BZN194"/>
      <c r="BZO194"/>
      <c r="BZP194"/>
      <c r="BZQ194"/>
      <c r="BZR194"/>
      <c r="BZS194"/>
      <c r="BZT194"/>
      <c r="BZU194"/>
      <c r="BZV194"/>
      <c r="BZW194"/>
      <c r="BZX194"/>
      <c r="BZY194"/>
      <c r="BZZ194"/>
      <c r="CAA194"/>
      <c r="CAB194"/>
      <c r="CAC194"/>
      <c r="CAD194"/>
      <c r="CAE194"/>
      <c r="CAF194"/>
      <c r="CAG194"/>
      <c r="CAH194"/>
      <c r="CAI194"/>
      <c r="CAJ194"/>
      <c r="CAK194"/>
      <c r="CAL194"/>
      <c r="CAM194"/>
      <c r="CAN194"/>
      <c r="CAO194"/>
      <c r="CAP194"/>
      <c r="CAQ194"/>
      <c r="CAR194"/>
      <c r="CAS194"/>
      <c r="CAT194"/>
      <c r="CAU194"/>
      <c r="CAV194"/>
      <c r="CAW194"/>
      <c r="CAX194"/>
      <c r="CAY194"/>
      <c r="CAZ194"/>
      <c r="CBA194"/>
      <c r="CBB194"/>
      <c r="CBC194"/>
      <c r="CBD194"/>
      <c r="CBE194"/>
      <c r="CBF194"/>
      <c r="CBG194"/>
      <c r="CBH194"/>
      <c r="CBI194"/>
      <c r="CBJ194"/>
      <c r="CBK194"/>
      <c r="CBL194"/>
      <c r="CBM194"/>
      <c r="CBN194"/>
      <c r="CBO194"/>
      <c r="CBP194"/>
      <c r="CBQ194"/>
      <c r="CBR194"/>
      <c r="CBS194"/>
      <c r="CBT194"/>
      <c r="CBU194"/>
      <c r="CBV194"/>
      <c r="CBW194"/>
      <c r="CBX194"/>
      <c r="CBY194"/>
      <c r="CBZ194"/>
      <c r="CCA194"/>
      <c r="CCB194"/>
      <c r="CCC194"/>
      <c r="CCD194"/>
      <c r="CCE194"/>
      <c r="CCF194"/>
      <c r="CCG194"/>
      <c r="CCH194"/>
      <c r="CCI194"/>
      <c r="CCJ194"/>
      <c r="CCK194"/>
      <c r="CCL194"/>
      <c r="CCM194"/>
      <c r="CCN194"/>
      <c r="CCO194"/>
      <c r="CCP194"/>
      <c r="CCQ194"/>
      <c r="CCR194"/>
      <c r="CCS194"/>
      <c r="CCT194"/>
      <c r="CCU194"/>
      <c r="CCV194"/>
      <c r="CCW194"/>
      <c r="CCX194"/>
      <c r="CCY194"/>
      <c r="CCZ194"/>
      <c r="CDA194"/>
      <c r="CDB194"/>
      <c r="CDC194"/>
      <c r="CDD194"/>
      <c r="CDE194"/>
      <c r="CDF194"/>
      <c r="CDG194"/>
      <c r="CDH194"/>
      <c r="CDI194"/>
      <c r="CDJ194"/>
      <c r="CDK194"/>
      <c r="CDL194"/>
      <c r="CDM194"/>
      <c r="CDN194"/>
      <c r="CDO194"/>
      <c r="CDP194"/>
      <c r="CDQ194"/>
      <c r="CDR194"/>
      <c r="CDS194"/>
      <c r="CDT194"/>
      <c r="CDU194"/>
      <c r="CDV194"/>
      <c r="CDW194"/>
      <c r="CDX194"/>
      <c r="CDY194"/>
      <c r="CDZ194"/>
      <c r="CEA194"/>
      <c r="CEB194"/>
      <c r="CEC194"/>
      <c r="CED194"/>
      <c r="CEE194"/>
      <c r="CEF194"/>
      <c r="CEG194"/>
      <c r="CEH194"/>
      <c r="CEI194"/>
      <c r="CEJ194"/>
      <c r="CEK194"/>
      <c r="CEL194"/>
      <c r="CEM194"/>
      <c r="CEN194"/>
      <c r="CEO194"/>
      <c r="CEP194"/>
      <c r="CEQ194"/>
      <c r="CER194"/>
      <c r="CES194"/>
      <c r="CET194"/>
      <c r="CEU194"/>
      <c r="CEV194"/>
      <c r="CEW194"/>
      <c r="CEX194"/>
      <c r="CEY194"/>
      <c r="CEZ194"/>
      <c r="CFA194"/>
      <c r="CFB194"/>
      <c r="CFC194"/>
      <c r="CFD194"/>
      <c r="CFE194"/>
      <c r="CFF194"/>
      <c r="CFG194"/>
      <c r="CFH194"/>
      <c r="CFI194"/>
      <c r="CFJ194"/>
      <c r="CFK194"/>
      <c r="CFL194"/>
      <c r="CFM194"/>
      <c r="CFN194"/>
      <c r="CFO194"/>
      <c r="CFP194"/>
      <c r="CFQ194"/>
      <c r="CFR194"/>
      <c r="CFS194"/>
      <c r="CFT194"/>
      <c r="CFU194"/>
      <c r="CFV194"/>
      <c r="CFW194"/>
      <c r="CFX194"/>
      <c r="CFY194"/>
      <c r="CFZ194"/>
      <c r="CGA194"/>
      <c r="CGB194"/>
      <c r="CGC194"/>
      <c r="CGD194"/>
      <c r="CGE194"/>
      <c r="CGF194"/>
      <c r="CGG194"/>
      <c r="CGH194"/>
      <c r="CGI194"/>
      <c r="CGJ194"/>
      <c r="CGK194"/>
      <c r="CGL194"/>
      <c r="CGM194"/>
      <c r="CGN194"/>
      <c r="CGO194"/>
      <c r="CGP194"/>
      <c r="CGQ194"/>
      <c r="CGR194"/>
      <c r="CGS194"/>
      <c r="CGT194"/>
      <c r="CGU194"/>
      <c r="CGV194"/>
      <c r="CGW194"/>
      <c r="CGX194"/>
      <c r="CGY194"/>
      <c r="CGZ194"/>
      <c r="CHA194"/>
      <c r="CHB194"/>
      <c r="CHC194"/>
      <c r="CHD194"/>
      <c r="CHE194"/>
      <c r="CHF194"/>
      <c r="CHG194"/>
      <c r="CHH194"/>
      <c r="CHI194"/>
      <c r="CHJ194"/>
      <c r="CHK194"/>
      <c r="CHL194"/>
      <c r="CHM194"/>
      <c r="CHN194"/>
      <c r="CHO194"/>
      <c r="CHP194"/>
      <c r="CHQ194"/>
      <c r="CHR194"/>
      <c r="CHS194"/>
      <c r="CHT194"/>
      <c r="CHU194"/>
      <c r="CHV194"/>
      <c r="CHW194"/>
      <c r="CHX194"/>
      <c r="CHY194"/>
      <c r="CHZ194"/>
      <c r="CIA194"/>
      <c r="CIB194"/>
      <c r="CIC194"/>
      <c r="CID194"/>
      <c r="CIE194"/>
      <c r="CIF194"/>
      <c r="CIG194"/>
      <c r="CIH194"/>
      <c r="CII194"/>
      <c r="CIJ194"/>
      <c r="CIK194"/>
      <c r="CIL194"/>
      <c r="CIM194"/>
      <c r="CIN194"/>
      <c r="CIO194"/>
      <c r="CIP194"/>
      <c r="CIQ194"/>
      <c r="CIR194"/>
      <c r="CIS194"/>
      <c r="CIT194"/>
      <c r="CIU194"/>
      <c r="CIV194"/>
      <c r="CIW194"/>
      <c r="CIX194"/>
      <c r="CIY194"/>
      <c r="CIZ194"/>
      <c r="CJA194"/>
      <c r="CJB194"/>
      <c r="CJC194"/>
      <c r="CJD194"/>
      <c r="CJE194"/>
      <c r="CJF194"/>
      <c r="CJG194"/>
      <c r="CJH194"/>
      <c r="CJI194"/>
      <c r="CJJ194"/>
      <c r="CJK194"/>
      <c r="CJL194"/>
      <c r="CJM194"/>
      <c r="CJN194"/>
      <c r="CJO194"/>
      <c r="CJP194"/>
      <c r="CJQ194"/>
      <c r="CJR194"/>
      <c r="CJS194"/>
      <c r="CJT194"/>
      <c r="CJU194"/>
      <c r="CJV194"/>
      <c r="CJW194"/>
      <c r="CJX194"/>
      <c r="CJY194"/>
      <c r="CJZ194"/>
      <c r="CKA194"/>
      <c r="CKB194"/>
      <c r="CKC194"/>
      <c r="CKD194"/>
      <c r="CKE194"/>
      <c r="CKF194"/>
      <c r="CKG194"/>
      <c r="CKH194"/>
      <c r="CKI194"/>
      <c r="CKJ194"/>
      <c r="CKK194"/>
      <c r="CKL194"/>
      <c r="CKM194"/>
      <c r="CKN194"/>
      <c r="CKO194"/>
      <c r="CKP194"/>
      <c r="CKQ194"/>
      <c r="CKR194"/>
      <c r="CKS194"/>
      <c r="CKT194"/>
      <c r="CKU194"/>
      <c r="CKV194"/>
      <c r="CKW194"/>
      <c r="CKX194"/>
      <c r="CKY194"/>
      <c r="CKZ194"/>
      <c r="CLA194"/>
      <c r="CLB194"/>
      <c r="CLC194"/>
      <c r="CLD194"/>
      <c r="CLE194"/>
      <c r="CLF194"/>
      <c r="CLG194"/>
      <c r="CLH194"/>
      <c r="CLI194"/>
      <c r="CLJ194"/>
      <c r="CLK194"/>
      <c r="CLL194"/>
      <c r="CLM194"/>
      <c r="CLN194"/>
      <c r="CLO194"/>
      <c r="CLP194"/>
      <c r="CLQ194"/>
      <c r="CLR194"/>
      <c r="CLS194"/>
      <c r="CLT194"/>
      <c r="CLU194"/>
      <c r="CLV194"/>
      <c r="CLW194"/>
      <c r="CLX194"/>
      <c r="CLY194"/>
      <c r="CLZ194"/>
      <c r="CMA194"/>
      <c r="CMB194"/>
      <c r="CMC194"/>
      <c r="CMD194"/>
      <c r="CME194"/>
      <c r="CMF194"/>
      <c r="CMG194"/>
      <c r="CMH194"/>
      <c r="CMI194"/>
      <c r="CMJ194"/>
      <c r="CMK194"/>
      <c r="CML194"/>
      <c r="CMM194"/>
      <c r="CMN194"/>
      <c r="CMO194"/>
      <c r="CMP194"/>
      <c r="CMQ194"/>
      <c r="CMR194"/>
      <c r="CMS194"/>
      <c r="CMT194"/>
      <c r="CMU194"/>
      <c r="CMV194"/>
      <c r="CMW194"/>
      <c r="CMX194"/>
      <c r="CMY194"/>
      <c r="CMZ194"/>
      <c r="CNA194"/>
      <c r="CNB194"/>
      <c r="CNC194"/>
      <c r="CND194"/>
      <c r="CNE194"/>
      <c r="CNF194"/>
      <c r="CNG194"/>
      <c r="CNH194"/>
      <c r="CNI194"/>
      <c r="CNJ194"/>
      <c r="CNK194"/>
      <c r="CNL194"/>
      <c r="CNM194"/>
      <c r="CNN194"/>
      <c r="CNO194"/>
      <c r="CNP194"/>
      <c r="CNQ194"/>
      <c r="CNR194"/>
      <c r="CNS194"/>
      <c r="CNT194"/>
      <c r="CNU194"/>
      <c r="CNV194"/>
      <c r="CNW194"/>
      <c r="CNX194"/>
      <c r="CNY194"/>
      <c r="CNZ194"/>
      <c r="COA194"/>
      <c r="COB194"/>
      <c r="COC194"/>
      <c r="COD194"/>
      <c r="COE194"/>
      <c r="COF194"/>
      <c r="COG194"/>
      <c r="COH194"/>
      <c r="COI194"/>
      <c r="COJ194"/>
      <c r="COK194"/>
      <c r="COL194"/>
      <c r="COM194"/>
      <c r="CON194"/>
      <c r="COO194"/>
      <c r="COP194"/>
      <c r="COQ194"/>
      <c r="COR194"/>
      <c r="COS194"/>
      <c r="COT194"/>
      <c r="COU194"/>
      <c r="COV194"/>
      <c r="COW194"/>
      <c r="COX194"/>
      <c r="COY194"/>
      <c r="COZ194"/>
      <c r="CPA194"/>
      <c r="CPB194"/>
      <c r="CPC194"/>
      <c r="CPD194"/>
      <c r="CPE194"/>
      <c r="CPF194"/>
      <c r="CPG194"/>
      <c r="CPH194"/>
      <c r="CPI194"/>
      <c r="CPJ194"/>
      <c r="CPK194"/>
      <c r="CPL194"/>
      <c r="CPM194"/>
      <c r="CPN194"/>
      <c r="CPO194"/>
      <c r="CPP194"/>
      <c r="CPQ194"/>
      <c r="CPR194"/>
      <c r="CPS194"/>
      <c r="CPT194"/>
      <c r="CPU194"/>
      <c r="CPV194"/>
      <c r="CPW194"/>
      <c r="CPX194"/>
      <c r="CPY194"/>
      <c r="CPZ194"/>
      <c r="CQA194"/>
      <c r="CQB194"/>
      <c r="CQC194"/>
      <c r="CQD194"/>
      <c r="CQE194"/>
      <c r="CQF194"/>
      <c r="CQG194"/>
      <c r="CQH194"/>
      <c r="CQI194"/>
      <c r="CQJ194"/>
      <c r="CQK194"/>
      <c r="CQL194"/>
      <c r="CQM194"/>
      <c r="CQN194"/>
      <c r="CQO194"/>
      <c r="CQP194"/>
      <c r="CQQ194"/>
      <c r="CQR194"/>
      <c r="CQS194"/>
      <c r="CQT194"/>
      <c r="CQU194"/>
      <c r="CQV194"/>
      <c r="CQW194"/>
      <c r="CQX194"/>
      <c r="CQY194"/>
      <c r="CQZ194"/>
      <c r="CRA194"/>
      <c r="CRB194"/>
      <c r="CRC194"/>
      <c r="CRD194"/>
      <c r="CRE194"/>
      <c r="CRF194"/>
      <c r="CRG194"/>
      <c r="CRH194"/>
      <c r="CRI194"/>
      <c r="CRJ194"/>
      <c r="CRK194"/>
      <c r="CRL194"/>
      <c r="CRM194"/>
      <c r="CRN194"/>
      <c r="CRO194"/>
      <c r="CRP194"/>
      <c r="CRQ194"/>
      <c r="CRR194"/>
      <c r="CRS194"/>
      <c r="CRT194"/>
      <c r="CRU194"/>
      <c r="CRV194"/>
      <c r="CRW194"/>
      <c r="CRX194"/>
      <c r="CRY194"/>
      <c r="CRZ194"/>
      <c r="CSA194"/>
      <c r="CSB194"/>
      <c r="CSC194"/>
      <c r="CSD194"/>
      <c r="CSE194"/>
      <c r="CSF194"/>
      <c r="CSG194"/>
      <c r="CSH194"/>
      <c r="CSI194"/>
      <c r="CSJ194"/>
      <c r="CSK194"/>
      <c r="CSL194"/>
      <c r="CSM194"/>
      <c r="CSN194"/>
      <c r="CSO194"/>
      <c r="CSP194"/>
      <c r="CSQ194"/>
      <c r="CSR194"/>
      <c r="CSS194"/>
      <c r="CST194"/>
      <c r="CSU194"/>
      <c r="CSV194"/>
      <c r="CSW194"/>
      <c r="CSX194"/>
      <c r="CSY194"/>
      <c r="CSZ194"/>
      <c r="CTA194"/>
      <c r="CTB194"/>
      <c r="CTC194"/>
      <c r="CTD194"/>
      <c r="CTE194"/>
      <c r="CTF194"/>
      <c r="CTG194"/>
      <c r="CTH194"/>
      <c r="CTI194"/>
      <c r="CTJ194"/>
      <c r="CTK194"/>
      <c r="CTL194"/>
      <c r="CTM194"/>
      <c r="CTN194"/>
      <c r="CTO194"/>
      <c r="CTP194"/>
      <c r="CTQ194"/>
      <c r="CTR194"/>
      <c r="CTS194"/>
      <c r="CTT194"/>
      <c r="CTU194"/>
      <c r="CTV194"/>
      <c r="CTW194"/>
      <c r="CTX194"/>
      <c r="CTY194"/>
      <c r="CTZ194"/>
      <c r="CUA194"/>
      <c r="CUB194"/>
      <c r="CUC194"/>
      <c r="CUD194"/>
      <c r="CUE194"/>
      <c r="CUF194"/>
      <c r="CUG194"/>
      <c r="CUH194"/>
      <c r="CUI194"/>
      <c r="CUJ194"/>
      <c r="CUK194"/>
      <c r="CUL194"/>
      <c r="CUM194"/>
      <c r="CUN194"/>
      <c r="CUO194"/>
      <c r="CUP194"/>
      <c r="CUQ194"/>
      <c r="CUR194"/>
      <c r="CUS194"/>
      <c r="CUT194"/>
      <c r="CUU194"/>
      <c r="CUV194"/>
      <c r="CUW194"/>
      <c r="CUX194"/>
      <c r="CUY194"/>
      <c r="CUZ194"/>
      <c r="CVA194"/>
      <c r="CVB194"/>
      <c r="CVC194"/>
      <c r="CVD194"/>
      <c r="CVE194"/>
      <c r="CVF194"/>
      <c r="CVG194"/>
      <c r="CVH194"/>
      <c r="CVI194"/>
      <c r="CVJ194"/>
      <c r="CVK194"/>
      <c r="CVL194"/>
      <c r="CVM194"/>
      <c r="CVN194"/>
      <c r="CVO194"/>
      <c r="CVP194"/>
      <c r="CVQ194"/>
      <c r="CVR194"/>
      <c r="CVS194"/>
      <c r="CVT194"/>
      <c r="CVU194"/>
      <c r="CVV194"/>
      <c r="CVW194"/>
      <c r="CVX194"/>
      <c r="CVY194"/>
      <c r="CVZ194"/>
      <c r="CWA194"/>
      <c r="CWB194"/>
      <c r="CWC194"/>
      <c r="CWD194"/>
      <c r="CWE194"/>
      <c r="CWF194"/>
      <c r="CWG194"/>
      <c r="CWH194"/>
      <c r="CWI194"/>
      <c r="CWJ194"/>
      <c r="CWK194"/>
      <c r="CWL194"/>
      <c r="CWM194"/>
      <c r="CWN194"/>
      <c r="CWO194"/>
      <c r="CWP194"/>
      <c r="CWQ194"/>
      <c r="CWR194"/>
      <c r="CWS194"/>
      <c r="CWT194"/>
      <c r="CWU194"/>
      <c r="CWV194"/>
      <c r="CWW194"/>
      <c r="CWX194"/>
      <c r="CWY194"/>
      <c r="CWZ194"/>
      <c r="CXA194"/>
      <c r="CXB194"/>
      <c r="CXC194"/>
      <c r="CXD194"/>
      <c r="CXE194"/>
      <c r="CXF194"/>
      <c r="CXG194"/>
      <c r="CXH194"/>
      <c r="CXI194"/>
      <c r="CXJ194"/>
      <c r="CXK194"/>
      <c r="CXL194"/>
      <c r="CXM194"/>
      <c r="CXN194"/>
      <c r="CXO194"/>
      <c r="CXP194"/>
      <c r="CXQ194"/>
      <c r="CXR194"/>
      <c r="CXS194"/>
      <c r="CXT194"/>
      <c r="CXU194"/>
      <c r="CXV194"/>
      <c r="CXW194"/>
      <c r="CXX194"/>
      <c r="CXY194"/>
      <c r="CXZ194"/>
      <c r="CYA194"/>
      <c r="CYB194"/>
      <c r="CYC194"/>
      <c r="CYD194"/>
      <c r="CYE194"/>
      <c r="CYF194"/>
      <c r="CYG194"/>
      <c r="CYH194"/>
      <c r="CYI194"/>
      <c r="CYJ194"/>
      <c r="CYK194"/>
      <c r="CYL194"/>
      <c r="CYM194"/>
      <c r="CYN194"/>
      <c r="CYO194"/>
      <c r="CYP194"/>
      <c r="CYQ194"/>
      <c r="CYR194"/>
      <c r="CYS194"/>
      <c r="CYT194"/>
      <c r="CYU194"/>
      <c r="CYV194"/>
      <c r="CYW194"/>
      <c r="CYX194"/>
      <c r="CYY194"/>
      <c r="CYZ194"/>
      <c r="CZA194"/>
      <c r="CZB194"/>
      <c r="CZC194"/>
      <c r="CZD194"/>
      <c r="CZE194"/>
      <c r="CZF194"/>
      <c r="CZG194"/>
      <c r="CZH194"/>
      <c r="CZI194"/>
      <c r="CZJ194"/>
      <c r="CZK194"/>
      <c r="CZL194"/>
      <c r="CZM194"/>
      <c r="CZN194"/>
      <c r="CZO194"/>
      <c r="CZP194"/>
      <c r="CZQ194"/>
      <c r="CZR194"/>
      <c r="CZS194"/>
      <c r="CZT194"/>
      <c r="CZU194"/>
      <c r="CZV194"/>
      <c r="CZW194"/>
      <c r="CZX194"/>
      <c r="CZY194"/>
      <c r="CZZ194"/>
      <c r="DAA194"/>
      <c r="DAB194"/>
      <c r="DAC194"/>
      <c r="DAD194"/>
      <c r="DAE194"/>
      <c r="DAF194"/>
      <c r="DAG194"/>
      <c r="DAH194"/>
      <c r="DAI194"/>
      <c r="DAJ194"/>
      <c r="DAK194"/>
      <c r="DAL194"/>
      <c r="DAM194"/>
      <c r="DAN194"/>
      <c r="DAO194"/>
      <c r="DAP194"/>
      <c r="DAQ194"/>
      <c r="DAR194"/>
      <c r="DAS194"/>
      <c r="DAT194"/>
      <c r="DAU194"/>
      <c r="DAV194"/>
      <c r="DAW194"/>
      <c r="DAX194"/>
      <c r="DAY194"/>
      <c r="DAZ194"/>
      <c r="DBA194"/>
      <c r="DBB194"/>
      <c r="DBC194"/>
      <c r="DBD194"/>
      <c r="DBE194"/>
      <c r="DBF194"/>
      <c r="DBG194"/>
      <c r="DBH194"/>
      <c r="DBI194"/>
      <c r="DBJ194"/>
      <c r="DBK194"/>
      <c r="DBL194"/>
      <c r="DBM194"/>
      <c r="DBN194"/>
      <c r="DBO194"/>
      <c r="DBP194"/>
      <c r="DBQ194"/>
      <c r="DBR194"/>
      <c r="DBS194"/>
      <c r="DBT194"/>
      <c r="DBU194"/>
      <c r="DBV194"/>
      <c r="DBW194"/>
      <c r="DBX194"/>
      <c r="DBY194"/>
      <c r="DBZ194"/>
      <c r="DCA194"/>
      <c r="DCB194"/>
      <c r="DCC194"/>
      <c r="DCD194"/>
      <c r="DCE194"/>
      <c r="DCF194"/>
      <c r="DCG194"/>
      <c r="DCH194"/>
      <c r="DCI194"/>
      <c r="DCJ194"/>
      <c r="DCK194"/>
      <c r="DCL194"/>
      <c r="DCM194"/>
      <c r="DCN194"/>
      <c r="DCO194"/>
      <c r="DCP194"/>
      <c r="DCQ194"/>
      <c r="DCR194"/>
      <c r="DCS194"/>
      <c r="DCT194"/>
      <c r="DCU194"/>
      <c r="DCV194"/>
      <c r="DCW194"/>
      <c r="DCX194"/>
      <c r="DCY194"/>
      <c r="DCZ194"/>
      <c r="DDA194"/>
      <c r="DDB194"/>
      <c r="DDC194"/>
      <c r="DDD194"/>
      <c r="DDE194"/>
      <c r="DDF194"/>
      <c r="DDG194"/>
      <c r="DDH194"/>
      <c r="DDI194"/>
      <c r="DDJ194"/>
      <c r="DDK194"/>
      <c r="DDL194"/>
      <c r="DDM194"/>
      <c r="DDN194"/>
      <c r="DDO194"/>
      <c r="DDP194"/>
      <c r="DDQ194"/>
      <c r="DDR194"/>
      <c r="DDS194"/>
      <c r="DDT194"/>
      <c r="DDU194"/>
      <c r="DDV194"/>
      <c r="DDW194"/>
      <c r="DDX194"/>
      <c r="DDY194"/>
      <c r="DDZ194"/>
      <c r="DEA194"/>
      <c r="DEB194"/>
      <c r="DEC194"/>
      <c r="DED194"/>
      <c r="DEE194"/>
      <c r="DEF194"/>
      <c r="DEG194"/>
      <c r="DEH194"/>
      <c r="DEI194"/>
      <c r="DEJ194"/>
      <c r="DEK194"/>
      <c r="DEL194"/>
      <c r="DEM194"/>
      <c r="DEN194"/>
      <c r="DEO194"/>
      <c r="DEP194"/>
      <c r="DEQ194"/>
      <c r="DER194"/>
      <c r="DES194"/>
      <c r="DET194"/>
      <c r="DEU194"/>
      <c r="DEV194"/>
      <c r="DEW194"/>
      <c r="DEX194"/>
      <c r="DEY194"/>
      <c r="DEZ194"/>
      <c r="DFA194"/>
      <c r="DFB194"/>
      <c r="DFC194"/>
      <c r="DFD194"/>
      <c r="DFE194"/>
      <c r="DFF194"/>
      <c r="DFG194"/>
      <c r="DFH194"/>
      <c r="DFI194"/>
      <c r="DFJ194"/>
      <c r="DFK194"/>
      <c r="DFL194"/>
      <c r="DFM194"/>
      <c r="DFN194"/>
      <c r="DFO194"/>
      <c r="DFP194"/>
      <c r="DFQ194"/>
      <c r="DFR194"/>
      <c r="DFS194"/>
      <c r="DFT194"/>
      <c r="DFU194"/>
      <c r="DFV194"/>
      <c r="DFW194"/>
      <c r="DFX194"/>
      <c r="DFY194"/>
      <c r="DFZ194"/>
      <c r="DGA194"/>
      <c r="DGB194"/>
      <c r="DGC194"/>
      <c r="DGD194"/>
      <c r="DGE194"/>
      <c r="DGF194"/>
      <c r="DGG194"/>
      <c r="DGH194"/>
      <c r="DGI194"/>
      <c r="DGJ194"/>
      <c r="DGK194"/>
      <c r="DGL194"/>
      <c r="DGM194"/>
      <c r="DGN194"/>
      <c r="DGO194"/>
      <c r="DGP194"/>
      <c r="DGQ194"/>
      <c r="DGR194"/>
      <c r="DGS194"/>
      <c r="DGT194"/>
      <c r="DGU194"/>
      <c r="DGV194"/>
      <c r="DGW194"/>
      <c r="DGX194"/>
      <c r="DGY194"/>
      <c r="DGZ194"/>
      <c r="DHA194"/>
      <c r="DHB194"/>
      <c r="DHC194"/>
      <c r="DHD194"/>
      <c r="DHE194"/>
      <c r="DHF194"/>
      <c r="DHG194"/>
      <c r="DHH194"/>
      <c r="DHI194"/>
      <c r="DHJ194"/>
      <c r="DHK194"/>
      <c r="DHL194"/>
      <c r="DHM194"/>
      <c r="DHN194"/>
      <c r="DHO194"/>
      <c r="DHP194"/>
      <c r="DHQ194"/>
      <c r="DHR194"/>
      <c r="DHS194"/>
      <c r="DHT194"/>
      <c r="DHU194"/>
      <c r="DHV194"/>
      <c r="DHW194"/>
      <c r="DHX194"/>
      <c r="DHY194"/>
      <c r="DHZ194"/>
      <c r="DIA194"/>
      <c r="DIB194"/>
      <c r="DIC194"/>
      <c r="DID194"/>
      <c r="DIE194"/>
      <c r="DIF194"/>
      <c r="DIG194"/>
      <c r="DIH194"/>
      <c r="DII194"/>
      <c r="DIJ194"/>
      <c r="DIK194"/>
      <c r="DIL194"/>
      <c r="DIM194"/>
      <c r="DIN194"/>
      <c r="DIO194"/>
      <c r="DIP194"/>
      <c r="DIQ194"/>
      <c r="DIR194"/>
      <c r="DIS194"/>
      <c r="DIT194"/>
      <c r="DIU194"/>
      <c r="DIV194"/>
      <c r="DIW194"/>
      <c r="DIX194"/>
      <c r="DIY194"/>
      <c r="DIZ194"/>
      <c r="DJA194"/>
      <c r="DJB194"/>
      <c r="DJC194"/>
      <c r="DJD194"/>
      <c r="DJE194"/>
      <c r="DJF194"/>
      <c r="DJG194"/>
      <c r="DJH194"/>
      <c r="DJI194"/>
      <c r="DJJ194"/>
      <c r="DJK194"/>
      <c r="DJL194"/>
      <c r="DJM194"/>
      <c r="DJN194"/>
      <c r="DJO194"/>
      <c r="DJP194"/>
      <c r="DJQ194"/>
      <c r="DJR194"/>
      <c r="DJS194"/>
      <c r="DJT194"/>
      <c r="DJU194"/>
      <c r="DJV194"/>
      <c r="DJW194"/>
      <c r="DJX194"/>
      <c r="DJY194"/>
      <c r="DJZ194"/>
      <c r="DKA194"/>
      <c r="DKB194"/>
      <c r="DKC194"/>
      <c r="DKD194"/>
      <c r="DKE194"/>
      <c r="DKF194"/>
      <c r="DKG194"/>
      <c r="DKH194"/>
      <c r="DKI194"/>
      <c r="DKJ194"/>
      <c r="DKK194"/>
      <c r="DKL194"/>
      <c r="DKM194"/>
      <c r="DKN194"/>
      <c r="DKO194"/>
      <c r="DKP194"/>
      <c r="DKQ194"/>
      <c r="DKR194"/>
      <c r="DKS194"/>
      <c r="DKT194"/>
      <c r="DKU194"/>
      <c r="DKV194"/>
      <c r="DKW194"/>
      <c r="DKX194"/>
      <c r="DKY194"/>
      <c r="DKZ194"/>
      <c r="DLA194"/>
      <c r="DLB194"/>
      <c r="DLC194"/>
      <c r="DLD194"/>
      <c r="DLE194"/>
      <c r="DLF194"/>
      <c r="DLG194"/>
      <c r="DLH194"/>
      <c r="DLI194"/>
      <c r="DLJ194"/>
      <c r="DLK194"/>
      <c r="DLL194"/>
      <c r="DLM194"/>
      <c r="DLN194"/>
      <c r="DLO194"/>
      <c r="DLP194"/>
      <c r="DLQ194"/>
      <c r="DLR194"/>
      <c r="DLS194"/>
      <c r="DLT194"/>
      <c r="DLU194"/>
      <c r="DLV194"/>
      <c r="DLW194"/>
      <c r="DLX194"/>
      <c r="DLY194"/>
      <c r="DLZ194"/>
      <c r="DMA194"/>
      <c r="DMB194"/>
      <c r="DMC194"/>
      <c r="DMD194"/>
      <c r="DME194"/>
      <c r="DMF194"/>
      <c r="DMG194"/>
      <c r="DMH194"/>
      <c r="DMI194"/>
      <c r="DMJ194"/>
      <c r="DMK194"/>
      <c r="DML194"/>
      <c r="DMM194"/>
      <c r="DMN194"/>
      <c r="DMO194"/>
      <c r="DMP194"/>
      <c r="DMQ194"/>
      <c r="DMR194"/>
      <c r="DMS194"/>
      <c r="DMT194"/>
      <c r="DMU194"/>
      <c r="DMV194"/>
      <c r="DMW194"/>
      <c r="DMX194"/>
      <c r="DMY194"/>
      <c r="DMZ194"/>
      <c r="DNA194"/>
      <c r="DNB194"/>
      <c r="DNC194"/>
      <c r="DND194"/>
      <c r="DNE194"/>
      <c r="DNF194"/>
      <c r="DNG194"/>
      <c r="DNH194"/>
      <c r="DNI194"/>
      <c r="DNJ194"/>
      <c r="DNK194"/>
      <c r="DNL194"/>
      <c r="DNM194"/>
      <c r="DNN194"/>
      <c r="DNO194"/>
      <c r="DNP194"/>
      <c r="DNQ194"/>
      <c r="DNR194"/>
      <c r="DNS194"/>
      <c r="DNT194"/>
      <c r="DNU194"/>
      <c r="DNV194"/>
      <c r="DNW194"/>
      <c r="DNX194"/>
      <c r="DNY194"/>
      <c r="DNZ194"/>
      <c r="DOA194"/>
      <c r="DOB194"/>
      <c r="DOC194"/>
      <c r="DOD194"/>
      <c r="DOE194"/>
      <c r="DOF194"/>
      <c r="DOG194"/>
      <c r="DOH194"/>
      <c r="DOI194"/>
      <c r="DOJ194"/>
      <c r="DOK194"/>
      <c r="DOL194"/>
      <c r="DOM194"/>
      <c r="DON194"/>
      <c r="DOO194"/>
      <c r="DOP194"/>
      <c r="DOQ194"/>
      <c r="DOR194"/>
      <c r="DOS194"/>
      <c r="DOT194"/>
      <c r="DOU194"/>
      <c r="DOV194"/>
      <c r="DOW194"/>
      <c r="DOX194"/>
      <c r="DOY194"/>
      <c r="DOZ194"/>
      <c r="DPA194"/>
      <c r="DPB194"/>
      <c r="DPC194"/>
      <c r="DPD194"/>
      <c r="DPE194"/>
      <c r="DPF194"/>
      <c r="DPG194"/>
      <c r="DPH194"/>
      <c r="DPI194"/>
      <c r="DPJ194"/>
      <c r="DPK194"/>
      <c r="DPL194"/>
      <c r="DPM194"/>
      <c r="DPN194"/>
      <c r="DPO194"/>
      <c r="DPP194"/>
      <c r="DPQ194"/>
      <c r="DPR194"/>
      <c r="DPS194"/>
      <c r="DPT194"/>
      <c r="DPU194"/>
      <c r="DPV194"/>
      <c r="DPW194"/>
      <c r="DPX194"/>
      <c r="DPY194"/>
      <c r="DPZ194"/>
      <c r="DQA194"/>
      <c r="DQB194"/>
      <c r="DQC194"/>
      <c r="DQD194"/>
      <c r="DQE194"/>
      <c r="DQF194"/>
      <c r="DQG194"/>
      <c r="DQH194"/>
      <c r="DQI194"/>
      <c r="DQJ194"/>
      <c r="DQK194"/>
      <c r="DQL194"/>
      <c r="DQM194"/>
      <c r="DQN194"/>
      <c r="DQO194"/>
      <c r="DQP194"/>
      <c r="DQQ194"/>
      <c r="DQR194"/>
      <c r="DQS194"/>
      <c r="DQT194"/>
      <c r="DQU194"/>
      <c r="DQV194"/>
      <c r="DQW194"/>
      <c r="DQX194"/>
      <c r="DQY194"/>
      <c r="DQZ194"/>
      <c r="DRA194"/>
      <c r="DRB194"/>
      <c r="DRC194"/>
      <c r="DRD194"/>
      <c r="DRE194"/>
      <c r="DRF194"/>
      <c r="DRG194"/>
      <c r="DRH194"/>
      <c r="DRI194"/>
      <c r="DRJ194"/>
      <c r="DRK194"/>
      <c r="DRL194"/>
      <c r="DRM194"/>
      <c r="DRN194"/>
      <c r="DRO194"/>
      <c r="DRP194"/>
      <c r="DRQ194"/>
      <c r="DRR194"/>
      <c r="DRS194"/>
      <c r="DRT194"/>
      <c r="DRU194"/>
      <c r="DRV194"/>
      <c r="DRW194"/>
      <c r="DRX194"/>
      <c r="DRY194"/>
      <c r="DRZ194"/>
      <c r="DSA194"/>
      <c r="DSB194"/>
      <c r="DSC194"/>
      <c r="DSD194"/>
      <c r="DSE194"/>
      <c r="DSF194"/>
      <c r="DSG194"/>
      <c r="DSH194"/>
      <c r="DSI194"/>
      <c r="DSJ194"/>
      <c r="DSK194"/>
      <c r="DSL194"/>
      <c r="DSM194"/>
      <c r="DSN194"/>
      <c r="DSO194"/>
      <c r="DSP194"/>
      <c r="DSQ194"/>
      <c r="DSR194"/>
      <c r="DSS194"/>
      <c r="DST194"/>
      <c r="DSU194"/>
      <c r="DSV194"/>
      <c r="DSW194"/>
      <c r="DSX194"/>
      <c r="DSY194"/>
      <c r="DSZ194"/>
      <c r="DTA194"/>
      <c r="DTB194"/>
      <c r="DTC194"/>
      <c r="DTD194"/>
      <c r="DTE194"/>
      <c r="DTF194"/>
      <c r="DTG194"/>
      <c r="DTH194"/>
      <c r="DTI194"/>
      <c r="DTJ194"/>
      <c r="DTK194"/>
      <c r="DTL194"/>
      <c r="DTM194"/>
      <c r="DTN194"/>
      <c r="DTO194"/>
      <c r="DTP194"/>
      <c r="DTQ194"/>
      <c r="DTR194"/>
      <c r="DTS194"/>
      <c r="DTT194"/>
      <c r="DTU194"/>
      <c r="DTV194"/>
      <c r="DTW194"/>
      <c r="DTX194"/>
      <c r="DTY194"/>
      <c r="DTZ194"/>
      <c r="DUA194"/>
      <c r="DUB194"/>
      <c r="DUC194"/>
      <c r="DUD194"/>
      <c r="DUE194"/>
      <c r="DUF194"/>
      <c r="DUG194"/>
      <c r="DUH194"/>
      <c r="DUI194"/>
      <c r="DUJ194"/>
      <c r="DUK194"/>
      <c r="DUL194"/>
      <c r="DUM194"/>
      <c r="DUN194"/>
      <c r="DUO194"/>
      <c r="DUP194"/>
      <c r="DUQ194"/>
      <c r="DUR194"/>
      <c r="DUS194"/>
      <c r="DUT194"/>
      <c r="DUU194"/>
      <c r="DUV194"/>
      <c r="DUW194"/>
      <c r="DUX194"/>
      <c r="DUY194"/>
      <c r="DUZ194"/>
      <c r="DVA194"/>
      <c r="DVB194"/>
      <c r="DVC194"/>
      <c r="DVD194"/>
      <c r="DVE194"/>
      <c r="DVF194"/>
      <c r="DVG194"/>
      <c r="DVH194"/>
      <c r="DVI194"/>
      <c r="DVJ194"/>
      <c r="DVK194"/>
      <c r="DVL194"/>
      <c r="DVM194"/>
      <c r="DVN194"/>
      <c r="DVO194"/>
      <c r="DVP194"/>
      <c r="DVQ194"/>
      <c r="DVR194"/>
      <c r="DVS194"/>
      <c r="DVT194"/>
      <c r="DVU194"/>
      <c r="DVV194"/>
      <c r="DVW194"/>
      <c r="DVX194"/>
      <c r="DVY194"/>
      <c r="DVZ194"/>
      <c r="DWA194"/>
      <c r="DWB194"/>
      <c r="DWC194"/>
      <c r="DWD194"/>
      <c r="DWE194"/>
      <c r="DWF194"/>
      <c r="DWG194"/>
      <c r="DWH194"/>
      <c r="DWI194"/>
      <c r="DWJ194"/>
      <c r="DWK194"/>
      <c r="DWL194"/>
      <c r="DWM194"/>
      <c r="DWN194"/>
      <c r="DWO194"/>
      <c r="DWP194"/>
      <c r="DWQ194"/>
      <c r="DWR194"/>
      <c r="DWS194"/>
      <c r="DWT194"/>
      <c r="DWU194"/>
      <c r="DWV194"/>
      <c r="DWW194"/>
      <c r="DWX194"/>
      <c r="DWY194"/>
      <c r="DWZ194"/>
      <c r="DXA194"/>
      <c r="DXB194"/>
      <c r="DXC194"/>
      <c r="DXD194"/>
      <c r="DXE194"/>
      <c r="DXF194"/>
      <c r="DXG194"/>
      <c r="DXH194"/>
      <c r="DXI194"/>
      <c r="DXJ194"/>
      <c r="DXK194"/>
      <c r="DXL194"/>
      <c r="DXM194"/>
      <c r="DXN194"/>
      <c r="DXO194"/>
      <c r="DXP194"/>
      <c r="DXQ194"/>
      <c r="DXR194"/>
      <c r="DXS194"/>
      <c r="DXT194"/>
      <c r="DXU194"/>
      <c r="DXV194"/>
      <c r="DXW194"/>
      <c r="DXX194"/>
      <c r="DXY194"/>
      <c r="DXZ194"/>
      <c r="DYA194"/>
      <c r="DYB194"/>
      <c r="DYC194"/>
      <c r="DYD194"/>
      <c r="DYE194"/>
      <c r="DYF194"/>
      <c r="DYG194"/>
      <c r="DYH194"/>
      <c r="DYI194"/>
      <c r="DYJ194"/>
      <c r="DYK194"/>
      <c r="DYL194"/>
      <c r="DYM194"/>
      <c r="DYN194"/>
      <c r="DYO194"/>
      <c r="DYP194"/>
      <c r="DYQ194"/>
      <c r="DYR194"/>
      <c r="DYS194"/>
      <c r="DYT194"/>
      <c r="DYU194"/>
      <c r="DYV194"/>
      <c r="DYW194"/>
      <c r="DYX194"/>
      <c r="DYY194"/>
      <c r="DYZ194"/>
      <c r="DZA194"/>
      <c r="DZB194"/>
      <c r="DZC194"/>
      <c r="DZD194"/>
      <c r="DZE194"/>
      <c r="DZF194"/>
      <c r="DZG194"/>
      <c r="DZH194"/>
      <c r="DZI194"/>
      <c r="DZJ194"/>
      <c r="DZK194"/>
      <c r="DZL194"/>
      <c r="DZM194"/>
      <c r="DZN194"/>
      <c r="DZO194"/>
      <c r="DZP194"/>
      <c r="DZQ194"/>
      <c r="DZR194"/>
      <c r="DZS194"/>
      <c r="DZT194"/>
      <c r="DZU194"/>
      <c r="DZV194"/>
      <c r="DZW194"/>
      <c r="DZX194"/>
      <c r="DZY194"/>
      <c r="DZZ194"/>
      <c r="EAA194"/>
      <c r="EAB194"/>
      <c r="EAC194"/>
      <c r="EAD194"/>
      <c r="EAE194"/>
      <c r="EAF194"/>
      <c r="EAG194"/>
      <c r="EAH194"/>
      <c r="EAI194"/>
      <c r="EAJ194"/>
      <c r="EAK194"/>
      <c r="EAL194"/>
      <c r="EAM194"/>
      <c r="EAN194"/>
      <c r="EAO194"/>
      <c r="EAP194"/>
      <c r="EAQ194"/>
      <c r="EAR194"/>
      <c r="EAS194"/>
      <c r="EAT194"/>
      <c r="EAU194"/>
      <c r="EAV194"/>
      <c r="EAW194"/>
      <c r="EAX194"/>
      <c r="EAY194"/>
      <c r="EAZ194"/>
      <c r="EBA194"/>
      <c r="EBB194"/>
      <c r="EBC194"/>
      <c r="EBD194"/>
      <c r="EBE194"/>
      <c r="EBF194"/>
      <c r="EBG194"/>
      <c r="EBH194"/>
      <c r="EBI194"/>
      <c r="EBJ194"/>
      <c r="EBK194"/>
      <c r="EBL194"/>
      <c r="EBM194"/>
      <c r="EBN194"/>
      <c r="EBO194"/>
      <c r="EBP194"/>
      <c r="EBQ194"/>
      <c r="EBR194"/>
      <c r="EBS194"/>
      <c r="EBT194"/>
      <c r="EBU194"/>
      <c r="EBV194"/>
      <c r="EBW194"/>
      <c r="EBX194"/>
      <c r="EBY194"/>
      <c r="EBZ194"/>
      <c r="ECA194"/>
      <c r="ECB194"/>
      <c r="ECC194"/>
      <c r="ECD194"/>
      <c r="ECE194"/>
      <c r="ECF194"/>
      <c r="ECG194"/>
      <c r="ECH194"/>
      <c r="ECI194"/>
      <c r="ECJ194"/>
      <c r="ECK194"/>
      <c r="ECL194"/>
      <c r="ECM194"/>
      <c r="ECN194"/>
      <c r="ECO194"/>
      <c r="ECP194"/>
      <c r="ECQ194"/>
      <c r="ECR194"/>
      <c r="ECS194"/>
      <c r="ECT194"/>
      <c r="ECU194"/>
      <c r="ECV194"/>
      <c r="ECW194"/>
      <c r="ECX194"/>
      <c r="ECY194"/>
      <c r="ECZ194"/>
      <c r="EDA194"/>
      <c r="EDB194"/>
      <c r="EDC194"/>
      <c r="EDD194"/>
      <c r="EDE194"/>
      <c r="EDF194"/>
      <c r="EDG194"/>
      <c r="EDH194"/>
      <c r="EDI194"/>
      <c r="EDJ194"/>
      <c r="EDK194"/>
      <c r="EDL194"/>
      <c r="EDM194"/>
      <c r="EDN194"/>
      <c r="EDO194"/>
      <c r="EDP194"/>
      <c r="EDQ194"/>
      <c r="EDR194"/>
      <c r="EDS194"/>
      <c r="EDT194"/>
      <c r="EDU194"/>
      <c r="EDV194"/>
      <c r="EDW194"/>
      <c r="EDX194"/>
      <c r="EDY194"/>
      <c r="EDZ194"/>
      <c r="EEA194"/>
      <c r="EEB194"/>
      <c r="EEC194"/>
      <c r="EED194"/>
      <c r="EEE194"/>
      <c r="EEF194"/>
      <c r="EEG194"/>
      <c r="EEH194"/>
      <c r="EEI194"/>
      <c r="EEJ194"/>
      <c r="EEK194"/>
      <c r="EEL194"/>
      <c r="EEM194"/>
      <c r="EEN194"/>
      <c r="EEO194"/>
      <c r="EEP194"/>
      <c r="EEQ194"/>
      <c r="EER194"/>
      <c r="EES194"/>
      <c r="EET194"/>
      <c r="EEU194"/>
      <c r="EEV194"/>
      <c r="EEW194"/>
      <c r="EEX194"/>
      <c r="EEY194"/>
      <c r="EEZ194"/>
      <c r="EFA194"/>
      <c r="EFB194"/>
      <c r="EFC194"/>
      <c r="EFD194"/>
      <c r="EFE194"/>
      <c r="EFF194"/>
      <c r="EFG194"/>
      <c r="EFH194"/>
      <c r="EFI194"/>
      <c r="EFJ194"/>
      <c r="EFK194"/>
      <c r="EFL194"/>
      <c r="EFM194"/>
      <c r="EFN194"/>
      <c r="EFO194"/>
      <c r="EFP194"/>
      <c r="EFQ194"/>
      <c r="EFR194"/>
      <c r="EFS194"/>
      <c r="EFT194"/>
      <c r="EFU194"/>
      <c r="EFV194"/>
      <c r="EFW194"/>
      <c r="EFX194"/>
      <c r="EFY194"/>
      <c r="EFZ194"/>
      <c r="EGA194"/>
      <c r="EGB194"/>
      <c r="EGC194"/>
      <c r="EGD194"/>
      <c r="EGE194"/>
      <c r="EGF194"/>
      <c r="EGG194"/>
      <c r="EGH194"/>
      <c r="EGI194"/>
      <c r="EGJ194"/>
      <c r="EGK194"/>
      <c r="EGL194"/>
      <c r="EGM194"/>
      <c r="EGN194"/>
      <c r="EGO194"/>
      <c r="EGP194"/>
      <c r="EGQ194"/>
      <c r="EGR194"/>
      <c r="EGS194"/>
      <c r="EGT194"/>
      <c r="EGU194"/>
      <c r="EGV194"/>
      <c r="EGW194"/>
      <c r="EGX194"/>
      <c r="EGY194"/>
      <c r="EGZ194"/>
      <c r="EHA194"/>
      <c r="EHB194"/>
      <c r="EHC194"/>
      <c r="EHD194"/>
      <c r="EHE194"/>
      <c r="EHF194"/>
      <c r="EHG194"/>
      <c r="EHH194"/>
      <c r="EHI194"/>
      <c r="EHJ194"/>
      <c r="EHK194"/>
      <c r="EHL194"/>
      <c r="EHM194"/>
      <c r="EHN194"/>
      <c r="EHO194"/>
      <c r="EHP194"/>
      <c r="EHQ194"/>
      <c r="EHR194"/>
      <c r="EHS194"/>
      <c r="EHT194"/>
      <c r="EHU194"/>
      <c r="EHV194"/>
      <c r="EHW194"/>
      <c r="EHX194"/>
      <c r="EHY194"/>
      <c r="EHZ194"/>
      <c r="EIA194"/>
      <c r="EIB194"/>
      <c r="EIC194"/>
      <c r="EID194"/>
      <c r="EIE194"/>
      <c r="EIF194"/>
      <c r="EIG194"/>
      <c r="EIH194"/>
      <c r="EII194"/>
      <c r="EIJ194"/>
      <c r="EIK194"/>
      <c r="EIL194"/>
      <c r="EIM194"/>
      <c r="EIN194"/>
      <c r="EIO194"/>
      <c r="EIP194"/>
      <c r="EIQ194"/>
      <c r="EIR194"/>
      <c r="EIS194"/>
      <c r="EIT194"/>
      <c r="EIU194"/>
      <c r="EIV194"/>
      <c r="EIW194"/>
      <c r="EIX194"/>
      <c r="EIY194"/>
      <c r="EIZ194"/>
      <c r="EJA194"/>
      <c r="EJB194"/>
      <c r="EJC194"/>
      <c r="EJD194"/>
      <c r="EJE194"/>
      <c r="EJF194"/>
      <c r="EJG194"/>
      <c r="EJH194"/>
      <c r="EJI194"/>
      <c r="EJJ194"/>
      <c r="EJK194"/>
      <c r="EJL194"/>
      <c r="EJM194"/>
      <c r="EJN194"/>
      <c r="EJO194"/>
      <c r="EJP194"/>
      <c r="EJQ194"/>
      <c r="EJR194"/>
      <c r="EJS194"/>
      <c r="EJT194"/>
      <c r="EJU194"/>
      <c r="EJV194"/>
      <c r="EJW194"/>
      <c r="EJX194"/>
      <c r="EJY194"/>
      <c r="EJZ194"/>
      <c r="EKA194"/>
      <c r="EKB194"/>
      <c r="EKC194"/>
      <c r="EKD194"/>
      <c r="EKE194"/>
      <c r="EKF194"/>
      <c r="EKG194"/>
      <c r="EKH194"/>
      <c r="EKI194"/>
      <c r="EKJ194"/>
      <c r="EKK194"/>
      <c r="EKL194"/>
      <c r="EKM194"/>
      <c r="EKN194"/>
      <c r="EKO194"/>
      <c r="EKP194"/>
      <c r="EKQ194"/>
      <c r="EKR194"/>
      <c r="EKS194"/>
      <c r="EKT194"/>
      <c r="EKU194"/>
      <c r="EKV194"/>
      <c r="EKW194"/>
      <c r="EKX194"/>
      <c r="EKY194"/>
      <c r="EKZ194"/>
      <c r="ELA194"/>
      <c r="ELB194"/>
      <c r="ELC194"/>
      <c r="ELD194"/>
      <c r="ELE194"/>
      <c r="ELF194"/>
      <c r="ELG194"/>
      <c r="ELH194"/>
      <c r="ELI194"/>
      <c r="ELJ194"/>
      <c r="ELK194"/>
      <c r="ELL194"/>
      <c r="ELM194"/>
      <c r="ELN194"/>
      <c r="ELO194"/>
      <c r="ELP194"/>
      <c r="ELQ194"/>
      <c r="ELR194"/>
      <c r="ELS194"/>
      <c r="ELT194"/>
      <c r="ELU194"/>
      <c r="ELV194"/>
      <c r="ELW194"/>
      <c r="ELX194"/>
      <c r="ELY194"/>
      <c r="ELZ194"/>
      <c r="EMA194"/>
      <c r="EMB194"/>
      <c r="EMC194"/>
      <c r="EMD194"/>
      <c r="EME194"/>
      <c r="EMF194"/>
      <c r="EMG194"/>
      <c r="EMH194"/>
      <c r="EMI194"/>
      <c r="EMJ194"/>
      <c r="EMK194"/>
      <c r="EML194"/>
      <c r="EMM194"/>
      <c r="EMN194"/>
      <c r="EMO194"/>
      <c r="EMP194"/>
      <c r="EMQ194"/>
      <c r="EMR194"/>
      <c r="EMS194"/>
      <c r="EMT194"/>
      <c r="EMU194"/>
      <c r="EMV194"/>
      <c r="EMW194"/>
      <c r="EMX194"/>
      <c r="EMY194"/>
      <c r="EMZ194"/>
      <c r="ENA194"/>
      <c r="ENB194"/>
      <c r="ENC194"/>
      <c r="END194"/>
      <c r="ENE194"/>
      <c r="ENF194"/>
      <c r="ENG194"/>
      <c r="ENH194"/>
      <c r="ENI194"/>
      <c r="ENJ194"/>
      <c r="ENK194"/>
      <c r="ENL194"/>
      <c r="ENM194"/>
      <c r="ENN194"/>
      <c r="ENO194"/>
      <c r="ENP194"/>
      <c r="ENQ194"/>
      <c r="ENR194"/>
      <c r="ENS194"/>
      <c r="ENT194"/>
      <c r="ENU194"/>
      <c r="ENV194"/>
      <c r="ENW194"/>
      <c r="ENX194"/>
      <c r="ENY194"/>
      <c r="ENZ194"/>
      <c r="EOA194"/>
      <c r="EOB194"/>
      <c r="EOC194"/>
      <c r="EOD194"/>
      <c r="EOE194"/>
      <c r="EOF194"/>
      <c r="EOG194"/>
      <c r="EOH194"/>
      <c r="EOI194"/>
      <c r="EOJ194"/>
      <c r="EOK194"/>
      <c r="EOL194"/>
      <c r="EOM194"/>
      <c r="EON194"/>
      <c r="EOO194"/>
      <c r="EOP194"/>
      <c r="EOQ194"/>
      <c r="EOR194"/>
      <c r="EOS194"/>
      <c r="EOT194"/>
      <c r="EOU194"/>
      <c r="EOV194"/>
      <c r="EOW194"/>
      <c r="EOX194"/>
      <c r="EOY194"/>
      <c r="EOZ194"/>
      <c r="EPA194"/>
      <c r="EPB194"/>
      <c r="EPC194"/>
      <c r="EPD194"/>
      <c r="EPE194"/>
      <c r="EPF194"/>
      <c r="EPG194"/>
      <c r="EPH194"/>
      <c r="EPI194"/>
      <c r="EPJ194"/>
      <c r="EPK194"/>
      <c r="EPL194"/>
      <c r="EPM194"/>
      <c r="EPN194"/>
      <c r="EPO194"/>
      <c r="EPP194"/>
      <c r="EPQ194"/>
      <c r="EPR194"/>
      <c r="EPS194"/>
      <c r="EPT194"/>
      <c r="EPU194"/>
      <c r="EPV194"/>
      <c r="EPW194"/>
      <c r="EPX194"/>
      <c r="EPY194"/>
      <c r="EPZ194"/>
      <c r="EQA194"/>
      <c r="EQB194"/>
      <c r="EQC194"/>
      <c r="EQD194"/>
      <c r="EQE194"/>
      <c r="EQF194"/>
      <c r="EQG194"/>
      <c r="EQH194"/>
      <c r="EQI194"/>
      <c r="EQJ194"/>
      <c r="EQK194"/>
      <c r="EQL194"/>
      <c r="EQM194"/>
      <c r="EQN194"/>
      <c r="EQO194"/>
      <c r="EQP194"/>
      <c r="EQQ194"/>
      <c r="EQR194"/>
      <c r="EQS194"/>
      <c r="EQT194"/>
      <c r="EQU194"/>
      <c r="EQV194"/>
      <c r="EQW194"/>
      <c r="EQX194"/>
      <c r="EQY194"/>
      <c r="EQZ194"/>
      <c r="ERA194"/>
      <c r="ERB194"/>
      <c r="ERC194"/>
      <c r="ERD194"/>
      <c r="ERE194"/>
      <c r="ERF194"/>
      <c r="ERG194"/>
      <c r="ERH194"/>
      <c r="ERI194"/>
      <c r="ERJ194"/>
      <c r="ERK194"/>
      <c r="ERL194"/>
      <c r="ERM194"/>
      <c r="ERN194"/>
      <c r="ERO194"/>
      <c r="ERP194"/>
      <c r="ERQ194"/>
      <c r="ERR194"/>
      <c r="ERS194"/>
      <c r="ERT194"/>
      <c r="ERU194"/>
      <c r="ERV194"/>
      <c r="ERW194"/>
      <c r="ERX194"/>
      <c r="ERY194"/>
      <c r="ERZ194"/>
      <c r="ESA194"/>
      <c r="ESB194"/>
      <c r="ESC194"/>
      <c r="ESD194"/>
      <c r="ESE194"/>
      <c r="ESF194"/>
      <c r="ESG194"/>
      <c r="ESH194"/>
      <c r="ESI194"/>
      <c r="ESJ194"/>
      <c r="ESK194"/>
      <c r="ESL194"/>
      <c r="ESM194"/>
      <c r="ESN194"/>
      <c r="ESO194"/>
      <c r="ESP194"/>
      <c r="ESQ194"/>
      <c r="ESR194"/>
      <c r="ESS194"/>
      <c r="EST194"/>
      <c r="ESU194"/>
      <c r="ESV194"/>
      <c r="ESW194"/>
      <c r="ESX194"/>
      <c r="ESY194"/>
      <c r="ESZ194"/>
      <c r="ETA194"/>
      <c r="ETB194"/>
      <c r="ETC194"/>
      <c r="ETD194"/>
      <c r="ETE194"/>
      <c r="ETF194"/>
      <c r="ETG194"/>
      <c r="ETH194"/>
      <c r="ETI194"/>
      <c r="ETJ194"/>
      <c r="ETK194"/>
      <c r="ETL194"/>
      <c r="ETM194"/>
      <c r="ETN194"/>
      <c r="ETO194"/>
      <c r="ETP194"/>
      <c r="ETQ194"/>
      <c r="ETR194"/>
      <c r="ETS194"/>
      <c r="ETT194"/>
      <c r="ETU194"/>
      <c r="ETV194"/>
      <c r="ETW194"/>
      <c r="ETX194"/>
      <c r="ETY194"/>
      <c r="ETZ194"/>
      <c r="EUA194"/>
      <c r="EUB194"/>
      <c r="EUC194"/>
      <c r="EUD194"/>
      <c r="EUE194"/>
      <c r="EUF194"/>
      <c r="EUG194"/>
      <c r="EUH194"/>
      <c r="EUI194"/>
      <c r="EUJ194"/>
      <c r="EUK194"/>
      <c r="EUL194"/>
      <c r="EUM194"/>
      <c r="EUN194"/>
      <c r="EUO194"/>
      <c r="EUP194"/>
      <c r="EUQ194"/>
      <c r="EUR194"/>
      <c r="EUS194"/>
      <c r="EUT194"/>
      <c r="EUU194"/>
      <c r="EUV194"/>
      <c r="EUW194"/>
      <c r="EUX194"/>
      <c r="EUY194"/>
      <c r="EUZ194"/>
      <c r="EVA194"/>
      <c r="EVB194"/>
      <c r="EVC194"/>
      <c r="EVD194"/>
      <c r="EVE194"/>
      <c r="EVF194"/>
      <c r="EVG194"/>
      <c r="EVH194"/>
      <c r="EVI194"/>
      <c r="EVJ194"/>
      <c r="EVK194"/>
      <c r="EVL194"/>
      <c r="EVM194"/>
      <c r="EVN194"/>
      <c r="EVO194"/>
      <c r="EVP194"/>
      <c r="EVQ194"/>
      <c r="EVR194"/>
      <c r="EVS194"/>
      <c r="EVT194"/>
      <c r="EVU194"/>
      <c r="EVV194"/>
      <c r="EVW194"/>
      <c r="EVX194"/>
      <c r="EVY194"/>
      <c r="EVZ194"/>
      <c r="EWA194"/>
      <c r="EWB194"/>
      <c r="EWC194"/>
      <c r="EWD194"/>
      <c r="EWE194"/>
      <c r="EWF194"/>
      <c r="EWG194"/>
      <c r="EWH194"/>
      <c r="EWI194"/>
      <c r="EWJ194"/>
      <c r="EWK194"/>
      <c r="EWL194"/>
      <c r="EWM194"/>
      <c r="EWN194"/>
      <c r="EWO194"/>
      <c r="EWP194"/>
      <c r="EWQ194"/>
      <c r="EWR194"/>
      <c r="EWS194"/>
      <c r="EWT194"/>
      <c r="EWU194"/>
      <c r="EWV194"/>
      <c r="EWW194"/>
      <c r="EWX194"/>
      <c r="EWY194"/>
      <c r="EWZ194"/>
      <c r="EXA194"/>
      <c r="EXB194"/>
      <c r="EXC194"/>
      <c r="EXD194"/>
      <c r="EXE194"/>
      <c r="EXF194"/>
      <c r="EXG194"/>
      <c r="EXH194"/>
      <c r="EXI194"/>
      <c r="EXJ194"/>
      <c r="EXK194"/>
      <c r="EXL194"/>
      <c r="EXM194"/>
      <c r="EXN194"/>
      <c r="EXO194"/>
      <c r="EXP194"/>
      <c r="EXQ194"/>
      <c r="EXR194"/>
      <c r="EXS194"/>
      <c r="EXT194"/>
      <c r="EXU194"/>
      <c r="EXV194"/>
      <c r="EXW194"/>
      <c r="EXX194"/>
      <c r="EXY194"/>
      <c r="EXZ194"/>
      <c r="EYA194"/>
      <c r="EYB194"/>
      <c r="EYC194"/>
      <c r="EYD194"/>
      <c r="EYE194"/>
      <c r="EYF194"/>
      <c r="EYG194"/>
      <c r="EYH194"/>
      <c r="EYI194"/>
      <c r="EYJ194"/>
      <c r="EYK194"/>
      <c r="EYL194"/>
      <c r="EYM194"/>
      <c r="EYN194"/>
      <c r="EYO194"/>
      <c r="EYP194"/>
      <c r="EYQ194"/>
      <c r="EYR194"/>
      <c r="EYS194"/>
      <c r="EYT194"/>
      <c r="EYU194"/>
      <c r="EYV194"/>
      <c r="EYW194"/>
      <c r="EYX194"/>
      <c r="EYY194"/>
      <c r="EYZ194"/>
      <c r="EZA194"/>
      <c r="EZB194"/>
      <c r="EZC194"/>
      <c r="EZD194"/>
      <c r="EZE194"/>
      <c r="EZF194"/>
      <c r="EZG194"/>
      <c r="EZH194"/>
      <c r="EZI194"/>
      <c r="EZJ194"/>
      <c r="EZK194"/>
      <c r="EZL194"/>
      <c r="EZM194"/>
      <c r="EZN194"/>
      <c r="EZO194"/>
      <c r="EZP194"/>
      <c r="EZQ194"/>
      <c r="EZR194"/>
      <c r="EZS194"/>
      <c r="EZT194"/>
      <c r="EZU194"/>
      <c r="EZV194"/>
      <c r="EZW194"/>
      <c r="EZX194"/>
      <c r="EZY194"/>
      <c r="EZZ194"/>
      <c r="FAA194"/>
      <c r="FAB194"/>
      <c r="FAC194"/>
      <c r="FAD194"/>
      <c r="FAE194"/>
      <c r="FAF194"/>
      <c r="FAG194"/>
      <c r="FAH194"/>
      <c r="FAI194"/>
      <c r="FAJ194"/>
      <c r="FAK194"/>
      <c r="FAL194"/>
      <c r="FAM194"/>
      <c r="FAN194"/>
      <c r="FAO194"/>
      <c r="FAP194"/>
      <c r="FAQ194"/>
      <c r="FAR194"/>
      <c r="FAS194"/>
      <c r="FAT194"/>
      <c r="FAU194"/>
      <c r="FAV194"/>
      <c r="FAW194"/>
      <c r="FAX194"/>
      <c r="FAY194"/>
      <c r="FAZ194"/>
      <c r="FBA194"/>
      <c r="FBB194"/>
      <c r="FBC194"/>
      <c r="FBD194"/>
      <c r="FBE194"/>
      <c r="FBF194"/>
      <c r="FBG194"/>
      <c r="FBH194"/>
      <c r="FBI194"/>
      <c r="FBJ194"/>
      <c r="FBK194"/>
      <c r="FBL194"/>
      <c r="FBM194"/>
      <c r="FBN194"/>
      <c r="FBO194"/>
      <c r="FBP194"/>
      <c r="FBQ194"/>
      <c r="FBR194"/>
      <c r="FBS194"/>
      <c r="FBT194"/>
      <c r="FBU194"/>
      <c r="FBV194"/>
      <c r="FBW194"/>
      <c r="FBX194"/>
      <c r="FBY194"/>
      <c r="FBZ194"/>
      <c r="FCA194"/>
      <c r="FCB194"/>
      <c r="FCC194"/>
      <c r="FCD194"/>
      <c r="FCE194"/>
      <c r="FCF194"/>
      <c r="FCG194"/>
      <c r="FCH194"/>
      <c r="FCI194"/>
      <c r="FCJ194"/>
      <c r="FCK194"/>
      <c r="FCL194"/>
      <c r="FCM194"/>
      <c r="FCN194"/>
      <c r="FCO194"/>
      <c r="FCP194"/>
      <c r="FCQ194"/>
      <c r="FCR194"/>
      <c r="FCS194"/>
      <c r="FCT194"/>
      <c r="FCU194"/>
      <c r="FCV194"/>
      <c r="FCW194"/>
      <c r="FCX194"/>
      <c r="FCY194"/>
      <c r="FCZ194"/>
      <c r="FDA194"/>
      <c r="FDB194"/>
      <c r="FDC194"/>
      <c r="FDD194"/>
      <c r="FDE194"/>
      <c r="FDF194"/>
      <c r="FDG194"/>
      <c r="FDH194"/>
      <c r="FDI194"/>
      <c r="FDJ194"/>
      <c r="FDK194"/>
      <c r="FDL194"/>
      <c r="FDM194"/>
      <c r="FDN194"/>
      <c r="FDO194"/>
      <c r="FDP194"/>
      <c r="FDQ194"/>
      <c r="FDR194"/>
      <c r="FDS194"/>
      <c r="FDT194"/>
      <c r="FDU194"/>
      <c r="FDV194"/>
      <c r="FDW194"/>
      <c r="FDX194"/>
      <c r="FDY194"/>
      <c r="FDZ194"/>
      <c r="FEA194"/>
      <c r="FEB194"/>
      <c r="FEC194"/>
      <c r="FED194"/>
      <c r="FEE194"/>
      <c r="FEF194"/>
      <c r="FEG194"/>
      <c r="FEH194"/>
      <c r="FEI194"/>
      <c r="FEJ194"/>
      <c r="FEK194"/>
      <c r="FEL194"/>
      <c r="FEM194"/>
      <c r="FEN194"/>
      <c r="FEO194"/>
      <c r="FEP194"/>
      <c r="FEQ194"/>
      <c r="FER194"/>
      <c r="FES194"/>
      <c r="FET194"/>
      <c r="FEU194"/>
      <c r="FEV194"/>
      <c r="FEW194"/>
      <c r="FEX194"/>
      <c r="FEY194"/>
      <c r="FEZ194"/>
      <c r="FFA194"/>
      <c r="FFB194"/>
      <c r="FFC194"/>
      <c r="FFD194"/>
      <c r="FFE194"/>
      <c r="FFF194"/>
      <c r="FFG194"/>
      <c r="FFH194"/>
      <c r="FFI194"/>
      <c r="FFJ194"/>
      <c r="FFK194"/>
      <c r="FFL194"/>
      <c r="FFM194"/>
      <c r="FFN194"/>
      <c r="FFO194"/>
      <c r="FFP194"/>
      <c r="FFQ194"/>
      <c r="FFR194"/>
      <c r="FFS194"/>
      <c r="FFT194"/>
      <c r="FFU194"/>
      <c r="FFV194"/>
      <c r="FFW194"/>
      <c r="FFX194"/>
      <c r="FFY194"/>
      <c r="FFZ194"/>
      <c r="FGA194"/>
      <c r="FGB194"/>
      <c r="FGC194"/>
      <c r="FGD194"/>
      <c r="FGE194"/>
      <c r="FGF194"/>
      <c r="FGG194"/>
      <c r="FGH194"/>
      <c r="FGI194"/>
      <c r="FGJ194"/>
      <c r="FGK194"/>
      <c r="FGL194"/>
      <c r="FGM194"/>
      <c r="FGN194"/>
      <c r="FGO194"/>
      <c r="FGP194"/>
      <c r="FGQ194"/>
      <c r="FGR194"/>
      <c r="FGS194"/>
      <c r="FGT194"/>
      <c r="FGU194"/>
      <c r="FGV194"/>
      <c r="FGW194"/>
      <c r="FGX194"/>
      <c r="FGY194"/>
      <c r="FGZ194"/>
      <c r="FHA194"/>
      <c r="FHB194"/>
      <c r="FHC194"/>
      <c r="FHD194"/>
      <c r="FHE194"/>
      <c r="FHF194"/>
      <c r="FHG194"/>
      <c r="FHH194"/>
      <c r="FHI194"/>
      <c r="FHJ194"/>
      <c r="FHK194"/>
      <c r="FHL194"/>
      <c r="FHM194"/>
      <c r="FHN194"/>
      <c r="FHO194"/>
      <c r="FHP194"/>
      <c r="FHQ194"/>
      <c r="FHR194"/>
      <c r="FHS194"/>
      <c r="FHT194"/>
      <c r="FHU194"/>
      <c r="FHV194"/>
      <c r="FHW194"/>
      <c r="FHX194"/>
      <c r="FHY194"/>
      <c r="FHZ194"/>
      <c r="FIA194"/>
      <c r="FIB194"/>
      <c r="FIC194"/>
      <c r="FID194"/>
      <c r="FIE194"/>
      <c r="FIF194"/>
      <c r="FIG194"/>
      <c r="FIH194"/>
      <c r="FII194"/>
      <c r="FIJ194"/>
      <c r="FIK194"/>
      <c r="FIL194"/>
      <c r="FIM194"/>
      <c r="FIN194"/>
      <c r="FIO194"/>
      <c r="FIP194"/>
      <c r="FIQ194"/>
      <c r="FIR194"/>
      <c r="FIS194"/>
      <c r="FIT194"/>
      <c r="FIU194"/>
      <c r="FIV194"/>
      <c r="FIW194"/>
      <c r="FIX194"/>
      <c r="FIY194"/>
      <c r="FIZ194"/>
      <c r="FJA194"/>
      <c r="FJB194"/>
      <c r="FJC194"/>
      <c r="FJD194"/>
      <c r="FJE194"/>
      <c r="FJF194"/>
      <c r="FJG194"/>
      <c r="FJH194"/>
      <c r="FJI194"/>
      <c r="FJJ194"/>
      <c r="FJK194"/>
      <c r="FJL194"/>
      <c r="FJM194"/>
      <c r="FJN194"/>
      <c r="FJO194"/>
      <c r="FJP194"/>
      <c r="FJQ194"/>
      <c r="FJR194"/>
      <c r="FJS194"/>
      <c r="FJT194"/>
      <c r="FJU194"/>
      <c r="FJV194"/>
      <c r="FJW194"/>
      <c r="FJX194"/>
      <c r="FJY194"/>
      <c r="FJZ194"/>
      <c r="FKA194"/>
      <c r="FKB194"/>
      <c r="FKC194"/>
      <c r="FKD194"/>
      <c r="FKE194"/>
      <c r="FKF194"/>
      <c r="FKG194"/>
      <c r="FKH194"/>
      <c r="FKI194"/>
      <c r="FKJ194"/>
      <c r="FKK194"/>
      <c r="FKL194"/>
      <c r="FKM194"/>
      <c r="FKN194"/>
      <c r="FKO194"/>
      <c r="FKP194"/>
      <c r="FKQ194"/>
      <c r="FKR194"/>
      <c r="FKS194"/>
      <c r="FKT194"/>
      <c r="FKU194"/>
      <c r="FKV194"/>
      <c r="FKW194"/>
      <c r="FKX194"/>
      <c r="FKY194"/>
      <c r="FKZ194"/>
      <c r="FLA194"/>
      <c r="FLB194"/>
      <c r="FLC194"/>
      <c r="FLD194"/>
      <c r="FLE194"/>
      <c r="FLF194"/>
      <c r="FLG194"/>
      <c r="FLH194"/>
      <c r="FLI194"/>
      <c r="FLJ194"/>
      <c r="FLK194"/>
      <c r="FLL194"/>
      <c r="FLM194"/>
      <c r="FLN194"/>
      <c r="FLO194"/>
      <c r="FLP194"/>
      <c r="FLQ194"/>
      <c r="FLR194"/>
      <c r="FLS194"/>
      <c r="FLT194"/>
      <c r="FLU194"/>
      <c r="FLV194"/>
      <c r="FLW194"/>
      <c r="FLX194"/>
      <c r="FLY194"/>
      <c r="FLZ194"/>
      <c r="FMA194"/>
      <c r="FMB194"/>
      <c r="FMC194"/>
      <c r="FMD194"/>
      <c r="FME194"/>
      <c r="FMF194"/>
      <c r="FMG194"/>
      <c r="FMH194"/>
      <c r="FMI194"/>
      <c r="FMJ194"/>
      <c r="FMK194"/>
      <c r="FML194"/>
      <c r="FMM194"/>
      <c r="FMN194"/>
      <c r="FMO194"/>
      <c r="FMP194"/>
      <c r="FMQ194"/>
      <c r="FMR194"/>
      <c r="FMS194"/>
      <c r="FMT194"/>
      <c r="FMU194"/>
      <c r="FMV194"/>
      <c r="FMW194"/>
      <c r="FMX194"/>
      <c r="FMY194"/>
      <c r="FMZ194"/>
      <c r="FNA194"/>
      <c r="FNB194"/>
      <c r="FNC194"/>
      <c r="FND194"/>
      <c r="FNE194"/>
      <c r="FNF194"/>
      <c r="FNG194"/>
      <c r="FNH194"/>
      <c r="FNI194"/>
      <c r="FNJ194"/>
      <c r="FNK194"/>
      <c r="FNL194"/>
      <c r="FNM194"/>
      <c r="FNN194"/>
      <c r="FNO194"/>
      <c r="FNP194"/>
      <c r="FNQ194"/>
      <c r="FNR194"/>
      <c r="FNS194"/>
      <c r="FNT194"/>
      <c r="FNU194"/>
      <c r="FNV194"/>
      <c r="FNW194"/>
      <c r="FNX194"/>
      <c r="FNY194"/>
      <c r="FNZ194"/>
      <c r="FOA194"/>
      <c r="FOB194"/>
      <c r="FOC194"/>
      <c r="FOD194"/>
      <c r="FOE194"/>
      <c r="FOF194"/>
      <c r="FOG194"/>
      <c r="FOH194"/>
      <c r="FOI194"/>
      <c r="FOJ194"/>
      <c r="FOK194"/>
      <c r="FOL194"/>
      <c r="FOM194"/>
      <c r="FON194"/>
      <c r="FOO194"/>
      <c r="FOP194"/>
      <c r="FOQ194"/>
      <c r="FOR194"/>
      <c r="FOS194"/>
      <c r="FOT194"/>
      <c r="FOU194"/>
      <c r="FOV194"/>
      <c r="FOW194"/>
      <c r="FOX194"/>
      <c r="FOY194"/>
      <c r="FOZ194"/>
      <c r="FPA194"/>
      <c r="FPB194"/>
      <c r="FPC194"/>
      <c r="FPD194"/>
      <c r="FPE194"/>
      <c r="FPF194"/>
      <c r="FPG194"/>
      <c r="FPH194"/>
      <c r="FPI194"/>
      <c r="FPJ194"/>
      <c r="FPK194"/>
      <c r="FPL194"/>
      <c r="FPM194"/>
      <c r="FPN194"/>
      <c r="FPO194"/>
      <c r="FPP194"/>
      <c r="FPQ194"/>
      <c r="FPR194"/>
      <c r="FPS194"/>
      <c r="FPT194"/>
      <c r="FPU194"/>
      <c r="FPV194"/>
      <c r="FPW194"/>
      <c r="FPX194"/>
      <c r="FPY194"/>
      <c r="FPZ194"/>
      <c r="FQA194"/>
      <c r="FQB194"/>
      <c r="FQC194"/>
      <c r="FQD194"/>
      <c r="FQE194"/>
      <c r="FQF194"/>
      <c r="FQG194"/>
      <c r="FQH194"/>
      <c r="FQI194"/>
      <c r="FQJ194"/>
      <c r="FQK194"/>
      <c r="FQL194"/>
      <c r="FQM194"/>
      <c r="FQN194"/>
      <c r="FQO194"/>
      <c r="FQP194"/>
      <c r="FQQ194"/>
      <c r="FQR194"/>
      <c r="FQS194"/>
      <c r="FQT194"/>
      <c r="FQU194"/>
      <c r="FQV194"/>
      <c r="FQW194"/>
      <c r="FQX194"/>
      <c r="FQY194"/>
      <c r="FQZ194"/>
      <c r="FRA194"/>
      <c r="FRB194"/>
      <c r="FRC194"/>
      <c r="FRD194"/>
      <c r="FRE194"/>
      <c r="FRF194"/>
      <c r="FRG194"/>
      <c r="FRH194"/>
      <c r="FRI194"/>
      <c r="FRJ194"/>
      <c r="FRK194"/>
      <c r="FRL194"/>
      <c r="FRM194"/>
      <c r="FRN194"/>
      <c r="FRO194"/>
      <c r="FRP194"/>
      <c r="FRQ194"/>
      <c r="FRR194"/>
      <c r="FRS194"/>
      <c r="FRT194"/>
      <c r="FRU194"/>
      <c r="FRV194"/>
      <c r="FRW194"/>
      <c r="FRX194"/>
      <c r="FRY194"/>
      <c r="FRZ194"/>
      <c r="FSA194"/>
      <c r="FSB194"/>
      <c r="FSC194"/>
      <c r="FSD194"/>
      <c r="FSE194"/>
      <c r="FSF194"/>
      <c r="FSG194"/>
      <c r="FSH194"/>
      <c r="FSI194"/>
      <c r="FSJ194"/>
      <c r="FSK194"/>
      <c r="FSL194"/>
      <c r="FSM194"/>
      <c r="FSN194"/>
      <c r="FSO194"/>
      <c r="FSP194"/>
      <c r="FSQ194"/>
      <c r="FSR194"/>
      <c r="FSS194"/>
      <c r="FST194"/>
      <c r="FSU194"/>
      <c r="FSV194"/>
      <c r="FSW194"/>
      <c r="FSX194"/>
      <c r="FSY194"/>
      <c r="FSZ194"/>
      <c r="FTA194"/>
      <c r="FTB194"/>
      <c r="FTC194"/>
      <c r="FTD194"/>
      <c r="FTE194"/>
      <c r="FTF194"/>
      <c r="FTG194"/>
      <c r="FTH194"/>
      <c r="FTI194"/>
      <c r="FTJ194"/>
      <c r="FTK194"/>
      <c r="FTL194"/>
      <c r="FTM194"/>
      <c r="FTN194"/>
      <c r="FTO194"/>
      <c r="FTP194"/>
      <c r="FTQ194"/>
      <c r="FTR194"/>
      <c r="FTS194"/>
      <c r="FTT194"/>
      <c r="FTU194"/>
      <c r="FTV194"/>
      <c r="FTW194"/>
      <c r="FTX194"/>
      <c r="FTY194"/>
      <c r="FTZ194"/>
      <c r="FUA194"/>
      <c r="FUB194"/>
      <c r="FUC194"/>
      <c r="FUD194"/>
      <c r="FUE194"/>
      <c r="FUF194"/>
      <c r="FUG194"/>
      <c r="FUH194"/>
      <c r="FUI194"/>
      <c r="FUJ194"/>
      <c r="FUK194"/>
      <c r="FUL194"/>
      <c r="FUM194"/>
      <c r="FUN194"/>
      <c r="FUO194"/>
      <c r="FUP194"/>
      <c r="FUQ194"/>
      <c r="FUR194"/>
      <c r="FUS194"/>
      <c r="FUT194"/>
      <c r="FUU194"/>
      <c r="FUV194"/>
      <c r="FUW194"/>
      <c r="FUX194"/>
      <c r="FUY194"/>
      <c r="FUZ194"/>
      <c r="FVA194"/>
      <c r="FVB194"/>
      <c r="FVC194"/>
      <c r="FVD194"/>
      <c r="FVE194"/>
      <c r="FVF194"/>
      <c r="FVG194"/>
      <c r="FVH194"/>
      <c r="FVI194"/>
      <c r="FVJ194"/>
      <c r="FVK194"/>
      <c r="FVL194"/>
      <c r="FVM194"/>
      <c r="FVN194"/>
      <c r="FVO194"/>
      <c r="FVP194"/>
      <c r="FVQ194"/>
      <c r="FVR194"/>
      <c r="FVS194"/>
      <c r="FVT194"/>
      <c r="FVU194"/>
      <c r="FVV194"/>
      <c r="FVW194"/>
      <c r="FVX194"/>
      <c r="FVY194"/>
      <c r="FVZ194"/>
      <c r="FWA194"/>
      <c r="FWB194"/>
      <c r="FWC194"/>
      <c r="FWD194"/>
      <c r="FWE194"/>
      <c r="FWF194"/>
      <c r="FWG194"/>
      <c r="FWH194"/>
      <c r="FWI194"/>
      <c r="FWJ194"/>
      <c r="FWK194"/>
      <c r="FWL194"/>
      <c r="FWM194"/>
      <c r="FWN194"/>
      <c r="FWO194"/>
      <c r="FWP194"/>
      <c r="FWQ194"/>
      <c r="FWR194"/>
      <c r="FWS194"/>
      <c r="FWT194"/>
      <c r="FWU194"/>
      <c r="FWV194"/>
      <c r="FWW194"/>
      <c r="FWX194"/>
      <c r="FWY194"/>
      <c r="FWZ194"/>
      <c r="FXA194"/>
      <c r="FXB194"/>
      <c r="FXC194"/>
      <c r="FXD194"/>
      <c r="FXE194"/>
      <c r="FXF194"/>
      <c r="FXG194"/>
      <c r="FXH194"/>
      <c r="FXI194"/>
      <c r="FXJ194"/>
      <c r="FXK194"/>
      <c r="FXL194"/>
      <c r="FXM194"/>
      <c r="FXN194"/>
      <c r="FXO194"/>
      <c r="FXP194"/>
      <c r="FXQ194"/>
      <c r="FXR194"/>
      <c r="FXS194"/>
      <c r="FXT194"/>
      <c r="FXU194"/>
      <c r="FXV194"/>
      <c r="FXW194"/>
      <c r="FXX194"/>
      <c r="FXY194"/>
      <c r="FXZ194"/>
      <c r="FYA194"/>
      <c r="FYB194"/>
      <c r="FYC194"/>
      <c r="FYD194"/>
      <c r="FYE194"/>
      <c r="FYF194"/>
      <c r="FYG194"/>
      <c r="FYH194"/>
      <c r="FYI194"/>
      <c r="FYJ194"/>
      <c r="FYK194"/>
      <c r="FYL194"/>
      <c r="FYM194"/>
      <c r="FYN194"/>
      <c r="FYO194"/>
      <c r="FYP194"/>
      <c r="FYQ194"/>
      <c r="FYR194"/>
      <c r="FYS194"/>
      <c r="FYT194"/>
      <c r="FYU194"/>
      <c r="FYV194"/>
      <c r="FYW194"/>
      <c r="FYX194"/>
      <c r="FYY194"/>
      <c r="FYZ194"/>
      <c r="FZA194"/>
      <c r="FZB194"/>
      <c r="FZC194"/>
      <c r="FZD194"/>
      <c r="FZE194"/>
      <c r="FZF194"/>
      <c r="FZG194"/>
      <c r="FZH194"/>
      <c r="FZI194"/>
      <c r="FZJ194"/>
      <c r="FZK194"/>
      <c r="FZL194"/>
      <c r="FZM194"/>
      <c r="FZN194"/>
      <c r="FZO194"/>
      <c r="FZP194"/>
      <c r="FZQ194"/>
      <c r="FZR194"/>
      <c r="FZS194"/>
      <c r="FZT194"/>
      <c r="FZU194"/>
      <c r="FZV194"/>
      <c r="FZW194"/>
      <c r="FZX194"/>
      <c r="FZY194"/>
      <c r="FZZ194"/>
      <c r="GAA194"/>
      <c r="GAB194"/>
      <c r="GAC194"/>
      <c r="GAD194"/>
      <c r="GAE194"/>
      <c r="GAF194"/>
      <c r="GAG194"/>
      <c r="GAH194"/>
      <c r="GAI194"/>
      <c r="GAJ194"/>
      <c r="GAK194"/>
      <c r="GAL194"/>
      <c r="GAM194"/>
      <c r="GAN194"/>
      <c r="GAO194"/>
      <c r="GAP194"/>
      <c r="GAQ194"/>
      <c r="GAR194"/>
      <c r="GAS194"/>
      <c r="GAT194"/>
      <c r="GAU194"/>
      <c r="GAV194"/>
      <c r="GAW194"/>
      <c r="GAX194"/>
      <c r="GAY194"/>
      <c r="GAZ194"/>
      <c r="GBA194"/>
      <c r="GBB194"/>
      <c r="GBC194"/>
      <c r="GBD194"/>
      <c r="GBE194"/>
      <c r="GBF194"/>
      <c r="GBG194"/>
      <c r="GBH194"/>
      <c r="GBI194"/>
      <c r="GBJ194"/>
      <c r="GBK194"/>
      <c r="GBL194"/>
      <c r="GBM194"/>
      <c r="GBN194"/>
      <c r="GBO194"/>
      <c r="GBP194"/>
      <c r="GBQ194"/>
      <c r="GBR194"/>
      <c r="GBS194"/>
      <c r="GBT194"/>
      <c r="GBU194"/>
      <c r="GBV194"/>
      <c r="GBW194"/>
      <c r="GBX194"/>
      <c r="GBY194"/>
      <c r="GBZ194"/>
      <c r="GCA194"/>
      <c r="GCB194"/>
      <c r="GCC194"/>
      <c r="GCD194"/>
      <c r="GCE194"/>
      <c r="GCF194"/>
      <c r="GCG194"/>
      <c r="GCH194"/>
      <c r="GCI194"/>
      <c r="GCJ194"/>
      <c r="GCK194"/>
      <c r="GCL194"/>
      <c r="GCM194"/>
      <c r="GCN194"/>
      <c r="GCO194"/>
      <c r="GCP194"/>
      <c r="GCQ194"/>
      <c r="GCR194"/>
      <c r="GCS194"/>
      <c r="GCT194"/>
      <c r="GCU194"/>
      <c r="GCV194"/>
      <c r="GCW194"/>
      <c r="GCX194"/>
      <c r="GCY194"/>
      <c r="GCZ194"/>
      <c r="GDA194"/>
      <c r="GDB194"/>
      <c r="GDC194"/>
      <c r="GDD194"/>
      <c r="GDE194"/>
      <c r="GDF194"/>
      <c r="GDG194"/>
      <c r="GDH194"/>
      <c r="GDI194"/>
      <c r="GDJ194"/>
      <c r="GDK194"/>
      <c r="GDL194"/>
      <c r="GDM194"/>
      <c r="GDN194"/>
      <c r="GDO194"/>
      <c r="GDP194"/>
      <c r="GDQ194"/>
      <c r="GDR194"/>
      <c r="GDS194"/>
      <c r="GDT194"/>
      <c r="GDU194"/>
      <c r="GDV194"/>
      <c r="GDW194"/>
      <c r="GDX194"/>
      <c r="GDY194"/>
      <c r="GDZ194"/>
      <c r="GEA194"/>
      <c r="GEB194"/>
      <c r="GEC194"/>
      <c r="GED194"/>
      <c r="GEE194"/>
      <c r="GEF194"/>
      <c r="GEG194"/>
      <c r="GEH194"/>
      <c r="GEI194"/>
      <c r="GEJ194"/>
      <c r="GEK194"/>
      <c r="GEL194"/>
      <c r="GEM194"/>
      <c r="GEN194"/>
      <c r="GEO194"/>
      <c r="GEP194"/>
      <c r="GEQ194"/>
      <c r="GER194"/>
      <c r="GES194"/>
      <c r="GET194"/>
      <c r="GEU194"/>
      <c r="GEV194"/>
      <c r="GEW194"/>
      <c r="GEX194"/>
      <c r="GEY194"/>
      <c r="GEZ194"/>
      <c r="GFA194"/>
      <c r="GFB194"/>
      <c r="GFC194"/>
      <c r="GFD194"/>
      <c r="GFE194"/>
      <c r="GFF194"/>
      <c r="GFG194"/>
      <c r="GFH194"/>
      <c r="GFI194"/>
      <c r="GFJ194"/>
      <c r="GFK194"/>
      <c r="GFL194"/>
      <c r="GFM194"/>
      <c r="GFN194"/>
      <c r="GFO194"/>
      <c r="GFP194"/>
      <c r="GFQ194"/>
      <c r="GFR194"/>
      <c r="GFS194"/>
      <c r="GFT194"/>
      <c r="GFU194"/>
      <c r="GFV194"/>
      <c r="GFW194"/>
      <c r="GFX194"/>
      <c r="GFY194"/>
      <c r="GFZ194"/>
      <c r="GGA194"/>
      <c r="GGB194"/>
      <c r="GGC194"/>
      <c r="GGD194"/>
      <c r="GGE194"/>
      <c r="GGF194"/>
      <c r="GGG194"/>
      <c r="GGH194"/>
      <c r="GGI194"/>
      <c r="GGJ194"/>
      <c r="GGK194"/>
      <c r="GGL194"/>
      <c r="GGM194"/>
      <c r="GGN194"/>
      <c r="GGO194"/>
      <c r="GGP194"/>
      <c r="GGQ194"/>
      <c r="GGR194"/>
      <c r="GGS194"/>
      <c r="GGT194"/>
      <c r="GGU194"/>
      <c r="GGV194"/>
      <c r="GGW194"/>
      <c r="GGX194"/>
      <c r="GGY194"/>
      <c r="GGZ194"/>
      <c r="GHA194"/>
      <c r="GHB194"/>
      <c r="GHC194"/>
      <c r="GHD194"/>
      <c r="GHE194"/>
      <c r="GHF194"/>
      <c r="GHG194"/>
      <c r="GHH194"/>
      <c r="GHI194"/>
      <c r="GHJ194"/>
      <c r="GHK194"/>
      <c r="GHL194"/>
      <c r="GHM194"/>
      <c r="GHN194"/>
      <c r="GHO194"/>
      <c r="GHP194"/>
      <c r="GHQ194"/>
      <c r="GHR194"/>
      <c r="GHS194"/>
      <c r="GHT194"/>
      <c r="GHU194"/>
      <c r="GHV194"/>
      <c r="GHW194"/>
      <c r="GHX194"/>
      <c r="GHY194"/>
      <c r="GHZ194"/>
      <c r="GIA194"/>
      <c r="GIB194"/>
      <c r="GIC194"/>
      <c r="GID194"/>
      <c r="GIE194"/>
      <c r="GIF194"/>
      <c r="GIG194"/>
      <c r="GIH194"/>
      <c r="GII194"/>
      <c r="GIJ194"/>
      <c r="GIK194"/>
      <c r="GIL194"/>
      <c r="GIM194"/>
      <c r="GIN194"/>
      <c r="GIO194"/>
      <c r="GIP194"/>
      <c r="GIQ194"/>
      <c r="GIR194"/>
      <c r="GIS194"/>
      <c r="GIT194"/>
      <c r="GIU194"/>
      <c r="GIV194"/>
      <c r="GIW194"/>
      <c r="GIX194"/>
      <c r="GIY194"/>
      <c r="GIZ194"/>
      <c r="GJA194"/>
      <c r="GJB194"/>
      <c r="GJC194"/>
      <c r="GJD194"/>
      <c r="GJE194"/>
      <c r="GJF194"/>
      <c r="GJG194"/>
      <c r="GJH194"/>
      <c r="GJI194"/>
      <c r="GJJ194"/>
      <c r="GJK194"/>
      <c r="GJL194"/>
      <c r="GJM194"/>
      <c r="GJN194"/>
      <c r="GJO194"/>
      <c r="GJP194"/>
      <c r="GJQ194"/>
      <c r="GJR194"/>
      <c r="GJS194"/>
      <c r="GJT194"/>
      <c r="GJU194"/>
      <c r="GJV194"/>
      <c r="GJW194"/>
      <c r="GJX194"/>
      <c r="GJY194"/>
      <c r="GJZ194"/>
      <c r="GKA194"/>
      <c r="GKB194"/>
      <c r="GKC194"/>
      <c r="GKD194"/>
      <c r="GKE194"/>
      <c r="GKF194"/>
      <c r="GKG194"/>
      <c r="GKH194"/>
      <c r="GKI194"/>
      <c r="GKJ194"/>
      <c r="GKK194"/>
      <c r="GKL194"/>
      <c r="GKM194"/>
      <c r="GKN194"/>
      <c r="GKO194"/>
      <c r="GKP194"/>
      <c r="GKQ194"/>
      <c r="GKR194"/>
      <c r="GKS194"/>
      <c r="GKT194"/>
      <c r="GKU194"/>
      <c r="GKV194"/>
      <c r="GKW194"/>
      <c r="GKX194"/>
      <c r="GKY194"/>
      <c r="GKZ194"/>
      <c r="GLA194"/>
      <c r="GLB194"/>
      <c r="GLC194"/>
      <c r="GLD194"/>
      <c r="GLE194"/>
      <c r="GLF194"/>
      <c r="GLG194"/>
      <c r="GLH194"/>
      <c r="GLI194"/>
      <c r="GLJ194"/>
      <c r="GLK194"/>
      <c r="GLL194"/>
      <c r="GLM194"/>
      <c r="GLN194"/>
      <c r="GLO194"/>
      <c r="GLP194"/>
      <c r="GLQ194"/>
      <c r="GLR194"/>
      <c r="GLS194"/>
      <c r="GLT194"/>
      <c r="GLU194"/>
      <c r="GLV194"/>
      <c r="GLW194"/>
      <c r="GLX194"/>
      <c r="GLY194"/>
      <c r="GLZ194"/>
      <c r="GMA194"/>
      <c r="GMB194"/>
      <c r="GMC194"/>
      <c r="GMD194"/>
      <c r="GME194"/>
      <c r="GMF194"/>
      <c r="GMG194"/>
      <c r="GMH194"/>
      <c r="GMI194"/>
      <c r="GMJ194"/>
      <c r="GMK194"/>
      <c r="GML194"/>
      <c r="GMM194"/>
      <c r="GMN194"/>
      <c r="GMO194"/>
      <c r="GMP194"/>
      <c r="GMQ194"/>
      <c r="GMR194"/>
      <c r="GMS194"/>
      <c r="GMT194"/>
      <c r="GMU194"/>
      <c r="GMV194"/>
      <c r="GMW194"/>
      <c r="GMX194"/>
      <c r="GMY194"/>
      <c r="GMZ194"/>
      <c r="GNA194"/>
      <c r="GNB194"/>
      <c r="GNC194"/>
      <c r="GND194"/>
      <c r="GNE194"/>
      <c r="GNF194"/>
      <c r="GNG194"/>
      <c r="GNH194"/>
      <c r="GNI194"/>
      <c r="GNJ194"/>
      <c r="GNK194"/>
      <c r="GNL194"/>
      <c r="GNM194"/>
      <c r="GNN194"/>
      <c r="GNO194"/>
      <c r="GNP194"/>
      <c r="GNQ194"/>
      <c r="GNR194"/>
      <c r="GNS194"/>
      <c r="GNT194"/>
      <c r="GNU194"/>
      <c r="GNV194"/>
      <c r="GNW194"/>
      <c r="GNX194"/>
      <c r="GNY194"/>
      <c r="GNZ194"/>
      <c r="GOA194"/>
      <c r="GOB194"/>
      <c r="GOC194"/>
      <c r="GOD194"/>
      <c r="GOE194"/>
      <c r="GOF194"/>
      <c r="GOG194"/>
      <c r="GOH194"/>
      <c r="GOI194"/>
      <c r="GOJ194"/>
      <c r="GOK194"/>
      <c r="GOL194"/>
      <c r="GOM194"/>
      <c r="GON194"/>
      <c r="GOO194"/>
      <c r="GOP194"/>
      <c r="GOQ194"/>
      <c r="GOR194"/>
      <c r="GOS194"/>
      <c r="GOT194"/>
      <c r="GOU194"/>
      <c r="GOV194"/>
      <c r="GOW194"/>
      <c r="GOX194"/>
      <c r="GOY194"/>
      <c r="GOZ194"/>
      <c r="GPA194"/>
      <c r="GPB194"/>
      <c r="GPC194"/>
      <c r="GPD194"/>
      <c r="GPE194"/>
      <c r="GPF194"/>
      <c r="GPG194"/>
      <c r="GPH194"/>
      <c r="GPI194"/>
      <c r="GPJ194"/>
      <c r="GPK194"/>
      <c r="GPL194"/>
      <c r="GPM194"/>
      <c r="GPN194"/>
      <c r="GPO194"/>
      <c r="GPP194"/>
      <c r="GPQ194"/>
      <c r="GPR194"/>
      <c r="GPS194"/>
      <c r="GPT194"/>
      <c r="GPU194"/>
      <c r="GPV194"/>
      <c r="GPW194"/>
      <c r="GPX194"/>
      <c r="GPY194"/>
      <c r="GPZ194"/>
      <c r="GQA194"/>
      <c r="GQB194"/>
      <c r="GQC194"/>
      <c r="GQD194"/>
      <c r="GQE194"/>
      <c r="GQF194"/>
      <c r="GQG194"/>
      <c r="GQH194"/>
      <c r="GQI194"/>
      <c r="GQJ194"/>
      <c r="GQK194"/>
      <c r="GQL194"/>
      <c r="GQM194"/>
      <c r="GQN194"/>
      <c r="GQO194"/>
      <c r="GQP194"/>
      <c r="GQQ194"/>
      <c r="GQR194"/>
      <c r="GQS194"/>
      <c r="GQT194"/>
      <c r="GQU194"/>
      <c r="GQV194"/>
      <c r="GQW194"/>
      <c r="GQX194"/>
      <c r="GQY194"/>
      <c r="GQZ194"/>
      <c r="GRA194"/>
      <c r="GRB194"/>
      <c r="GRC194"/>
      <c r="GRD194"/>
      <c r="GRE194"/>
      <c r="GRF194"/>
      <c r="GRG194"/>
      <c r="GRH194"/>
      <c r="GRI194"/>
      <c r="GRJ194"/>
      <c r="GRK194"/>
      <c r="GRL194"/>
      <c r="GRM194"/>
      <c r="GRN194"/>
      <c r="GRO194"/>
      <c r="GRP194"/>
      <c r="GRQ194"/>
      <c r="GRR194"/>
      <c r="GRS194"/>
      <c r="GRT194"/>
      <c r="GRU194"/>
      <c r="GRV194"/>
      <c r="GRW194"/>
      <c r="GRX194"/>
      <c r="GRY194"/>
      <c r="GRZ194"/>
      <c r="GSA194"/>
      <c r="GSB194"/>
      <c r="GSC194"/>
      <c r="GSD194"/>
      <c r="GSE194"/>
      <c r="GSF194"/>
      <c r="GSG194"/>
      <c r="GSH194"/>
      <c r="GSI194"/>
      <c r="GSJ194"/>
      <c r="GSK194"/>
      <c r="GSL194"/>
      <c r="GSM194"/>
      <c r="GSN194"/>
      <c r="GSO194"/>
      <c r="GSP194"/>
      <c r="GSQ194"/>
      <c r="GSR194"/>
      <c r="GSS194"/>
      <c r="GST194"/>
      <c r="GSU194"/>
      <c r="GSV194"/>
      <c r="GSW194"/>
      <c r="GSX194"/>
      <c r="GSY194"/>
      <c r="GSZ194"/>
      <c r="GTA194"/>
      <c r="GTB194"/>
      <c r="GTC194"/>
      <c r="GTD194"/>
      <c r="GTE194"/>
      <c r="GTF194"/>
      <c r="GTG194"/>
      <c r="GTH194"/>
      <c r="GTI194"/>
      <c r="GTJ194"/>
      <c r="GTK194"/>
      <c r="GTL194"/>
      <c r="GTM194"/>
      <c r="GTN194"/>
      <c r="GTO194"/>
      <c r="GTP194"/>
      <c r="GTQ194"/>
      <c r="GTR194"/>
      <c r="GTS194"/>
      <c r="GTT194"/>
      <c r="GTU194"/>
      <c r="GTV194"/>
      <c r="GTW194"/>
      <c r="GTX194"/>
      <c r="GTY194"/>
      <c r="GTZ194"/>
      <c r="GUA194"/>
      <c r="GUB194"/>
      <c r="GUC194"/>
      <c r="GUD194"/>
      <c r="GUE194"/>
      <c r="GUF194"/>
      <c r="GUG194"/>
      <c r="GUH194"/>
      <c r="GUI194"/>
      <c r="GUJ194"/>
      <c r="GUK194"/>
      <c r="GUL194"/>
      <c r="GUM194"/>
      <c r="GUN194"/>
      <c r="GUO194"/>
      <c r="GUP194"/>
      <c r="GUQ194"/>
      <c r="GUR194"/>
      <c r="GUS194"/>
      <c r="GUT194"/>
      <c r="GUU194"/>
      <c r="GUV194"/>
      <c r="GUW194"/>
      <c r="GUX194"/>
      <c r="GUY194"/>
      <c r="GUZ194"/>
      <c r="GVA194"/>
      <c r="GVB194"/>
      <c r="GVC194"/>
      <c r="GVD194"/>
      <c r="GVE194"/>
      <c r="GVF194"/>
      <c r="GVG194"/>
      <c r="GVH194"/>
      <c r="GVI194"/>
      <c r="GVJ194"/>
      <c r="GVK194"/>
      <c r="GVL194"/>
      <c r="GVM194"/>
      <c r="GVN194"/>
      <c r="GVO194"/>
      <c r="GVP194"/>
      <c r="GVQ194"/>
      <c r="GVR194"/>
      <c r="GVS194"/>
      <c r="GVT194"/>
      <c r="GVU194"/>
      <c r="GVV194"/>
      <c r="GVW194"/>
      <c r="GVX194"/>
      <c r="GVY194"/>
      <c r="GVZ194"/>
      <c r="GWA194"/>
      <c r="GWB194"/>
      <c r="GWC194"/>
      <c r="GWD194"/>
      <c r="GWE194"/>
      <c r="GWF194"/>
      <c r="GWG194"/>
      <c r="GWH194"/>
      <c r="GWI194"/>
      <c r="GWJ194"/>
      <c r="GWK194"/>
      <c r="GWL194"/>
      <c r="GWM194"/>
      <c r="GWN194"/>
      <c r="GWO194"/>
      <c r="GWP194"/>
      <c r="GWQ194"/>
      <c r="GWR194"/>
      <c r="GWS194"/>
      <c r="GWT194"/>
      <c r="GWU194"/>
      <c r="GWV194"/>
      <c r="GWW194"/>
      <c r="GWX194"/>
      <c r="GWY194"/>
      <c r="GWZ194"/>
      <c r="GXA194"/>
      <c r="GXB194"/>
      <c r="GXC194"/>
      <c r="GXD194"/>
      <c r="GXE194"/>
      <c r="GXF194"/>
      <c r="GXG194"/>
      <c r="GXH194"/>
      <c r="GXI194"/>
      <c r="GXJ194"/>
      <c r="GXK194"/>
      <c r="GXL194"/>
      <c r="GXM194"/>
      <c r="GXN194"/>
      <c r="GXO194"/>
      <c r="GXP194"/>
      <c r="GXQ194"/>
      <c r="GXR194"/>
      <c r="GXS194"/>
      <c r="GXT194"/>
      <c r="GXU194"/>
      <c r="GXV194"/>
      <c r="GXW194"/>
      <c r="GXX194"/>
      <c r="GXY194"/>
      <c r="GXZ194"/>
      <c r="GYA194"/>
      <c r="GYB194"/>
      <c r="GYC194"/>
      <c r="GYD194"/>
      <c r="GYE194"/>
      <c r="GYF194"/>
      <c r="GYG194"/>
      <c r="GYH194"/>
      <c r="GYI194"/>
      <c r="GYJ194"/>
      <c r="GYK194"/>
      <c r="GYL194"/>
      <c r="GYM194"/>
      <c r="GYN194"/>
      <c r="GYO194"/>
      <c r="GYP194"/>
      <c r="GYQ194"/>
      <c r="GYR194"/>
      <c r="GYS194"/>
      <c r="GYT194"/>
      <c r="GYU194"/>
      <c r="GYV194"/>
      <c r="GYW194"/>
      <c r="GYX194"/>
      <c r="GYY194"/>
      <c r="GYZ194"/>
      <c r="GZA194"/>
      <c r="GZB194"/>
      <c r="GZC194"/>
      <c r="GZD194"/>
      <c r="GZE194"/>
      <c r="GZF194"/>
      <c r="GZG194"/>
      <c r="GZH194"/>
      <c r="GZI194"/>
      <c r="GZJ194"/>
      <c r="GZK194"/>
      <c r="GZL194"/>
      <c r="GZM194"/>
      <c r="GZN194"/>
      <c r="GZO194"/>
      <c r="GZP194"/>
      <c r="GZQ194"/>
      <c r="GZR194"/>
      <c r="GZS194"/>
      <c r="GZT194"/>
      <c r="GZU194"/>
      <c r="GZV194"/>
      <c r="GZW194"/>
      <c r="GZX194"/>
      <c r="GZY194"/>
      <c r="GZZ194"/>
      <c r="HAA194"/>
      <c r="HAB194"/>
      <c r="HAC194"/>
      <c r="HAD194"/>
      <c r="HAE194"/>
      <c r="HAF194"/>
      <c r="HAG194"/>
      <c r="HAH194"/>
      <c r="HAI194"/>
      <c r="HAJ194"/>
      <c r="HAK194"/>
      <c r="HAL194"/>
      <c r="HAM194"/>
      <c r="HAN194"/>
      <c r="HAO194"/>
      <c r="HAP194"/>
      <c r="HAQ194"/>
      <c r="HAR194"/>
      <c r="HAS194"/>
      <c r="HAT194"/>
      <c r="HAU194"/>
      <c r="HAV194"/>
      <c r="HAW194"/>
      <c r="HAX194"/>
      <c r="HAY194"/>
      <c r="HAZ194"/>
      <c r="HBA194"/>
      <c r="HBB194"/>
      <c r="HBC194"/>
      <c r="HBD194"/>
      <c r="HBE194"/>
      <c r="HBF194"/>
      <c r="HBG194"/>
      <c r="HBH194"/>
      <c r="HBI194"/>
      <c r="HBJ194"/>
      <c r="HBK194"/>
      <c r="HBL194"/>
      <c r="HBM194"/>
      <c r="HBN194"/>
      <c r="HBO194"/>
      <c r="HBP194"/>
      <c r="HBQ194"/>
      <c r="HBR194"/>
      <c r="HBS194"/>
      <c r="HBT194"/>
      <c r="HBU194"/>
      <c r="HBV194"/>
      <c r="HBW194"/>
      <c r="HBX194"/>
      <c r="HBY194"/>
      <c r="HBZ194"/>
      <c r="HCA194"/>
      <c r="HCB194"/>
      <c r="HCC194"/>
      <c r="HCD194"/>
      <c r="HCE194"/>
      <c r="HCF194"/>
      <c r="HCG194"/>
      <c r="HCH194"/>
      <c r="HCI194"/>
      <c r="HCJ194"/>
      <c r="HCK194"/>
      <c r="HCL194"/>
      <c r="HCM194"/>
      <c r="HCN194"/>
      <c r="HCO194"/>
      <c r="HCP194"/>
      <c r="HCQ194"/>
      <c r="HCR194"/>
      <c r="HCS194"/>
      <c r="HCT194"/>
      <c r="HCU194"/>
      <c r="HCV194"/>
      <c r="HCW194"/>
      <c r="HCX194"/>
      <c r="HCY194"/>
      <c r="HCZ194"/>
      <c r="HDA194"/>
      <c r="HDB194"/>
      <c r="HDC194"/>
      <c r="HDD194"/>
      <c r="HDE194"/>
      <c r="HDF194"/>
      <c r="HDG194"/>
      <c r="HDH194"/>
      <c r="HDI194"/>
      <c r="HDJ194"/>
      <c r="HDK194"/>
      <c r="HDL194"/>
      <c r="HDM194"/>
      <c r="HDN194"/>
      <c r="HDO194"/>
      <c r="HDP194"/>
      <c r="HDQ194"/>
      <c r="HDR194"/>
      <c r="HDS194"/>
      <c r="HDT194"/>
      <c r="HDU194"/>
      <c r="HDV194"/>
      <c r="HDW194"/>
      <c r="HDX194"/>
      <c r="HDY194"/>
      <c r="HDZ194"/>
      <c r="HEA194"/>
      <c r="HEB194"/>
      <c r="HEC194"/>
      <c r="HED194"/>
      <c r="HEE194"/>
      <c r="HEF194"/>
      <c r="HEG194"/>
      <c r="HEH194"/>
      <c r="HEI194"/>
      <c r="HEJ194"/>
      <c r="HEK194"/>
      <c r="HEL194"/>
      <c r="HEM194"/>
      <c r="HEN194"/>
      <c r="HEO194"/>
      <c r="HEP194"/>
      <c r="HEQ194"/>
      <c r="HER194"/>
      <c r="HES194"/>
      <c r="HET194"/>
      <c r="HEU194"/>
      <c r="HEV194"/>
      <c r="HEW194"/>
      <c r="HEX194"/>
      <c r="HEY194"/>
      <c r="HEZ194"/>
      <c r="HFA194"/>
      <c r="HFB194"/>
      <c r="HFC194"/>
      <c r="HFD194"/>
      <c r="HFE194"/>
      <c r="HFF194"/>
      <c r="HFG194"/>
      <c r="HFH194"/>
      <c r="HFI194"/>
      <c r="HFJ194"/>
      <c r="HFK194"/>
      <c r="HFL194"/>
      <c r="HFM194"/>
      <c r="HFN194"/>
      <c r="HFO194"/>
      <c r="HFP194"/>
      <c r="HFQ194"/>
      <c r="HFR194"/>
      <c r="HFS194"/>
      <c r="HFT194"/>
      <c r="HFU194"/>
      <c r="HFV194"/>
      <c r="HFW194"/>
      <c r="HFX194"/>
      <c r="HFY194"/>
      <c r="HFZ194"/>
      <c r="HGA194"/>
      <c r="HGB194"/>
      <c r="HGC194"/>
      <c r="HGD194"/>
      <c r="HGE194"/>
      <c r="HGF194"/>
      <c r="HGG194"/>
      <c r="HGH194"/>
      <c r="HGI194"/>
      <c r="HGJ194"/>
      <c r="HGK194"/>
      <c r="HGL194"/>
      <c r="HGM194"/>
      <c r="HGN194"/>
      <c r="HGO194"/>
      <c r="HGP194"/>
      <c r="HGQ194"/>
      <c r="HGR194"/>
      <c r="HGS194"/>
      <c r="HGT194"/>
      <c r="HGU194"/>
      <c r="HGV194"/>
      <c r="HGW194"/>
      <c r="HGX194"/>
      <c r="HGY194"/>
      <c r="HGZ194"/>
      <c r="HHA194"/>
      <c r="HHB194"/>
      <c r="HHC194"/>
      <c r="HHD194"/>
      <c r="HHE194"/>
      <c r="HHF194"/>
      <c r="HHG194"/>
      <c r="HHH194"/>
      <c r="HHI194"/>
      <c r="HHJ194"/>
      <c r="HHK194"/>
      <c r="HHL194"/>
      <c r="HHM194"/>
      <c r="HHN194"/>
      <c r="HHO194"/>
      <c r="HHP194"/>
      <c r="HHQ194"/>
      <c r="HHR194"/>
      <c r="HHS194"/>
      <c r="HHT194"/>
      <c r="HHU194"/>
      <c r="HHV194"/>
      <c r="HHW194"/>
      <c r="HHX194"/>
      <c r="HHY194"/>
      <c r="HHZ194"/>
      <c r="HIA194"/>
      <c r="HIB194"/>
      <c r="HIC194"/>
      <c r="HID194"/>
      <c r="HIE194"/>
      <c r="HIF194"/>
      <c r="HIG194"/>
      <c r="HIH194"/>
      <c r="HII194"/>
      <c r="HIJ194"/>
      <c r="HIK194"/>
      <c r="HIL194"/>
      <c r="HIM194"/>
      <c r="HIN194"/>
      <c r="HIO194"/>
      <c r="HIP194"/>
      <c r="HIQ194"/>
      <c r="HIR194"/>
      <c r="HIS194"/>
      <c r="HIT194"/>
      <c r="HIU194"/>
      <c r="HIV194"/>
      <c r="HIW194"/>
      <c r="HIX194"/>
      <c r="HIY194"/>
      <c r="HIZ194"/>
      <c r="HJA194"/>
      <c r="HJB194"/>
      <c r="HJC194"/>
      <c r="HJD194"/>
      <c r="HJE194"/>
      <c r="HJF194"/>
      <c r="HJG194"/>
      <c r="HJH194"/>
      <c r="HJI194"/>
      <c r="HJJ194"/>
      <c r="HJK194"/>
      <c r="HJL194"/>
      <c r="HJM194"/>
      <c r="HJN194"/>
      <c r="HJO194"/>
      <c r="HJP194"/>
      <c r="HJQ194"/>
      <c r="HJR194"/>
      <c r="HJS194"/>
      <c r="HJT194"/>
      <c r="HJU194"/>
      <c r="HJV194"/>
      <c r="HJW194"/>
      <c r="HJX194"/>
      <c r="HJY194"/>
      <c r="HJZ194"/>
      <c r="HKA194"/>
      <c r="HKB194"/>
      <c r="HKC194"/>
      <c r="HKD194"/>
      <c r="HKE194"/>
      <c r="HKF194"/>
      <c r="HKG194"/>
      <c r="HKH194"/>
      <c r="HKI194"/>
      <c r="HKJ194"/>
      <c r="HKK194"/>
      <c r="HKL194"/>
      <c r="HKM194"/>
      <c r="HKN194"/>
      <c r="HKO194"/>
      <c r="HKP194"/>
      <c r="HKQ194"/>
      <c r="HKR194"/>
      <c r="HKS194"/>
      <c r="HKT194"/>
      <c r="HKU194"/>
      <c r="HKV194"/>
      <c r="HKW194"/>
      <c r="HKX194"/>
      <c r="HKY194"/>
      <c r="HKZ194"/>
      <c r="HLA194"/>
      <c r="HLB194"/>
      <c r="HLC194"/>
      <c r="HLD194"/>
      <c r="HLE194"/>
      <c r="HLF194"/>
      <c r="HLG194"/>
      <c r="HLH194"/>
      <c r="HLI194"/>
      <c r="HLJ194"/>
      <c r="HLK194"/>
      <c r="HLL194"/>
      <c r="HLM194"/>
      <c r="HLN194"/>
      <c r="HLO194"/>
      <c r="HLP194"/>
      <c r="HLQ194"/>
      <c r="HLR194"/>
      <c r="HLS194"/>
      <c r="HLT194"/>
      <c r="HLU194"/>
      <c r="HLV194"/>
      <c r="HLW194"/>
      <c r="HLX194"/>
      <c r="HLY194"/>
      <c r="HLZ194"/>
      <c r="HMA194"/>
      <c r="HMB194"/>
      <c r="HMC194"/>
      <c r="HMD194"/>
      <c r="HME194"/>
      <c r="HMF194"/>
      <c r="HMG194"/>
      <c r="HMH194"/>
      <c r="HMI194"/>
      <c r="HMJ194"/>
      <c r="HMK194"/>
      <c r="HML194"/>
      <c r="HMM194"/>
      <c r="HMN194"/>
      <c r="HMO194"/>
      <c r="HMP194"/>
      <c r="HMQ194"/>
      <c r="HMR194"/>
      <c r="HMS194"/>
      <c r="HMT194"/>
      <c r="HMU194"/>
      <c r="HMV194"/>
      <c r="HMW194"/>
      <c r="HMX194"/>
      <c r="HMY194"/>
      <c r="HMZ194"/>
      <c r="HNA194"/>
      <c r="HNB194"/>
      <c r="HNC194"/>
      <c r="HND194"/>
      <c r="HNE194"/>
      <c r="HNF194"/>
      <c r="HNG194"/>
      <c r="HNH194"/>
      <c r="HNI194"/>
      <c r="HNJ194"/>
      <c r="HNK194"/>
      <c r="HNL194"/>
      <c r="HNM194"/>
      <c r="HNN194"/>
      <c r="HNO194"/>
      <c r="HNP194"/>
      <c r="HNQ194"/>
      <c r="HNR194"/>
      <c r="HNS194"/>
      <c r="HNT194"/>
      <c r="HNU194"/>
      <c r="HNV194"/>
      <c r="HNW194"/>
      <c r="HNX194"/>
      <c r="HNY194"/>
      <c r="HNZ194"/>
      <c r="HOA194"/>
      <c r="HOB194"/>
      <c r="HOC194"/>
      <c r="HOD194"/>
      <c r="HOE194"/>
      <c r="HOF194"/>
      <c r="HOG194"/>
      <c r="HOH194"/>
      <c r="HOI194"/>
      <c r="HOJ194"/>
      <c r="HOK194"/>
      <c r="HOL194"/>
      <c r="HOM194"/>
      <c r="HON194"/>
      <c r="HOO194"/>
      <c r="HOP194"/>
      <c r="HOQ194"/>
      <c r="HOR194"/>
      <c r="HOS194"/>
      <c r="HOT194"/>
      <c r="HOU194"/>
      <c r="HOV194"/>
      <c r="HOW194"/>
      <c r="HOX194"/>
      <c r="HOY194"/>
      <c r="HOZ194"/>
      <c r="HPA194"/>
      <c r="HPB194"/>
      <c r="HPC194"/>
      <c r="HPD194"/>
      <c r="HPE194"/>
      <c r="HPF194"/>
      <c r="HPG194"/>
      <c r="HPH194"/>
      <c r="HPI194"/>
      <c r="HPJ194"/>
      <c r="HPK194"/>
      <c r="HPL194"/>
      <c r="HPM194"/>
      <c r="HPN194"/>
      <c r="HPO194"/>
      <c r="HPP194"/>
      <c r="HPQ194"/>
      <c r="HPR194"/>
      <c r="HPS194"/>
      <c r="HPT194"/>
      <c r="HPU194"/>
      <c r="HPV194"/>
      <c r="HPW194"/>
      <c r="HPX194"/>
      <c r="HPY194"/>
      <c r="HPZ194"/>
      <c r="HQA194"/>
      <c r="HQB194"/>
      <c r="HQC194"/>
      <c r="HQD194"/>
      <c r="HQE194"/>
      <c r="HQF194"/>
      <c r="HQG194"/>
      <c r="HQH194"/>
      <c r="HQI194"/>
      <c r="HQJ194"/>
      <c r="HQK194"/>
      <c r="HQL194"/>
      <c r="HQM194"/>
      <c r="HQN194"/>
      <c r="HQO194"/>
      <c r="HQP194"/>
      <c r="HQQ194"/>
      <c r="HQR194"/>
      <c r="HQS194"/>
      <c r="HQT194"/>
      <c r="HQU194"/>
      <c r="HQV194"/>
      <c r="HQW194"/>
      <c r="HQX194"/>
      <c r="HQY194"/>
      <c r="HQZ194"/>
      <c r="HRA194"/>
      <c r="HRB194"/>
      <c r="HRC194"/>
      <c r="HRD194"/>
      <c r="HRE194"/>
      <c r="HRF194"/>
      <c r="HRG194"/>
      <c r="HRH194"/>
      <c r="HRI194"/>
      <c r="HRJ194"/>
      <c r="HRK194"/>
      <c r="HRL194"/>
      <c r="HRM194"/>
      <c r="HRN194"/>
      <c r="HRO194"/>
      <c r="HRP194"/>
      <c r="HRQ194"/>
      <c r="HRR194"/>
      <c r="HRS194"/>
      <c r="HRT194"/>
      <c r="HRU194"/>
      <c r="HRV194"/>
      <c r="HRW194"/>
      <c r="HRX194"/>
      <c r="HRY194"/>
      <c r="HRZ194"/>
      <c r="HSA194"/>
      <c r="HSB194"/>
      <c r="HSC194"/>
      <c r="HSD194"/>
      <c r="HSE194"/>
      <c r="HSF194"/>
      <c r="HSG194"/>
      <c r="HSH194"/>
      <c r="HSI194"/>
      <c r="HSJ194"/>
      <c r="HSK194"/>
      <c r="HSL194"/>
      <c r="HSM194"/>
      <c r="HSN194"/>
      <c r="HSO194"/>
      <c r="HSP194"/>
      <c r="HSQ194"/>
      <c r="HSR194"/>
      <c r="HSS194"/>
      <c r="HST194"/>
      <c r="HSU194"/>
      <c r="HSV194"/>
      <c r="HSW194"/>
      <c r="HSX194"/>
      <c r="HSY194"/>
      <c r="HSZ194"/>
      <c r="HTA194"/>
      <c r="HTB194"/>
      <c r="HTC194"/>
      <c r="HTD194"/>
      <c r="HTE194"/>
      <c r="HTF194"/>
      <c r="HTG194"/>
      <c r="HTH194"/>
      <c r="HTI194"/>
      <c r="HTJ194"/>
      <c r="HTK194"/>
      <c r="HTL194"/>
      <c r="HTM194"/>
      <c r="HTN194"/>
      <c r="HTO194"/>
      <c r="HTP194"/>
      <c r="HTQ194"/>
      <c r="HTR194"/>
      <c r="HTS194"/>
      <c r="HTT194"/>
      <c r="HTU194"/>
      <c r="HTV194"/>
      <c r="HTW194"/>
      <c r="HTX194"/>
      <c r="HTY194"/>
      <c r="HTZ194"/>
      <c r="HUA194"/>
      <c r="HUB194"/>
      <c r="HUC194"/>
      <c r="HUD194"/>
      <c r="HUE194"/>
      <c r="HUF194"/>
      <c r="HUG194"/>
      <c r="HUH194"/>
      <c r="HUI194"/>
      <c r="HUJ194"/>
      <c r="HUK194"/>
      <c r="HUL194"/>
      <c r="HUM194"/>
      <c r="HUN194"/>
      <c r="HUO194"/>
      <c r="HUP194"/>
      <c r="HUQ194"/>
      <c r="HUR194"/>
      <c r="HUS194"/>
      <c r="HUT194"/>
      <c r="HUU194"/>
      <c r="HUV194"/>
      <c r="HUW194"/>
      <c r="HUX194"/>
      <c r="HUY194"/>
      <c r="HUZ194"/>
      <c r="HVA194"/>
      <c r="HVB194"/>
      <c r="HVC194"/>
      <c r="HVD194"/>
      <c r="HVE194"/>
      <c r="HVF194"/>
      <c r="HVG194"/>
      <c r="HVH194"/>
      <c r="HVI194"/>
      <c r="HVJ194"/>
      <c r="HVK194"/>
      <c r="HVL194"/>
      <c r="HVM194"/>
      <c r="HVN194"/>
      <c r="HVO194"/>
      <c r="HVP194"/>
      <c r="HVQ194"/>
      <c r="HVR194"/>
      <c r="HVS194"/>
      <c r="HVT194"/>
      <c r="HVU194"/>
      <c r="HVV194"/>
      <c r="HVW194"/>
      <c r="HVX194"/>
      <c r="HVY194"/>
      <c r="HVZ194"/>
      <c r="HWA194"/>
      <c r="HWB194"/>
      <c r="HWC194"/>
      <c r="HWD194"/>
      <c r="HWE194"/>
      <c r="HWF194"/>
      <c r="HWG194"/>
      <c r="HWH194"/>
      <c r="HWI194"/>
      <c r="HWJ194"/>
      <c r="HWK194"/>
      <c r="HWL194"/>
      <c r="HWM194"/>
      <c r="HWN194"/>
      <c r="HWO194"/>
      <c r="HWP194"/>
      <c r="HWQ194"/>
      <c r="HWR194"/>
      <c r="HWS194"/>
      <c r="HWT194"/>
      <c r="HWU194"/>
      <c r="HWV194"/>
      <c r="HWW194"/>
      <c r="HWX194"/>
      <c r="HWY194"/>
      <c r="HWZ194"/>
      <c r="HXA194"/>
      <c r="HXB194"/>
      <c r="HXC194"/>
      <c r="HXD194"/>
      <c r="HXE194"/>
      <c r="HXF194"/>
      <c r="HXG194"/>
      <c r="HXH194"/>
      <c r="HXI194"/>
      <c r="HXJ194"/>
      <c r="HXK194"/>
      <c r="HXL194"/>
      <c r="HXM194"/>
      <c r="HXN194"/>
      <c r="HXO194"/>
      <c r="HXP194"/>
      <c r="HXQ194"/>
      <c r="HXR194"/>
      <c r="HXS194"/>
      <c r="HXT194"/>
      <c r="HXU194"/>
      <c r="HXV194"/>
      <c r="HXW194"/>
      <c r="HXX194"/>
      <c r="HXY194"/>
      <c r="HXZ194"/>
      <c r="HYA194"/>
      <c r="HYB194"/>
      <c r="HYC194"/>
      <c r="HYD194"/>
      <c r="HYE194"/>
      <c r="HYF194"/>
      <c r="HYG194"/>
      <c r="HYH194"/>
      <c r="HYI194"/>
      <c r="HYJ194"/>
      <c r="HYK194"/>
      <c r="HYL194"/>
      <c r="HYM194"/>
      <c r="HYN194"/>
      <c r="HYO194"/>
      <c r="HYP194"/>
      <c r="HYQ194"/>
      <c r="HYR194"/>
      <c r="HYS194"/>
      <c r="HYT194"/>
      <c r="HYU194"/>
      <c r="HYV194"/>
      <c r="HYW194"/>
      <c r="HYX194"/>
      <c r="HYY194"/>
      <c r="HYZ194"/>
      <c r="HZA194"/>
      <c r="HZB194"/>
      <c r="HZC194"/>
      <c r="HZD194"/>
      <c r="HZE194"/>
      <c r="HZF194"/>
      <c r="HZG194"/>
      <c r="HZH194"/>
      <c r="HZI194"/>
      <c r="HZJ194"/>
      <c r="HZK194"/>
      <c r="HZL194"/>
      <c r="HZM194"/>
      <c r="HZN194"/>
      <c r="HZO194"/>
      <c r="HZP194"/>
      <c r="HZQ194"/>
      <c r="HZR194"/>
      <c r="HZS194"/>
      <c r="HZT194"/>
      <c r="HZU194"/>
      <c r="HZV194"/>
      <c r="HZW194"/>
      <c r="HZX194"/>
      <c r="HZY194"/>
      <c r="HZZ194"/>
      <c r="IAA194"/>
      <c r="IAB194"/>
      <c r="IAC194"/>
      <c r="IAD194"/>
      <c r="IAE194"/>
      <c r="IAF194"/>
      <c r="IAG194"/>
      <c r="IAH194"/>
      <c r="IAI194"/>
      <c r="IAJ194"/>
      <c r="IAK194"/>
      <c r="IAL194"/>
      <c r="IAM194"/>
      <c r="IAN194"/>
      <c r="IAO194"/>
      <c r="IAP194"/>
      <c r="IAQ194"/>
      <c r="IAR194"/>
      <c r="IAS194"/>
      <c r="IAT194"/>
      <c r="IAU194"/>
      <c r="IAV194"/>
      <c r="IAW194"/>
      <c r="IAX194"/>
      <c r="IAY194"/>
      <c r="IAZ194"/>
      <c r="IBA194"/>
      <c r="IBB194"/>
      <c r="IBC194"/>
      <c r="IBD194"/>
      <c r="IBE194"/>
      <c r="IBF194"/>
      <c r="IBG194"/>
      <c r="IBH194"/>
      <c r="IBI194"/>
      <c r="IBJ194"/>
      <c r="IBK194"/>
      <c r="IBL194"/>
      <c r="IBM194"/>
      <c r="IBN194"/>
      <c r="IBO194"/>
      <c r="IBP194"/>
      <c r="IBQ194"/>
      <c r="IBR194"/>
      <c r="IBS194"/>
      <c r="IBT194"/>
      <c r="IBU194"/>
      <c r="IBV194"/>
      <c r="IBW194"/>
      <c r="IBX194"/>
      <c r="IBY194"/>
      <c r="IBZ194"/>
      <c r="ICA194"/>
      <c r="ICB194"/>
      <c r="ICC194"/>
      <c r="ICD194"/>
      <c r="ICE194"/>
      <c r="ICF194"/>
      <c r="ICG194"/>
      <c r="ICH194"/>
      <c r="ICI194"/>
      <c r="ICJ194"/>
      <c r="ICK194"/>
      <c r="ICL194"/>
      <c r="ICM194"/>
      <c r="ICN194"/>
      <c r="ICO194"/>
      <c r="ICP194"/>
      <c r="ICQ194"/>
      <c r="ICR194"/>
      <c r="ICS194"/>
      <c r="ICT194"/>
      <c r="ICU194"/>
      <c r="ICV194"/>
      <c r="ICW194"/>
      <c r="ICX194"/>
      <c r="ICY194"/>
      <c r="ICZ194"/>
      <c r="IDA194"/>
      <c r="IDB194"/>
      <c r="IDC194"/>
      <c r="IDD194"/>
      <c r="IDE194"/>
      <c r="IDF194"/>
      <c r="IDG194"/>
      <c r="IDH194"/>
      <c r="IDI194"/>
      <c r="IDJ194"/>
      <c r="IDK194"/>
      <c r="IDL194"/>
      <c r="IDM194"/>
      <c r="IDN194"/>
      <c r="IDO194"/>
      <c r="IDP194"/>
      <c r="IDQ194"/>
      <c r="IDR194"/>
      <c r="IDS194"/>
      <c r="IDT194"/>
      <c r="IDU194"/>
      <c r="IDV194"/>
      <c r="IDW194"/>
      <c r="IDX194"/>
      <c r="IDY194"/>
      <c r="IDZ194"/>
      <c r="IEA194"/>
      <c r="IEB194"/>
      <c r="IEC194"/>
      <c r="IED194"/>
      <c r="IEE194"/>
      <c r="IEF194"/>
      <c r="IEG194"/>
      <c r="IEH194"/>
      <c r="IEI194"/>
      <c r="IEJ194"/>
      <c r="IEK194"/>
      <c r="IEL194"/>
      <c r="IEM194"/>
      <c r="IEN194"/>
      <c r="IEO194"/>
      <c r="IEP194"/>
      <c r="IEQ194"/>
      <c r="IER194"/>
      <c r="IES194"/>
      <c r="IET194"/>
      <c r="IEU194"/>
      <c r="IEV194"/>
      <c r="IEW194"/>
      <c r="IEX194"/>
      <c r="IEY194"/>
      <c r="IEZ194"/>
      <c r="IFA194"/>
      <c r="IFB194"/>
      <c r="IFC194"/>
      <c r="IFD194"/>
      <c r="IFE194"/>
      <c r="IFF194"/>
      <c r="IFG194"/>
      <c r="IFH194"/>
      <c r="IFI194"/>
      <c r="IFJ194"/>
      <c r="IFK194"/>
      <c r="IFL194"/>
      <c r="IFM194"/>
      <c r="IFN194"/>
      <c r="IFO194"/>
      <c r="IFP194"/>
      <c r="IFQ194"/>
      <c r="IFR194"/>
      <c r="IFS194"/>
      <c r="IFT194"/>
      <c r="IFU194"/>
      <c r="IFV194"/>
      <c r="IFW194"/>
      <c r="IFX194"/>
      <c r="IFY194"/>
      <c r="IFZ194"/>
      <c r="IGA194"/>
      <c r="IGB194"/>
      <c r="IGC194"/>
      <c r="IGD194"/>
      <c r="IGE194"/>
      <c r="IGF194"/>
      <c r="IGG194"/>
      <c r="IGH194"/>
      <c r="IGI194"/>
      <c r="IGJ194"/>
      <c r="IGK194"/>
      <c r="IGL194"/>
      <c r="IGM194"/>
      <c r="IGN194"/>
      <c r="IGO194"/>
      <c r="IGP194"/>
      <c r="IGQ194"/>
      <c r="IGR194"/>
      <c r="IGS194"/>
      <c r="IGT194"/>
      <c r="IGU194"/>
      <c r="IGV194"/>
      <c r="IGW194"/>
      <c r="IGX194"/>
      <c r="IGY194"/>
      <c r="IGZ194"/>
      <c r="IHA194"/>
      <c r="IHB194"/>
      <c r="IHC194"/>
      <c r="IHD194"/>
      <c r="IHE194"/>
      <c r="IHF194"/>
      <c r="IHG194"/>
      <c r="IHH194"/>
      <c r="IHI194"/>
      <c r="IHJ194"/>
      <c r="IHK194"/>
      <c r="IHL194"/>
      <c r="IHM194"/>
      <c r="IHN194"/>
      <c r="IHO194"/>
      <c r="IHP194"/>
      <c r="IHQ194"/>
      <c r="IHR194"/>
      <c r="IHS194"/>
      <c r="IHT194"/>
      <c r="IHU194"/>
      <c r="IHV194"/>
      <c r="IHW194"/>
      <c r="IHX194"/>
      <c r="IHY194"/>
      <c r="IHZ194"/>
      <c r="IIA194"/>
      <c r="IIB194"/>
      <c r="IIC194"/>
      <c r="IID194"/>
      <c r="IIE194"/>
      <c r="IIF194"/>
      <c r="IIG194"/>
      <c r="IIH194"/>
      <c r="III194"/>
      <c r="IIJ194"/>
      <c r="IIK194"/>
      <c r="IIL194"/>
      <c r="IIM194"/>
      <c r="IIN194"/>
      <c r="IIO194"/>
      <c r="IIP194"/>
      <c r="IIQ194"/>
      <c r="IIR194"/>
      <c r="IIS194"/>
      <c r="IIT194"/>
      <c r="IIU194"/>
      <c r="IIV194"/>
      <c r="IIW194"/>
      <c r="IIX194"/>
      <c r="IIY194"/>
      <c r="IIZ194"/>
      <c r="IJA194"/>
      <c r="IJB194"/>
      <c r="IJC194"/>
      <c r="IJD194"/>
      <c r="IJE194"/>
      <c r="IJF194"/>
      <c r="IJG194"/>
      <c r="IJH194"/>
      <c r="IJI194"/>
      <c r="IJJ194"/>
      <c r="IJK194"/>
      <c r="IJL194"/>
      <c r="IJM194"/>
      <c r="IJN194"/>
      <c r="IJO194"/>
      <c r="IJP194"/>
      <c r="IJQ194"/>
      <c r="IJR194"/>
      <c r="IJS194"/>
      <c r="IJT194"/>
      <c r="IJU194"/>
      <c r="IJV194"/>
      <c r="IJW194"/>
      <c r="IJX194"/>
      <c r="IJY194"/>
      <c r="IJZ194"/>
      <c r="IKA194"/>
      <c r="IKB194"/>
      <c r="IKC194"/>
      <c r="IKD194"/>
      <c r="IKE194"/>
      <c r="IKF194"/>
      <c r="IKG194"/>
      <c r="IKH194"/>
      <c r="IKI194"/>
      <c r="IKJ194"/>
      <c r="IKK194"/>
      <c r="IKL194"/>
      <c r="IKM194"/>
      <c r="IKN194"/>
      <c r="IKO194"/>
      <c r="IKP194"/>
      <c r="IKQ194"/>
      <c r="IKR194"/>
      <c r="IKS194"/>
      <c r="IKT194"/>
      <c r="IKU194"/>
      <c r="IKV194"/>
      <c r="IKW194"/>
      <c r="IKX194"/>
      <c r="IKY194"/>
      <c r="IKZ194"/>
      <c r="ILA194"/>
      <c r="ILB194"/>
      <c r="ILC194"/>
      <c r="ILD194"/>
      <c r="ILE194"/>
      <c r="ILF194"/>
      <c r="ILG194"/>
      <c r="ILH194"/>
      <c r="ILI194"/>
      <c r="ILJ194"/>
      <c r="ILK194"/>
      <c r="ILL194"/>
      <c r="ILM194"/>
      <c r="ILN194"/>
      <c r="ILO194"/>
      <c r="ILP194"/>
      <c r="ILQ194"/>
      <c r="ILR194"/>
      <c r="ILS194"/>
      <c r="ILT194"/>
      <c r="ILU194"/>
      <c r="ILV194"/>
      <c r="ILW194"/>
      <c r="ILX194"/>
      <c r="ILY194"/>
      <c r="ILZ194"/>
      <c r="IMA194"/>
      <c r="IMB194"/>
      <c r="IMC194"/>
      <c r="IMD194"/>
      <c r="IME194"/>
      <c r="IMF194"/>
      <c r="IMG194"/>
      <c r="IMH194"/>
      <c r="IMI194"/>
      <c r="IMJ194"/>
      <c r="IMK194"/>
      <c r="IML194"/>
      <c r="IMM194"/>
      <c r="IMN194"/>
      <c r="IMO194"/>
      <c r="IMP194"/>
      <c r="IMQ194"/>
      <c r="IMR194"/>
      <c r="IMS194"/>
      <c r="IMT194"/>
      <c r="IMU194"/>
      <c r="IMV194"/>
      <c r="IMW194"/>
      <c r="IMX194"/>
      <c r="IMY194"/>
      <c r="IMZ194"/>
      <c r="INA194"/>
      <c r="INB194"/>
      <c r="INC194"/>
      <c r="IND194"/>
      <c r="INE194"/>
      <c r="INF194"/>
      <c r="ING194"/>
      <c r="INH194"/>
      <c r="INI194"/>
      <c r="INJ194"/>
      <c r="INK194"/>
      <c r="INL194"/>
      <c r="INM194"/>
      <c r="INN194"/>
      <c r="INO194"/>
      <c r="INP194"/>
      <c r="INQ194"/>
      <c r="INR194"/>
      <c r="INS194"/>
      <c r="INT194"/>
      <c r="INU194"/>
      <c r="INV194"/>
      <c r="INW194"/>
      <c r="INX194"/>
      <c r="INY194"/>
      <c r="INZ194"/>
      <c r="IOA194"/>
      <c r="IOB194"/>
      <c r="IOC194"/>
      <c r="IOD194"/>
      <c r="IOE194"/>
      <c r="IOF194"/>
      <c r="IOG194"/>
      <c r="IOH194"/>
      <c r="IOI194"/>
      <c r="IOJ194"/>
      <c r="IOK194"/>
      <c r="IOL194"/>
      <c r="IOM194"/>
      <c r="ION194"/>
      <c r="IOO194"/>
      <c r="IOP194"/>
      <c r="IOQ194"/>
      <c r="IOR194"/>
      <c r="IOS194"/>
      <c r="IOT194"/>
      <c r="IOU194"/>
      <c r="IOV194"/>
      <c r="IOW194"/>
      <c r="IOX194"/>
      <c r="IOY194"/>
      <c r="IOZ194"/>
      <c r="IPA194"/>
      <c r="IPB194"/>
      <c r="IPC194"/>
      <c r="IPD194"/>
      <c r="IPE194"/>
      <c r="IPF194"/>
      <c r="IPG194"/>
      <c r="IPH194"/>
      <c r="IPI194"/>
      <c r="IPJ194"/>
      <c r="IPK194"/>
      <c r="IPL194"/>
      <c r="IPM194"/>
      <c r="IPN194"/>
      <c r="IPO194"/>
      <c r="IPP194"/>
      <c r="IPQ194"/>
      <c r="IPR194"/>
      <c r="IPS194"/>
      <c r="IPT194"/>
      <c r="IPU194"/>
      <c r="IPV194"/>
      <c r="IPW194"/>
      <c r="IPX194"/>
      <c r="IPY194"/>
      <c r="IPZ194"/>
      <c r="IQA194"/>
      <c r="IQB194"/>
      <c r="IQC194"/>
      <c r="IQD194"/>
      <c r="IQE194"/>
      <c r="IQF194"/>
      <c r="IQG194"/>
      <c r="IQH194"/>
      <c r="IQI194"/>
      <c r="IQJ194"/>
      <c r="IQK194"/>
      <c r="IQL194"/>
      <c r="IQM194"/>
      <c r="IQN194"/>
      <c r="IQO194"/>
      <c r="IQP194"/>
      <c r="IQQ194"/>
      <c r="IQR194"/>
      <c r="IQS194"/>
      <c r="IQT194"/>
      <c r="IQU194"/>
      <c r="IQV194"/>
      <c r="IQW194"/>
      <c r="IQX194"/>
      <c r="IQY194"/>
      <c r="IQZ194"/>
      <c r="IRA194"/>
      <c r="IRB194"/>
      <c r="IRC194"/>
      <c r="IRD194"/>
      <c r="IRE194"/>
      <c r="IRF194"/>
      <c r="IRG194"/>
      <c r="IRH194"/>
      <c r="IRI194"/>
      <c r="IRJ194"/>
      <c r="IRK194"/>
      <c r="IRL194"/>
      <c r="IRM194"/>
      <c r="IRN194"/>
      <c r="IRO194"/>
      <c r="IRP194"/>
      <c r="IRQ194"/>
      <c r="IRR194"/>
      <c r="IRS194"/>
      <c r="IRT194"/>
      <c r="IRU194"/>
      <c r="IRV194"/>
      <c r="IRW194"/>
      <c r="IRX194"/>
      <c r="IRY194"/>
      <c r="IRZ194"/>
      <c r="ISA194"/>
      <c r="ISB194"/>
      <c r="ISC194"/>
      <c r="ISD194"/>
      <c r="ISE194"/>
      <c r="ISF194"/>
      <c r="ISG194"/>
      <c r="ISH194"/>
      <c r="ISI194"/>
      <c r="ISJ194"/>
      <c r="ISK194"/>
      <c r="ISL194"/>
      <c r="ISM194"/>
      <c r="ISN194"/>
      <c r="ISO194"/>
      <c r="ISP194"/>
      <c r="ISQ194"/>
      <c r="ISR194"/>
      <c r="ISS194"/>
      <c r="IST194"/>
      <c r="ISU194"/>
      <c r="ISV194"/>
      <c r="ISW194"/>
      <c r="ISX194"/>
      <c r="ISY194"/>
      <c r="ISZ194"/>
      <c r="ITA194"/>
      <c r="ITB194"/>
      <c r="ITC194"/>
      <c r="ITD194"/>
      <c r="ITE194"/>
      <c r="ITF194"/>
      <c r="ITG194"/>
      <c r="ITH194"/>
      <c r="ITI194"/>
      <c r="ITJ194"/>
      <c r="ITK194"/>
      <c r="ITL194"/>
      <c r="ITM194"/>
      <c r="ITN194"/>
      <c r="ITO194"/>
      <c r="ITP194"/>
      <c r="ITQ194"/>
      <c r="ITR194"/>
      <c r="ITS194"/>
      <c r="ITT194"/>
      <c r="ITU194"/>
      <c r="ITV194"/>
      <c r="ITW194"/>
      <c r="ITX194"/>
      <c r="ITY194"/>
      <c r="ITZ194"/>
      <c r="IUA194"/>
      <c r="IUB194"/>
      <c r="IUC194"/>
      <c r="IUD194"/>
      <c r="IUE194"/>
      <c r="IUF194"/>
      <c r="IUG194"/>
      <c r="IUH194"/>
      <c r="IUI194"/>
      <c r="IUJ194"/>
      <c r="IUK194"/>
      <c r="IUL194"/>
      <c r="IUM194"/>
      <c r="IUN194"/>
      <c r="IUO194"/>
      <c r="IUP194"/>
      <c r="IUQ194"/>
      <c r="IUR194"/>
      <c r="IUS194"/>
      <c r="IUT194"/>
      <c r="IUU194"/>
      <c r="IUV194"/>
      <c r="IUW194"/>
      <c r="IUX194"/>
      <c r="IUY194"/>
      <c r="IUZ194"/>
      <c r="IVA194"/>
      <c r="IVB194"/>
      <c r="IVC194"/>
      <c r="IVD194"/>
      <c r="IVE194"/>
      <c r="IVF194"/>
      <c r="IVG194"/>
      <c r="IVH194"/>
      <c r="IVI194"/>
      <c r="IVJ194"/>
      <c r="IVK194"/>
      <c r="IVL194"/>
      <c r="IVM194"/>
      <c r="IVN194"/>
      <c r="IVO194"/>
      <c r="IVP194"/>
      <c r="IVQ194"/>
      <c r="IVR194"/>
      <c r="IVS194"/>
      <c r="IVT194"/>
      <c r="IVU194"/>
      <c r="IVV194"/>
      <c r="IVW194"/>
      <c r="IVX194"/>
      <c r="IVY194"/>
      <c r="IVZ194"/>
      <c r="IWA194"/>
      <c r="IWB194"/>
      <c r="IWC194"/>
      <c r="IWD194"/>
      <c r="IWE194"/>
      <c r="IWF194"/>
      <c r="IWG194"/>
      <c r="IWH194"/>
      <c r="IWI194"/>
      <c r="IWJ194"/>
      <c r="IWK194"/>
      <c r="IWL194"/>
      <c r="IWM194"/>
      <c r="IWN194"/>
      <c r="IWO194"/>
      <c r="IWP194"/>
      <c r="IWQ194"/>
      <c r="IWR194"/>
      <c r="IWS194"/>
      <c r="IWT194"/>
      <c r="IWU194"/>
      <c r="IWV194"/>
      <c r="IWW194"/>
      <c r="IWX194"/>
      <c r="IWY194"/>
      <c r="IWZ194"/>
      <c r="IXA194"/>
      <c r="IXB194"/>
      <c r="IXC194"/>
      <c r="IXD194"/>
      <c r="IXE194"/>
      <c r="IXF194"/>
      <c r="IXG194"/>
      <c r="IXH194"/>
      <c r="IXI194"/>
      <c r="IXJ194"/>
      <c r="IXK194"/>
      <c r="IXL194"/>
      <c r="IXM194"/>
      <c r="IXN194"/>
      <c r="IXO194"/>
      <c r="IXP194"/>
      <c r="IXQ194"/>
      <c r="IXR194"/>
      <c r="IXS194"/>
      <c r="IXT194"/>
      <c r="IXU194"/>
      <c r="IXV194"/>
      <c r="IXW194"/>
      <c r="IXX194"/>
      <c r="IXY194"/>
      <c r="IXZ194"/>
      <c r="IYA194"/>
      <c r="IYB194"/>
      <c r="IYC194"/>
      <c r="IYD194"/>
      <c r="IYE194"/>
      <c r="IYF194"/>
      <c r="IYG194"/>
      <c r="IYH194"/>
      <c r="IYI194"/>
      <c r="IYJ194"/>
      <c r="IYK194"/>
      <c r="IYL194"/>
      <c r="IYM194"/>
      <c r="IYN194"/>
      <c r="IYO194"/>
      <c r="IYP194"/>
      <c r="IYQ194"/>
      <c r="IYR194"/>
      <c r="IYS194"/>
      <c r="IYT194"/>
      <c r="IYU194"/>
      <c r="IYV194"/>
      <c r="IYW194"/>
      <c r="IYX194"/>
      <c r="IYY194"/>
      <c r="IYZ194"/>
      <c r="IZA194"/>
      <c r="IZB194"/>
      <c r="IZC194"/>
      <c r="IZD194"/>
      <c r="IZE194"/>
      <c r="IZF194"/>
      <c r="IZG194"/>
      <c r="IZH194"/>
      <c r="IZI194"/>
      <c r="IZJ194"/>
      <c r="IZK194"/>
      <c r="IZL194"/>
      <c r="IZM194"/>
      <c r="IZN194"/>
      <c r="IZO194"/>
      <c r="IZP194"/>
      <c r="IZQ194"/>
      <c r="IZR194"/>
      <c r="IZS194"/>
      <c r="IZT194"/>
      <c r="IZU194"/>
      <c r="IZV194"/>
      <c r="IZW194"/>
      <c r="IZX194"/>
      <c r="IZY194"/>
      <c r="IZZ194"/>
      <c r="JAA194"/>
      <c r="JAB194"/>
      <c r="JAC194"/>
      <c r="JAD194"/>
      <c r="JAE194"/>
      <c r="JAF194"/>
      <c r="JAG194"/>
      <c r="JAH194"/>
      <c r="JAI194"/>
      <c r="JAJ194"/>
      <c r="JAK194"/>
      <c r="JAL194"/>
      <c r="JAM194"/>
      <c r="JAN194"/>
      <c r="JAO194"/>
      <c r="JAP194"/>
      <c r="JAQ194"/>
      <c r="JAR194"/>
      <c r="JAS194"/>
      <c r="JAT194"/>
      <c r="JAU194"/>
      <c r="JAV194"/>
      <c r="JAW194"/>
      <c r="JAX194"/>
      <c r="JAY194"/>
      <c r="JAZ194"/>
      <c r="JBA194"/>
      <c r="JBB194"/>
      <c r="JBC194"/>
      <c r="JBD194"/>
      <c r="JBE194"/>
      <c r="JBF194"/>
      <c r="JBG194"/>
      <c r="JBH194"/>
      <c r="JBI194"/>
      <c r="JBJ194"/>
      <c r="JBK194"/>
      <c r="JBL194"/>
      <c r="JBM194"/>
      <c r="JBN194"/>
      <c r="JBO194"/>
      <c r="JBP194"/>
      <c r="JBQ194"/>
      <c r="JBR194"/>
      <c r="JBS194"/>
      <c r="JBT194"/>
      <c r="JBU194"/>
      <c r="JBV194"/>
      <c r="JBW194"/>
      <c r="JBX194"/>
      <c r="JBY194"/>
      <c r="JBZ194"/>
      <c r="JCA194"/>
      <c r="JCB194"/>
      <c r="JCC194"/>
      <c r="JCD194"/>
      <c r="JCE194"/>
      <c r="JCF194"/>
      <c r="JCG194"/>
      <c r="JCH194"/>
      <c r="JCI194"/>
      <c r="JCJ194"/>
      <c r="JCK194"/>
      <c r="JCL194"/>
      <c r="JCM194"/>
      <c r="JCN194"/>
      <c r="JCO194"/>
      <c r="JCP194"/>
      <c r="JCQ194"/>
      <c r="JCR194"/>
      <c r="JCS194"/>
      <c r="JCT194"/>
      <c r="JCU194"/>
      <c r="JCV194"/>
      <c r="JCW194"/>
      <c r="JCX194"/>
      <c r="JCY194"/>
      <c r="JCZ194"/>
      <c r="JDA194"/>
      <c r="JDB194"/>
      <c r="JDC194"/>
      <c r="JDD194"/>
      <c r="JDE194"/>
      <c r="JDF194"/>
      <c r="JDG194"/>
      <c r="JDH194"/>
      <c r="JDI194"/>
      <c r="JDJ194"/>
      <c r="JDK194"/>
      <c r="JDL194"/>
      <c r="JDM194"/>
      <c r="JDN194"/>
      <c r="JDO194"/>
      <c r="JDP194"/>
      <c r="JDQ194"/>
      <c r="JDR194"/>
      <c r="JDS194"/>
      <c r="JDT194"/>
      <c r="JDU194"/>
      <c r="JDV194"/>
      <c r="JDW194"/>
      <c r="JDX194"/>
      <c r="JDY194"/>
      <c r="JDZ194"/>
      <c r="JEA194"/>
      <c r="JEB194"/>
      <c r="JEC194"/>
      <c r="JED194"/>
      <c r="JEE194"/>
      <c r="JEF194"/>
      <c r="JEG194"/>
      <c r="JEH194"/>
      <c r="JEI194"/>
      <c r="JEJ194"/>
      <c r="JEK194"/>
      <c r="JEL194"/>
      <c r="JEM194"/>
      <c r="JEN194"/>
      <c r="JEO194"/>
      <c r="JEP194"/>
      <c r="JEQ194"/>
      <c r="JER194"/>
      <c r="JES194"/>
      <c r="JET194"/>
      <c r="JEU194"/>
      <c r="JEV194"/>
      <c r="JEW194"/>
      <c r="JEX194"/>
      <c r="JEY194"/>
      <c r="JEZ194"/>
      <c r="JFA194"/>
      <c r="JFB194"/>
      <c r="JFC194"/>
      <c r="JFD194"/>
      <c r="JFE194"/>
      <c r="JFF194"/>
      <c r="JFG194"/>
      <c r="JFH194"/>
      <c r="JFI194"/>
      <c r="JFJ194"/>
      <c r="JFK194"/>
      <c r="JFL194"/>
      <c r="JFM194"/>
      <c r="JFN194"/>
      <c r="JFO194"/>
      <c r="JFP194"/>
      <c r="JFQ194"/>
      <c r="JFR194"/>
      <c r="JFS194"/>
      <c r="JFT194"/>
      <c r="JFU194"/>
      <c r="JFV194"/>
      <c r="JFW194"/>
      <c r="JFX194"/>
      <c r="JFY194"/>
      <c r="JFZ194"/>
      <c r="JGA194"/>
      <c r="JGB194"/>
      <c r="JGC194"/>
      <c r="JGD194"/>
      <c r="JGE194"/>
      <c r="JGF194"/>
      <c r="JGG194"/>
      <c r="JGH194"/>
      <c r="JGI194"/>
      <c r="JGJ194"/>
      <c r="JGK194"/>
      <c r="JGL194"/>
      <c r="JGM194"/>
      <c r="JGN194"/>
      <c r="JGO194"/>
      <c r="JGP194"/>
      <c r="JGQ194"/>
      <c r="JGR194"/>
      <c r="JGS194"/>
      <c r="JGT194"/>
      <c r="JGU194"/>
      <c r="JGV194"/>
      <c r="JGW194"/>
      <c r="JGX194"/>
      <c r="JGY194"/>
      <c r="JGZ194"/>
      <c r="JHA194"/>
      <c r="JHB194"/>
      <c r="JHC194"/>
      <c r="JHD194"/>
      <c r="JHE194"/>
      <c r="JHF194"/>
      <c r="JHG194"/>
      <c r="JHH194"/>
      <c r="JHI194"/>
      <c r="JHJ194"/>
      <c r="JHK194"/>
      <c r="JHL194"/>
      <c r="JHM194"/>
      <c r="JHN194"/>
      <c r="JHO194"/>
      <c r="JHP194"/>
      <c r="JHQ194"/>
      <c r="JHR194"/>
      <c r="JHS194"/>
      <c r="JHT194"/>
      <c r="JHU194"/>
      <c r="JHV194"/>
      <c r="JHW194"/>
      <c r="JHX194"/>
      <c r="JHY194"/>
      <c r="JHZ194"/>
      <c r="JIA194"/>
      <c r="JIB194"/>
      <c r="JIC194"/>
      <c r="JID194"/>
      <c r="JIE194"/>
      <c r="JIF194"/>
      <c r="JIG194"/>
      <c r="JIH194"/>
      <c r="JII194"/>
      <c r="JIJ194"/>
      <c r="JIK194"/>
      <c r="JIL194"/>
      <c r="JIM194"/>
      <c r="JIN194"/>
      <c r="JIO194"/>
      <c r="JIP194"/>
      <c r="JIQ194"/>
      <c r="JIR194"/>
      <c r="JIS194"/>
      <c r="JIT194"/>
      <c r="JIU194"/>
      <c r="JIV194"/>
      <c r="JIW194"/>
      <c r="JIX194"/>
      <c r="JIY194"/>
      <c r="JIZ194"/>
      <c r="JJA194"/>
      <c r="JJB194"/>
      <c r="JJC194"/>
      <c r="JJD194"/>
      <c r="JJE194"/>
      <c r="JJF194"/>
      <c r="JJG194"/>
      <c r="JJH194"/>
      <c r="JJI194"/>
      <c r="JJJ194"/>
      <c r="JJK194"/>
      <c r="JJL194"/>
      <c r="JJM194"/>
      <c r="JJN194"/>
      <c r="JJO194"/>
      <c r="JJP194"/>
      <c r="JJQ194"/>
      <c r="JJR194"/>
      <c r="JJS194"/>
      <c r="JJT194"/>
      <c r="JJU194"/>
      <c r="JJV194"/>
      <c r="JJW194"/>
      <c r="JJX194"/>
      <c r="JJY194"/>
      <c r="JJZ194"/>
      <c r="JKA194"/>
      <c r="JKB194"/>
      <c r="JKC194"/>
      <c r="JKD194"/>
      <c r="JKE194"/>
      <c r="JKF194"/>
      <c r="JKG194"/>
      <c r="JKH194"/>
      <c r="JKI194"/>
      <c r="JKJ194"/>
      <c r="JKK194"/>
      <c r="JKL194"/>
      <c r="JKM194"/>
      <c r="JKN194"/>
      <c r="JKO194"/>
      <c r="JKP194"/>
      <c r="JKQ194"/>
      <c r="JKR194"/>
      <c r="JKS194"/>
      <c r="JKT194"/>
      <c r="JKU194"/>
      <c r="JKV194"/>
      <c r="JKW194"/>
      <c r="JKX194"/>
      <c r="JKY194"/>
      <c r="JKZ194"/>
      <c r="JLA194"/>
      <c r="JLB194"/>
      <c r="JLC194"/>
      <c r="JLD194"/>
      <c r="JLE194"/>
      <c r="JLF194"/>
      <c r="JLG194"/>
      <c r="JLH194"/>
      <c r="JLI194"/>
      <c r="JLJ194"/>
      <c r="JLK194"/>
      <c r="JLL194"/>
      <c r="JLM194"/>
      <c r="JLN194"/>
      <c r="JLO194"/>
      <c r="JLP194"/>
      <c r="JLQ194"/>
      <c r="JLR194"/>
      <c r="JLS194"/>
      <c r="JLT194"/>
      <c r="JLU194"/>
      <c r="JLV194"/>
      <c r="JLW194"/>
      <c r="JLX194"/>
      <c r="JLY194"/>
      <c r="JLZ194"/>
      <c r="JMA194"/>
      <c r="JMB194"/>
      <c r="JMC194"/>
      <c r="JMD194"/>
      <c r="JME194"/>
      <c r="JMF194"/>
      <c r="JMG194"/>
      <c r="JMH194"/>
      <c r="JMI194"/>
      <c r="JMJ194"/>
      <c r="JMK194"/>
      <c r="JML194"/>
      <c r="JMM194"/>
      <c r="JMN194"/>
      <c r="JMO194"/>
      <c r="JMP194"/>
      <c r="JMQ194"/>
      <c r="JMR194"/>
      <c r="JMS194"/>
      <c r="JMT194"/>
      <c r="JMU194"/>
      <c r="JMV194"/>
      <c r="JMW194"/>
      <c r="JMX194"/>
      <c r="JMY194"/>
      <c r="JMZ194"/>
      <c r="JNA194"/>
      <c r="JNB194"/>
      <c r="JNC194"/>
      <c r="JND194"/>
      <c r="JNE194"/>
      <c r="JNF194"/>
      <c r="JNG194"/>
      <c r="JNH194"/>
      <c r="JNI194"/>
      <c r="JNJ194"/>
      <c r="JNK194"/>
      <c r="JNL194"/>
      <c r="JNM194"/>
      <c r="JNN194"/>
      <c r="JNO194"/>
      <c r="JNP194"/>
      <c r="JNQ194"/>
      <c r="JNR194"/>
      <c r="JNS194"/>
      <c r="JNT194"/>
      <c r="JNU194"/>
      <c r="JNV194"/>
      <c r="JNW194"/>
      <c r="JNX194"/>
      <c r="JNY194"/>
      <c r="JNZ194"/>
      <c r="JOA194"/>
      <c r="JOB194"/>
      <c r="JOC194"/>
      <c r="JOD194"/>
      <c r="JOE194"/>
      <c r="JOF194"/>
      <c r="JOG194"/>
      <c r="JOH194"/>
      <c r="JOI194"/>
      <c r="JOJ194"/>
      <c r="JOK194"/>
      <c r="JOL194"/>
      <c r="JOM194"/>
      <c r="JON194"/>
      <c r="JOO194"/>
      <c r="JOP194"/>
      <c r="JOQ194"/>
      <c r="JOR194"/>
      <c r="JOS194"/>
      <c r="JOT194"/>
      <c r="JOU194"/>
      <c r="JOV194"/>
      <c r="JOW194"/>
      <c r="JOX194"/>
      <c r="JOY194"/>
      <c r="JOZ194"/>
      <c r="JPA194"/>
      <c r="JPB194"/>
      <c r="JPC194"/>
      <c r="JPD194"/>
      <c r="JPE194"/>
      <c r="JPF194"/>
      <c r="JPG194"/>
      <c r="JPH194"/>
      <c r="JPI194"/>
      <c r="JPJ194"/>
      <c r="JPK194"/>
      <c r="JPL194"/>
      <c r="JPM194"/>
      <c r="JPN194"/>
      <c r="JPO194"/>
      <c r="JPP194"/>
      <c r="JPQ194"/>
      <c r="JPR194"/>
      <c r="JPS194"/>
      <c r="JPT194"/>
      <c r="JPU194"/>
      <c r="JPV194"/>
      <c r="JPW194"/>
      <c r="JPX194"/>
      <c r="JPY194"/>
      <c r="JPZ194"/>
      <c r="JQA194"/>
      <c r="JQB194"/>
      <c r="JQC194"/>
      <c r="JQD194"/>
      <c r="JQE194"/>
      <c r="JQF194"/>
      <c r="JQG194"/>
      <c r="JQH194"/>
      <c r="JQI194"/>
      <c r="JQJ194"/>
      <c r="JQK194"/>
      <c r="JQL194"/>
      <c r="JQM194"/>
      <c r="JQN194"/>
      <c r="JQO194"/>
      <c r="JQP194"/>
      <c r="JQQ194"/>
      <c r="JQR194"/>
      <c r="JQS194"/>
      <c r="JQT194"/>
      <c r="JQU194"/>
      <c r="JQV194"/>
      <c r="JQW194"/>
      <c r="JQX194"/>
      <c r="JQY194"/>
      <c r="JQZ194"/>
      <c r="JRA194"/>
      <c r="JRB194"/>
      <c r="JRC194"/>
      <c r="JRD194"/>
      <c r="JRE194"/>
      <c r="JRF194"/>
      <c r="JRG194"/>
      <c r="JRH194"/>
      <c r="JRI194"/>
      <c r="JRJ194"/>
      <c r="JRK194"/>
      <c r="JRL194"/>
      <c r="JRM194"/>
      <c r="JRN194"/>
      <c r="JRO194"/>
      <c r="JRP194"/>
      <c r="JRQ194"/>
      <c r="JRR194"/>
      <c r="JRS194"/>
      <c r="JRT194"/>
      <c r="JRU194"/>
      <c r="JRV194"/>
      <c r="JRW194"/>
      <c r="JRX194"/>
      <c r="JRY194"/>
      <c r="JRZ194"/>
      <c r="JSA194"/>
      <c r="JSB194"/>
      <c r="JSC194"/>
      <c r="JSD194"/>
      <c r="JSE194"/>
      <c r="JSF194"/>
      <c r="JSG194"/>
      <c r="JSH194"/>
      <c r="JSI194"/>
      <c r="JSJ194"/>
      <c r="JSK194"/>
      <c r="JSL194"/>
      <c r="JSM194"/>
      <c r="JSN194"/>
      <c r="JSO194"/>
      <c r="JSP194"/>
      <c r="JSQ194"/>
      <c r="JSR194"/>
      <c r="JSS194"/>
      <c r="JST194"/>
      <c r="JSU194"/>
      <c r="JSV194"/>
      <c r="JSW194"/>
      <c r="JSX194"/>
      <c r="JSY194"/>
      <c r="JSZ194"/>
      <c r="JTA194"/>
      <c r="JTB194"/>
      <c r="JTC194"/>
      <c r="JTD194"/>
      <c r="JTE194"/>
      <c r="JTF194"/>
      <c r="JTG194"/>
      <c r="JTH194"/>
      <c r="JTI194"/>
      <c r="JTJ194"/>
      <c r="JTK194"/>
      <c r="JTL194"/>
      <c r="JTM194"/>
      <c r="JTN194"/>
      <c r="JTO194"/>
      <c r="JTP194"/>
      <c r="JTQ194"/>
      <c r="JTR194"/>
      <c r="JTS194"/>
      <c r="JTT194"/>
      <c r="JTU194"/>
      <c r="JTV194"/>
      <c r="JTW194"/>
      <c r="JTX194"/>
      <c r="JTY194"/>
      <c r="JTZ194"/>
      <c r="JUA194"/>
      <c r="JUB194"/>
      <c r="JUC194"/>
      <c r="JUD194"/>
      <c r="JUE194"/>
      <c r="JUF194"/>
      <c r="JUG194"/>
      <c r="JUH194"/>
      <c r="JUI194"/>
      <c r="JUJ194"/>
      <c r="JUK194"/>
      <c r="JUL194"/>
      <c r="JUM194"/>
      <c r="JUN194"/>
      <c r="JUO194"/>
      <c r="JUP194"/>
      <c r="JUQ194"/>
      <c r="JUR194"/>
      <c r="JUS194"/>
      <c r="JUT194"/>
      <c r="JUU194"/>
      <c r="JUV194"/>
      <c r="JUW194"/>
      <c r="JUX194"/>
      <c r="JUY194"/>
      <c r="JUZ194"/>
      <c r="JVA194"/>
      <c r="JVB194"/>
      <c r="JVC194"/>
      <c r="JVD194"/>
      <c r="JVE194"/>
      <c r="JVF194"/>
      <c r="JVG194"/>
      <c r="JVH194"/>
      <c r="JVI194"/>
      <c r="JVJ194"/>
      <c r="JVK194"/>
      <c r="JVL194"/>
      <c r="JVM194"/>
      <c r="JVN194"/>
      <c r="JVO194"/>
      <c r="JVP194"/>
      <c r="JVQ194"/>
      <c r="JVR194"/>
      <c r="JVS194"/>
      <c r="JVT194"/>
      <c r="JVU194"/>
      <c r="JVV194"/>
      <c r="JVW194"/>
      <c r="JVX194"/>
      <c r="JVY194"/>
      <c r="JVZ194"/>
      <c r="JWA194"/>
      <c r="JWB194"/>
      <c r="JWC194"/>
      <c r="JWD194"/>
      <c r="JWE194"/>
      <c r="JWF194"/>
      <c r="JWG194"/>
      <c r="JWH194"/>
      <c r="JWI194"/>
      <c r="JWJ194"/>
      <c r="JWK194"/>
      <c r="JWL194"/>
      <c r="JWM194"/>
      <c r="JWN194"/>
      <c r="JWO194"/>
      <c r="JWP194"/>
      <c r="JWQ194"/>
      <c r="JWR194"/>
      <c r="JWS194"/>
      <c r="JWT194"/>
      <c r="JWU194"/>
      <c r="JWV194"/>
      <c r="JWW194"/>
      <c r="JWX194"/>
      <c r="JWY194"/>
      <c r="JWZ194"/>
      <c r="JXA194"/>
      <c r="JXB194"/>
      <c r="JXC194"/>
      <c r="JXD194"/>
      <c r="JXE194"/>
      <c r="JXF194"/>
      <c r="JXG194"/>
      <c r="JXH194"/>
      <c r="JXI194"/>
      <c r="JXJ194"/>
      <c r="JXK194"/>
      <c r="JXL194"/>
      <c r="JXM194"/>
      <c r="JXN194"/>
      <c r="JXO194"/>
      <c r="JXP194"/>
      <c r="JXQ194"/>
      <c r="JXR194"/>
      <c r="JXS194"/>
      <c r="JXT194"/>
      <c r="JXU194"/>
      <c r="JXV194"/>
      <c r="JXW194"/>
      <c r="JXX194"/>
      <c r="JXY194"/>
      <c r="JXZ194"/>
      <c r="JYA194"/>
      <c r="JYB194"/>
      <c r="JYC194"/>
      <c r="JYD194"/>
      <c r="JYE194"/>
      <c r="JYF194"/>
      <c r="JYG194"/>
      <c r="JYH194"/>
      <c r="JYI194"/>
      <c r="JYJ194"/>
      <c r="JYK194"/>
      <c r="JYL194"/>
      <c r="JYM194"/>
      <c r="JYN194"/>
      <c r="JYO194"/>
      <c r="JYP194"/>
      <c r="JYQ194"/>
      <c r="JYR194"/>
      <c r="JYS194"/>
      <c r="JYT194"/>
      <c r="JYU194"/>
      <c r="JYV194"/>
      <c r="JYW194"/>
      <c r="JYX194"/>
      <c r="JYY194"/>
      <c r="JYZ194"/>
      <c r="JZA194"/>
      <c r="JZB194"/>
      <c r="JZC194"/>
      <c r="JZD194"/>
      <c r="JZE194"/>
      <c r="JZF194"/>
      <c r="JZG194"/>
      <c r="JZH194"/>
      <c r="JZI194"/>
      <c r="JZJ194"/>
      <c r="JZK194"/>
      <c r="JZL194"/>
      <c r="JZM194"/>
      <c r="JZN194"/>
      <c r="JZO194"/>
      <c r="JZP194"/>
      <c r="JZQ194"/>
      <c r="JZR194"/>
      <c r="JZS194"/>
      <c r="JZT194"/>
      <c r="JZU194"/>
      <c r="JZV194"/>
      <c r="JZW194"/>
      <c r="JZX194"/>
      <c r="JZY194"/>
      <c r="JZZ194"/>
      <c r="KAA194"/>
      <c r="KAB194"/>
      <c r="KAC194"/>
      <c r="KAD194"/>
      <c r="KAE194"/>
      <c r="KAF194"/>
      <c r="KAG194"/>
      <c r="KAH194"/>
      <c r="KAI194"/>
      <c r="KAJ194"/>
      <c r="KAK194"/>
      <c r="KAL194"/>
      <c r="KAM194"/>
      <c r="KAN194"/>
      <c r="KAO194"/>
      <c r="KAP194"/>
      <c r="KAQ194"/>
      <c r="KAR194"/>
      <c r="KAS194"/>
      <c r="KAT194"/>
      <c r="KAU194"/>
      <c r="KAV194"/>
      <c r="KAW194"/>
      <c r="KAX194"/>
      <c r="KAY194"/>
      <c r="KAZ194"/>
      <c r="KBA194"/>
      <c r="KBB194"/>
      <c r="KBC194"/>
      <c r="KBD194"/>
      <c r="KBE194"/>
      <c r="KBF194"/>
      <c r="KBG194"/>
      <c r="KBH194"/>
      <c r="KBI194"/>
      <c r="KBJ194"/>
      <c r="KBK194"/>
      <c r="KBL194"/>
      <c r="KBM194"/>
      <c r="KBN194"/>
      <c r="KBO194"/>
      <c r="KBP194"/>
      <c r="KBQ194"/>
      <c r="KBR194"/>
      <c r="KBS194"/>
      <c r="KBT194"/>
      <c r="KBU194"/>
      <c r="KBV194"/>
      <c r="KBW194"/>
      <c r="KBX194"/>
      <c r="KBY194"/>
      <c r="KBZ194"/>
      <c r="KCA194"/>
      <c r="KCB194"/>
      <c r="KCC194"/>
      <c r="KCD194"/>
      <c r="KCE194"/>
      <c r="KCF194"/>
      <c r="KCG194"/>
      <c r="KCH194"/>
      <c r="KCI194"/>
      <c r="KCJ194"/>
      <c r="KCK194"/>
      <c r="KCL194"/>
      <c r="KCM194"/>
      <c r="KCN194"/>
      <c r="KCO194"/>
      <c r="KCP194"/>
      <c r="KCQ194"/>
      <c r="KCR194"/>
      <c r="KCS194"/>
      <c r="KCT194"/>
      <c r="KCU194"/>
      <c r="KCV194"/>
      <c r="KCW194"/>
      <c r="KCX194"/>
      <c r="KCY194"/>
      <c r="KCZ194"/>
      <c r="KDA194"/>
      <c r="KDB194"/>
      <c r="KDC194"/>
      <c r="KDD194"/>
      <c r="KDE194"/>
      <c r="KDF194"/>
      <c r="KDG194"/>
      <c r="KDH194"/>
      <c r="KDI194"/>
      <c r="KDJ194"/>
      <c r="KDK194"/>
      <c r="KDL194"/>
      <c r="KDM194"/>
      <c r="KDN194"/>
      <c r="KDO194"/>
      <c r="KDP194"/>
      <c r="KDQ194"/>
      <c r="KDR194"/>
      <c r="KDS194"/>
      <c r="KDT194"/>
      <c r="KDU194"/>
      <c r="KDV194"/>
      <c r="KDW194"/>
      <c r="KDX194"/>
      <c r="KDY194"/>
      <c r="KDZ194"/>
      <c r="KEA194"/>
      <c r="KEB194"/>
      <c r="KEC194"/>
      <c r="KED194"/>
      <c r="KEE194"/>
      <c r="KEF194"/>
      <c r="KEG194"/>
      <c r="KEH194"/>
      <c r="KEI194"/>
      <c r="KEJ194"/>
      <c r="KEK194"/>
      <c r="KEL194"/>
      <c r="KEM194"/>
      <c r="KEN194"/>
      <c r="KEO194"/>
      <c r="KEP194"/>
      <c r="KEQ194"/>
      <c r="KER194"/>
      <c r="KES194"/>
      <c r="KET194"/>
      <c r="KEU194"/>
      <c r="KEV194"/>
      <c r="KEW194"/>
      <c r="KEX194"/>
      <c r="KEY194"/>
      <c r="KEZ194"/>
      <c r="KFA194"/>
      <c r="KFB194"/>
      <c r="KFC194"/>
      <c r="KFD194"/>
      <c r="KFE194"/>
      <c r="KFF194"/>
      <c r="KFG194"/>
      <c r="KFH194"/>
      <c r="KFI194"/>
      <c r="KFJ194"/>
      <c r="KFK194"/>
      <c r="KFL194"/>
      <c r="KFM194"/>
      <c r="KFN194"/>
      <c r="KFO194"/>
      <c r="KFP194"/>
      <c r="KFQ194"/>
      <c r="KFR194"/>
      <c r="KFS194"/>
      <c r="KFT194"/>
      <c r="KFU194"/>
      <c r="KFV194"/>
      <c r="KFW194"/>
      <c r="KFX194"/>
      <c r="KFY194"/>
      <c r="KFZ194"/>
      <c r="KGA194"/>
      <c r="KGB194"/>
      <c r="KGC194"/>
      <c r="KGD194"/>
      <c r="KGE194"/>
      <c r="KGF194"/>
      <c r="KGG194"/>
      <c r="KGH194"/>
      <c r="KGI194"/>
      <c r="KGJ194"/>
      <c r="KGK194"/>
      <c r="KGL194"/>
      <c r="KGM194"/>
      <c r="KGN194"/>
      <c r="KGO194"/>
      <c r="KGP194"/>
      <c r="KGQ194"/>
      <c r="KGR194"/>
      <c r="KGS194"/>
      <c r="KGT194"/>
      <c r="KGU194"/>
      <c r="KGV194"/>
      <c r="KGW194"/>
      <c r="KGX194"/>
      <c r="KGY194"/>
      <c r="KGZ194"/>
      <c r="KHA194"/>
      <c r="KHB194"/>
      <c r="KHC194"/>
      <c r="KHD194"/>
      <c r="KHE194"/>
      <c r="KHF194"/>
      <c r="KHG194"/>
      <c r="KHH194"/>
      <c r="KHI194"/>
      <c r="KHJ194"/>
      <c r="KHK194"/>
      <c r="KHL194"/>
      <c r="KHM194"/>
      <c r="KHN194"/>
      <c r="KHO194"/>
      <c r="KHP194"/>
      <c r="KHQ194"/>
      <c r="KHR194"/>
      <c r="KHS194"/>
      <c r="KHT194"/>
      <c r="KHU194"/>
      <c r="KHV194"/>
      <c r="KHW194"/>
      <c r="KHX194"/>
      <c r="KHY194"/>
      <c r="KHZ194"/>
      <c r="KIA194"/>
      <c r="KIB194"/>
      <c r="KIC194"/>
      <c r="KID194"/>
      <c r="KIE194"/>
      <c r="KIF194"/>
      <c r="KIG194"/>
      <c r="KIH194"/>
      <c r="KII194"/>
      <c r="KIJ194"/>
      <c r="KIK194"/>
      <c r="KIL194"/>
      <c r="KIM194"/>
      <c r="KIN194"/>
      <c r="KIO194"/>
      <c r="KIP194"/>
      <c r="KIQ194"/>
      <c r="KIR194"/>
      <c r="KIS194"/>
      <c r="KIT194"/>
      <c r="KIU194"/>
      <c r="KIV194"/>
      <c r="KIW194"/>
      <c r="KIX194"/>
      <c r="KIY194"/>
      <c r="KIZ194"/>
      <c r="KJA194"/>
      <c r="KJB194"/>
      <c r="KJC194"/>
      <c r="KJD194"/>
      <c r="KJE194"/>
      <c r="KJF194"/>
      <c r="KJG194"/>
      <c r="KJH194"/>
      <c r="KJI194"/>
      <c r="KJJ194"/>
      <c r="KJK194"/>
      <c r="KJL194"/>
      <c r="KJM194"/>
      <c r="KJN194"/>
      <c r="KJO194"/>
      <c r="KJP194"/>
      <c r="KJQ194"/>
      <c r="KJR194"/>
      <c r="KJS194"/>
      <c r="KJT194"/>
      <c r="KJU194"/>
      <c r="KJV194"/>
      <c r="KJW194"/>
      <c r="KJX194"/>
      <c r="KJY194"/>
      <c r="KJZ194"/>
      <c r="KKA194"/>
      <c r="KKB194"/>
      <c r="KKC194"/>
      <c r="KKD194"/>
      <c r="KKE194"/>
      <c r="KKF194"/>
      <c r="KKG194"/>
      <c r="KKH194"/>
      <c r="KKI194"/>
      <c r="KKJ194"/>
      <c r="KKK194"/>
      <c r="KKL194"/>
      <c r="KKM194"/>
      <c r="KKN194"/>
      <c r="KKO194"/>
      <c r="KKP194"/>
      <c r="KKQ194"/>
      <c r="KKR194"/>
      <c r="KKS194"/>
      <c r="KKT194"/>
      <c r="KKU194"/>
      <c r="KKV194"/>
      <c r="KKW194"/>
      <c r="KKX194"/>
      <c r="KKY194"/>
      <c r="KKZ194"/>
      <c r="KLA194"/>
      <c r="KLB194"/>
      <c r="KLC194"/>
      <c r="KLD194"/>
      <c r="KLE194"/>
      <c r="KLF194"/>
      <c r="KLG194"/>
      <c r="KLH194"/>
      <c r="KLI194"/>
      <c r="KLJ194"/>
      <c r="KLK194"/>
      <c r="KLL194"/>
      <c r="KLM194"/>
      <c r="KLN194"/>
      <c r="KLO194"/>
      <c r="KLP194"/>
      <c r="KLQ194"/>
      <c r="KLR194"/>
      <c r="KLS194"/>
      <c r="KLT194"/>
      <c r="KLU194"/>
      <c r="KLV194"/>
      <c r="KLW194"/>
      <c r="KLX194"/>
      <c r="KLY194"/>
      <c r="KLZ194"/>
      <c r="KMA194"/>
      <c r="KMB194"/>
      <c r="KMC194"/>
      <c r="KMD194"/>
      <c r="KME194"/>
      <c r="KMF194"/>
      <c r="KMG194"/>
      <c r="KMH194"/>
      <c r="KMI194"/>
      <c r="KMJ194"/>
      <c r="KMK194"/>
      <c r="KML194"/>
      <c r="KMM194"/>
      <c r="KMN194"/>
      <c r="KMO194"/>
      <c r="KMP194"/>
      <c r="KMQ194"/>
      <c r="KMR194"/>
      <c r="KMS194"/>
      <c r="KMT194"/>
      <c r="KMU194"/>
      <c r="KMV194"/>
      <c r="KMW194"/>
      <c r="KMX194"/>
      <c r="KMY194"/>
      <c r="KMZ194"/>
      <c r="KNA194"/>
      <c r="KNB194"/>
      <c r="KNC194"/>
      <c r="KND194"/>
      <c r="KNE194"/>
      <c r="KNF194"/>
      <c r="KNG194"/>
      <c r="KNH194"/>
      <c r="KNI194"/>
      <c r="KNJ194"/>
      <c r="KNK194"/>
      <c r="KNL194"/>
      <c r="KNM194"/>
      <c r="KNN194"/>
      <c r="KNO194"/>
      <c r="KNP194"/>
      <c r="KNQ194"/>
      <c r="KNR194"/>
      <c r="KNS194"/>
      <c r="KNT194"/>
      <c r="KNU194"/>
      <c r="KNV194"/>
      <c r="KNW194"/>
      <c r="KNX194"/>
      <c r="KNY194"/>
      <c r="KNZ194"/>
      <c r="KOA194"/>
      <c r="KOB194"/>
      <c r="KOC194"/>
      <c r="KOD194"/>
      <c r="KOE194"/>
      <c r="KOF194"/>
      <c r="KOG194"/>
      <c r="KOH194"/>
      <c r="KOI194"/>
      <c r="KOJ194"/>
      <c r="KOK194"/>
      <c r="KOL194"/>
      <c r="KOM194"/>
      <c r="KON194"/>
      <c r="KOO194"/>
      <c r="KOP194"/>
      <c r="KOQ194"/>
      <c r="KOR194"/>
      <c r="KOS194"/>
      <c r="KOT194"/>
      <c r="KOU194"/>
      <c r="KOV194"/>
      <c r="KOW194"/>
      <c r="KOX194"/>
      <c r="KOY194"/>
      <c r="KOZ194"/>
      <c r="KPA194"/>
      <c r="KPB194"/>
      <c r="KPC194"/>
      <c r="KPD194"/>
      <c r="KPE194"/>
      <c r="KPF194"/>
      <c r="KPG194"/>
      <c r="KPH194"/>
      <c r="KPI194"/>
      <c r="KPJ194"/>
      <c r="KPK194"/>
      <c r="KPL194"/>
      <c r="KPM194"/>
      <c r="KPN194"/>
      <c r="KPO194"/>
      <c r="KPP194"/>
      <c r="KPQ194"/>
      <c r="KPR194"/>
      <c r="KPS194"/>
      <c r="KPT194"/>
      <c r="KPU194"/>
      <c r="KPV194"/>
      <c r="KPW194"/>
      <c r="KPX194"/>
      <c r="KPY194"/>
      <c r="KPZ194"/>
      <c r="KQA194"/>
      <c r="KQB194"/>
      <c r="KQC194"/>
      <c r="KQD194"/>
      <c r="KQE194"/>
      <c r="KQF194"/>
      <c r="KQG194"/>
      <c r="KQH194"/>
      <c r="KQI194"/>
      <c r="KQJ194"/>
      <c r="KQK194"/>
      <c r="KQL194"/>
      <c r="KQM194"/>
      <c r="KQN194"/>
      <c r="KQO194"/>
      <c r="KQP194"/>
      <c r="KQQ194"/>
      <c r="KQR194"/>
      <c r="KQS194"/>
      <c r="KQT194"/>
      <c r="KQU194"/>
      <c r="KQV194"/>
      <c r="KQW194"/>
      <c r="KQX194"/>
      <c r="KQY194"/>
      <c r="KQZ194"/>
      <c r="KRA194"/>
      <c r="KRB194"/>
      <c r="KRC194"/>
      <c r="KRD194"/>
      <c r="KRE194"/>
      <c r="KRF194"/>
      <c r="KRG194"/>
      <c r="KRH194"/>
      <c r="KRI194"/>
      <c r="KRJ194"/>
      <c r="KRK194"/>
      <c r="KRL194"/>
      <c r="KRM194"/>
      <c r="KRN194"/>
      <c r="KRO194"/>
      <c r="KRP194"/>
      <c r="KRQ194"/>
      <c r="KRR194"/>
      <c r="KRS194"/>
      <c r="KRT194"/>
      <c r="KRU194"/>
      <c r="KRV194"/>
      <c r="KRW194"/>
      <c r="KRX194"/>
      <c r="KRY194"/>
      <c r="KRZ194"/>
      <c r="KSA194"/>
      <c r="KSB194"/>
      <c r="KSC194"/>
      <c r="KSD194"/>
      <c r="KSE194"/>
      <c r="KSF194"/>
      <c r="KSG194"/>
      <c r="KSH194"/>
      <c r="KSI194"/>
      <c r="KSJ194"/>
      <c r="KSK194"/>
      <c r="KSL194"/>
      <c r="KSM194"/>
      <c r="KSN194"/>
      <c r="KSO194"/>
      <c r="KSP194"/>
      <c r="KSQ194"/>
      <c r="KSR194"/>
      <c r="KSS194"/>
      <c r="KST194"/>
      <c r="KSU194"/>
      <c r="KSV194"/>
      <c r="KSW194"/>
      <c r="KSX194"/>
      <c r="KSY194"/>
      <c r="KSZ194"/>
      <c r="KTA194"/>
      <c r="KTB194"/>
      <c r="KTC194"/>
      <c r="KTD194"/>
      <c r="KTE194"/>
      <c r="KTF194"/>
      <c r="KTG194"/>
      <c r="KTH194"/>
      <c r="KTI194"/>
      <c r="KTJ194"/>
      <c r="KTK194"/>
      <c r="KTL194"/>
      <c r="KTM194"/>
      <c r="KTN194"/>
      <c r="KTO194"/>
      <c r="KTP194"/>
      <c r="KTQ194"/>
      <c r="KTR194"/>
      <c r="KTS194"/>
      <c r="KTT194"/>
      <c r="KTU194"/>
      <c r="KTV194"/>
      <c r="KTW194"/>
      <c r="KTX194"/>
      <c r="KTY194"/>
      <c r="KTZ194"/>
      <c r="KUA194"/>
      <c r="KUB194"/>
      <c r="KUC194"/>
      <c r="KUD194"/>
      <c r="KUE194"/>
      <c r="KUF194"/>
      <c r="KUG194"/>
      <c r="KUH194"/>
      <c r="KUI194"/>
      <c r="KUJ194"/>
      <c r="KUK194"/>
      <c r="KUL194"/>
      <c r="KUM194"/>
      <c r="KUN194"/>
      <c r="KUO194"/>
      <c r="KUP194"/>
      <c r="KUQ194"/>
      <c r="KUR194"/>
      <c r="KUS194"/>
      <c r="KUT194"/>
      <c r="KUU194"/>
      <c r="KUV194"/>
      <c r="KUW194"/>
      <c r="KUX194"/>
      <c r="KUY194"/>
      <c r="KUZ194"/>
      <c r="KVA194"/>
      <c r="KVB194"/>
      <c r="KVC194"/>
      <c r="KVD194"/>
      <c r="KVE194"/>
      <c r="KVF194"/>
      <c r="KVG194"/>
      <c r="KVH194"/>
      <c r="KVI194"/>
      <c r="KVJ194"/>
      <c r="KVK194"/>
      <c r="KVL194"/>
      <c r="KVM194"/>
      <c r="KVN194"/>
      <c r="KVO194"/>
      <c r="KVP194"/>
      <c r="KVQ194"/>
      <c r="KVR194"/>
      <c r="KVS194"/>
      <c r="KVT194"/>
      <c r="KVU194"/>
      <c r="KVV194"/>
      <c r="KVW194"/>
      <c r="KVX194"/>
      <c r="KVY194"/>
      <c r="KVZ194"/>
      <c r="KWA194"/>
      <c r="KWB194"/>
      <c r="KWC194"/>
      <c r="KWD194"/>
      <c r="KWE194"/>
      <c r="KWF194"/>
      <c r="KWG194"/>
      <c r="KWH194"/>
      <c r="KWI194"/>
      <c r="KWJ194"/>
      <c r="KWK194"/>
      <c r="KWL194"/>
      <c r="KWM194"/>
      <c r="KWN194"/>
      <c r="KWO194"/>
      <c r="KWP194"/>
      <c r="KWQ194"/>
      <c r="KWR194"/>
      <c r="KWS194"/>
      <c r="KWT194"/>
      <c r="KWU194"/>
      <c r="KWV194"/>
      <c r="KWW194"/>
      <c r="KWX194"/>
      <c r="KWY194"/>
      <c r="KWZ194"/>
      <c r="KXA194"/>
      <c r="KXB194"/>
      <c r="KXC194"/>
      <c r="KXD194"/>
      <c r="KXE194"/>
      <c r="KXF194"/>
      <c r="KXG194"/>
      <c r="KXH194"/>
      <c r="KXI194"/>
      <c r="KXJ194"/>
      <c r="KXK194"/>
      <c r="KXL194"/>
      <c r="KXM194"/>
      <c r="KXN194"/>
      <c r="KXO194"/>
      <c r="KXP194"/>
      <c r="KXQ194"/>
      <c r="KXR194"/>
      <c r="KXS194"/>
      <c r="KXT194"/>
      <c r="KXU194"/>
      <c r="KXV194"/>
      <c r="KXW194"/>
      <c r="KXX194"/>
      <c r="KXY194"/>
      <c r="KXZ194"/>
      <c r="KYA194"/>
      <c r="KYB194"/>
      <c r="KYC194"/>
      <c r="KYD194"/>
      <c r="KYE194"/>
      <c r="KYF194"/>
      <c r="KYG194"/>
      <c r="KYH194"/>
      <c r="KYI194"/>
      <c r="KYJ194"/>
      <c r="KYK194"/>
      <c r="KYL194"/>
      <c r="KYM194"/>
      <c r="KYN194"/>
      <c r="KYO194"/>
      <c r="KYP194"/>
      <c r="KYQ194"/>
      <c r="KYR194"/>
      <c r="KYS194"/>
      <c r="KYT194"/>
      <c r="KYU194"/>
      <c r="KYV194"/>
      <c r="KYW194"/>
      <c r="KYX194"/>
      <c r="KYY194"/>
      <c r="KYZ194"/>
      <c r="KZA194"/>
      <c r="KZB194"/>
      <c r="KZC194"/>
      <c r="KZD194"/>
      <c r="KZE194"/>
      <c r="KZF194"/>
      <c r="KZG194"/>
      <c r="KZH194"/>
      <c r="KZI194"/>
      <c r="KZJ194"/>
      <c r="KZK194"/>
      <c r="KZL194"/>
      <c r="KZM194"/>
      <c r="KZN194"/>
      <c r="KZO194"/>
      <c r="KZP194"/>
      <c r="KZQ194"/>
      <c r="KZR194"/>
      <c r="KZS194"/>
      <c r="KZT194"/>
      <c r="KZU194"/>
      <c r="KZV194"/>
      <c r="KZW194"/>
      <c r="KZX194"/>
      <c r="KZY194"/>
      <c r="KZZ194"/>
      <c r="LAA194"/>
      <c r="LAB194"/>
      <c r="LAC194"/>
      <c r="LAD194"/>
      <c r="LAE194"/>
      <c r="LAF194"/>
      <c r="LAG194"/>
      <c r="LAH194"/>
      <c r="LAI194"/>
      <c r="LAJ194"/>
      <c r="LAK194"/>
      <c r="LAL194"/>
      <c r="LAM194"/>
      <c r="LAN194"/>
      <c r="LAO194"/>
      <c r="LAP194"/>
      <c r="LAQ194"/>
      <c r="LAR194"/>
      <c r="LAS194"/>
      <c r="LAT194"/>
      <c r="LAU194"/>
      <c r="LAV194"/>
      <c r="LAW194"/>
      <c r="LAX194"/>
      <c r="LAY194"/>
      <c r="LAZ194"/>
      <c r="LBA194"/>
      <c r="LBB194"/>
      <c r="LBC194"/>
      <c r="LBD194"/>
      <c r="LBE194"/>
      <c r="LBF194"/>
      <c r="LBG194"/>
      <c r="LBH194"/>
      <c r="LBI194"/>
      <c r="LBJ194"/>
      <c r="LBK194"/>
      <c r="LBL194"/>
      <c r="LBM194"/>
      <c r="LBN194"/>
      <c r="LBO194"/>
      <c r="LBP194"/>
      <c r="LBQ194"/>
      <c r="LBR194"/>
      <c r="LBS194"/>
      <c r="LBT194"/>
      <c r="LBU194"/>
      <c r="LBV194"/>
      <c r="LBW194"/>
      <c r="LBX194"/>
      <c r="LBY194"/>
      <c r="LBZ194"/>
      <c r="LCA194"/>
      <c r="LCB194"/>
      <c r="LCC194"/>
      <c r="LCD194"/>
      <c r="LCE194"/>
      <c r="LCF194"/>
      <c r="LCG194"/>
      <c r="LCH194"/>
      <c r="LCI194"/>
      <c r="LCJ194"/>
      <c r="LCK194"/>
      <c r="LCL194"/>
      <c r="LCM194"/>
      <c r="LCN194"/>
      <c r="LCO194"/>
      <c r="LCP194"/>
      <c r="LCQ194"/>
      <c r="LCR194"/>
      <c r="LCS194"/>
      <c r="LCT194"/>
      <c r="LCU194"/>
      <c r="LCV194"/>
      <c r="LCW194"/>
      <c r="LCX194"/>
      <c r="LCY194"/>
      <c r="LCZ194"/>
      <c r="LDA194"/>
      <c r="LDB194"/>
      <c r="LDC194"/>
      <c r="LDD194"/>
      <c r="LDE194"/>
      <c r="LDF194"/>
      <c r="LDG194"/>
      <c r="LDH194"/>
      <c r="LDI194"/>
      <c r="LDJ194"/>
      <c r="LDK194"/>
      <c r="LDL194"/>
      <c r="LDM194"/>
      <c r="LDN194"/>
      <c r="LDO194"/>
      <c r="LDP194"/>
      <c r="LDQ194"/>
      <c r="LDR194"/>
      <c r="LDS194"/>
      <c r="LDT194"/>
      <c r="LDU194"/>
      <c r="LDV194"/>
      <c r="LDW194"/>
      <c r="LDX194"/>
      <c r="LDY194"/>
      <c r="LDZ194"/>
      <c r="LEA194"/>
      <c r="LEB194"/>
      <c r="LEC194"/>
      <c r="LED194"/>
      <c r="LEE194"/>
      <c r="LEF194"/>
      <c r="LEG194"/>
      <c r="LEH194"/>
      <c r="LEI194"/>
      <c r="LEJ194"/>
      <c r="LEK194"/>
      <c r="LEL194"/>
      <c r="LEM194"/>
      <c r="LEN194"/>
      <c r="LEO194"/>
      <c r="LEP194"/>
      <c r="LEQ194"/>
      <c r="LER194"/>
      <c r="LES194"/>
      <c r="LET194"/>
      <c r="LEU194"/>
      <c r="LEV194"/>
      <c r="LEW194"/>
      <c r="LEX194"/>
      <c r="LEY194"/>
      <c r="LEZ194"/>
      <c r="LFA194"/>
      <c r="LFB194"/>
      <c r="LFC194"/>
      <c r="LFD194"/>
      <c r="LFE194"/>
      <c r="LFF194"/>
      <c r="LFG194"/>
      <c r="LFH194"/>
      <c r="LFI194"/>
      <c r="LFJ194"/>
      <c r="LFK194"/>
      <c r="LFL194"/>
      <c r="LFM194"/>
      <c r="LFN194"/>
      <c r="LFO194"/>
      <c r="LFP194"/>
      <c r="LFQ194"/>
      <c r="LFR194"/>
      <c r="LFS194"/>
      <c r="LFT194"/>
      <c r="LFU194"/>
      <c r="LFV194"/>
      <c r="LFW194"/>
      <c r="LFX194"/>
      <c r="LFY194"/>
      <c r="LFZ194"/>
      <c r="LGA194"/>
      <c r="LGB194"/>
      <c r="LGC194"/>
      <c r="LGD194"/>
      <c r="LGE194"/>
      <c r="LGF194"/>
      <c r="LGG194"/>
      <c r="LGH194"/>
      <c r="LGI194"/>
      <c r="LGJ194"/>
      <c r="LGK194"/>
      <c r="LGL194"/>
      <c r="LGM194"/>
      <c r="LGN194"/>
      <c r="LGO194"/>
      <c r="LGP194"/>
      <c r="LGQ194"/>
      <c r="LGR194"/>
      <c r="LGS194"/>
      <c r="LGT194"/>
      <c r="LGU194"/>
      <c r="LGV194"/>
      <c r="LGW194"/>
      <c r="LGX194"/>
      <c r="LGY194"/>
      <c r="LGZ194"/>
      <c r="LHA194"/>
      <c r="LHB194"/>
      <c r="LHC194"/>
      <c r="LHD194"/>
      <c r="LHE194"/>
      <c r="LHF194"/>
      <c r="LHG194"/>
      <c r="LHH194"/>
      <c r="LHI194"/>
      <c r="LHJ194"/>
      <c r="LHK194"/>
      <c r="LHL194"/>
      <c r="LHM194"/>
      <c r="LHN194"/>
      <c r="LHO194"/>
      <c r="LHP194"/>
      <c r="LHQ194"/>
      <c r="LHR194"/>
      <c r="LHS194"/>
      <c r="LHT194"/>
      <c r="LHU194"/>
      <c r="LHV194"/>
      <c r="LHW194"/>
      <c r="LHX194"/>
      <c r="LHY194"/>
      <c r="LHZ194"/>
      <c r="LIA194"/>
      <c r="LIB194"/>
      <c r="LIC194"/>
      <c r="LID194"/>
      <c r="LIE194"/>
      <c r="LIF194"/>
      <c r="LIG194"/>
      <c r="LIH194"/>
      <c r="LII194"/>
      <c r="LIJ194"/>
      <c r="LIK194"/>
      <c r="LIL194"/>
      <c r="LIM194"/>
      <c r="LIN194"/>
      <c r="LIO194"/>
      <c r="LIP194"/>
      <c r="LIQ194"/>
      <c r="LIR194"/>
      <c r="LIS194"/>
      <c r="LIT194"/>
      <c r="LIU194"/>
      <c r="LIV194"/>
      <c r="LIW194"/>
      <c r="LIX194"/>
      <c r="LIY194"/>
      <c r="LIZ194"/>
      <c r="LJA194"/>
      <c r="LJB194"/>
      <c r="LJC194"/>
      <c r="LJD194"/>
      <c r="LJE194"/>
      <c r="LJF194"/>
      <c r="LJG194"/>
      <c r="LJH194"/>
      <c r="LJI194"/>
      <c r="LJJ194"/>
      <c r="LJK194"/>
      <c r="LJL194"/>
      <c r="LJM194"/>
      <c r="LJN194"/>
      <c r="LJO194"/>
      <c r="LJP194"/>
      <c r="LJQ194"/>
      <c r="LJR194"/>
      <c r="LJS194"/>
      <c r="LJT194"/>
      <c r="LJU194"/>
      <c r="LJV194"/>
      <c r="LJW194"/>
      <c r="LJX194"/>
      <c r="LJY194"/>
      <c r="LJZ194"/>
      <c r="LKA194"/>
      <c r="LKB194"/>
      <c r="LKC194"/>
      <c r="LKD194"/>
      <c r="LKE194"/>
      <c r="LKF194"/>
      <c r="LKG194"/>
      <c r="LKH194"/>
      <c r="LKI194"/>
      <c r="LKJ194"/>
      <c r="LKK194"/>
      <c r="LKL194"/>
      <c r="LKM194"/>
      <c r="LKN194"/>
      <c r="LKO194"/>
      <c r="LKP194"/>
      <c r="LKQ194"/>
      <c r="LKR194"/>
      <c r="LKS194"/>
      <c r="LKT194"/>
      <c r="LKU194"/>
      <c r="LKV194"/>
      <c r="LKW194"/>
      <c r="LKX194"/>
      <c r="LKY194"/>
      <c r="LKZ194"/>
      <c r="LLA194"/>
      <c r="LLB194"/>
      <c r="LLC194"/>
      <c r="LLD194"/>
      <c r="LLE194"/>
      <c r="LLF194"/>
      <c r="LLG194"/>
      <c r="LLH194"/>
      <c r="LLI194"/>
      <c r="LLJ194"/>
      <c r="LLK194"/>
      <c r="LLL194"/>
      <c r="LLM194"/>
      <c r="LLN194"/>
      <c r="LLO194"/>
      <c r="LLP194"/>
      <c r="LLQ194"/>
      <c r="LLR194"/>
      <c r="LLS194"/>
      <c r="LLT194"/>
      <c r="LLU194"/>
      <c r="LLV194"/>
      <c r="LLW194"/>
      <c r="LLX194"/>
      <c r="LLY194"/>
      <c r="LLZ194"/>
      <c r="LMA194"/>
      <c r="LMB194"/>
      <c r="LMC194"/>
      <c r="LMD194"/>
      <c r="LME194"/>
      <c r="LMF194"/>
      <c r="LMG194"/>
      <c r="LMH194"/>
      <c r="LMI194"/>
      <c r="LMJ194"/>
      <c r="LMK194"/>
      <c r="LML194"/>
      <c r="LMM194"/>
      <c r="LMN194"/>
      <c r="LMO194"/>
      <c r="LMP194"/>
      <c r="LMQ194"/>
      <c r="LMR194"/>
      <c r="LMS194"/>
      <c r="LMT194"/>
      <c r="LMU194"/>
      <c r="LMV194"/>
      <c r="LMW194"/>
      <c r="LMX194"/>
      <c r="LMY194"/>
      <c r="LMZ194"/>
      <c r="LNA194"/>
      <c r="LNB194"/>
      <c r="LNC194"/>
      <c r="LND194"/>
      <c r="LNE194"/>
      <c r="LNF194"/>
      <c r="LNG194"/>
      <c r="LNH194"/>
      <c r="LNI194"/>
      <c r="LNJ194"/>
      <c r="LNK194"/>
      <c r="LNL194"/>
      <c r="LNM194"/>
      <c r="LNN194"/>
      <c r="LNO194"/>
      <c r="LNP194"/>
      <c r="LNQ194"/>
      <c r="LNR194"/>
      <c r="LNS194"/>
      <c r="LNT194"/>
      <c r="LNU194"/>
      <c r="LNV194"/>
      <c r="LNW194"/>
      <c r="LNX194"/>
      <c r="LNY194"/>
      <c r="LNZ194"/>
      <c r="LOA194"/>
      <c r="LOB194"/>
      <c r="LOC194"/>
      <c r="LOD194"/>
      <c r="LOE194"/>
      <c r="LOF194"/>
      <c r="LOG194"/>
      <c r="LOH194"/>
      <c r="LOI194"/>
      <c r="LOJ194"/>
      <c r="LOK194"/>
      <c r="LOL194"/>
      <c r="LOM194"/>
      <c r="LON194"/>
      <c r="LOO194"/>
      <c r="LOP194"/>
      <c r="LOQ194"/>
      <c r="LOR194"/>
      <c r="LOS194"/>
      <c r="LOT194"/>
      <c r="LOU194"/>
      <c r="LOV194"/>
      <c r="LOW194"/>
      <c r="LOX194"/>
      <c r="LOY194"/>
      <c r="LOZ194"/>
      <c r="LPA194"/>
      <c r="LPB194"/>
      <c r="LPC194"/>
      <c r="LPD194"/>
      <c r="LPE194"/>
      <c r="LPF194"/>
      <c r="LPG194"/>
      <c r="LPH194"/>
      <c r="LPI194"/>
      <c r="LPJ194"/>
      <c r="LPK194"/>
      <c r="LPL194"/>
      <c r="LPM194"/>
      <c r="LPN194"/>
      <c r="LPO194"/>
      <c r="LPP194"/>
      <c r="LPQ194"/>
      <c r="LPR194"/>
      <c r="LPS194"/>
      <c r="LPT194"/>
      <c r="LPU194"/>
      <c r="LPV194"/>
      <c r="LPW194"/>
      <c r="LPX194"/>
      <c r="LPY194"/>
      <c r="LPZ194"/>
      <c r="LQA194"/>
      <c r="LQB194"/>
      <c r="LQC194"/>
      <c r="LQD194"/>
      <c r="LQE194"/>
      <c r="LQF194"/>
      <c r="LQG194"/>
      <c r="LQH194"/>
      <c r="LQI194"/>
      <c r="LQJ194"/>
      <c r="LQK194"/>
      <c r="LQL194"/>
      <c r="LQM194"/>
      <c r="LQN194"/>
      <c r="LQO194"/>
      <c r="LQP194"/>
      <c r="LQQ194"/>
      <c r="LQR194"/>
      <c r="LQS194"/>
      <c r="LQT194"/>
      <c r="LQU194"/>
      <c r="LQV194"/>
      <c r="LQW194"/>
      <c r="LQX194"/>
      <c r="LQY194"/>
      <c r="LQZ194"/>
      <c r="LRA194"/>
      <c r="LRB194"/>
      <c r="LRC194"/>
      <c r="LRD194"/>
      <c r="LRE194"/>
      <c r="LRF194"/>
      <c r="LRG194"/>
      <c r="LRH194"/>
      <c r="LRI194"/>
      <c r="LRJ194"/>
      <c r="LRK194"/>
      <c r="LRL194"/>
      <c r="LRM194"/>
      <c r="LRN194"/>
      <c r="LRO194"/>
      <c r="LRP194"/>
      <c r="LRQ194"/>
      <c r="LRR194"/>
      <c r="LRS194"/>
      <c r="LRT194"/>
      <c r="LRU194"/>
      <c r="LRV194"/>
      <c r="LRW194"/>
      <c r="LRX194"/>
      <c r="LRY194"/>
      <c r="LRZ194"/>
      <c r="LSA194"/>
      <c r="LSB194"/>
      <c r="LSC194"/>
      <c r="LSD194"/>
      <c r="LSE194"/>
      <c r="LSF194"/>
      <c r="LSG194"/>
      <c r="LSH194"/>
      <c r="LSI194"/>
      <c r="LSJ194"/>
      <c r="LSK194"/>
      <c r="LSL194"/>
      <c r="LSM194"/>
      <c r="LSN194"/>
      <c r="LSO194"/>
      <c r="LSP194"/>
      <c r="LSQ194"/>
      <c r="LSR194"/>
      <c r="LSS194"/>
      <c r="LST194"/>
      <c r="LSU194"/>
      <c r="LSV194"/>
      <c r="LSW194"/>
      <c r="LSX194"/>
      <c r="LSY194"/>
      <c r="LSZ194"/>
      <c r="LTA194"/>
      <c r="LTB194"/>
      <c r="LTC194"/>
      <c r="LTD194"/>
      <c r="LTE194"/>
      <c r="LTF194"/>
      <c r="LTG194"/>
      <c r="LTH194"/>
      <c r="LTI194"/>
      <c r="LTJ194"/>
      <c r="LTK194"/>
      <c r="LTL194"/>
      <c r="LTM194"/>
      <c r="LTN194"/>
      <c r="LTO194"/>
      <c r="LTP194"/>
      <c r="LTQ194"/>
      <c r="LTR194"/>
      <c r="LTS194"/>
      <c r="LTT194"/>
      <c r="LTU194"/>
      <c r="LTV194"/>
      <c r="LTW194"/>
      <c r="LTX194"/>
      <c r="LTY194"/>
      <c r="LTZ194"/>
      <c r="LUA194"/>
      <c r="LUB194"/>
      <c r="LUC194"/>
      <c r="LUD194"/>
      <c r="LUE194"/>
      <c r="LUF194"/>
      <c r="LUG194"/>
      <c r="LUH194"/>
      <c r="LUI194"/>
      <c r="LUJ194"/>
      <c r="LUK194"/>
      <c r="LUL194"/>
      <c r="LUM194"/>
      <c r="LUN194"/>
      <c r="LUO194"/>
      <c r="LUP194"/>
      <c r="LUQ194"/>
      <c r="LUR194"/>
      <c r="LUS194"/>
      <c r="LUT194"/>
      <c r="LUU194"/>
      <c r="LUV194"/>
      <c r="LUW194"/>
      <c r="LUX194"/>
      <c r="LUY194"/>
      <c r="LUZ194"/>
      <c r="LVA194"/>
      <c r="LVB194"/>
      <c r="LVC194"/>
      <c r="LVD194"/>
      <c r="LVE194"/>
      <c r="LVF194"/>
      <c r="LVG194"/>
      <c r="LVH194"/>
      <c r="LVI194"/>
      <c r="LVJ194"/>
      <c r="LVK194"/>
      <c r="LVL194"/>
      <c r="LVM194"/>
      <c r="LVN194"/>
      <c r="LVO194"/>
      <c r="LVP194"/>
      <c r="LVQ194"/>
      <c r="LVR194"/>
      <c r="LVS194"/>
      <c r="LVT194"/>
      <c r="LVU194"/>
      <c r="LVV194"/>
      <c r="LVW194"/>
      <c r="LVX194"/>
      <c r="LVY194"/>
      <c r="LVZ194"/>
      <c r="LWA194"/>
      <c r="LWB194"/>
      <c r="LWC194"/>
      <c r="LWD194"/>
      <c r="LWE194"/>
      <c r="LWF194"/>
      <c r="LWG194"/>
      <c r="LWH194"/>
      <c r="LWI194"/>
      <c r="LWJ194"/>
      <c r="LWK194"/>
      <c r="LWL194"/>
      <c r="LWM194"/>
      <c r="LWN194"/>
      <c r="LWO194"/>
      <c r="LWP194"/>
      <c r="LWQ194"/>
      <c r="LWR194"/>
      <c r="LWS194"/>
      <c r="LWT194"/>
      <c r="LWU194"/>
      <c r="LWV194"/>
      <c r="LWW194"/>
      <c r="LWX194"/>
      <c r="LWY194"/>
      <c r="LWZ194"/>
      <c r="LXA194"/>
      <c r="LXB194"/>
      <c r="LXC194"/>
      <c r="LXD194"/>
      <c r="LXE194"/>
      <c r="LXF194"/>
      <c r="LXG194"/>
      <c r="LXH194"/>
      <c r="LXI194"/>
      <c r="LXJ194"/>
      <c r="LXK194"/>
      <c r="LXL194"/>
      <c r="LXM194"/>
      <c r="LXN194"/>
      <c r="LXO194"/>
      <c r="LXP194"/>
      <c r="LXQ194"/>
      <c r="LXR194"/>
      <c r="LXS194"/>
      <c r="LXT194"/>
      <c r="LXU194"/>
      <c r="LXV194"/>
      <c r="LXW194"/>
      <c r="LXX194"/>
      <c r="LXY194"/>
      <c r="LXZ194"/>
      <c r="LYA194"/>
      <c r="LYB194"/>
      <c r="LYC194"/>
      <c r="LYD194"/>
      <c r="LYE194"/>
      <c r="LYF194"/>
      <c r="LYG194"/>
      <c r="LYH194"/>
      <c r="LYI194"/>
      <c r="LYJ194"/>
      <c r="LYK194"/>
      <c r="LYL194"/>
      <c r="LYM194"/>
      <c r="LYN194"/>
      <c r="LYO194"/>
      <c r="LYP194"/>
      <c r="LYQ194"/>
      <c r="LYR194"/>
      <c r="LYS194"/>
      <c r="LYT194"/>
      <c r="LYU194"/>
      <c r="LYV194"/>
      <c r="LYW194"/>
      <c r="LYX194"/>
      <c r="LYY194"/>
      <c r="LYZ194"/>
      <c r="LZA194"/>
      <c r="LZB194"/>
      <c r="LZC194"/>
      <c r="LZD194"/>
      <c r="LZE194"/>
      <c r="LZF194"/>
      <c r="LZG194"/>
      <c r="LZH194"/>
      <c r="LZI194"/>
      <c r="LZJ194"/>
      <c r="LZK194"/>
      <c r="LZL194"/>
      <c r="LZM194"/>
      <c r="LZN194"/>
      <c r="LZO194"/>
      <c r="LZP194"/>
      <c r="LZQ194"/>
      <c r="LZR194"/>
      <c r="LZS194"/>
      <c r="LZT194"/>
      <c r="LZU194"/>
      <c r="LZV194"/>
      <c r="LZW194"/>
      <c r="LZX194"/>
      <c r="LZY194"/>
      <c r="LZZ194"/>
      <c r="MAA194"/>
      <c r="MAB194"/>
      <c r="MAC194"/>
      <c r="MAD194"/>
      <c r="MAE194"/>
      <c r="MAF194"/>
      <c r="MAG194"/>
      <c r="MAH194"/>
      <c r="MAI194"/>
      <c r="MAJ194"/>
      <c r="MAK194"/>
      <c r="MAL194"/>
      <c r="MAM194"/>
      <c r="MAN194"/>
      <c r="MAO194"/>
      <c r="MAP194"/>
      <c r="MAQ194"/>
      <c r="MAR194"/>
      <c r="MAS194"/>
      <c r="MAT194"/>
      <c r="MAU194"/>
      <c r="MAV194"/>
      <c r="MAW194"/>
      <c r="MAX194"/>
      <c r="MAY194"/>
      <c r="MAZ194"/>
      <c r="MBA194"/>
      <c r="MBB194"/>
      <c r="MBC194"/>
      <c r="MBD194"/>
      <c r="MBE194"/>
      <c r="MBF194"/>
      <c r="MBG194"/>
      <c r="MBH194"/>
      <c r="MBI194"/>
      <c r="MBJ194"/>
      <c r="MBK194"/>
      <c r="MBL194"/>
      <c r="MBM194"/>
      <c r="MBN194"/>
      <c r="MBO194"/>
      <c r="MBP194"/>
      <c r="MBQ194"/>
      <c r="MBR194"/>
      <c r="MBS194"/>
      <c r="MBT194"/>
      <c r="MBU194"/>
      <c r="MBV194"/>
      <c r="MBW194"/>
      <c r="MBX194"/>
      <c r="MBY194"/>
      <c r="MBZ194"/>
      <c r="MCA194"/>
      <c r="MCB194"/>
      <c r="MCC194"/>
      <c r="MCD194"/>
      <c r="MCE194"/>
      <c r="MCF194"/>
      <c r="MCG194"/>
      <c r="MCH194"/>
      <c r="MCI194"/>
      <c r="MCJ194"/>
      <c r="MCK194"/>
      <c r="MCL194"/>
      <c r="MCM194"/>
      <c r="MCN194"/>
      <c r="MCO194"/>
      <c r="MCP194"/>
      <c r="MCQ194"/>
      <c r="MCR194"/>
      <c r="MCS194"/>
      <c r="MCT194"/>
      <c r="MCU194"/>
      <c r="MCV194"/>
      <c r="MCW194"/>
      <c r="MCX194"/>
      <c r="MCY194"/>
      <c r="MCZ194"/>
      <c r="MDA194"/>
      <c r="MDB194"/>
      <c r="MDC194"/>
      <c r="MDD194"/>
      <c r="MDE194"/>
      <c r="MDF194"/>
      <c r="MDG194"/>
      <c r="MDH194"/>
      <c r="MDI194"/>
      <c r="MDJ194"/>
      <c r="MDK194"/>
      <c r="MDL194"/>
      <c r="MDM194"/>
      <c r="MDN194"/>
      <c r="MDO194"/>
      <c r="MDP194"/>
      <c r="MDQ194"/>
      <c r="MDR194"/>
      <c r="MDS194"/>
      <c r="MDT194"/>
      <c r="MDU194"/>
      <c r="MDV194"/>
      <c r="MDW194"/>
      <c r="MDX194"/>
      <c r="MDY194"/>
      <c r="MDZ194"/>
      <c r="MEA194"/>
      <c r="MEB194"/>
      <c r="MEC194"/>
      <c r="MED194"/>
      <c r="MEE194"/>
      <c r="MEF194"/>
      <c r="MEG194"/>
      <c r="MEH194"/>
      <c r="MEI194"/>
      <c r="MEJ194"/>
      <c r="MEK194"/>
      <c r="MEL194"/>
      <c r="MEM194"/>
      <c r="MEN194"/>
      <c r="MEO194"/>
      <c r="MEP194"/>
      <c r="MEQ194"/>
      <c r="MER194"/>
      <c r="MES194"/>
      <c r="MET194"/>
      <c r="MEU194"/>
      <c r="MEV194"/>
      <c r="MEW194"/>
      <c r="MEX194"/>
      <c r="MEY194"/>
      <c r="MEZ194"/>
      <c r="MFA194"/>
      <c r="MFB194"/>
      <c r="MFC194"/>
      <c r="MFD194"/>
      <c r="MFE194"/>
      <c r="MFF194"/>
      <c r="MFG194"/>
      <c r="MFH194"/>
      <c r="MFI194"/>
      <c r="MFJ194"/>
      <c r="MFK194"/>
      <c r="MFL194"/>
      <c r="MFM194"/>
      <c r="MFN194"/>
      <c r="MFO194"/>
      <c r="MFP194"/>
      <c r="MFQ194"/>
      <c r="MFR194"/>
      <c r="MFS194"/>
      <c r="MFT194"/>
      <c r="MFU194"/>
      <c r="MFV194"/>
      <c r="MFW194"/>
      <c r="MFX194"/>
      <c r="MFY194"/>
      <c r="MFZ194"/>
      <c r="MGA194"/>
      <c r="MGB194"/>
      <c r="MGC194"/>
      <c r="MGD194"/>
      <c r="MGE194"/>
      <c r="MGF194"/>
      <c r="MGG194"/>
      <c r="MGH194"/>
      <c r="MGI194"/>
      <c r="MGJ194"/>
      <c r="MGK194"/>
      <c r="MGL194"/>
      <c r="MGM194"/>
      <c r="MGN194"/>
      <c r="MGO194"/>
      <c r="MGP194"/>
      <c r="MGQ194"/>
      <c r="MGR194"/>
      <c r="MGS194"/>
      <c r="MGT194"/>
      <c r="MGU194"/>
      <c r="MGV194"/>
      <c r="MGW194"/>
      <c r="MGX194"/>
      <c r="MGY194"/>
      <c r="MGZ194"/>
      <c r="MHA194"/>
      <c r="MHB194"/>
      <c r="MHC194"/>
      <c r="MHD194"/>
      <c r="MHE194"/>
      <c r="MHF194"/>
      <c r="MHG194"/>
      <c r="MHH194"/>
      <c r="MHI194"/>
      <c r="MHJ194"/>
      <c r="MHK194"/>
      <c r="MHL194"/>
      <c r="MHM194"/>
      <c r="MHN194"/>
      <c r="MHO194"/>
      <c r="MHP194"/>
      <c r="MHQ194"/>
      <c r="MHR194"/>
      <c r="MHS194"/>
      <c r="MHT194"/>
      <c r="MHU194"/>
      <c r="MHV194"/>
      <c r="MHW194"/>
      <c r="MHX194"/>
      <c r="MHY194"/>
      <c r="MHZ194"/>
      <c r="MIA194"/>
      <c r="MIB194"/>
      <c r="MIC194"/>
      <c r="MID194"/>
      <c r="MIE194"/>
      <c r="MIF194"/>
      <c r="MIG194"/>
      <c r="MIH194"/>
      <c r="MII194"/>
      <c r="MIJ194"/>
      <c r="MIK194"/>
      <c r="MIL194"/>
      <c r="MIM194"/>
      <c r="MIN194"/>
      <c r="MIO194"/>
      <c r="MIP194"/>
      <c r="MIQ194"/>
      <c r="MIR194"/>
      <c r="MIS194"/>
      <c r="MIT194"/>
      <c r="MIU194"/>
      <c r="MIV194"/>
      <c r="MIW194"/>
      <c r="MIX194"/>
      <c r="MIY194"/>
      <c r="MIZ194"/>
      <c r="MJA194"/>
      <c r="MJB194"/>
      <c r="MJC194"/>
      <c r="MJD194"/>
      <c r="MJE194"/>
      <c r="MJF194"/>
      <c r="MJG194"/>
      <c r="MJH194"/>
      <c r="MJI194"/>
      <c r="MJJ194"/>
      <c r="MJK194"/>
      <c r="MJL194"/>
      <c r="MJM194"/>
      <c r="MJN194"/>
      <c r="MJO194"/>
      <c r="MJP194"/>
      <c r="MJQ194"/>
      <c r="MJR194"/>
      <c r="MJS194"/>
      <c r="MJT194"/>
      <c r="MJU194"/>
      <c r="MJV194"/>
      <c r="MJW194"/>
      <c r="MJX194"/>
      <c r="MJY194"/>
      <c r="MJZ194"/>
      <c r="MKA194"/>
      <c r="MKB194"/>
      <c r="MKC194"/>
      <c r="MKD194"/>
      <c r="MKE194"/>
      <c r="MKF194"/>
      <c r="MKG194"/>
      <c r="MKH194"/>
      <c r="MKI194"/>
      <c r="MKJ194"/>
      <c r="MKK194"/>
      <c r="MKL194"/>
      <c r="MKM194"/>
      <c r="MKN194"/>
      <c r="MKO194"/>
      <c r="MKP194"/>
      <c r="MKQ194"/>
      <c r="MKR194"/>
      <c r="MKS194"/>
      <c r="MKT194"/>
      <c r="MKU194"/>
      <c r="MKV194"/>
      <c r="MKW194"/>
      <c r="MKX194"/>
      <c r="MKY194"/>
      <c r="MKZ194"/>
      <c r="MLA194"/>
      <c r="MLB194"/>
      <c r="MLC194"/>
      <c r="MLD194"/>
      <c r="MLE194"/>
      <c r="MLF194"/>
      <c r="MLG194"/>
      <c r="MLH194"/>
      <c r="MLI194"/>
      <c r="MLJ194"/>
      <c r="MLK194"/>
      <c r="MLL194"/>
      <c r="MLM194"/>
      <c r="MLN194"/>
      <c r="MLO194"/>
      <c r="MLP194"/>
      <c r="MLQ194"/>
      <c r="MLR194"/>
      <c r="MLS194"/>
      <c r="MLT194"/>
      <c r="MLU194"/>
      <c r="MLV194"/>
      <c r="MLW194"/>
      <c r="MLX194"/>
      <c r="MLY194"/>
      <c r="MLZ194"/>
      <c r="MMA194"/>
      <c r="MMB194"/>
      <c r="MMC194"/>
      <c r="MMD194"/>
      <c r="MME194"/>
      <c r="MMF194"/>
      <c r="MMG194"/>
      <c r="MMH194"/>
      <c r="MMI194"/>
      <c r="MMJ194"/>
      <c r="MMK194"/>
      <c r="MML194"/>
      <c r="MMM194"/>
      <c r="MMN194"/>
      <c r="MMO194"/>
      <c r="MMP194"/>
      <c r="MMQ194"/>
      <c r="MMR194"/>
      <c r="MMS194"/>
      <c r="MMT194"/>
      <c r="MMU194"/>
      <c r="MMV194"/>
      <c r="MMW194"/>
      <c r="MMX194"/>
      <c r="MMY194"/>
      <c r="MMZ194"/>
      <c r="MNA194"/>
      <c r="MNB194"/>
      <c r="MNC194"/>
      <c r="MND194"/>
      <c r="MNE194"/>
      <c r="MNF194"/>
      <c r="MNG194"/>
      <c r="MNH194"/>
      <c r="MNI194"/>
      <c r="MNJ194"/>
      <c r="MNK194"/>
      <c r="MNL194"/>
      <c r="MNM194"/>
      <c r="MNN194"/>
      <c r="MNO194"/>
      <c r="MNP194"/>
      <c r="MNQ194"/>
      <c r="MNR194"/>
      <c r="MNS194"/>
      <c r="MNT194"/>
      <c r="MNU194"/>
      <c r="MNV194"/>
      <c r="MNW194"/>
      <c r="MNX194"/>
      <c r="MNY194"/>
      <c r="MNZ194"/>
      <c r="MOA194"/>
      <c r="MOB194"/>
      <c r="MOC194"/>
      <c r="MOD194"/>
      <c r="MOE194"/>
      <c r="MOF194"/>
      <c r="MOG194"/>
      <c r="MOH194"/>
      <c r="MOI194"/>
      <c r="MOJ194"/>
      <c r="MOK194"/>
      <c r="MOL194"/>
      <c r="MOM194"/>
      <c r="MON194"/>
      <c r="MOO194"/>
      <c r="MOP194"/>
      <c r="MOQ194"/>
      <c r="MOR194"/>
      <c r="MOS194"/>
      <c r="MOT194"/>
      <c r="MOU194"/>
      <c r="MOV194"/>
      <c r="MOW194"/>
      <c r="MOX194"/>
      <c r="MOY194"/>
      <c r="MOZ194"/>
      <c r="MPA194"/>
      <c r="MPB194"/>
      <c r="MPC194"/>
      <c r="MPD194"/>
      <c r="MPE194"/>
      <c r="MPF194"/>
      <c r="MPG194"/>
      <c r="MPH194"/>
      <c r="MPI194"/>
      <c r="MPJ194"/>
      <c r="MPK194"/>
      <c r="MPL194"/>
      <c r="MPM194"/>
      <c r="MPN194"/>
      <c r="MPO194"/>
      <c r="MPP194"/>
      <c r="MPQ194"/>
      <c r="MPR194"/>
      <c r="MPS194"/>
      <c r="MPT194"/>
      <c r="MPU194"/>
      <c r="MPV194"/>
      <c r="MPW194"/>
      <c r="MPX194"/>
      <c r="MPY194"/>
      <c r="MPZ194"/>
      <c r="MQA194"/>
      <c r="MQB194"/>
      <c r="MQC194"/>
      <c r="MQD194"/>
      <c r="MQE194"/>
      <c r="MQF194"/>
      <c r="MQG194"/>
      <c r="MQH194"/>
      <c r="MQI194"/>
      <c r="MQJ194"/>
      <c r="MQK194"/>
      <c r="MQL194"/>
      <c r="MQM194"/>
      <c r="MQN194"/>
      <c r="MQO194"/>
      <c r="MQP194"/>
      <c r="MQQ194"/>
      <c r="MQR194"/>
      <c r="MQS194"/>
      <c r="MQT194"/>
      <c r="MQU194"/>
      <c r="MQV194"/>
      <c r="MQW194"/>
      <c r="MQX194"/>
      <c r="MQY194"/>
      <c r="MQZ194"/>
      <c r="MRA194"/>
      <c r="MRB194"/>
      <c r="MRC194"/>
      <c r="MRD194"/>
      <c r="MRE194"/>
      <c r="MRF194"/>
      <c r="MRG194"/>
      <c r="MRH194"/>
      <c r="MRI194"/>
      <c r="MRJ194"/>
      <c r="MRK194"/>
      <c r="MRL194"/>
      <c r="MRM194"/>
      <c r="MRN194"/>
      <c r="MRO194"/>
      <c r="MRP194"/>
      <c r="MRQ194"/>
      <c r="MRR194"/>
      <c r="MRS194"/>
      <c r="MRT194"/>
      <c r="MRU194"/>
      <c r="MRV194"/>
      <c r="MRW194"/>
      <c r="MRX194"/>
      <c r="MRY194"/>
      <c r="MRZ194"/>
      <c r="MSA194"/>
      <c r="MSB194"/>
      <c r="MSC194"/>
      <c r="MSD194"/>
      <c r="MSE194"/>
      <c r="MSF194"/>
      <c r="MSG194"/>
      <c r="MSH194"/>
      <c r="MSI194"/>
      <c r="MSJ194"/>
      <c r="MSK194"/>
      <c r="MSL194"/>
      <c r="MSM194"/>
      <c r="MSN194"/>
      <c r="MSO194"/>
      <c r="MSP194"/>
      <c r="MSQ194"/>
      <c r="MSR194"/>
      <c r="MSS194"/>
      <c r="MST194"/>
      <c r="MSU194"/>
      <c r="MSV194"/>
      <c r="MSW194"/>
      <c r="MSX194"/>
      <c r="MSY194"/>
      <c r="MSZ194"/>
      <c r="MTA194"/>
      <c r="MTB194"/>
      <c r="MTC194"/>
      <c r="MTD194"/>
      <c r="MTE194"/>
      <c r="MTF194"/>
      <c r="MTG194"/>
      <c r="MTH194"/>
      <c r="MTI194"/>
      <c r="MTJ194"/>
      <c r="MTK194"/>
      <c r="MTL194"/>
      <c r="MTM194"/>
      <c r="MTN194"/>
      <c r="MTO194"/>
      <c r="MTP194"/>
      <c r="MTQ194"/>
      <c r="MTR194"/>
      <c r="MTS194"/>
      <c r="MTT194"/>
      <c r="MTU194"/>
      <c r="MTV194"/>
      <c r="MTW194"/>
      <c r="MTX194"/>
      <c r="MTY194"/>
      <c r="MTZ194"/>
      <c r="MUA194"/>
      <c r="MUB194"/>
      <c r="MUC194"/>
      <c r="MUD194"/>
      <c r="MUE194"/>
      <c r="MUF194"/>
      <c r="MUG194"/>
      <c r="MUH194"/>
      <c r="MUI194"/>
      <c r="MUJ194"/>
      <c r="MUK194"/>
      <c r="MUL194"/>
      <c r="MUM194"/>
      <c r="MUN194"/>
      <c r="MUO194"/>
      <c r="MUP194"/>
      <c r="MUQ194"/>
      <c r="MUR194"/>
      <c r="MUS194"/>
      <c r="MUT194"/>
      <c r="MUU194"/>
      <c r="MUV194"/>
      <c r="MUW194"/>
      <c r="MUX194"/>
      <c r="MUY194"/>
      <c r="MUZ194"/>
      <c r="MVA194"/>
      <c r="MVB194"/>
      <c r="MVC194"/>
      <c r="MVD194"/>
      <c r="MVE194"/>
      <c r="MVF194"/>
      <c r="MVG194"/>
      <c r="MVH194"/>
      <c r="MVI194"/>
      <c r="MVJ194"/>
      <c r="MVK194"/>
      <c r="MVL194"/>
      <c r="MVM194"/>
      <c r="MVN194"/>
      <c r="MVO194"/>
      <c r="MVP194"/>
      <c r="MVQ194"/>
      <c r="MVR194"/>
      <c r="MVS194"/>
      <c r="MVT194"/>
      <c r="MVU194"/>
      <c r="MVV194"/>
      <c r="MVW194"/>
      <c r="MVX194"/>
      <c r="MVY194"/>
      <c r="MVZ194"/>
      <c r="MWA194"/>
      <c r="MWB194"/>
      <c r="MWC194"/>
      <c r="MWD194"/>
      <c r="MWE194"/>
      <c r="MWF194"/>
      <c r="MWG194"/>
      <c r="MWH194"/>
      <c r="MWI194"/>
      <c r="MWJ194"/>
      <c r="MWK194"/>
      <c r="MWL194"/>
      <c r="MWM194"/>
      <c r="MWN194"/>
      <c r="MWO194"/>
      <c r="MWP194"/>
      <c r="MWQ194"/>
      <c r="MWR194"/>
      <c r="MWS194"/>
      <c r="MWT194"/>
      <c r="MWU194"/>
      <c r="MWV194"/>
      <c r="MWW194"/>
      <c r="MWX194"/>
      <c r="MWY194"/>
      <c r="MWZ194"/>
      <c r="MXA194"/>
      <c r="MXB194"/>
      <c r="MXC194"/>
      <c r="MXD194"/>
      <c r="MXE194"/>
      <c r="MXF194"/>
      <c r="MXG194"/>
      <c r="MXH194"/>
      <c r="MXI194"/>
      <c r="MXJ194"/>
      <c r="MXK194"/>
      <c r="MXL194"/>
      <c r="MXM194"/>
      <c r="MXN194"/>
      <c r="MXO194"/>
      <c r="MXP194"/>
      <c r="MXQ194"/>
      <c r="MXR194"/>
      <c r="MXS194"/>
      <c r="MXT194"/>
      <c r="MXU194"/>
      <c r="MXV194"/>
      <c r="MXW194"/>
      <c r="MXX194"/>
      <c r="MXY194"/>
      <c r="MXZ194"/>
      <c r="MYA194"/>
      <c r="MYB194"/>
      <c r="MYC194"/>
      <c r="MYD194"/>
      <c r="MYE194"/>
      <c r="MYF194"/>
      <c r="MYG194"/>
      <c r="MYH194"/>
      <c r="MYI194"/>
      <c r="MYJ194"/>
      <c r="MYK194"/>
      <c r="MYL194"/>
      <c r="MYM194"/>
      <c r="MYN194"/>
      <c r="MYO194"/>
      <c r="MYP194"/>
      <c r="MYQ194"/>
      <c r="MYR194"/>
      <c r="MYS194"/>
      <c r="MYT194"/>
      <c r="MYU194"/>
      <c r="MYV194"/>
      <c r="MYW194"/>
      <c r="MYX194"/>
      <c r="MYY194"/>
      <c r="MYZ194"/>
      <c r="MZA194"/>
      <c r="MZB194"/>
      <c r="MZC194"/>
      <c r="MZD194"/>
      <c r="MZE194"/>
      <c r="MZF194"/>
      <c r="MZG194"/>
      <c r="MZH194"/>
      <c r="MZI194"/>
      <c r="MZJ194"/>
      <c r="MZK194"/>
      <c r="MZL194"/>
      <c r="MZM194"/>
      <c r="MZN194"/>
      <c r="MZO194"/>
      <c r="MZP194"/>
      <c r="MZQ194"/>
      <c r="MZR194"/>
      <c r="MZS194"/>
      <c r="MZT194"/>
      <c r="MZU194"/>
      <c r="MZV194"/>
      <c r="MZW194"/>
      <c r="MZX194"/>
      <c r="MZY194"/>
      <c r="MZZ194"/>
      <c r="NAA194"/>
      <c r="NAB194"/>
      <c r="NAC194"/>
      <c r="NAD194"/>
      <c r="NAE194"/>
      <c r="NAF194"/>
      <c r="NAG194"/>
      <c r="NAH194"/>
      <c r="NAI194"/>
      <c r="NAJ194"/>
      <c r="NAK194"/>
      <c r="NAL194"/>
      <c r="NAM194"/>
      <c r="NAN194"/>
      <c r="NAO194"/>
      <c r="NAP194"/>
      <c r="NAQ194"/>
      <c r="NAR194"/>
      <c r="NAS194"/>
      <c r="NAT194"/>
      <c r="NAU194"/>
      <c r="NAV194"/>
      <c r="NAW194"/>
      <c r="NAX194"/>
      <c r="NAY194"/>
      <c r="NAZ194"/>
      <c r="NBA194"/>
      <c r="NBB194"/>
      <c r="NBC194"/>
      <c r="NBD194"/>
      <c r="NBE194"/>
      <c r="NBF194"/>
      <c r="NBG194"/>
      <c r="NBH194"/>
      <c r="NBI194"/>
      <c r="NBJ194"/>
      <c r="NBK194"/>
      <c r="NBL194"/>
      <c r="NBM194"/>
      <c r="NBN194"/>
      <c r="NBO194"/>
      <c r="NBP194"/>
      <c r="NBQ194"/>
      <c r="NBR194"/>
      <c r="NBS194"/>
      <c r="NBT194"/>
      <c r="NBU194"/>
      <c r="NBV194"/>
      <c r="NBW194"/>
      <c r="NBX194"/>
      <c r="NBY194"/>
      <c r="NBZ194"/>
      <c r="NCA194"/>
      <c r="NCB194"/>
      <c r="NCC194"/>
      <c r="NCD194"/>
      <c r="NCE194"/>
      <c r="NCF194"/>
      <c r="NCG194"/>
      <c r="NCH194"/>
      <c r="NCI194"/>
      <c r="NCJ194"/>
      <c r="NCK194"/>
      <c r="NCL194"/>
      <c r="NCM194"/>
      <c r="NCN194"/>
      <c r="NCO194"/>
      <c r="NCP194"/>
      <c r="NCQ194"/>
      <c r="NCR194"/>
      <c r="NCS194"/>
      <c r="NCT194"/>
      <c r="NCU194"/>
      <c r="NCV194"/>
      <c r="NCW194"/>
      <c r="NCX194"/>
      <c r="NCY194"/>
      <c r="NCZ194"/>
      <c r="NDA194"/>
      <c r="NDB194"/>
      <c r="NDC194"/>
      <c r="NDD194"/>
      <c r="NDE194"/>
      <c r="NDF194"/>
      <c r="NDG194"/>
      <c r="NDH194"/>
      <c r="NDI194"/>
      <c r="NDJ194"/>
      <c r="NDK194"/>
      <c r="NDL194"/>
      <c r="NDM194"/>
      <c r="NDN194"/>
      <c r="NDO194"/>
      <c r="NDP194"/>
      <c r="NDQ194"/>
      <c r="NDR194"/>
      <c r="NDS194"/>
      <c r="NDT194"/>
      <c r="NDU194"/>
      <c r="NDV194"/>
      <c r="NDW194"/>
      <c r="NDX194"/>
      <c r="NDY194"/>
      <c r="NDZ194"/>
      <c r="NEA194"/>
      <c r="NEB194"/>
      <c r="NEC194"/>
      <c r="NED194"/>
      <c r="NEE194"/>
      <c r="NEF194"/>
      <c r="NEG194"/>
      <c r="NEH194"/>
      <c r="NEI194"/>
      <c r="NEJ194"/>
      <c r="NEK194"/>
      <c r="NEL194"/>
      <c r="NEM194"/>
      <c r="NEN194"/>
      <c r="NEO194"/>
      <c r="NEP194"/>
      <c r="NEQ194"/>
      <c r="NER194"/>
      <c r="NES194"/>
      <c r="NET194"/>
      <c r="NEU194"/>
      <c r="NEV194"/>
      <c r="NEW194"/>
      <c r="NEX194"/>
      <c r="NEY194"/>
      <c r="NEZ194"/>
      <c r="NFA194"/>
      <c r="NFB194"/>
      <c r="NFC194"/>
      <c r="NFD194"/>
      <c r="NFE194"/>
      <c r="NFF194"/>
      <c r="NFG194"/>
      <c r="NFH194"/>
      <c r="NFI194"/>
      <c r="NFJ194"/>
      <c r="NFK194"/>
      <c r="NFL194"/>
      <c r="NFM194"/>
      <c r="NFN194"/>
      <c r="NFO194"/>
      <c r="NFP194"/>
      <c r="NFQ194"/>
      <c r="NFR194"/>
      <c r="NFS194"/>
      <c r="NFT194"/>
      <c r="NFU194"/>
      <c r="NFV194"/>
      <c r="NFW194"/>
      <c r="NFX194"/>
      <c r="NFY194"/>
      <c r="NFZ194"/>
      <c r="NGA194"/>
      <c r="NGB194"/>
      <c r="NGC194"/>
      <c r="NGD194"/>
      <c r="NGE194"/>
      <c r="NGF194"/>
      <c r="NGG194"/>
      <c r="NGH194"/>
      <c r="NGI194"/>
      <c r="NGJ194"/>
      <c r="NGK194"/>
      <c r="NGL194"/>
      <c r="NGM194"/>
      <c r="NGN194"/>
      <c r="NGO194"/>
      <c r="NGP194"/>
      <c r="NGQ194"/>
      <c r="NGR194"/>
      <c r="NGS194"/>
      <c r="NGT194"/>
      <c r="NGU194"/>
      <c r="NGV194"/>
      <c r="NGW194"/>
      <c r="NGX194"/>
      <c r="NGY194"/>
      <c r="NGZ194"/>
      <c r="NHA194"/>
      <c r="NHB194"/>
      <c r="NHC194"/>
      <c r="NHD194"/>
      <c r="NHE194"/>
      <c r="NHF194"/>
      <c r="NHG194"/>
      <c r="NHH194"/>
      <c r="NHI194"/>
      <c r="NHJ194"/>
      <c r="NHK194"/>
      <c r="NHL194"/>
      <c r="NHM194"/>
      <c r="NHN194"/>
      <c r="NHO194"/>
      <c r="NHP194"/>
      <c r="NHQ194"/>
      <c r="NHR194"/>
      <c r="NHS194"/>
      <c r="NHT194"/>
      <c r="NHU194"/>
      <c r="NHV194"/>
      <c r="NHW194"/>
      <c r="NHX194"/>
      <c r="NHY194"/>
      <c r="NHZ194"/>
      <c r="NIA194"/>
      <c r="NIB194"/>
      <c r="NIC194"/>
      <c r="NID194"/>
      <c r="NIE194"/>
      <c r="NIF194"/>
      <c r="NIG194"/>
      <c r="NIH194"/>
      <c r="NII194"/>
      <c r="NIJ194"/>
      <c r="NIK194"/>
      <c r="NIL194"/>
      <c r="NIM194"/>
      <c r="NIN194"/>
      <c r="NIO194"/>
      <c r="NIP194"/>
      <c r="NIQ194"/>
      <c r="NIR194"/>
      <c r="NIS194"/>
      <c r="NIT194"/>
      <c r="NIU194"/>
      <c r="NIV194"/>
      <c r="NIW194"/>
      <c r="NIX194"/>
      <c r="NIY194"/>
      <c r="NIZ194"/>
      <c r="NJA194"/>
      <c r="NJB194"/>
      <c r="NJC194"/>
      <c r="NJD194"/>
      <c r="NJE194"/>
      <c r="NJF194"/>
      <c r="NJG194"/>
      <c r="NJH194"/>
      <c r="NJI194"/>
      <c r="NJJ194"/>
      <c r="NJK194"/>
      <c r="NJL194"/>
      <c r="NJM194"/>
      <c r="NJN194"/>
      <c r="NJO194"/>
      <c r="NJP194"/>
      <c r="NJQ194"/>
      <c r="NJR194"/>
      <c r="NJS194"/>
      <c r="NJT194"/>
      <c r="NJU194"/>
      <c r="NJV194"/>
      <c r="NJW194"/>
      <c r="NJX194"/>
      <c r="NJY194"/>
      <c r="NJZ194"/>
      <c r="NKA194"/>
      <c r="NKB194"/>
      <c r="NKC194"/>
      <c r="NKD194"/>
      <c r="NKE194"/>
      <c r="NKF194"/>
      <c r="NKG194"/>
      <c r="NKH194"/>
      <c r="NKI194"/>
      <c r="NKJ194"/>
      <c r="NKK194"/>
      <c r="NKL194"/>
      <c r="NKM194"/>
      <c r="NKN194"/>
      <c r="NKO194"/>
      <c r="NKP194"/>
      <c r="NKQ194"/>
      <c r="NKR194"/>
      <c r="NKS194"/>
      <c r="NKT194"/>
      <c r="NKU194"/>
      <c r="NKV194"/>
      <c r="NKW194"/>
      <c r="NKX194"/>
      <c r="NKY194"/>
      <c r="NKZ194"/>
      <c r="NLA194"/>
      <c r="NLB194"/>
      <c r="NLC194"/>
      <c r="NLD194"/>
      <c r="NLE194"/>
      <c r="NLF194"/>
      <c r="NLG194"/>
      <c r="NLH194"/>
      <c r="NLI194"/>
      <c r="NLJ194"/>
      <c r="NLK194"/>
      <c r="NLL194"/>
      <c r="NLM194"/>
      <c r="NLN194"/>
      <c r="NLO194"/>
      <c r="NLP194"/>
      <c r="NLQ194"/>
      <c r="NLR194"/>
      <c r="NLS194"/>
      <c r="NLT194"/>
      <c r="NLU194"/>
      <c r="NLV194"/>
      <c r="NLW194"/>
      <c r="NLX194"/>
      <c r="NLY194"/>
      <c r="NLZ194"/>
      <c r="NMA194"/>
      <c r="NMB194"/>
      <c r="NMC194"/>
      <c r="NMD194"/>
      <c r="NME194"/>
      <c r="NMF194"/>
      <c r="NMG194"/>
      <c r="NMH194"/>
      <c r="NMI194"/>
      <c r="NMJ194"/>
      <c r="NMK194"/>
      <c r="NML194"/>
      <c r="NMM194"/>
      <c r="NMN194"/>
      <c r="NMO194"/>
      <c r="NMP194"/>
      <c r="NMQ194"/>
      <c r="NMR194"/>
      <c r="NMS194"/>
      <c r="NMT194"/>
      <c r="NMU194"/>
      <c r="NMV194"/>
      <c r="NMW194"/>
      <c r="NMX194"/>
      <c r="NMY194"/>
      <c r="NMZ194"/>
      <c r="NNA194"/>
      <c r="NNB194"/>
      <c r="NNC194"/>
      <c r="NND194"/>
      <c r="NNE194"/>
      <c r="NNF194"/>
      <c r="NNG194"/>
      <c r="NNH194"/>
      <c r="NNI194"/>
      <c r="NNJ194"/>
      <c r="NNK194"/>
      <c r="NNL194"/>
      <c r="NNM194"/>
      <c r="NNN194"/>
      <c r="NNO194"/>
      <c r="NNP194"/>
      <c r="NNQ194"/>
      <c r="NNR194"/>
      <c r="NNS194"/>
      <c r="NNT194"/>
      <c r="NNU194"/>
      <c r="NNV194"/>
      <c r="NNW194"/>
      <c r="NNX194"/>
      <c r="NNY194"/>
      <c r="NNZ194"/>
      <c r="NOA194"/>
      <c r="NOB194"/>
      <c r="NOC194"/>
      <c r="NOD194"/>
      <c r="NOE194"/>
      <c r="NOF194"/>
      <c r="NOG194"/>
      <c r="NOH194"/>
      <c r="NOI194"/>
      <c r="NOJ194"/>
      <c r="NOK194"/>
      <c r="NOL194"/>
      <c r="NOM194"/>
      <c r="NON194"/>
      <c r="NOO194"/>
      <c r="NOP194"/>
      <c r="NOQ194"/>
      <c r="NOR194"/>
      <c r="NOS194"/>
      <c r="NOT194"/>
      <c r="NOU194"/>
      <c r="NOV194"/>
      <c r="NOW194"/>
      <c r="NOX194"/>
      <c r="NOY194"/>
      <c r="NOZ194"/>
      <c r="NPA194"/>
      <c r="NPB194"/>
      <c r="NPC194"/>
      <c r="NPD194"/>
      <c r="NPE194"/>
      <c r="NPF194"/>
      <c r="NPG194"/>
      <c r="NPH194"/>
      <c r="NPI194"/>
      <c r="NPJ194"/>
      <c r="NPK194"/>
      <c r="NPL194"/>
      <c r="NPM194"/>
      <c r="NPN194"/>
      <c r="NPO194"/>
      <c r="NPP194"/>
      <c r="NPQ194"/>
      <c r="NPR194"/>
      <c r="NPS194"/>
      <c r="NPT194"/>
      <c r="NPU194"/>
      <c r="NPV194"/>
      <c r="NPW194"/>
      <c r="NPX194"/>
      <c r="NPY194"/>
      <c r="NPZ194"/>
      <c r="NQA194"/>
      <c r="NQB194"/>
      <c r="NQC194"/>
      <c r="NQD194"/>
      <c r="NQE194"/>
      <c r="NQF194"/>
      <c r="NQG194"/>
      <c r="NQH194"/>
      <c r="NQI194"/>
      <c r="NQJ194"/>
      <c r="NQK194"/>
      <c r="NQL194"/>
      <c r="NQM194"/>
      <c r="NQN194"/>
      <c r="NQO194"/>
      <c r="NQP194"/>
      <c r="NQQ194"/>
      <c r="NQR194"/>
      <c r="NQS194"/>
      <c r="NQT194"/>
      <c r="NQU194"/>
      <c r="NQV194"/>
      <c r="NQW194"/>
      <c r="NQX194"/>
      <c r="NQY194"/>
      <c r="NQZ194"/>
      <c r="NRA194"/>
      <c r="NRB194"/>
      <c r="NRC194"/>
      <c r="NRD194"/>
      <c r="NRE194"/>
      <c r="NRF194"/>
      <c r="NRG194"/>
      <c r="NRH194"/>
      <c r="NRI194"/>
      <c r="NRJ194"/>
      <c r="NRK194"/>
      <c r="NRL194"/>
      <c r="NRM194"/>
      <c r="NRN194"/>
      <c r="NRO194"/>
      <c r="NRP194"/>
      <c r="NRQ194"/>
      <c r="NRR194"/>
      <c r="NRS194"/>
      <c r="NRT194"/>
      <c r="NRU194"/>
      <c r="NRV194"/>
      <c r="NRW194"/>
      <c r="NRX194"/>
      <c r="NRY194"/>
      <c r="NRZ194"/>
      <c r="NSA194"/>
      <c r="NSB194"/>
      <c r="NSC194"/>
      <c r="NSD194"/>
      <c r="NSE194"/>
      <c r="NSF194"/>
      <c r="NSG194"/>
      <c r="NSH194"/>
      <c r="NSI194"/>
      <c r="NSJ194"/>
      <c r="NSK194"/>
      <c r="NSL194"/>
      <c r="NSM194"/>
      <c r="NSN194"/>
      <c r="NSO194"/>
      <c r="NSP194"/>
      <c r="NSQ194"/>
      <c r="NSR194"/>
      <c r="NSS194"/>
      <c r="NST194"/>
      <c r="NSU194"/>
      <c r="NSV194"/>
      <c r="NSW194"/>
      <c r="NSX194"/>
      <c r="NSY194"/>
      <c r="NSZ194"/>
      <c r="NTA194"/>
      <c r="NTB194"/>
      <c r="NTC194"/>
      <c r="NTD194"/>
      <c r="NTE194"/>
      <c r="NTF194"/>
      <c r="NTG194"/>
      <c r="NTH194"/>
      <c r="NTI194"/>
      <c r="NTJ194"/>
      <c r="NTK194"/>
      <c r="NTL194"/>
      <c r="NTM194"/>
      <c r="NTN194"/>
      <c r="NTO194"/>
      <c r="NTP194"/>
      <c r="NTQ194"/>
      <c r="NTR194"/>
      <c r="NTS194"/>
      <c r="NTT194"/>
      <c r="NTU194"/>
      <c r="NTV194"/>
      <c r="NTW194"/>
      <c r="NTX194"/>
      <c r="NTY194"/>
      <c r="NTZ194"/>
      <c r="NUA194"/>
      <c r="NUB194"/>
      <c r="NUC194"/>
      <c r="NUD194"/>
      <c r="NUE194"/>
      <c r="NUF194"/>
      <c r="NUG194"/>
      <c r="NUH194"/>
      <c r="NUI194"/>
      <c r="NUJ194"/>
      <c r="NUK194"/>
      <c r="NUL194"/>
      <c r="NUM194"/>
      <c r="NUN194"/>
      <c r="NUO194"/>
      <c r="NUP194"/>
      <c r="NUQ194"/>
      <c r="NUR194"/>
      <c r="NUS194"/>
      <c r="NUT194"/>
      <c r="NUU194"/>
      <c r="NUV194"/>
      <c r="NUW194"/>
      <c r="NUX194"/>
      <c r="NUY194"/>
      <c r="NUZ194"/>
      <c r="NVA194"/>
      <c r="NVB194"/>
      <c r="NVC194"/>
      <c r="NVD194"/>
      <c r="NVE194"/>
      <c r="NVF194"/>
      <c r="NVG194"/>
      <c r="NVH194"/>
      <c r="NVI194"/>
      <c r="NVJ194"/>
      <c r="NVK194"/>
      <c r="NVL194"/>
      <c r="NVM194"/>
      <c r="NVN194"/>
      <c r="NVO194"/>
      <c r="NVP194"/>
      <c r="NVQ194"/>
      <c r="NVR194"/>
      <c r="NVS194"/>
      <c r="NVT194"/>
      <c r="NVU194"/>
      <c r="NVV194"/>
      <c r="NVW194"/>
      <c r="NVX194"/>
      <c r="NVY194"/>
      <c r="NVZ194"/>
      <c r="NWA194"/>
      <c r="NWB194"/>
      <c r="NWC194"/>
      <c r="NWD194"/>
      <c r="NWE194"/>
      <c r="NWF194"/>
      <c r="NWG194"/>
      <c r="NWH194"/>
      <c r="NWI194"/>
      <c r="NWJ194"/>
      <c r="NWK194"/>
      <c r="NWL194"/>
      <c r="NWM194"/>
      <c r="NWN194"/>
      <c r="NWO194"/>
      <c r="NWP194"/>
      <c r="NWQ194"/>
      <c r="NWR194"/>
      <c r="NWS194"/>
      <c r="NWT194"/>
      <c r="NWU194"/>
      <c r="NWV194"/>
      <c r="NWW194"/>
      <c r="NWX194"/>
      <c r="NWY194"/>
      <c r="NWZ194"/>
      <c r="NXA194"/>
      <c r="NXB194"/>
      <c r="NXC194"/>
      <c r="NXD194"/>
      <c r="NXE194"/>
      <c r="NXF194"/>
      <c r="NXG194"/>
      <c r="NXH194"/>
      <c r="NXI194"/>
      <c r="NXJ194"/>
      <c r="NXK194"/>
      <c r="NXL194"/>
      <c r="NXM194"/>
      <c r="NXN194"/>
      <c r="NXO194"/>
      <c r="NXP194"/>
      <c r="NXQ194"/>
      <c r="NXR194"/>
      <c r="NXS194"/>
      <c r="NXT194"/>
      <c r="NXU194"/>
      <c r="NXV194"/>
      <c r="NXW194"/>
      <c r="NXX194"/>
      <c r="NXY194"/>
      <c r="NXZ194"/>
      <c r="NYA194"/>
      <c r="NYB194"/>
      <c r="NYC194"/>
      <c r="NYD194"/>
      <c r="NYE194"/>
      <c r="NYF194"/>
      <c r="NYG194"/>
      <c r="NYH194"/>
      <c r="NYI194"/>
      <c r="NYJ194"/>
      <c r="NYK194"/>
      <c r="NYL194"/>
      <c r="NYM194"/>
      <c r="NYN194"/>
      <c r="NYO194"/>
      <c r="NYP194"/>
      <c r="NYQ194"/>
      <c r="NYR194"/>
      <c r="NYS194"/>
      <c r="NYT194"/>
      <c r="NYU194"/>
      <c r="NYV194"/>
      <c r="NYW194"/>
      <c r="NYX194"/>
      <c r="NYY194"/>
      <c r="NYZ194"/>
      <c r="NZA194"/>
      <c r="NZB194"/>
      <c r="NZC194"/>
      <c r="NZD194"/>
      <c r="NZE194"/>
      <c r="NZF194"/>
      <c r="NZG194"/>
      <c r="NZH194"/>
      <c r="NZI194"/>
      <c r="NZJ194"/>
      <c r="NZK194"/>
      <c r="NZL194"/>
      <c r="NZM194"/>
      <c r="NZN194"/>
      <c r="NZO194"/>
      <c r="NZP194"/>
      <c r="NZQ194"/>
      <c r="NZR194"/>
      <c r="NZS194"/>
      <c r="NZT194"/>
      <c r="NZU194"/>
      <c r="NZV194"/>
      <c r="NZW194"/>
      <c r="NZX194"/>
      <c r="NZY194"/>
      <c r="NZZ194"/>
      <c r="OAA194"/>
      <c r="OAB194"/>
      <c r="OAC194"/>
      <c r="OAD194"/>
      <c r="OAE194"/>
      <c r="OAF194"/>
      <c r="OAG194"/>
      <c r="OAH194"/>
      <c r="OAI194"/>
      <c r="OAJ194"/>
      <c r="OAK194"/>
      <c r="OAL194"/>
      <c r="OAM194"/>
      <c r="OAN194"/>
      <c r="OAO194"/>
      <c r="OAP194"/>
      <c r="OAQ194"/>
      <c r="OAR194"/>
      <c r="OAS194"/>
      <c r="OAT194"/>
      <c r="OAU194"/>
      <c r="OAV194"/>
      <c r="OAW194"/>
      <c r="OAX194"/>
      <c r="OAY194"/>
      <c r="OAZ194"/>
      <c r="OBA194"/>
      <c r="OBB194"/>
      <c r="OBC194"/>
      <c r="OBD194"/>
      <c r="OBE194"/>
      <c r="OBF194"/>
      <c r="OBG194"/>
      <c r="OBH194"/>
      <c r="OBI194"/>
      <c r="OBJ194"/>
      <c r="OBK194"/>
      <c r="OBL194"/>
      <c r="OBM194"/>
      <c r="OBN194"/>
      <c r="OBO194"/>
      <c r="OBP194"/>
      <c r="OBQ194"/>
      <c r="OBR194"/>
      <c r="OBS194"/>
      <c r="OBT194"/>
      <c r="OBU194"/>
      <c r="OBV194"/>
      <c r="OBW194"/>
      <c r="OBX194"/>
      <c r="OBY194"/>
      <c r="OBZ194"/>
      <c r="OCA194"/>
      <c r="OCB194"/>
      <c r="OCC194"/>
      <c r="OCD194"/>
      <c r="OCE194"/>
      <c r="OCF194"/>
      <c r="OCG194"/>
      <c r="OCH194"/>
      <c r="OCI194"/>
      <c r="OCJ194"/>
      <c r="OCK194"/>
      <c r="OCL194"/>
      <c r="OCM194"/>
      <c r="OCN194"/>
      <c r="OCO194"/>
      <c r="OCP194"/>
      <c r="OCQ194"/>
      <c r="OCR194"/>
      <c r="OCS194"/>
      <c r="OCT194"/>
      <c r="OCU194"/>
      <c r="OCV194"/>
      <c r="OCW194"/>
      <c r="OCX194"/>
      <c r="OCY194"/>
      <c r="OCZ194"/>
      <c r="ODA194"/>
      <c r="ODB194"/>
      <c r="ODC194"/>
      <c r="ODD194"/>
      <c r="ODE194"/>
      <c r="ODF194"/>
      <c r="ODG194"/>
      <c r="ODH194"/>
      <c r="ODI194"/>
      <c r="ODJ194"/>
      <c r="ODK194"/>
      <c r="ODL194"/>
      <c r="ODM194"/>
      <c r="ODN194"/>
      <c r="ODO194"/>
      <c r="ODP194"/>
      <c r="ODQ194"/>
      <c r="ODR194"/>
      <c r="ODS194"/>
      <c r="ODT194"/>
      <c r="ODU194"/>
      <c r="ODV194"/>
      <c r="ODW194"/>
      <c r="ODX194"/>
      <c r="ODY194"/>
      <c r="ODZ194"/>
      <c r="OEA194"/>
      <c r="OEB194"/>
      <c r="OEC194"/>
      <c r="OED194"/>
      <c r="OEE194"/>
      <c r="OEF194"/>
      <c r="OEG194"/>
      <c r="OEH194"/>
      <c r="OEI194"/>
      <c r="OEJ194"/>
      <c r="OEK194"/>
      <c r="OEL194"/>
      <c r="OEM194"/>
      <c r="OEN194"/>
      <c r="OEO194"/>
      <c r="OEP194"/>
      <c r="OEQ194"/>
      <c r="OER194"/>
      <c r="OES194"/>
      <c r="OET194"/>
      <c r="OEU194"/>
      <c r="OEV194"/>
      <c r="OEW194"/>
      <c r="OEX194"/>
      <c r="OEY194"/>
      <c r="OEZ194"/>
      <c r="OFA194"/>
      <c r="OFB194"/>
      <c r="OFC194"/>
      <c r="OFD194"/>
      <c r="OFE194"/>
      <c r="OFF194"/>
      <c r="OFG194"/>
      <c r="OFH194"/>
      <c r="OFI194"/>
      <c r="OFJ194"/>
      <c r="OFK194"/>
      <c r="OFL194"/>
      <c r="OFM194"/>
      <c r="OFN194"/>
      <c r="OFO194"/>
      <c r="OFP194"/>
      <c r="OFQ194"/>
      <c r="OFR194"/>
      <c r="OFS194"/>
      <c r="OFT194"/>
      <c r="OFU194"/>
      <c r="OFV194"/>
      <c r="OFW194"/>
      <c r="OFX194"/>
      <c r="OFY194"/>
      <c r="OFZ194"/>
      <c r="OGA194"/>
      <c r="OGB194"/>
      <c r="OGC194"/>
      <c r="OGD194"/>
      <c r="OGE194"/>
      <c r="OGF194"/>
      <c r="OGG194"/>
      <c r="OGH194"/>
      <c r="OGI194"/>
      <c r="OGJ194"/>
      <c r="OGK194"/>
      <c r="OGL194"/>
      <c r="OGM194"/>
      <c r="OGN194"/>
      <c r="OGO194"/>
      <c r="OGP194"/>
      <c r="OGQ194"/>
      <c r="OGR194"/>
      <c r="OGS194"/>
      <c r="OGT194"/>
      <c r="OGU194"/>
      <c r="OGV194"/>
      <c r="OGW194"/>
      <c r="OGX194"/>
      <c r="OGY194"/>
      <c r="OGZ194"/>
      <c r="OHA194"/>
      <c r="OHB194"/>
      <c r="OHC194"/>
      <c r="OHD194"/>
      <c r="OHE194"/>
      <c r="OHF194"/>
      <c r="OHG194"/>
      <c r="OHH194"/>
      <c r="OHI194"/>
      <c r="OHJ194"/>
      <c r="OHK194"/>
      <c r="OHL194"/>
      <c r="OHM194"/>
      <c r="OHN194"/>
      <c r="OHO194"/>
      <c r="OHP194"/>
      <c r="OHQ194"/>
      <c r="OHR194"/>
      <c r="OHS194"/>
      <c r="OHT194"/>
      <c r="OHU194"/>
      <c r="OHV194"/>
      <c r="OHW194"/>
      <c r="OHX194"/>
      <c r="OHY194"/>
      <c r="OHZ194"/>
      <c r="OIA194"/>
      <c r="OIB194"/>
      <c r="OIC194"/>
      <c r="OID194"/>
      <c r="OIE194"/>
      <c r="OIF194"/>
      <c r="OIG194"/>
      <c r="OIH194"/>
      <c r="OII194"/>
      <c r="OIJ194"/>
      <c r="OIK194"/>
      <c r="OIL194"/>
      <c r="OIM194"/>
      <c r="OIN194"/>
      <c r="OIO194"/>
      <c r="OIP194"/>
      <c r="OIQ194"/>
      <c r="OIR194"/>
      <c r="OIS194"/>
      <c r="OIT194"/>
      <c r="OIU194"/>
      <c r="OIV194"/>
      <c r="OIW194"/>
      <c r="OIX194"/>
      <c r="OIY194"/>
      <c r="OIZ194"/>
      <c r="OJA194"/>
      <c r="OJB194"/>
      <c r="OJC194"/>
      <c r="OJD194"/>
      <c r="OJE194"/>
      <c r="OJF194"/>
      <c r="OJG194"/>
      <c r="OJH194"/>
      <c r="OJI194"/>
      <c r="OJJ194"/>
      <c r="OJK194"/>
      <c r="OJL194"/>
      <c r="OJM194"/>
      <c r="OJN194"/>
      <c r="OJO194"/>
      <c r="OJP194"/>
      <c r="OJQ194"/>
      <c r="OJR194"/>
      <c r="OJS194"/>
      <c r="OJT194"/>
      <c r="OJU194"/>
      <c r="OJV194"/>
      <c r="OJW194"/>
      <c r="OJX194"/>
      <c r="OJY194"/>
      <c r="OJZ194"/>
      <c r="OKA194"/>
      <c r="OKB194"/>
      <c r="OKC194"/>
      <c r="OKD194"/>
      <c r="OKE194"/>
      <c r="OKF194"/>
      <c r="OKG194"/>
      <c r="OKH194"/>
      <c r="OKI194"/>
      <c r="OKJ194"/>
      <c r="OKK194"/>
      <c r="OKL194"/>
      <c r="OKM194"/>
      <c r="OKN194"/>
      <c r="OKO194"/>
      <c r="OKP194"/>
      <c r="OKQ194"/>
      <c r="OKR194"/>
      <c r="OKS194"/>
      <c r="OKT194"/>
      <c r="OKU194"/>
      <c r="OKV194"/>
      <c r="OKW194"/>
      <c r="OKX194"/>
      <c r="OKY194"/>
      <c r="OKZ194"/>
      <c r="OLA194"/>
      <c r="OLB194"/>
      <c r="OLC194"/>
      <c r="OLD194"/>
      <c r="OLE194"/>
      <c r="OLF194"/>
      <c r="OLG194"/>
      <c r="OLH194"/>
      <c r="OLI194"/>
      <c r="OLJ194"/>
      <c r="OLK194"/>
      <c r="OLL194"/>
      <c r="OLM194"/>
      <c r="OLN194"/>
      <c r="OLO194"/>
      <c r="OLP194"/>
      <c r="OLQ194"/>
      <c r="OLR194"/>
      <c r="OLS194"/>
      <c r="OLT194"/>
      <c r="OLU194"/>
      <c r="OLV194"/>
      <c r="OLW194"/>
      <c r="OLX194"/>
      <c r="OLY194"/>
      <c r="OLZ194"/>
      <c r="OMA194"/>
      <c r="OMB194"/>
      <c r="OMC194"/>
      <c r="OMD194"/>
      <c r="OME194"/>
      <c r="OMF194"/>
      <c r="OMG194"/>
      <c r="OMH194"/>
      <c r="OMI194"/>
      <c r="OMJ194"/>
      <c r="OMK194"/>
      <c r="OML194"/>
      <c r="OMM194"/>
      <c r="OMN194"/>
      <c r="OMO194"/>
      <c r="OMP194"/>
      <c r="OMQ194"/>
      <c r="OMR194"/>
      <c r="OMS194"/>
      <c r="OMT194"/>
      <c r="OMU194"/>
      <c r="OMV194"/>
      <c r="OMW194"/>
      <c r="OMX194"/>
      <c r="OMY194"/>
      <c r="OMZ194"/>
      <c r="ONA194"/>
      <c r="ONB194"/>
      <c r="ONC194"/>
      <c r="OND194"/>
      <c r="ONE194"/>
      <c r="ONF194"/>
      <c r="ONG194"/>
      <c r="ONH194"/>
      <c r="ONI194"/>
      <c r="ONJ194"/>
      <c r="ONK194"/>
      <c r="ONL194"/>
      <c r="ONM194"/>
      <c r="ONN194"/>
      <c r="ONO194"/>
      <c r="ONP194"/>
      <c r="ONQ194"/>
      <c r="ONR194"/>
      <c r="ONS194"/>
      <c r="ONT194"/>
      <c r="ONU194"/>
      <c r="ONV194"/>
      <c r="ONW194"/>
      <c r="ONX194"/>
      <c r="ONY194"/>
      <c r="ONZ194"/>
      <c r="OOA194"/>
      <c r="OOB194"/>
      <c r="OOC194"/>
      <c r="OOD194"/>
      <c r="OOE194"/>
      <c r="OOF194"/>
      <c r="OOG194"/>
      <c r="OOH194"/>
      <c r="OOI194"/>
      <c r="OOJ194"/>
      <c r="OOK194"/>
      <c r="OOL194"/>
      <c r="OOM194"/>
      <c r="OON194"/>
      <c r="OOO194"/>
      <c r="OOP194"/>
      <c r="OOQ194"/>
      <c r="OOR194"/>
      <c r="OOS194"/>
      <c r="OOT194"/>
      <c r="OOU194"/>
      <c r="OOV194"/>
      <c r="OOW194"/>
      <c r="OOX194"/>
      <c r="OOY194"/>
      <c r="OOZ194"/>
      <c r="OPA194"/>
      <c r="OPB194"/>
      <c r="OPC194"/>
      <c r="OPD194"/>
      <c r="OPE194"/>
      <c r="OPF194"/>
      <c r="OPG194"/>
      <c r="OPH194"/>
      <c r="OPI194"/>
      <c r="OPJ194"/>
      <c r="OPK194"/>
      <c r="OPL194"/>
      <c r="OPM194"/>
      <c r="OPN194"/>
      <c r="OPO194"/>
      <c r="OPP194"/>
      <c r="OPQ194"/>
      <c r="OPR194"/>
      <c r="OPS194"/>
      <c r="OPT194"/>
      <c r="OPU194"/>
      <c r="OPV194"/>
      <c r="OPW194"/>
      <c r="OPX194"/>
      <c r="OPY194"/>
      <c r="OPZ194"/>
      <c r="OQA194"/>
      <c r="OQB194"/>
      <c r="OQC194"/>
      <c r="OQD194"/>
      <c r="OQE194"/>
      <c r="OQF194"/>
      <c r="OQG194"/>
      <c r="OQH194"/>
      <c r="OQI194"/>
      <c r="OQJ194"/>
      <c r="OQK194"/>
      <c r="OQL194"/>
      <c r="OQM194"/>
      <c r="OQN194"/>
      <c r="OQO194"/>
      <c r="OQP194"/>
      <c r="OQQ194"/>
      <c r="OQR194"/>
      <c r="OQS194"/>
      <c r="OQT194"/>
      <c r="OQU194"/>
      <c r="OQV194"/>
      <c r="OQW194"/>
      <c r="OQX194"/>
      <c r="OQY194"/>
      <c r="OQZ194"/>
      <c r="ORA194"/>
      <c r="ORB194"/>
      <c r="ORC194"/>
      <c r="ORD194"/>
      <c r="ORE194"/>
      <c r="ORF194"/>
      <c r="ORG194"/>
      <c r="ORH194"/>
      <c r="ORI194"/>
      <c r="ORJ194"/>
      <c r="ORK194"/>
      <c r="ORL194"/>
      <c r="ORM194"/>
      <c r="ORN194"/>
      <c r="ORO194"/>
      <c r="ORP194"/>
      <c r="ORQ194"/>
      <c r="ORR194"/>
      <c r="ORS194"/>
      <c r="ORT194"/>
      <c r="ORU194"/>
      <c r="ORV194"/>
      <c r="ORW194"/>
      <c r="ORX194"/>
      <c r="ORY194"/>
      <c r="ORZ194"/>
      <c r="OSA194"/>
      <c r="OSB194"/>
      <c r="OSC194"/>
      <c r="OSD194"/>
      <c r="OSE194"/>
      <c r="OSF194"/>
      <c r="OSG194"/>
      <c r="OSH194"/>
      <c r="OSI194"/>
      <c r="OSJ194"/>
      <c r="OSK194"/>
      <c r="OSL194"/>
      <c r="OSM194"/>
      <c r="OSN194"/>
      <c r="OSO194"/>
      <c r="OSP194"/>
      <c r="OSQ194"/>
      <c r="OSR194"/>
      <c r="OSS194"/>
      <c r="OST194"/>
      <c r="OSU194"/>
      <c r="OSV194"/>
      <c r="OSW194"/>
      <c r="OSX194"/>
      <c r="OSY194"/>
      <c r="OSZ194"/>
      <c r="OTA194"/>
      <c r="OTB194"/>
      <c r="OTC194"/>
      <c r="OTD194"/>
      <c r="OTE194"/>
      <c r="OTF194"/>
      <c r="OTG194"/>
      <c r="OTH194"/>
      <c r="OTI194"/>
      <c r="OTJ194"/>
      <c r="OTK194"/>
      <c r="OTL194"/>
      <c r="OTM194"/>
      <c r="OTN194"/>
      <c r="OTO194"/>
      <c r="OTP194"/>
      <c r="OTQ194"/>
      <c r="OTR194"/>
      <c r="OTS194"/>
      <c r="OTT194"/>
      <c r="OTU194"/>
      <c r="OTV194"/>
      <c r="OTW194"/>
      <c r="OTX194"/>
      <c r="OTY194"/>
      <c r="OTZ194"/>
      <c r="OUA194"/>
      <c r="OUB194"/>
      <c r="OUC194"/>
      <c r="OUD194"/>
      <c r="OUE194"/>
      <c r="OUF194"/>
      <c r="OUG194"/>
      <c r="OUH194"/>
      <c r="OUI194"/>
      <c r="OUJ194"/>
      <c r="OUK194"/>
      <c r="OUL194"/>
      <c r="OUM194"/>
      <c r="OUN194"/>
      <c r="OUO194"/>
      <c r="OUP194"/>
      <c r="OUQ194"/>
      <c r="OUR194"/>
      <c r="OUS194"/>
      <c r="OUT194"/>
      <c r="OUU194"/>
      <c r="OUV194"/>
      <c r="OUW194"/>
      <c r="OUX194"/>
      <c r="OUY194"/>
      <c r="OUZ194"/>
      <c r="OVA194"/>
      <c r="OVB194"/>
      <c r="OVC194"/>
      <c r="OVD194"/>
      <c r="OVE194"/>
      <c r="OVF194"/>
      <c r="OVG194"/>
      <c r="OVH194"/>
      <c r="OVI194"/>
      <c r="OVJ194"/>
      <c r="OVK194"/>
      <c r="OVL194"/>
      <c r="OVM194"/>
      <c r="OVN194"/>
      <c r="OVO194"/>
      <c r="OVP194"/>
      <c r="OVQ194"/>
      <c r="OVR194"/>
      <c r="OVS194"/>
      <c r="OVT194"/>
      <c r="OVU194"/>
      <c r="OVV194"/>
      <c r="OVW194"/>
      <c r="OVX194"/>
      <c r="OVY194"/>
      <c r="OVZ194"/>
      <c r="OWA194"/>
      <c r="OWB194"/>
      <c r="OWC194"/>
      <c r="OWD194"/>
      <c r="OWE194"/>
      <c r="OWF194"/>
      <c r="OWG194"/>
      <c r="OWH194"/>
      <c r="OWI194"/>
      <c r="OWJ194"/>
      <c r="OWK194"/>
      <c r="OWL194"/>
      <c r="OWM194"/>
      <c r="OWN194"/>
      <c r="OWO194"/>
      <c r="OWP194"/>
      <c r="OWQ194"/>
      <c r="OWR194"/>
      <c r="OWS194"/>
      <c r="OWT194"/>
      <c r="OWU194"/>
      <c r="OWV194"/>
      <c r="OWW194"/>
      <c r="OWX194"/>
      <c r="OWY194"/>
      <c r="OWZ194"/>
      <c r="OXA194"/>
      <c r="OXB194"/>
      <c r="OXC194"/>
      <c r="OXD194"/>
      <c r="OXE194"/>
      <c r="OXF194"/>
      <c r="OXG194"/>
      <c r="OXH194"/>
      <c r="OXI194"/>
      <c r="OXJ194"/>
      <c r="OXK194"/>
      <c r="OXL194"/>
      <c r="OXM194"/>
      <c r="OXN194"/>
      <c r="OXO194"/>
      <c r="OXP194"/>
      <c r="OXQ194"/>
      <c r="OXR194"/>
      <c r="OXS194"/>
      <c r="OXT194"/>
      <c r="OXU194"/>
      <c r="OXV194"/>
      <c r="OXW194"/>
      <c r="OXX194"/>
      <c r="OXY194"/>
      <c r="OXZ194"/>
      <c r="OYA194"/>
      <c r="OYB194"/>
      <c r="OYC194"/>
      <c r="OYD194"/>
      <c r="OYE194"/>
      <c r="OYF194"/>
      <c r="OYG194"/>
      <c r="OYH194"/>
      <c r="OYI194"/>
      <c r="OYJ194"/>
      <c r="OYK194"/>
      <c r="OYL194"/>
      <c r="OYM194"/>
      <c r="OYN194"/>
      <c r="OYO194"/>
      <c r="OYP194"/>
      <c r="OYQ194"/>
      <c r="OYR194"/>
      <c r="OYS194"/>
      <c r="OYT194"/>
      <c r="OYU194"/>
      <c r="OYV194"/>
      <c r="OYW194"/>
      <c r="OYX194"/>
      <c r="OYY194"/>
      <c r="OYZ194"/>
      <c r="OZA194"/>
      <c r="OZB194"/>
      <c r="OZC194"/>
      <c r="OZD194"/>
      <c r="OZE194"/>
      <c r="OZF194"/>
      <c r="OZG194"/>
      <c r="OZH194"/>
      <c r="OZI194"/>
      <c r="OZJ194"/>
      <c r="OZK194"/>
      <c r="OZL194"/>
      <c r="OZM194"/>
      <c r="OZN194"/>
      <c r="OZO194"/>
      <c r="OZP194"/>
      <c r="OZQ194"/>
      <c r="OZR194"/>
      <c r="OZS194"/>
      <c r="OZT194"/>
      <c r="OZU194"/>
      <c r="OZV194"/>
      <c r="OZW194"/>
      <c r="OZX194"/>
      <c r="OZY194"/>
      <c r="OZZ194"/>
      <c r="PAA194"/>
      <c r="PAB194"/>
      <c r="PAC194"/>
      <c r="PAD194"/>
      <c r="PAE194"/>
      <c r="PAF194"/>
      <c r="PAG194"/>
      <c r="PAH194"/>
      <c r="PAI194"/>
      <c r="PAJ194"/>
      <c r="PAK194"/>
      <c r="PAL194"/>
      <c r="PAM194"/>
      <c r="PAN194"/>
      <c r="PAO194"/>
      <c r="PAP194"/>
      <c r="PAQ194"/>
      <c r="PAR194"/>
      <c r="PAS194"/>
      <c r="PAT194"/>
      <c r="PAU194"/>
      <c r="PAV194"/>
      <c r="PAW194"/>
      <c r="PAX194"/>
      <c r="PAY194"/>
      <c r="PAZ194"/>
      <c r="PBA194"/>
      <c r="PBB194"/>
      <c r="PBC194"/>
      <c r="PBD194"/>
      <c r="PBE194"/>
      <c r="PBF194"/>
      <c r="PBG194"/>
      <c r="PBH194"/>
      <c r="PBI194"/>
      <c r="PBJ194"/>
      <c r="PBK194"/>
      <c r="PBL194"/>
      <c r="PBM194"/>
      <c r="PBN194"/>
      <c r="PBO194"/>
      <c r="PBP194"/>
      <c r="PBQ194"/>
      <c r="PBR194"/>
      <c r="PBS194"/>
      <c r="PBT194"/>
      <c r="PBU194"/>
      <c r="PBV194"/>
      <c r="PBW194"/>
      <c r="PBX194"/>
      <c r="PBY194"/>
      <c r="PBZ194"/>
      <c r="PCA194"/>
      <c r="PCB194"/>
      <c r="PCC194"/>
      <c r="PCD194"/>
      <c r="PCE194"/>
      <c r="PCF194"/>
      <c r="PCG194"/>
      <c r="PCH194"/>
      <c r="PCI194"/>
      <c r="PCJ194"/>
      <c r="PCK194"/>
      <c r="PCL194"/>
      <c r="PCM194"/>
      <c r="PCN194"/>
      <c r="PCO194"/>
      <c r="PCP194"/>
      <c r="PCQ194"/>
      <c r="PCR194"/>
      <c r="PCS194"/>
      <c r="PCT194"/>
      <c r="PCU194"/>
      <c r="PCV194"/>
      <c r="PCW194"/>
      <c r="PCX194"/>
      <c r="PCY194"/>
      <c r="PCZ194"/>
      <c r="PDA194"/>
      <c r="PDB194"/>
      <c r="PDC194"/>
      <c r="PDD194"/>
      <c r="PDE194"/>
      <c r="PDF194"/>
      <c r="PDG194"/>
      <c r="PDH194"/>
      <c r="PDI194"/>
      <c r="PDJ194"/>
      <c r="PDK194"/>
      <c r="PDL194"/>
      <c r="PDM194"/>
      <c r="PDN194"/>
      <c r="PDO194"/>
      <c r="PDP194"/>
      <c r="PDQ194"/>
      <c r="PDR194"/>
      <c r="PDS194"/>
      <c r="PDT194"/>
      <c r="PDU194"/>
      <c r="PDV194"/>
      <c r="PDW194"/>
      <c r="PDX194"/>
      <c r="PDY194"/>
      <c r="PDZ194"/>
      <c r="PEA194"/>
      <c r="PEB194"/>
      <c r="PEC194"/>
      <c r="PED194"/>
      <c r="PEE194"/>
      <c r="PEF194"/>
      <c r="PEG194"/>
      <c r="PEH194"/>
      <c r="PEI194"/>
      <c r="PEJ194"/>
      <c r="PEK194"/>
      <c r="PEL194"/>
      <c r="PEM194"/>
      <c r="PEN194"/>
      <c r="PEO194"/>
      <c r="PEP194"/>
      <c r="PEQ194"/>
      <c r="PER194"/>
      <c r="PES194"/>
      <c r="PET194"/>
      <c r="PEU194"/>
      <c r="PEV194"/>
      <c r="PEW194"/>
      <c r="PEX194"/>
      <c r="PEY194"/>
      <c r="PEZ194"/>
      <c r="PFA194"/>
      <c r="PFB194"/>
      <c r="PFC194"/>
      <c r="PFD194"/>
      <c r="PFE194"/>
      <c r="PFF194"/>
      <c r="PFG194"/>
      <c r="PFH194"/>
      <c r="PFI194"/>
      <c r="PFJ194"/>
      <c r="PFK194"/>
      <c r="PFL194"/>
      <c r="PFM194"/>
      <c r="PFN194"/>
      <c r="PFO194"/>
      <c r="PFP194"/>
      <c r="PFQ194"/>
      <c r="PFR194"/>
      <c r="PFS194"/>
      <c r="PFT194"/>
      <c r="PFU194"/>
      <c r="PFV194"/>
      <c r="PFW194"/>
      <c r="PFX194"/>
      <c r="PFY194"/>
      <c r="PFZ194"/>
      <c r="PGA194"/>
      <c r="PGB194"/>
      <c r="PGC194"/>
      <c r="PGD194"/>
      <c r="PGE194"/>
      <c r="PGF194"/>
      <c r="PGG194"/>
      <c r="PGH194"/>
      <c r="PGI194"/>
      <c r="PGJ194"/>
      <c r="PGK194"/>
      <c r="PGL194"/>
      <c r="PGM194"/>
      <c r="PGN194"/>
      <c r="PGO194"/>
      <c r="PGP194"/>
      <c r="PGQ194"/>
      <c r="PGR194"/>
      <c r="PGS194"/>
      <c r="PGT194"/>
      <c r="PGU194"/>
      <c r="PGV194"/>
      <c r="PGW194"/>
      <c r="PGX194"/>
      <c r="PGY194"/>
      <c r="PGZ194"/>
      <c r="PHA194"/>
      <c r="PHB194"/>
      <c r="PHC194"/>
      <c r="PHD194"/>
      <c r="PHE194"/>
      <c r="PHF194"/>
      <c r="PHG194"/>
      <c r="PHH194"/>
      <c r="PHI194"/>
      <c r="PHJ194"/>
      <c r="PHK194"/>
      <c r="PHL194"/>
      <c r="PHM194"/>
      <c r="PHN194"/>
      <c r="PHO194"/>
      <c r="PHP194"/>
      <c r="PHQ194"/>
      <c r="PHR194"/>
      <c r="PHS194"/>
      <c r="PHT194"/>
      <c r="PHU194"/>
      <c r="PHV194"/>
      <c r="PHW194"/>
      <c r="PHX194"/>
      <c r="PHY194"/>
      <c r="PHZ194"/>
      <c r="PIA194"/>
      <c r="PIB194"/>
      <c r="PIC194"/>
      <c r="PID194"/>
      <c r="PIE194"/>
      <c r="PIF194"/>
      <c r="PIG194"/>
      <c r="PIH194"/>
      <c r="PII194"/>
      <c r="PIJ194"/>
      <c r="PIK194"/>
      <c r="PIL194"/>
      <c r="PIM194"/>
      <c r="PIN194"/>
      <c r="PIO194"/>
      <c r="PIP194"/>
      <c r="PIQ194"/>
      <c r="PIR194"/>
      <c r="PIS194"/>
      <c r="PIT194"/>
      <c r="PIU194"/>
      <c r="PIV194"/>
      <c r="PIW194"/>
      <c r="PIX194"/>
      <c r="PIY194"/>
      <c r="PIZ194"/>
      <c r="PJA194"/>
      <c r="PJB194"/>
      <c r="PJC194"/>
      <c r="PJD194"/>
      <c r="PJE194"/>
      <c r="PJF194"/>
      <c r="PJG194"/>
      <c r="PJH194"/>
      <c r="PJI194"/>
      <c r="PJJ194"/>
      <c r="PJK194"/>
      <c r="PJL194"/>
      <c r="PJM194"/>
      <c r="PJN194"/>
      <c r="PJO194"/>
      <c r="PJP194"/>
      <c r="PJQ194"/>
      <c r="PJR194"/>
      <c r="PJS194"/>
      <c r="PJT194"/>
      <c r="PJU194"/>
      <c r="PJV194"/>
      <c r="PJW194"/>
      <c r="PJX194"/>
      <c r="PJY194"/>
      <c r="PJZ194"/>
      <c r="PKA194"/>
      <c r="PKB194"/>
      <c r="PKC194"/>
      <c r="PKD194"/>
      <c r="PKE194"/>
      <c r="PKF194"/>
      <c r="PKG194"/>
      <c r="PKH194"/>
      <c r="PKI194"/>
      <c r="PKJ194"/>
      <c r="PKK194"/>
      <c r="PKL194"/>
      <c r="PKM194"/>
      <c r="PKN194"/>
      <c r="PKO194"/>
      <c r="PKP194"/>
      <c r="PKQ194"/>
      <c r="PKR194"/>
      <c r="PKS194"/>
      <c r="PKT194"/>
      <c r="PKU194"/>
      <c r="PKV194"/>
      <c r="PKW194"/>
      <c r="PKX194"/>
      <c r="PKY194"/>
      <c r="PKZ194"/>
      <c r="PLA194"/>
      <c r="PLB194"/>
      <c r="PLC194"/>
      <c r="PLD194"/>
      <c r="PLE194"/>
      <c r="PLF194"/>
      <c r="PLG194"/>
      <c r="PLH194"/>
      <c r="PLI194"/>
      <c r="PLJ194"/>
      <c r="PLK194"/>
      <c r="PLL194"/>
      <c r="PLM194"/>
      <c r="PLN194"/>
      <c r="PLO194"/>
      <c r="PLP194"/>
      <c r="PLQ194"/>
      <c r="PLR194"/>
      <c r="PLS194"/>
      <c r="PLT194"/>
      <c r="PLU194"/>
      <c r="PLV194"/>
      <c r="PLW194"/>
      <c r="PLX194"/>
      <c r="PLY194"/>
      <c r="PLZ194"/>
      <c r="PMA194"/>
      <c r="PMB194"/>
      <c r="PMC194"/>
      <c r="PMD194"/>
      <c r="PME194"/>
      <c r="PMF194"/>
      <c r="PMG194"/>
      <c r="PMH194"/>
      <c r="PMI194"/>
      <c r="PMJ194"/>
      <c r="PMK194"/>
      <c r="PML194"/>
      <c r="PMM194"/>
      <c r="PMN194"/>
      <c r="PMO194"/>
      <c r="PMP194"/>
      <c r="PMQ194"/>
      <c r="PMR194"/>
      <c r="PMS194"/>
      <c r="PMT194"/>
      <c r="PMU194"/>
      <c r="PMV194"/>
      <c r="PMW194"/>
      <c r="PMX194"/>
      <c r="PMY194"/>
      <c r="PMZ194"/>
      <c r="PNA194"/>
      <c r="PNB194"/>
      <c r="PNC194"/>
      <c r="PND194"/>
      <c r="PNE194"/>
      <c r="PNF194"/>
      <c r="PNG194"/>
      <c r="PNH194"/>
      <c r="PNI194"/>
      <c r="PNJ194"/>
      <c r="PNK194"/>
      <c r="PNL194"/>
      <c r="PNM194"/>
      <c r="PNN194"/>
      <c r="PNO194"/>
      <c r="PNP194"/>
      <c r="PNQ194"/>
      <c r="PNR194"/>
      <c r="PNS194"/>
      <c r="PNT194"/>
      <c r="PNU194"/>
      <c r="PNV194"/>
      <c r="PNW194"/>
      <c r="PNX194"/>
      <c r="PNY194"/>
      <c r="PNZ194"/>
      <c r="POA194"/>
      <c r="POB194"/>
      <c r="POC194"/>
      <c r="POD194"/>
      <c r="POE194"/>
      <c r="POF194"/>
      <c r="POG194"/>
      <c r="POH194"/>
      <c r="POI194"/>
      <c r="POJ194"/>
      <c r="POK194"/>
      <c r="POL194"/>
      <c r="POM194"/>
      <c r="PON194"/>
      <c r="POO194"/>
      <c r="POP194"/>
      <c r="POQ194"/>
      <c r="POR194"/>
      <c r="POS194"/>
      <c r="POT194"/>
      <c r="POU194"/>
      <c r="POV194"/>
      <c r="POW194"/>
      <c r="POX194"/>
      <c r="POY194"/>
      <c r="POZ194"/>
      <c r="PPA194"/>
      <c r="PPB194"/>
      <c r="PPC194"/>
      <c r="PPD194"/>
      <c r="PPE194"/>
      <c r="PPF194"/>
      <c r="PPG194"/>
      <c r="PPH194"/>
      <c r="PPI194"/>
      <c r="PPJ194"/>
      <c r="PPK194"/>
      <c r="PPL194"/>
      <c r="PPM194"/>
      <c r="PPN194"/>
      <c r="PPO194"/>
      <c r="PPP194"/>
      <c r="PPQ194"/>
      <c r="PPR194"/>
      <c r="PPS194"/>
      <c r="PPT194"/>
      <c r="PPU194"/>
      <c r="PPV194"/>
      <c r="PPW194"/>
      <c r="PPX194"/>
      <c r="PPY194"/>
      <c r="PPZ194"/>
      <c r="PQA194"/>
      <c r="PQB194"/>
      <c r="PQC194"/>
      <c r="PQD194"/>
      <c r="PQE194"/>
      <c r="PQF194"/>
      <c r="PQG194"/>
      <c r="PQH194"/>
      <c r="PQI194"/>
      <c r="PQJ194"/>
      <c r="PQK194"/>
      <c r="PQL194"/>
      <c r="PQM194"/>
      <c r="PQN194"/>
      <c r="PQO194"/>
      <c r="PQP194"/>
      <c r="PQQ194"/>
      <c r="PQR194"/>
      <c r="PQS194"/>
      <c r="PQT194"/>
      <c r="PQU194"/>
      <c r="PQV194"/>
      <c r="PQW194"/>
      <c r="PQX194"/>
      <c r="PQY194"/>
      <c r="PQZ194"/>
      <c r="PRA194"/>
      <c r="PRB194"/>
      <c r="PRC194"/>
      <c r="PRD194"/>
      <c r="PRE194"/>
      <c r="PRF194"/>
      <c r="PRG194"/>
      <c r="PRH194"/>
      <c r="PRI194"/>
      <c r="PRJ194"/>
      <c r="PRK194"/>
      <c r="PRL194"/>
      <c r="PRM194"/>
      <c r="PRN194"/>
      <c r="PRO194"/>
      <c r="PRP194"/>
      <c r="PRQ194"/>
      <c r="PRR194"/>
      <c r="PRS194"/>
      <c r="PRT194"/>
      <c r="PRU194"/>
      <c r="PRV194"/>
      <c r="PRW194"/>
      <c r="PRX194"/>
      <c r="PRY194"/>
      <c r="PRZ194"/>
      <c r="PSA194"/>
      <c r="PSB194"/>
      <c r="PSC194"/>
      <c r="PSD194"/>
      <c r="PSE194"/>
      <c r="PSF194"/>
      <c r="PSG194"/>
      <c r="PSH194"/>
      <c r="PSI194"/>
      <c r="PSJ194"/>
      <c r="PSK194"/>
      <c r="PSL194"/>
      <c r="PSM194"/>
      <c r="PSN194"/>
      <c r="PSO194"/>
      <c r="PSP194"/>
      <c r="PSQ194"/>
      <c r="PSR194"/>
      <c r="PSS194"/>
      <c r="PST194"/>
      <c r="PSU194"/>
      <c r="PSV194"/>
      <c r="PSW194"/>
      <c r="PSX194"/>
      <c r="PSY194"/>
      <c r="PSZ194"/>
      <c r="PTA194"/>
      <c r="PTB194"/>
      <c r="PTC194"/>
      <c r="PTD194"/>
      <c r="PTE194"/>
      <c r="PTF194"/>
      <c r="PTG194"/>
      <c r="PTH194"/>
      <c r="PTI194"/>
      <c r="PTJ194"/>
      <c r="PTK194"/>
      <c r="PTL194"/>
      <c r="PTM194"/>
      <c r="PTN194"/>
      <c r="PTO194"/>
      <c r="PTP194"/>
      <c r="PTQ194"/>
      <c r="PTR194"/>
      <c r="PTS194"/>
      <c r="PTT194"/>
      <c r="PTU194"/>
      <c r="PTV194"/>
      <c r="PTW194"/>
      <c r="PTX194"/>
      <c r="PTY194"/>
      <c r="PTZ194"/>
      <c r="PUA194"/>
      <c r="PUB194"/>
      <c r="PUC194"/>
      <c r="PUD194"/>
      <c r="PUE194"/>
      <c r="PUF194"/>
      <c r="PUG194"/>
      <c r="PUH194"/>
      <c r="PUI194"/>
      <c r="PUJ194"/>
      <c r="PUK194"/>
      <c r="PUL194"/>
      <c r="PUM194"/>
      <c r="PUN194"/>
      <c r="PUO194"/>
      <c r="PUP194"/>
      <c r="PUQ194"/>
      <c r="PUR194"/>
      <c r="PUS194"/>
      <c r="PUT194"/>
      <c r="PUU194"/>
      <c r="PUV194"/>
      <c r="PUW194"/>
      <c r="PUX194"/>
      <c r="PUY194"/>
      <c r="PUZ194"/>
      <c r="PVA194"/>
      <c r="PVB194"/>
      <c r="PVC194"/>
      <c r="PVD194"/>
      <c r="PVE194"/>
      <c r="PVF194"/>
      <c r="PVG194"/>
      <c r="PVH194"/>
      <c r="PVI194"/>
      <c r="PVJ194"/>
      <c r="PVK194"/>
      <c r="PVL194"/>
      <c r="PVM194"/>
      <c r="PVN194"/>
      <c r="PVO194"/>
      <c r="PVP194"/>
      <c r="PVQ194"/>
      <c r="PVR194"/>
      <c r="PVS194"/>
      <c r="PVT194"/>
      <c r="PVU194"/>
      <c r="PVV194"/>
      <c r="PVW194"/>
      <c r="PVX194"/>
      <c r="PVY194"/>
      <c r="PVZ194"/>
      <c r="PWA194"/>
      <c r="PWB194"/>
      <c r="PWC194"/>
      <c r="PWD194"/>
      <c r="PWE194"/>
      <c r="PWF194"/>
      <c r="PWG194"/>
      <c r="PWH194"/>
      <c r="PWI194"/>
      <c r="PWJ194"/>
      <c r="PWK194"/>
      <c r="PWL194"/>
      <c r="PWM194"/>
      <c r="PWN194"/>
      <c r="PWO194"/>
      <c r="PWP194"/>
      <c r="PWQ194"/>
      <c r="PWR194"/>
      <c r="PWS194"/>
      <c r="PWT194"/>
      <c r="PWU194"/>
      <c r="PWV194"/>
      <c r="PWW194"/>
      <c r="PWX194"/>
      <c r="PWY194"/>
      <c r="PWZ194"/>
      <c r="PXA194"/>
      <c r="PXB194"/>
      <c r="PXC194"/>
      <c r="PXD194"/>
      <c r="PXE194"/>
      <c r="PXF194"/>
      <c r="PXG194"/>
      <c r="PXH194"/>
      <c r="PXI194"/>
      <c r="PXJ194"/>
      <c r="PXK194"/>
      <c r="PXL194"/>
      <c r="PXM194"/>
      <c r="PXN194"/>
      <c r="PXO194"/>
      <c r="PXP194"/>
      <c r="PXQ194"/>
      <c r="PXR194"/>
      <c r="PXS194"/>
      <c r="PXT194"/>
      <c r="PXU194"/>
      <c r="PXV194"/>
      <c r="PXW194"/>
      <c r="PXX194"/>
      <c r="PXY194"/>
      <c r="PXZ194"/>
      <c r="PYA194"/>
      <c r="PYB194"/>
      <c r="PYC194"/>
      <c r="PYD194"/>
      <c r="PYE194"/>
      <c r="PYF194"/>
      <c r="PYG194"/>
      <c r="PYH194"/>
      <c r="PYI194"/>
      <c r="PYJ194"/>
      <c r="PYK194"/>
      <c r="PYL194"/>
      <c r="PYM194"/>
      <c r="PYN194"/>
      <c r="PYO194"/>
      <c r="PYP194"/>
      <c r="PYQ194"/>
      <c r="PYR194"/>
      <c r="PYS194"/>
      <c r="PYT194"/>
      <c r="PYU194"/>
      <c r="PYV194"/>
      <c r="PYW194"/>
      <c r="PYX194"/>
      <c r="PYY194"/>
      <c r="PYZ194"/>
      <c r="PZA194"/>
      <c r="PZB194"/>
      <c r="PZC194"/>
      <c r="PZD194"/>
      <c r="PZE194"/>
      <c r="PZF194"/>
      <c r="PZG194"/>
      <c r="PZH194"/>
      <c r="PZI194"/>
      <c r="PZJ194"/>
      <c r="PZK194"/>
      <c r="PZL194"/>
      <c r="PZM194"/>
      <c r="PZN194"/>
      <c r="PZO194"/>
      <c r="PZP194"/>
      <c r="PZQ194"/>
      <c r="PZR194"/>
      <c r="PZS194"/>
      <c r="PZT194"/>
      <c r="PZU194"/>
      <c r="PZV194"/>
      <c r="PZW194"/>
      <c r="PZX194"/>
      <c r="PZY194"/>
      <c r="PZZ194"/>
      <c r="QAA194"/>
      <c r="QAB194"/>
      <c r="QAC194"/>
      <c r="QAD194"/>
      <c r="QAE194"/>
      <c r="QAF194"/>
      <c r="QAG194"/>
      <c r="QAH194"/>
      <c r="QAI194"/>
      <c r="QAJ194"/>
      <c r="QAK194"/>
      <c r="QAL194"/>
      <c r="QAM194"/>
      <c r="QAN194"/>
      <c r="QAO194"/>
      <c r="QAP194"/>
      <c r="QAQ194"/>
      <c r="QAR194"/>
      <c r="QAS194"/>
      <c r="QAT194"/>
      <c r="QAU194"/>
      <c r="QAV194"/>
      <c r="QAW194"/>
      <c r="QAX194"/>
      <c r="QAY194"/>
      <c r="QAZ194"/>
      <c r="QBA194"/>
      <c r="QBB194"/>
      <c r="QBC194"/>
      <c r="QBD194"/>
      <c r="QBE194"/>
      <c r="QBF194"/>
      <c r="QBG194"/>
      <c r="QBH194"/>
      <c r="QBI194"/>
      <c r="QBJ194"/>
      <c r="QBK194"/>
      <c r="QBL194"/>
      <c r="QBM194"/>
      <c r="QBN194"/>
      <c r="QBO194"/>
      <c r="QBP194"/>
      <c r="QBQ194"/>
      <c r="QBR194"/>
      <c r="QBS194"/>
      <c r="QBT194"/>
      <c r="QBU194"/>
      <c r="QBV194"/>
      <c r="QBW194"/>
      <c r="QBX194"/>
      <c r="QBY194"/>
      <c r="QBZ194"/>
      <c r="QCA194"/>
      <c r="QCB194"/>
      <c r="QCC194"/>
      <c r="QCD194"/>
      <c r="QCE194"/>
      <c r="QCF194"/>
      <c r="QCG194"/>
      <c r="QCH194"/>
      <c r="QCI194"/>
      <c r="QCJ194"/>
      <c r="QCK194"/>
      <c r="QCL194"/>
      <c r="QCM194"/>
      <c r="QCN194"/>
      <c r="QCO194"/>
      <c r="QCP194"/>
      <c r="QCQ194"/>
      <c r="QCR194"/>
      <c r="QCS194"/>
      <c r="QCT194"/>
      <c r="QCU194"/>
      <c r="QCV194"/>
      <c r="QCW194"/>
      <c r="QCX194"/>
      <c r="QCY194"/>
      <c r="QCZ194"/>
      <c r="QDA194"/>
      <c r="QDB194"/>
      <c r="QDC194"/>
      <c r="QDD194"/>
      <c r="QDE194"/>
      <c r="QDF194"/>
      <c r="QDG194"/>
      <c r="QDH194"/>
      <c r="QDI194"/>
      <c r="QDJ194"/>
      <c r="QDK194"/>
      <c r="QDL194"/>
      <c r="QDM194"/>
      <c r="QDN194"/>
      <c r="QDO194"/>
      <c r="QDP194"/>
      <c r="QDQ194"/>
      <c r="QDR194"/>
      <c r="QDS194"/>
      <c r="QDT194"/>
      <c r="QDU194"/>
      <c r="QDV194"/>
      <c r="QDW194"/>
      <c r="QDX194"/>
      <c r="QDY194"/>
      <c r="QDZ194"/>
      <c r="QEA194"/>
      <c r="QEB194"/>
      <c r="QEC194"/>
      <c r="QED194"/>
      <c r="QEE194"/>
      <c r="QEF194"/>
      <c r="QEG194"/>
      <c r="QEH194"/>
      <c r="QEI194"/>
      <c r="QEJ194"/>
      <c r="QEK194"/>
      <c r="QEL194"/>
      <c r="QEM194"/>
      <c r="QEN194"/>
      <c r="QEO194"/>
      <c r="QEP194"/>
      <c r="QEQ194"/>
      <c r="QER194"/>
      <c r="QES194"/>
      <c r="QET194"/>
      <c r="QEU194"/>
      <c r="QEV194"/>
      <c r="QEW194"/>
      <c r="QEX194"/>
      <c r="QEY194"/>
      <c r="QEZ194"/>
      <c r="QFA194"/>
      <c r="QFB194"/>
      <c r="QFC194"/>
      <c r="QFD194"/>
      <c r="QFE194"/>
      <c r="QFF194"/>
      <c r="QFG194"/>
      <c r="QFH194"/>
      <c r="QFI194"/>
      <c r="QFJ194"/>
      <c r="QFK194"/>
      <c r="QFL194"/>
      <c r="QFM194"/>
      <c r="QFN194"/>
      <c r="QFO194"/>
      <c r="QFP194"/>
      <c r="QFQ194"/>
      <c r="QFR194"/>
      <c r="QFS194"/>
      <c r="QFT194"/>
      <c r="QFU194"/>
      <c r="QFV194"/>
      <c r="QFW194"/>
      <c r="QFX194"/>
      <c r="QFY194"/>
      <c r="QFZ194"/>
      <c r="QGA194"/>
      <c r="QGB194"/>
      <c r="QGC194"/>
      <c r="QGD194"/>
      <c r="QGE194"/>
      <c r="QGF194"/>
      <c r="QGG194"/>
      <c r="QGH194"/>
      <c r="QGI194"/>
      <c r="QGJ194"/>
      <c r="QGK194"/>
      <c r="QGL194"/>
      <c r="QGM194"/>
      <c r="QGN194"/>
      <c r="QGO194"/>
      <c r="QGP194"/>
      <c r="QGQ194"/>
      <c r="QGR194"/>
      <c r="QGS194"/>
      <c r="QGT194"/>
      <c r="QGU194"/>
      <c r="QGV194"/>
      <c r="QGW194"/>
      <c r="QGX194"/>
      <c r="QGY194"/>
      <c r="QGZ194"/>
      <c r="QHA194"/>
      <c r="QHB194"/>
      <c r="QHC194"/>
      <c r="QHD194"/>
      <c r="QHE194"/>
      <c r="QHF194"/>
      <c r="QHG194"/>
      <c r="QHH194"/>
      <c r="QHI194"/>
      <c r="QHJ194"/>
      <c r="QHK194"/>
      <c r="QHL194"/>
      <c r="QHM194"/>
      <c r="QHN194"/>
      <c r="QHO194"/>
      <c r="QHP194"/>
      <c r="QHQ194"/>
      <c r="QHR194"/>
      <c r="QHS194"/>
      <c r="QHT194"/>
      <c r="QHU194"/>
      <c r="QHV194"/>
      <c r="QHW194"/>
      <c r="QHX194"/>
      <c r="QHY194"/>
      <c r="QHZ194"/>
      <c r="QIA194"/>
      <c r="QIB194"/>
      <c r="QIC194"/>
      <c r="QID194"/>
      <c r="QIE194"/>
      <c r="QIF194"/>
      <c r="QIG194"/>
      <c r="QIH194"/>
      <c r="QII194"/>
      <c r="QIJ194"/>
      <c r="QIK194"/>
      <c r="QIL194"/>
      <c r="QIM194"/>
      <c r="QIN194"/>
      <c r="QIO194"/>
      <c r="QIP194"/>
      <c r="QIQ194"/>
      <c r="QIR194"/>
      <c r="QIS194"/>
      <c r="QIT194"/>
      <c r="QIU194"/>
      <c r="QIV194"/>
      <c r="QIW194"/>
      <c r="QIX194"/>
      <c r="QIY194"/>
      <c r="QIZ194"/>
      <c r="QJA194"/>
      <c r="QJB194"/>
      <c r="QJC194"/>
      <c r="QJD194"/>
      <c r="QJE194"/>
      <c r="QJF194"/>
      <c r="QJG194"/>
      <c r="QJH194"/>
      <c r="QJI194"/>
      <c r="QJJ194"/>
      <c r="QJK194"/>
      <c r="QJL194"/>
      <c r="QJM194"/>
      <c r="QJN194"/>
      <c r="QJO194"/>
      <c r="QJP194"/>
      <c r="QJQ194"/>
      <c r="QJR194"/>
      <c r="QJS194"/>
      <c r="QJT194"/>
      <c r="QJU194"/>
      <c r="QJV194"/>
      <c r="QJW194"/>
      <c r="QJX194"/>
      <c r="QJY194"/>
      <c r="QJZ194"/>
      <c r="QKA194"/>
      <c r="QKB194"/>
      <c r="QKC194"/>
      <c r="QKD194"/>
      <c r="QKE194"/>
      <c r="QKF194"/>
      <c r="QKG194"/>
      <c r="QKH194"/>
      <c r="QKI194"/>
      <c r="QKJ194"/>
      <c r="QKK194"/>
      <c r="QKL194"/>
      <c r="QKM194"/>
      <c r="QKN194"/>
      <c r="QKO194"/>
      <c r="QKP194"/>
      <c r="QKQ194"/>
      <c r="QKR194"/>
      <c r="QKS194"/>
      <c r="QKT194"/>
      <c r="QKU194"/>
      <c r="QKV194"/>
      <c r="QKW194"/>
      <c r="QKX194"/>
      <c r="QKY194"/>
      <c r="QKZ194"/>
      <c r="QLA194"/>
      <c r="QLB194"/>
      <c r="QLC194"/>
      <c r="QLD194"/>
      <c r="QLE194"/>
      <c r="QLF194"/>
      <c r="QLG194"/>
      <c r="QLH194"/>
      <c r="QLI194"/>
      <c r="QLJ194"/>
      <c r="QLK194"/>
      <c r="QLL194"/>
      <c r="QLM194"/>
      <c r="QLN194"/>
      <c r="QLO194"/>
      <c r="QLP194"/>
      <c r="QLQ194"/>
      <c r="QLR194"/>
      <c r="QLS194"/>
      <c r="QLT194"/>
      <c r="QLU194"/>
      <c r="QLV194"/>
      <c r="QLW194"/>
      <c r="QLX194"/>
      <c r="QLY194"/>
      <c r="QLZ194"/>
      <c r="QMA194"/>
      <c r="QMB194"/>
      <c r="QMC194"/>
      <c r="QMD194"/>
      <c r="QME194"/>
      <c r="QMF194"/>
      <c r="QMG194"/>
      <c r="QMH194"/>
      <c r="QMI194"/>
      <c r="QMJ194"/>
      <c r="QMK194"/>
      <c r="QML194"/>
      <c r="QMM194"/>
      <c r="QMN194"/>
      <c r="QMO194"/>
      <c r="QMP194"/>
      <c r="QMQ194"/>
      <c r="QMR194"/>
      <c r="QMS194"/>
      <c r="QMT194"/>
      <c r="QMU194"/>
      <c r="QMV194"/>
      <c r="QMW194"/>
      <c r="QMX194"/>
      <c r="QMY194"/>
      <c r="QMZ194"/>
      <c r="QNA194"/>
      <c r="QNB194"/>
      <c r="QNC194"/>
      <c r="QND194"/>
      <c r="QNE194"/>
      <c r="QNF194"/>
      <c r="QNG194"/>
      <c r="QNH194"/>
      <c r="QNI194"/>
      <c r="QNJ194"/>
      <c r="QNK194"/>
      <c r="QNL194"/>
      <c r="QNM194"/>
      <c r="QNN194"/>
      <c r="QNO194"/>
      <c r="QNP194"/>
      <c r="QNQ194"/>
      <c r="QNR194"/>
      <c r="QNS194"/>
      <c r="QNT194"/>
      <c r="QNU194"/>
      <c r="QNV194"/>
      <c r="QNW194"/>
      <c r="QNX194"/>
      <c r="QNY194"/>
      <c r="QNZ194"/>
      <c r="QOA194"/>
      <c r="QOB194"/>
      <c r="QOC194"/>
      <c r="QOD194"/>
      <c r="QOE194"/>
      <c r="QOF194"/>
      <c r="QOG194"/>
      <c r="QOH194"/>
      <c r="QOI194"/>
      <c r="QOJ194"/>
      <c r="QOK194"/>
      <c r="QOL194"/>
      <c r="QOM194"/>
      <c r="QON194"/>
      <c r="QOO194"/>
      <c r="QOP194"/>
      <c r="QOQ194"/>
      <c r="QOR194"/>
      <c r="QOS194"/>
      <c r="QOT194"/>
      <c r="QOU194"/>
      <c r="QOV194"/>
      <c r="QOW194"/>
      <c r="QOX194"/>
      <c r="QOY194"/>
      <c r="QOZ194"/>
      <c r="QPA194"/>
      <c r="QPB194"/>
      <c r="QPC194"/>
      <c r="QPD194"/>
      <c r="QPE194"/>
      <c r="QPF194"/>
      <c r="QPG194"/>
      <c r="QPH194"/>
      <c r="QPI194"/>
      <c r="QPJ194"/>
      <c r="QPK194"/>
      <c r="QPL194"/>
      <c r="QPM194"/>
      <c r="QPN194"/>
      <c r="QPO194"/>
      <c r="QPP194"/>
      <c r="QPQ194"/>
      <c r="QPR194"/>
      <c r="QPS194"/>
      <c r="QPT194"/>
      <c r="QPU194"/>
      <c r="QPV194"/>
      <c r="QPW194"/>
      <c r="QPX194"/>
      <c r="QPY194"/>
      <c r="QPZ194"/>
      <c r="QQA194"/>
      <c r="QQB194"/>
      <c r="QQC194"/>
      <c r="QQD194"/>
      <c r="QQE194"/>
      <c r="QQF194"/>
      <c r="QQG194"/>
      <c r="QQH194"/>
      <c r="QQI194"/>
      <c r="QQJ194"/>
      <c r="QQK194"/>
      <c r="QQL194"/>
      <c r="QQM194"/>
      <c r="QQN194"/>
      <c r="QQO194"/>
      <c r="QQP194"/>
      <c r="QQQ194"/>
      <c r="QQR194"/>
      <c r="QQS194"/>
      <c r="QQT194"/>
      <c r="QQU194"/>
      <c r="QQV194"/>
      <c r="QQW194"/>
      <c r="QQX194"/>
      <c r="QQY194"/>
      <c r="QQZ194"/>
      <c r="QRA194"/>
      <c r="QRB194"/>
      <c r="QRC194"/>
      <c r="QRD194"/>
      <c r="QRE194"/>
      <c r="QRF194"/>
      <c r="QRG194"/>
      <c r="QRH194"/>
      <c r="QRI194"/>
      <c r="QRJ194"/>
      <c r="QRK194"/>
      <c r="QRL194"/>
      <c r="QRM194"/>
      <c r="QRN194"/>
      <c r="QRO194"/>
      <c r="QRP194"/>
      <c r="QRQ194"/>
      <c r="QRR194"/>
      <c r="QRS194"/>
      <c r="QRT194"/>
      <c r="QRU194"/>
      <c r="QRV194"/>
      <c r="QRW194"/>
      <c r="QRX194"/>
      <c r="QRY194"/>
      <c r="QRZ194"/>
      <c r="QSA194"/>
      <c r="QSB194"/>
      <c r="QSC194"/>
      <c r="QSD194"/>
      <c r="QSE194"/>
      <c r="QSF194"/>
      <c r="QSG194"/>
      <c r="QSH194"/>
      <c r="QSI194"/>
      <c r="QSJ194"/>
      <c r="QSK194"/>
      <c r="QSL194"/>
      <c r="QSM194"/>
      <c r="QSN194"/>
      <c r="QSO194"/>
      <c r="QSP194"/>
      <c r="QSQ194"/>
      <c r="QSR194"/>
      <c r="QSS194"/>
      <c r="QST194"/>
      <c r="QSU194"/>
      <c r="QSV194"/>
      <c r="QSW194"/>
      <c r="QSX194"/>
      <c r="QSY194"/>
      <c r="QSZ194"/>
      <c r="QTA194"/>
      <c r="QTB194"/>
      <c r="QTC194"/>
      <c r="QTD194"/>
      <c r="QTE194"/>
      <c r="QTF194"/>
      <c r="QTG194"/>
      <c r="QTH194"/>
      <c r="QTI194"/>
      <c r="QTJ194"/>
      <c r="QTK194"/>
      <c r="QTL194"/>
      <c r="QTM194"/>
      <c r="QTN194"/>
      <c r="QTO194"/>
      <c r="QTP194"/>
      <c r="QTQ194"/>
      <c r="QTR194"/>
      <c r="QTS194"/>
      <c r="QTT194"/>
      <c r="QTU194"/>
      <c r="QTV194"/>
      <c r="QTW194"/>
      <c r="QTX194"/>
      <c r="QTY194"/>
      <c r="QTZ194"/>
      <c r="QUA194"/>
      <c r="QUB194"/>
      <c r="QUC194"/>
      <c r="QUD194"/>
      <c r="QUE194"/>
      <c r="QUF194"/>
      <c r="QUG194"/>
      <c r="QUH194"/>
      <c r="QUI194"/>
      <c r="QUJ194"/>
      <c r="QUK194"/>
      <c r="QUL194"/>
      <c r="QUM194"/>
      <c r="QUN194"/>
      <c r="QUO194"/>
      <c r="QUP194"/>
      <c r="QUQ194"/>
      <c r="QUR194"/>
      <c r="QUS194"/>
      <c r="QUT194"/>
      <c r="QUU194"/>
      <c r="QUV194"/>
      <c r="QUW194"/>
      <c r="QUX194"/>
      <c r="QUY194"/>
      <c r="QUZ194"/>
      <c r="QVA194"/>
      <c r="QVB194"/>
      <c r="QVC194"/>
      <c r="QVD194"/>
      <c r="QVE194"/>
      <c r="QVF194"/>
      <c r="QVG194"/>
      <c r="QVH194"/>
      <c r="QVI194"/>
      <c r="QVJ194"/>
      <c r="QVK194"/>
      <c r="QVL194"/>
      <c r="QVM194"/>
      <c r="QVN194"/>
      <c r="QVO194"/>
      <c r="QVP194"/>
      <c r="QVQ194"/>
      <c r="QVR194"/>
      <c r="QVS194"/>
      <c r="QVT194"/>
      <c r="QVU194"/>
      <c r="QVV194"/>
      <c r="QVW194"/>
      <c r="QVX194"/>
      <c r="QVY194"/>
      <c r="QVZ194"/>
      <c r="QWA194"/>
      <c r="QWB194"/>
      <c r="QWC194"/>
      <c r="QWD194"/>
      <c r="QWE194"/>
      <c r="QWF194"/>
      <c r="QWG194"/>
      <c r="QWH194"/>
      <c r="QWI194"/>
      <c r="QWJ194"/>
      <c r="QWK194"/>
      <c r="QWL194"/>
      <c r="QWM194"/>
      <c r="QWN194"/>
      <c r="QWO194"/>
      <c r="QWP194"/>
      <c r="QWQ194"/>
      <c r="QWR194"/>
      <c r="QWS194"/>
      <c r="QWT194"/>
      <c r="QWU194"/>
      <c r="QWV194"/>
      <c r="QWW194"/>
      <c r="QWX194"/>
      <c r="QWY194"/>
      <c r="QWZ194"/>
      <c r="QXA194"/>
      <c r="QXB194"/>
      <c r="QXC194"/>
      <c r="QXD194"/>
      <c r="QXE194"/>
      <c r="QXF194"/>
      <c r="QXG194"/>
      <c r="QXH194"/>
      <c r="QXI194"/>
      <c r="QXJ194"/>
      <c r="QXK194"/>
      <c r="QXL194"/>
      <c r="QXM194"/>
      <c r="QXN194"/>
      <c r="QXO194"/>
      <c r="QXP194"/>
      <c r="QXQ194"/>
      <c r="QXR194"/>
      <c r="QXS194"/>
      <c r="QXT194"/>
      <c r="QXU194"/>
      <c r="QXV194"/>
      <c r="QXW194"/>
      <c r="QXX194"/>
      <c r="QXY194"/>
      <c r="QXZ194"/>
      <c r="QYA194"/>
      <c r="QYB194"/>
      <c r="QYC194"/>
      <c r="QYD194"/>
      <c r="QYE194"/>
      <c r="QYF194"/>
      <c r="QYG194"/>
      <c r="QYH194"/>
      <c r="QYI194"/>
      <c r="QYJ194"/>
      <c r="QYK194"/>
      <c r="QYL194"/>
      <c r="QYM194"/>
      <c r="QYN194"/>
      <c r="QYO194"/>
      <c r="QYP194"/>
      <c r="QYQ194"/>
      <c r="QYR194"/>
      <c r="QYS194"/>
      <c r="QYT194"/>
      <c r="QYU194"/>
      <c r="QYV194"/>
      <c r="QYW194"/>
      <c r="QYX194"/>
      <c r="QYY194"/>
      <c r="QYZ194"/>
      <c r="QZA194"/>
      <c r="QZB194"/>
      <c r="QZC194"/>
      <c r="QZD194"/>
      <c r="QZE194"/>
      <c r="QZF194"/>
      <c r="QZG194"/>
      <c r="QZH194"/>
      <c r="QZI194"/>
      <c r="QZJ194"/>
      <c r="QZK194"/>
      <c r="QZL194"/>
      <c r="QZM194"/>
      <c r="QZN194"/>
      <c r="QZO194"/>
      <c r="QZP194"/>
      <c r="QZQ194"/>
      <c r="QZR194"/>
      <c r="QZS194"/>
      <c r="QZT194"/>
      <c r="QZU194"/>
      <c r="QZV194"/>
      <c r="QZW194"/>
      <c r="QZX194"/>
      <c r="QZY194"/>
      <c r="QZZ194"/>
      <c r="RAA194"/>
      <c r="RAB194"/>
      <c r="RAC194"/>
      <c r="RAD194"/>
      <c r="RAE194"/>
      <c r="RAF194"/>
      <c r="RAG194"/>
      <c r="RAH194"/>
      <c r="RAI194"/>
      <c r="RAJ194"/>
      <c r="RAK194"/>
      <c r="RAL194"/>
      <c r="RAM194"/>
      <c r="RAN194"/>
      <c r="RAO194"/>
      <c r="RAP194"/>
      <c r="RAQ194"/>
      <c r="RAR194"/>
      <c r="RAS194"/>
      <c r="RAT194"/>
      <c r="RAU194"/>
      <c r="RAV194"/>
      <c r="RAW194"/>
      <c r="RAX194"/>
      <c r="RAY194"/>
      <c r="RAZ194"/>
      <c r="RBA194"/>
      <c r="RBB194"/>
      <c r="RBC194"/>
      <c r="RBD194"/>
      <c r="RBE194"/>
      <c r="RBF194"/>
      <c r="RBG194"/>
      <c r="RBH194"/>
      <c r="RBI194"/>
      <c r="RBJ194"/>
      <c r="RBK194"/>
      <c r="RBL194"/>
      <c r="RBM194"/>
      <c r="RBN194"/>
      <c r="RBO194"/>
      <c r="RBP194"/>
      <c r="RBQ194"/>
      <c r="RBR194"/>
      <c r="RBS194"/>
      <c r="RBT194"/>
      <c r="RBU194"/>
      <c r="RBV194"/>
      <c r="RBW194"/>
      <c r="RBX194"/>
      <c r="RBY194"/>
      <c r="RBZ194"/>
      <c r="RCA194"/>
      <c r="RCB194"/>
      <c r="RCC194"/>
      <c r="RCD194"/>
      <c r="RCE194"/>
      <c r="RCF194"/>
      <c r="RCG194"/>
      <c r="RCH194"/>
      <c r="RCI194"/>
      <c r="RCJ194"/>
      <c r="RCK194"/>
      <c r="RCL194"/>
      <c r="RCM194"/>
      <c r="RCN194"/>
      <c r="RCO194"/>
      <c r="RCP194"/>
      <c r="RCQ194"/>
      <c r="RCR194"/>
      <c r="RCS194"/>
      <c r="RCT194"/>
      <c r="RCU194"/>
      <c r="RCV194"/>
      <c r="RCW194"/>
      <c r="RCX194"/>
      <c r="RCY194"/>
      <c r="RCZ194"/>
      <c r="RDA194"/>
      <c r="RDB194"/>
      <c r="RDC194"/>
      <c r="RDD194"/>
      <c r="RDE194"/>
      <c r="RDF194"/>
      <c r="RDG194"/>
      <c r="RDH194"/>
      <c r="RDI194"/>
      <c r="RDJ194"/>
      <c r="RDK194"/>
      <c r="RDL194"/>
      <c r="RDM194"/>
      <c r="RDN194"/>
      <c r="RDO194"/>
      <c r="RDP194"/>
      <c r="RDQ194"/>
      <c r="RDR194"/>
      <c r="RDS194"/>
      <c r="RDT194"/>
      <c r="RDU194"/>
      <c r="RDV194"/>
      <c r="RDW194"/>
      <c r="RDX194"/>
      <c r="RDY194"/>
      <c r="RDZ194"/>
      <c r="REA194"/>
      <c r="REB194"/>
      <c r="REC194"/>
      <c r="RED194"/>
      <c r="REE194"/>
      <c r="REF194"/>
      <c r="REG194"/>
      <c r="REH194"/>
      <c r="REI194"/>
      <c r="REJ194"/>
      <c r="REK194"/>
      <c r="REL194"/>
      <c r="REM194"/>
      <c r="REN194"/>
      <c r="REO194"/>
      <c r="REP194"/>
      <c r="REQ194"/>
      <c r="RER194"/>
      <c r="RES194"/>
      <c r="RET194"/>
      <c r="REU194"/>
      <c r="REV194"/>
      <c r="REW194"/>
      <c r="REX194"/>
      <c r="REY194"/>
      <c r="REZ194"/>
      <c r="RFA194"/>
      <c r="RFB194"/>
      <c r="RFC194"/>
      <c r="RFD194"/>
      <c r="RFE194"/>
      <c r="RFF194"/>
      <c r="RFG194"/>
      <c r="RFH194"/>
      <c r="RFI194"/>
      <c r="RFJ194"/>
      <c r="RFK194"/>
      <c r="RFL194"/>
      <c r="RFM194"/>
      <c r="RFN194"/>
      <c r="RFO194"/>
      <c r="RFP194"/>
      <c r="RFQ194"/>
      <c r="RFR194"/>
      <c r="RFS194"/>
      <c r="RFT194"/>
      <c r="RFU194"/>
      <c r="RFV194"/>
      <c r="RFW194"/>
      <c r="RFX194"/>
      <c r="RFY194"/>
      <c r="RFZ194"/>
      <c r="RGA194"/>
      <c r="RGB194"/>
      <c r="RGC194"/>
      <c r="RGD194"/>
      <c r="RGE194"/>
      <c r="RGF194"/>
      <c r="RGG194"/>
      <c r="RGH194"/>
      <c r="RGI194"/>
      <c r="RGJ194"/>
      <c r="RGK194"/>
      <c r="RGL194"/>
      <c r="RGM194"/>
      <c r="RGN194"/>
      <c r="RGO194"/>
      <c r="RGP194"/>
      <c r="RGQ194"/>
      <c r="RGR194"/>
      <c r="RGS194"/>
      <c r="RGT194"/>
      <c r="RGU194"/>
      <c r="RGV194"/>
      <c r="RGW194"/>
      <c r="RGX194"/>
      <c r="RGY194"/>
      <c r="RGZ194"/>
      <c r="RHA194"/>
      <c r="RHB194"/>
      <c r="RHC194"/>
      <c r="RHD194"/>
      <c r="RHE194"/>
      <c r="RHF194"/>
      <c r="RHG194"/>
      <c r="RHH194"/>
      <c r="RHI194"/>
      <c r="RHJ194"/>
      <c r="RHK194"/>
      <c r="RHL194"/>
      <c r="RHM194"/>
      <c r="RHN194"/>
      <c r="RHO194"/>
      <c r="RHP194"/>
      <c r="RHQ194"/>
      <c r="RHR194"/>
      <c r="RHS194"/>
      <c r="RHT194"/>
      <c r="RHU194"/>
      <c r="RHV194"/>
      <c r="RHW194"/>
      <c r="RHX194"/>
      <c r="RHY194"/>
      <c r="RHZ194"/>
      <c r="RIA194"/>
      <c r="RIB194"/>
      <c r="RIC194"/>
      <c r="RID194"/>
      <c r="RIE194"/>
      <c r="RIF194"/>
      <c r="RIG194"/>
      <c r="RIH194"/>
      <c r="RII194"/>
      <c r="RIJ194"/>
      <c r="RIK194"/>
      <c r="RIL194"/>
      <c r="RIM194"/>
      <c r="RIN194"/>
      <c r="RIO194"/>
      <c r="RIP194"/>
      <c r="RIQ194"/>
      <c r="RIR194"/>
      <c r="RIS194"/>
      <c r="RIT194"/>
      <c r="RIU194"/>
      <c r="RIV194"/>
      <c r="RIW194"/>
      <c r="RIX194"/>
      <c r="RIY194"/>
      <c r="RIZ194"/>
      <c r="RJA194"/>
      <c r="RJB194"/>
      <c r="RJC194"/>
      <c r="RJD194"/>
      <c r="RJE194"/>
      <c r="RJF194"/>
      <c r="RJG194"/>
      <c r="RJH194"/>
      <c r="RJI194"/>
      <c r="RJJ194"/>
      <c r="RJK194"/>
      <c r="RJL194"/>
      <c r="RJM194"/>
      <c r="RJN194"/>
      <c r="RJO194"/>
      <c r="RJP194"/>
      <c r="RJQ194"/>
      <c r="RJR194"/>
      <c r="RJS194"/>
      <c r="RJT194"/>
      <c r="RJU194"/>
      <c r="RJV194"/>
      <c r="RJW194"/>
      <c r="RJX194"/>
      <c r="RJY194"/>
      <c r="RJZ194"/>
      <c r="RKA194"/>
      <c r="RKB194"/>
      <c r="RKC194"/>
      <c r="RKD194"/>
      <c r="RKE194"/>
      <c r="RKF194"/>
      <c r="RKG194"/>
      <c r="RKH194"/>
      <c r="RKI194"/>
      <c r="RKJ194"/>
      <c r="RKK194"/>
      <c r="RKL194"/>
      <c r="RKM194"/>
      <c r="RKN194"/>
      <c r="RKO194"/>
      <c r="RKP194"/>
      <c r="RKQ194"/>
      <c r="RKR194"/>
      <c r="RKS194"/>
      <c r="RKT194"/>
      <c r="RKU194"/>
      <c r="RKV194"/>
      <c r="RKW194"/>
      <c r="RKX194"/>
      <c r="RKY194"/>
      <c r="RKZ194"/>
      <c r="RLA194"/>
      <c r="RLB194"/>
      <c r="RLC194"/>
      <c r="RLD194"/>
      <c r="RLE194"/>
      <c r="RLF194"/>
      <c r="RLG194"/>
      <c r="RLH194"/>
      <c r="RLI194"/>
      <c r="RLJ194"/>
      <c r="RLK194"/>
      <c r="RLL194"/>
      <c r="RLM194"/>
      <c r="RLN194"/>
      <c r="RLO194"/>
      <c r="RLP194"/>
      <c r="RLQ194"/>
      <c r="RLR194"/>
      <c r="RLS194"/>
      <c r="RLT194"/>
      <c r="RLU194"/>
      <c r="RLV194"/>
      <c r="RLW194"/>
      <c r="RLX194"/>
      <c r="RLY194"/>
      <c r="RLZ194"/>
      <c r="RMA194"/>
      <c r="RMB194"/>
      <c r="RMC194"/>
      <c r="RMD194"/>
      <c r="RME194"/>
      <c r="RMF194"/>
      <c r="RMG194"/>
      <c r="RMH194"/>
      <c r="RMI194"/>
      <c r="RMJ194"/>
      <c r="RMK194"/>
      <c r="RML194"/>
      <c r="RMM194"/>
      <c r="RMN194"/>
      <c r="RMO194"/>
      <c r="RMP194"/>
      <c r="RMQ194"/>
      <c r="RMR194"/>
      <c r="RMS194"/>
      <c r="RMT194"/>
      <c r="RMU194"/>
      <c r="RMV194"/>
      <c r="RMW194"/>
      <c r="RMX194"/>
      <c r="RMY194"/>
      <c r="RMZ194"/>
      <c r="RNA194"/>
      <c r="RNB194"/>
      <c r="RNC194"/>
      <c r="RND194"/>
      <c r="RNE194"/>
      <c r="RNF194"/>
      <c r="RNG194"/>
      <c r="RNH194"/>
      <c r="RNI194"/>
      <c r="RNJ194"/>
      <c r="RNK194"/>
      <c r="RNL194"/>
      <c r="RNM194"/>
      <c r="RNN194"/>
      <c r="RNO194"/>
      <c r="RNP194"/>
      <c r="RNQ194"/>
      <c r="RNR194"/>
      <c r="RNS194"/>
      <c r="RNT194"/>
      <c r="RNU194"/>
      <c r="RNV194"/>
      <c r="RNW194"/>
      <c r="RNX194"/>
      <c r="RNY194"/>
      <c r="RNZ194"/>
      <c r="ROA194"/>
      <c r="ROB194"/>
      <c r="ROC194"/>
      <c r="ROD194"/>
      <c r="ROE194"/>
      <c r="ROF194"/>
      <c r="ROG194"/>
      <c r="ROH194"/>
      <c r="ROI194"/>
      <c r="ROJ194"/>
      <c r="ROK194"/>
      <c r="ROL194"/>
      <c r="ROM194"/>
      <c r="RON194"/>
      <c r="ROO194"/>
      <c r="ROP194"/>
      <c r="ROQ194"/>
      <c r="ROR194"/>
      <c r="ROS194"/>
      <c r="ROT194"/>
      <c r="ROU194"/>
      <c r="ROV194"/>
      <c r="ROW194"/>
      <c r="ROX194"/>
      <c r="ROY194"/>
      <c r="ROZ194"/>
      <c r="RPA194"/>
      <c r="RPB194"/>
      <c r="RPC194"/>
      <c r="RPD194"/>
      <c r="RPE194"/>
      <c r="RPF194"/>
      <c r="RPG194"/>
      <c r="RPH194"/>
      <c r="RPI194"/>
      <c r="RPJ194"/>
      <c r="RPK194"/>
      <c r="RPL194"/>
      <c r="RPM194"/>
      <c r="RPN194"/>
      <c r="RPO194"/>
      <c r="RPP194"/>
      <c r="RPQ194"/>
      <c r="RPR194"/>
      <c r="RPS194"/>
      <c r="RPT194"/>
      <c r="RPU194"/>
      <c r="RPV194"/>
      <c r="RPW194"/>
      <c r="RPX194"/>
      <c r="RPY194"/>
      <c r="RPZ194"/>
      <c r="RQA194"/>
      <c r="RQB194"/>
      <c r="RQC194"/>
      <c r="RQD194"/>
      <c r="RQE194"/>
      <c r="RQF194"/>
      <c r="RQG194"/>
      <c r="RQH194"/>
      <c r="RQI194"/>
      <c r="RQJ194"/>
      <c r="RQK194"/>
      <c r="RQL194"/>
      <c r="RQM194"/>
      <c r="RQN194"/>
      <c r="RQO194"/>
      <c r="RQP194"/>
      <c r="RQQ194"/>
      <c r="RQR194"/>
      <c r="RQS194"/>
      <c r="RQT194"/>
      <c r="RQU194"/>
      <c r="RQV194"/>
      <c r="RQW194"/>
      <c r="RQX194"/>
      <c r="RQY194"/>
      <c r="RQZ194"/>
      <c r="RRA194"/>
      <c r="RRB194"/>
      <c r="RRC194"/>
      <c r="RRD194"/>
      <c r="RRE194"/>
      <c r="RRF194"/>
      <c r="RRG194"/>
      <c r="RRH194"/>
      <c r="RRI194"/>
      <c r="RRJ194"/>
      <c r="RRK194"/>
      <c r="RRL194"/>
      <c r="RRM194"/>
      <c r="RRN194"/>
      <c r="RRO194"/>
      <c r="RRP194"/>
      <c r="RRQ194"/>
      <c r="RRR194"/>
      <c r="RRS194"/>
      <c r="RRT194"/>
      <c r="RRU194"/>
      <c r="RRV194"/>
      <c r="RRW194"/>
      <c r="RRX194"/>
      <c r="RRY194"/>
      <c r="RRZ194"/>
      <c r="RSA194"/>
      <c r="RSB194"/>
      <c r="RSC194"/>
      <c r="RSD194"/>
      <c r="RSE194"/>
      <c r="RSF194"/>
      <c r="RSG194"/>
      <c r="RSH194"/>
      <c r="RSI194"/>
      <c r="RSJ194"/>
      <c r="RSK194"/>
      <c r="RSL194"/>
      <c r="RSM194"/>
      <c r="RSN194"/>
      <c r="RSO194"/>
      <c r="RSP194"/>
      <c r="RSQ194"/>
      <c r="RSR194"/>
      <c r="RSS194"/>
      <c r="RST194"/>
      <c r="RSU194"/>
      <c r="RSV194"/>
      <c r="RSW194"/>
      <c r="RSX194"/>
      <c r="RSY194"/>
      <c r="RSZ194"/>
      <c r="RTA194"/>
      <c r="RTB194"/>
      <c r="RTC194"/>
      <c r="RTD194"/>
      <c r="RTE194"/>
      <c r="RTF194"/>
      <c r="RTG194"/>
      <c r="RTH194"/>
      <c r="RTI194"/>
      <c r="RTJ194"/>
      <c r="RTK194"/>
      <c r="RTL194"/>
      <c r="RTM194"/>
      <c r="RTN194"/>
      <c r="RTO194"/>
      <c r="RTP194"/>
      <c r="RTQ194"/>
      <c r="RTR194"/>
      <c r="RTS194"/>
      <c r="RTT194"/>
      <c r="RTU194"/>
      <c r="RTV194"/>
      <c r="RTW194"/>
      <c r="RTX194"/>
      <c r="RTY194"/>
      <c r="RTZ194"/>
      <c r="RUA194"/>
      <c r="RUB194"/>
      <c r="RUC194"/>
      <c r="RUD194"/>
      <c r="RUE194"/>
      <c r="RUF194"/>
      <c r="RUG194"/>
      <c r="RUH194"/>
      <c r="RUI194"/>
      <c r="RUJ194"/>
      <c r="RUK194"/>
      <c r="RUL194"/>
      <c r="RUM194"/>
      <c r="RUN194"/>
      <c r="RUO194"/>
      <c r="RUP194"/>
      <c r="RUQ194"/>
      <c r="RUR194"/>
      <c r="RUS194"/>
      <c r="RUT194"/>
      <c r="RUU194"/>
      <c r="RUV194"/>
      <c r="RUW194"/>
      <c r="RUX194"/>
      <c r="RUY194"/>
      <c r="RUZ194"/>
      <c r="RVA194"/>
      <c r="RVB194"/>
      <c r="RVC194"/>
      <c r="RVD194"/>
      <c r="RVE194"/>
      <c r="RVF194"/>
      <c r="RVG194"/>
      <c r="RVH194"/>
      <c r="RVI194"/>
      <c r="RVJ194"/>
      <c r="RVK194"/>
      <c r="RVL194"/>
      <c r="RVM194"/>
      <c r="RVN194"/>
      <c r="RVO194"/>
      <c r="RVP194"/>
      <c r="RVQ194"/>
      <c r="RVR194"/>
      <c r="RVS194"/>
      <c r="RVT194"/>
      <c r="RVU194"/>
      <c r="RVV194"/>
      <c r="RVW194"/>
      <c r="RVX194"/>
      <c r="RVY194"/>
      <c r="RVZ194"/>
      <c r="RWA194"/>
      <c r="RWB194"/>
      <c r="RWC194"/>
      <c r="RWD194"/>
      <c r="RWE194"/>
      <c r="RWF194"/>
      <c r="RWG194"/>
      <c r="RWH194"/>
      <c r="RWI194"/>
      <c r="RWJ194"/>
      <c r="RWK194"/>
      <c r="RWL194"/>
      <c r="RWM194"/>
      <c r="RWN194"/>
      <c r="RWO194"/>
      <c r="RWP194"/>
      <c r="RWQ194"/>
      <c r="RWR194"/>
      <c r="RWS194"/>
      <c r="RWT194"/>
      <c r="RWU194"/>
      <c r="RWV194"/>
      <c r="RWW194"/>
      <c r="RWX194"/>
      <c r="RWY194"/>
      <c r="RWZ194"/>
      <c r="RXA194"/>
      <c r="RXB194"/>
      <c r="RXC194"/>
      <c r="RXD194"/>
      <c r="RXE194"/>
      <c r="RXF194"/>
      <c r="RXG194"/>
      <c r="RXH194"/>
      <c r="RXI194"/>
      <c r="RXJ194"/>
      <c r="RXK194"/>
      <c r="RXL194"/>
      <c r="RXM194"/>
      <c r="RXN194"/>
      <c r="RXO194"/>
      <c r="RXP194"/>
      <c r="RXQ194"/>
      <c r="RXR194"/>
      <c r="RXS194"/>
      <c r="RXT194"/>
      <c r="RXU194"/>
      <c r="RXV194"/>
      <c r="RXW194"/>
      <c r="RXX194"/>
      <c r="RXY194"/>
      <c r="RXZ194"/>
      <c r="RYA194"/>
      <c r="RYB194"/>
      <c r="RYC194"/>
      <c r="RYD194"/>
      <c r="RYE194"/>
      <c r="RYF194"/>
      <c r="RYG194"/>
      <c r="RYH194"/>
      <c r="RYI194"/>
      <c r="RYJ194"/>
      <c r="RYK194"/>
      <c r="RYL194"/>
      <c r="RYM194"/>
      <c r="RYN194"/>
      <c r="RYO194"/>
      <c r="RYP194"/>
      <c r="RYQ194"/>
      <c r="RYR194"/>
      <c r="RYS194"/>
      <c r="RYT194"/>
      <c r="RYU194"/>
      <c r="RYV194"/>
      <c r="RYW194"/>
      <c r="RYX194"/>
      <c r="RYY194"/>
      <c r="RYZ194"/>
      <c r="RZA194"/>
      <c r="RZB194"/>
      <c r="RZC194"/>
      <c r="RZD194"/>
      <c r="RZE194"/>
      <c r="RZF194"/>
      <c r="RZG194"/>
      <c r="RZH194"/>
      <c r="RZI194"/>
      <c r="RZJ194"/>
      <c r="RZK194"/>
      <c r="RZL194"/>
      <c r="RZM194"/>
      <c r="RZN194"/>
      <c r="RZO194"/>
      <c r="RZP194"/>
      <c r="RZQ194"/>
      <c r="RZR194"/>
      <c r="RZS194"/>
      <c r="RZT194"/>
      <c r="RZU194"/>
      <c r="RZV194"/>
      <c r="RZW194"/>
      <c r="RZX194"/>
      <c r="RZY194"/>
      <c r="RZZ194"/>
      <c r="SAA194"/>
      <c r="SAB194"/>
      <c r="SAC194"/>
      <c r="SAD194"/>
      <c r="SAE194"/>
      <c r="SAF194"/>
      <c r="SAG194"/>
      <c r="SAH194"/>
      <c r="SAI194"/>
      <c r="SAJ194"/>
      <c r="SAK194"/>
      <c r="SAL194"/>
      <c r="SAM194"/>
      <c r="SAN194"/>
      <c r="SAO194"/>
      <c r="SAP194"/>
      <c r="SAQ194"/>
      <c r="SAR194"/>
      <c r="SAS194"/>
      <c r="SAT194"/>
      <c r="SAU194"/>
      <c r="SAV194"/>
      <c r="SAW194"/>
      <c r="SAX194"/>
      <c r="SAY194"/>
      <c r="SAZ194"/>
      <c r="SBA194"/>
      <c r="SBB194"/>
      <c r="SBC194"/>
      <c r="SBD194"/>
      <c r="SBE194"/>
      <c r="SBF194"/>
      <c r="SBG194"/>
      <c r="SBH194"/>
      <c r="SBI194"/>
      <c r="SBJ194"/>
      <c r="SBK194"/>
      <c r="SBL194"/>
      <c r="SBM194"/>
      <c r="SBN194"/>
      <c r="SBO194"/>
      <c r="SBP194"/>
      <c r="SBQ194"/>
      <c r="SBR194"/>
      <c r="SBS194"/>
      <c r="SBT194"/>
      <c r="SBU194"/>
      <c r="SBV194"/>
      <c r="SBW194"/>
      <c r="SBX194"/>
      <c r="SBY194"/>
      <c r="SBZ194"/>
      <c r="SCA194"/>
      <c r="SCB194"/>
      <c r="SCC194"/>
      <c r="SCD194"/>
      <c r="SCE194"/>
      <c r="SCF194"/>
      <c r="SCG194"/>
      <c r="SCH194"/>
      <c r="SCI194"/>
      <c r="SCJ194"/>
      <c r="SCK194"/>
      <c r="SCL194"/>
      <c r="SCM194"/>
      <c r="SCN194"/>
      <c r="SCO194"/>
      <c r="SCP194"/>
      <c r="SCQ194"/>
      <c r="SCR194"/>
      <c r="SCS194"/>
      <c r="SCT194"/>
      <c r="SCU194"/>
      <c r="SCV194"/>
      <c r="SCW194"/>
      <c r="SCX194"/>
      <c r="SCY194"/>
      <c r="SCZ194"/>
      <c r="SDA194"/>
      <c r="SDB194"/>
      <c r="SDC194"/>
      <c r="SDD194"/>
      <c r="SDE194"/>
      <c r="SDF194"/>
      <c r="SDG194"/>
      <c r="SDH194"/>
      <c r="SDI194"/>
      <c r="SDJ194"/>
      <c r="SDK194"/>
      <c r="SDL194"/>
      <c r="SDM194"/>
      <c r="SDN194"/>
      <c r="SDO194"/>
      <c r="SDP194"/>
      <c r="SDQ194"/>
      <c r="SDR194"/>
      <c r="SDS194"/>
      <c r="SDT194"/>
      <c r="SDU194"/>
      <c r="SDV194"/>
      <c r="SDW194"/>
      <c r="SDX194"/>
      <c r="SDY194"/>
      <c r="SDZ194"/>
      <c r="SEA194"/>
      <c r="SEB194"/>
      <c r="SEC194"/>
      <c r="SED194"/>
      <c r="SEE194"/>
      <c r="SEF194"/>
      <c r="SEG194"/>
      <c r="SEH194"/>
      <c r="SEI194"/>
      <c r="SEJ194"/>
      <c r="SEK194"/>
      <c r="SEL194"/>
      <c r="SEM194"/>
      <c r="SEN194"/>
      <c r="SEO194"/>
      <c r="SEP194"/>
      <c r="SEQ194"/>
      <c r="SER194"/>
      <c r="SES194"/>
      <c r="SET194"/>
      <c r="SEU194"/>
      <c r="SEV194"/>
      <c r="SEW194"/>
      <c r="SEX194"/>
      <c r="SEY194"/>
      <c r="SEZ194"/>
      <c r="SFA194"/>
      <c r="SFB194"/>
      <c r="SFC194"/>
      <c r="SFD194"/>
      <c r="SFE194"/>
      <c r="SFF194"/>
      <c r="SFG194"/>
      <c r="SFH194"/>
      <c r="SFI194"/>
      <c r="SFJ194"/>
      <c r="SFK194"/>
      <c r="SFL194"/>
      <c r="SFM194"/>
      <c r="SFN194"/>
      <c r="SFO194"/>
      <c r="SFP194"/>
      <c r="SFQ194"/>
      <c r="SFR194"/>
      <c r="SFS194"/>
      <c r="SFT194"/>
      <c r="SFU194"/>
      <c r="SFV194"/>
      <c r="SFW194"/>
      <c r="SFX194"/>
      <c r="SFY194"/>
      <c r="SFZ194"/>
      <c r="SGA194"/>
      <c r="SGB194"/>
      <c r="SGC194"/>
      <c r="SGD194"/>
      <c r="SGE194"/>
      <c r="SGF194"/>
      <c r="SGG194"/>
      <c r="SGH194"/>
      <c r="SGI194"/>
      <c r="SGJ194"/>
      <c r="SGK194"/>
      <c r="SGL194"/>
      <c r="SGM194"/>
      <c r="SGN194"/>
      <c r="SGO194"/>
      <c r="SGP194"/>
      <c r="SGQ194"/>
      <c r="SGR194"/>
      <c r="SGS194"/>
      <c r="SGT194"/>
      <c r="SGU194"/>
      <c r="SGV194"/>
      <c r="SGW194"/>
      <c r="SGX194"/>
      <c r="SGY194"/>
      <c r="SGZ194"/>
      <c r="SHA194"/>
      <c r="SHB194"/>
      <c r="SHC194"/>
      <c r="SHD194"/>
      <c r="SHE194"/>
      <c r="SHF194"/>
      <c r="SHG194"/>
      <c r="SHH194"/>
      <c r="SHI194"/>
      <c r="SHJ194"/>
      <c r="SHK194"/>
      <c r="SHL194"/>
      <c r="SHM194"/>
      <c r="SHN194"/>
      <c r="SHO194"/>
      <c r="SHP194"/>
      <c r="SHQ194"/>
      <c r="SHR194"/>
      <c r="SHS194"/>
      <c r="SHT194"/>
      <c r="SHU194"/>
      <c r="SHV194"/>
      <c r="SHW194"/>
      <c r="SHX194"/>
      <c r="SHY194"/>
      <c r="SHZ194"/>
      <c r="SIA194"/>
      <c r="SIB194"/>
      <c r="SIC194"/>
      <c r="SID194"/>
      <c r="SIE194"/>
      <c r="SIF194"/>
      <c r="SIG194"/>
      <c r="SIH194"/>
      <c r="SII194"/>
      <c r="SIJ194"/>
      <c r="SIK194"/>
      <c r="SIL194"/>
      <c r="SIM194"/>
      <c r="SIN194"/>
      <c r="SIO194"/>
      <c r="SIP194"/>
      <c r="SIQ194"/>
      <c r="SIR194"/>
      <c r="SIS194"/>
      <c r="SIT194"/>
      <c r="SIU194"/>
      <c r="SIV194"/>
      <c r="SIW194"/>
      <c r="SIX194"/>
      <c r="SIY194"/>
      <c r="SIZ194"/>
      <c r="SJA194"/>
      <c r="SJB194"/>
      <c r="SJC194"/>
      <c r="SJD194"/>
      <c r="SJE194"/>
      <c r="SJF194"/>
      <c r="SJG194"/>
      <c r="SJH194"/>
      <c r="SJI194"/>
      <c r="SJJ194"/>
      <c r="SJK194"/>
      <c r="SJL194"/>
      <c r="SJM194"/>
      <c r="SJN194"/>
      <c r="SJO194"/>
      <c r="SJP194"/>
      <c r="SJQ194"/>
      <c r="SJR194"/>
      <c r="SJS194"/>
      <c r="SJT194"/>
      <c r="SJU194"/>
      <c r="SJV194"/>
      <c r="SJW194"/>
      <c r="SJX194"/>
      <c r="SJY194"/>
      <c r="SJZ194"/>
      <c r="SKA194"/>
      <c r="SKB194"/>
      <c r="SKC194"/>
      <c r="SKD194"/>
      <c r="SKE194"/>
      <c r="SKF194"/>
      <c r="SKG194"/>
      <c r="SKH194"/>
      <c r="SKI194"/>
      <c r="SKJ194"/>
      <c r="SKK194"/>
      <c r="SKL194"/>
      <c r="SKM194"/>
      <c r="SKN194"/>
      <c r="SKO194"/>
      <c r="SKP194"/>
      <c r="SKQ194"/>
      <c r="SKR194"/>
      <c r="SKS194"/>
      <c r="SKT194"/>
      <c r="SKU194"/>
      <c r="SKV194"/>
      <c r="SKW194"/>
      <c r="SKX194"/>
      <c r="SKY194"/>
      <c r="SKZ194"/>
      <c r="SLA194"/>
      <c r="SLB194"/>
      <c r="SLC194"/>
      <c r="SLD194"/>
      <c r="SLE194"/>
      <c r="SLF194"/>
      <c r="SLG194"/>
      <c r="SLH194"/>
      <c r="SLI194"/>
      <c r="SLJ194"/>
      <c r="SLK194"/>
      <c r="SLL194"/>
      <c r="SLM194"/>
      <c r="SLN194"/>
      <c r="SLO194"/>
      <c r="SLP194"/>
      <c r="SLQ194"/>
      <c r="SLR194"/>
      <c r="SLS194"/>
      <c r="SLT194"/>
      <c r="SLU194"/>
      <c r="SLV194"/>
      <c r="SLW194"/>
      <c r="SLX194"/>
      <c r="SLY194"/>
      <c r="SLZ194"/>
      <c r="SMA194"/>
      <c r="SMB194"/>
      <c r="SMC194"/>
      <c r="SMD194"/>
      <c r="SME194"/>
      <c r="SMF194"/>
      <c r="SMG194"/>
      <c r="SMH194"/>
      <c r="SMI194"/>
      <c r="SMJ194"/>
      <c r="SMK194"/>
      <c r="SML194"/>
      <c r="SMM194"/>
      <c r="SMN194"/>
      <c r="SMO194"/>
      <c r="SMP194"/>
      <c r="SMQ194"/>
      <c r="SMR194"/>
      <c r="SMS194"/>
      <c r="SMT194"/>
      <c r="SMU194"/>
      <c r="SMV194"/>
      <c r="SMW194"/>
      <c r="SMX194"/>
      <c r="SMY194"/>
      <c r="SMZ194"/>
      <c r="SNA194"/>
      <c r="SNB194"/>
      <c r="SNC194"/>
      <c r="SND194"/>
      <c r="SNE194"/>
      <c r="SNF194"/>
      <c r="SNG194"/>
      <c r="SNH194"/>
      <c r="SNI194"/>
      <c r="SNJ194"/>
      <c r="SNK194"/>
      <c r="SNL194"/>
      <c r="SNM194"/>
      <c r="SNN194"/>
      <c r="SNO194"/>
      <c r="SNP194"/>
      <c r="SNQ194"/>
      <c r="SNR194"/>
      <c r="SNS194"/>
      <c r="SNT194"/>
      <c r="SNU194"/>
      <c r="SNV194"/>
      <c r="SNW194"/>
      <c r="SNX194"/>
      <c r="SNY194"/>
      <c r="SNZ194"/>
      <c r="SOA194"/>
      <c r="SOB194"/>
      <c r="SOC194"/>
      <c r="SOD194"/>
      <c r="SOE194"/>
      <c r="SOF194"/>
      <c r="SOG194"/>
      <c r="SOH194"/>
      <c r="SOI194"/>
      <c r="SOJ194"/>
      <c r="SOK194"/>
      <c r="SOL194"/>
      <c r="SOM194"/>
      <c r="SON194"/>
      <c r="SOO194"/>
      <c r="SOP194"/>
      <c r="SOQ194"/>
      <c r="SOR194"/>
      <c r="SOS194"/>
      <c r="SOT194"/>
      <c r="SOU194"/>
      <c r="SOV194"/>
      <c r="SOW194"/>
      <c r="SOX194"/>
      <c r="SOY194"/>
      <c r="SOZ194"/>
      <c r="SPA194"/>
      <c r="SPB194"/>
      <c r="SPC194"/>
      <c r="SPD194"/>
      <c r="SPE194"/>
      <c r="SPF194"/>
      <c r="SPG194"/>
      <c r="SPH194"/>
      <c r="SPI194"/>
      <c r="SPJ194"/>
      <c r="SPK194"/>
      <c r="SPL194"/>
      <c r="SPM194"/>
      <c r="SPN194"/>
      <c r="SPO194"/>
      <c r="SPP194"/>
      <c r="SPQ194"/>
      <c r="SPR194"/>
      <c r="SPS194"/>
      <c r="SPT194"/>
      <c r="SPU194"/>
      <c r="SPV194"/>
      <c r="SPW194"/>
      <c r="SPX194"/>
      <c r="SPY194"/>
      <c r="SPZ194"/>
      <c r="SQA194"/>
      <c r="SQB194"/>
      <c r="SQC194"/>
      <c r="SQD194"/>
      <c r="SQE194"/>
      <c r="SQF194"/>
      <c r="SQG194"/>
      <c r="SQH194"/>
      <c r="SQI194"/>
      <c r="SQJ194"/>
      <c r="SQK194"/>
      <c r="SQL194"/>
      <c r="SQM194"/>
      <c r="SQN194"/>
      <c r="SQO194"/>
      <c r="SQP194"/>
      <c r="SQQ194"/>
      <c r="SQR194"/>
      <c r="SQS194"/>
      <c r="SQT194"/>
      <c r="SQU194"/>
      <c r="SQV194"/>
      <c r="SQW194"/>
      <c r="SQX194"/>
      <c r="SQY194"/>
      <c r="SQZ194"/>
      <c r="SRA194"/>
      <c r="SRB194"/>
      <c r="SRC194"/>
      <c r="SRD194"/>
      <c r="SRE194"/>
      <c r="SRF194"/>
      <c r="SRG194"/>
      <c r="SRH194"/>
      <c r="SRI194"/>
      <c r="SRJ194"/>
      <c r="SRK194"/>
      <c r="SRL194"/>
      <c r="SRM194"/>
      <c r="SRN194"/>
      <c r="SRO194"/>
      <c r="SRP194"/>
      <c r="SRQ194"/>
      <c r="SRR194"/>
      <c r="SRS194"/>
      <c r="SRT194"/>
      <c r="SRU194"/>
      <c r="SRV194"/>
      <c r="SRW194"/>
      <c r="SRX194"/>
      <c r="SRY194"/>
      <c r="SRZ194"/>
      <c r="SSA194"/>
      <c r="SSB194"/>
      <c r="SSC194"/>
      <c r="SSD194"/>
      <c r="SSE194"/>
      <c r="SSF194"/>
      <c r="SSG194"/>
      <c r="SSH194"/>
      <c r="SSI194"/>
      <c r="SSJ194"/>
      <c r="SSK194"/>
      <c r="SSL194"/>
      <c r="SSM194"/>
      <c r="SSN194"/>
      <c r="SSO194"/>
      <c r="SSP194"/>
      <c r="SSQ194"/>
      <c r="SSR194"/>
      <c r="SSS194"/>
      <c r="SST194"/>
      <c r="SSU194"/>
      <c r="SSV194"/>
      <c r="SSW194"/>
      <c r="SSX194"/>
      <c r="SSY194"/>
      <c r="SSZ194"/>
      <c r="STA194"/>
      <c r="STB194"/>
      <c r="STC194"/>
      <c r="STD194"/>
      <c r="STE194"/>
      <c r="STF194"/>
      <c r="STG194"/>
      <c r="STH194"/>
      <c r="STI194"/>
      <c r="STJ194"/>
      <c r="STK194"/>
      <c r="STL194"/>
      <c r="STM194"/>
      <c r="STN194"/>
      <c r="STO194"/>
      <c r="STP194"/>
      <c r="STQ194"/>
      <c r="STR194"/>
      <c r="STS194"/>
      <c r="STT194"/>
      <c r="STU194"/>
      <c r="STV194"/>
      <c r="STW194"/>
      <c r="STX194"/>
      <c r="STY194"/>
      <c r="STZ194"/>
      <c r="SUA194"/>
      <c r="SUB194"/>
      <c r="SUC194"/>
      <c r="SUD194"/>
      <c r="SUE194"/>
      <c r="SUF194"/>
      <c r="SUG194"/>
      <c r="SUH194"/>
      <c r="SUI194"/>
      <c r="SUJ194"/>
      <c r="SUK194"/>
      <c r="SUL194"/>
      <c r="SUM194"/>
      <c r="SUN194"/>
      <c r="SUO194"/>
      <c r="SUP194"/>
      <c r="SUQ194"/>
      <c r="SUR194"/>
      <c r="SUS194"/>
      <c r="SUT194"/>
      <c r="SUU194"/>
      <c r="SUV194"/>
      <c r="SUW194"/>
      <c r="SUX194"/>
      <c r="SUY194"/>
      <c r="SUZ194"/>
      <c r="SVA194"/>
      <c r="SVB194"/>
      <c r="SVC194"/>
      <c r="SVD194"/>
      <c r="SVE194"/>
      <c r="SVF194"/>
      <c r="SVG194"/>
      <c r="SVH194"/>
      <c r="SVI194"/>
      <c r="SVJ194"/>
      <c r="SVK194"/>
      <c r="SVL194"/>
      <c r="SVM194"/>
      <c r="SVN194"/>
      <c r="SVO194"/>
      <c r="SVP194"/>
      <c r="SVQ194"/>
      <c r="SVR194"/>
      <c r="SVS194"/>
      <c r="SVT194"/>
      <c r="SVU194"/>
      <c r="SVV194"/>
      <c r="SVW194"/>
      <c r="SVX194"/>
      <c r="SVY194"/>
      <c r="SVZ194"/>
      <c r="SWA194"/>
      <c r="SWB194"/>
      <c r="SWC194"/>
      <c r="SWD194"/>
      <c r="SWE194"/>
      <c r="SWF194"/>
      <c r="SWG194"/>
      <c r="SWH194"/>
      <c r="SWI194"/>
      <c r="SWJ194"/>
      <c r="SWK194"/>
      <c r="SWL194"/>
      <c r="SWM194"/>
      <c r="SWN194"/>
      <c r="SWO194"/>
      <c r="SWP194"/>
      <c r="SWQ194"/>
      <c r="SWR194"/>
      <c r="SWS194"/>
      <c r="SWT194"/>
      <c r="SWU194"/>
      <c r="SWV194"/>
      <c r="SWW194"/>
      <c r="SWX194"/>
      <c r="SWY194"/>
      <c r="SWZ194"/>
      <c r="SXA194"/>
      <c r="SXB194"/>
      <c r="SXC194"/>
      <c r="SXD194"/>
      <c r="SXE194"/>
      <c r="SXF194"/>
      <c r="SXG194"/>
      <c r="SXH194"/>
      <c r="SXI194"/>
      <c r="SXJ194"/>
      <c r="SXK194"/>
      <c r="SXL194"/>
      <c r="SXM194"/>
      <c r="SXN194"/>
      <c r="SXO194"/>
      <c r="SXP194"/>
      <c r="SXQ194"/>
      <c r="SXR194"/>
      <c r="SXS194"/>
      <c r="SXT194"/>
      <c r="SXU194"/>
      <c r="SXV194"/>
      <c r="SXW194"/>
      <c r="SXX194"/>
      <c r="SXY194"/>
      <c r="SXZ194"/>
      <c r="SYA194"/>
      <c r="SYB194"/>
      <c r="SYC194"/>
      <c r="SYD194"/>
      <c r="SYE194"/>
      <c r="SYF194"/>
      <c r="SYG194"/>
      <c r="SYH194"/>
      <c r="SYI194"/>
      <c r="SYJ194"/>
      <c r="SYK194"/>
      <c r="SYL194"/>
      <c r="SYM194"/>
      <c r="SYN194"/>
      <c r="SYO194"/>
      <c r="SYP194"/>
      <c r="SYQ194"/>
      <c r="SYR194"/>
      <c r="SYS194"/>
      <c r="SYT194"/>
      <c r="SYU194"/>
      <c r="SYV194"/>
      <c r="SYW194"/>
      <c r="SYX194"/>
      <c r="SYY194"/>
      <c r="SYZ194"/>
      <c r="SZA194"/>
      <c r="SZB194"/>
      <c r="SZC194"/>
      <c r="SZD194"/>
      <c r="SZE194"/>
      <c r="SZF194"/>
      <c r="SZG194"/>
      <c r="SZH194"/>
      <c r="SZI194"/>
      <c r="SZJ194"/>
      <c r="SZK194"/>
      <c r="SZL194"/>
      <c r="SZM194"/>
      <c r="SZN194"/>
      <c r="SZO194"/>
      <c r="SZP194"/>
      <c r="SZQ194"/>
      <c r="SZR194"/>
      <c r="SZS194"/>
      <c r="SZT194"/>
      <c r="SZU194"/>
      <c r="SZV194"/>
      <c r="SZW194"/>
      <c r="SZX194"/>
      <c r="SZY194"/>
      <c r="SZZ194"/>
      <c r="TAA194"/>
      <c r="TAB194"/>
      <c r="TAC194"/>
      <c r="TAD194"/>
      <c r="TAE194"/>
      <c r="TAF194"/>
      <c r="TAG194"/>
      <c r="TAH194"/>
      <c r="TAI194"/>
      <c r="TAJ194"/>
      <c r="TAK194"/>
      <c r="TAL194"/>
      <c r="TAM194"/>
      <c r="TAN194"/>
      <c r="TAO194"/>
      <c r="TAP194"/>
      <c r="TAQ194"/>
      <c r="TAR194"/>
      <c r="TAS194"/>
      <c r="TAT194"/>
      <c r="TAU194"/>
      <c r="TAV194"/>
      <c r="TAW194"/>
      <c r="TAX194"/>
      <c r="TAY194"/>
      <c r="TAZ194"/>
      <c r="TBA194"/>
      <c r="TBB194"/>
      <c r="TBC194"/>
      <c r="TBD194"/>
      <c r="TBE194"/>
      <c r="TBF194"/>
      <c r="TBG194"/>
      <c r="TBH194"/>
      <c r="TBI194"/>
      <c r="TBJ194"/>
      <c r="TBK194"/>
      <c r="TBL194"/>
      <c r="TBM194"/>
      <c r="TBN194"/>
      <c r="TBO194"/>
      <c r="TBP194"/>
      <c r="TBQ194"/>
      <c r="TBR194"/>
      <c r="TBS194"/>
      <c r="TBT194"/>
      <c r="TBU194"/>
      <c r="TBV194"/>
      <c r="TBW194"/>
      <c r="TBX194"/>
      <c r="TBY194"/>
      <c r="TBZ194"/>
      <c r="TCA194"/>
      <c r="TCB194"/>
      <c r="TCC194"/>
      <c r="TCD194"/>
      <c r="TCE194"/>
      <c r="TCF194"/>
      <c r="TCG194"/>
      <c r="TCH194"/>
      <c r="TCI194"/>
      <c r="TCJ194"/>
      <c r="TCK194"/>
      <c r="TCL194"/>
      <c r="TCM194"/>
      <c r="TCN194"/>
      <c r="TCO194"/>
      <c r="TCP194"/>
      <c r="TCQ194"/>
      <c r="TCR194"/>
      <c r="TCS194"/>
      <c r="TCT194"/>
      <c r="TCU194"/>
      <c r="TCV194"/>
      <c r="TCW194"/>
      <c r="TCX194"/>
      <c r="TCY194"/>
      <c r="TCZ194"/>
      <c r="TDA194"/>
      <c r="TDB194"/>
      <c r="TDC194"/>
      <c r="TDD194"/>
      <c r="TDE194"/>
      <c r="TDF194"/>
      <c r="TDG194"/>
      <c r="TDH194"/>
      <c r="TDI194"/>
      <c r="TDJ194"/>
      <c r="TDK194"/>
      <c r="TDL194"/>
      <c r="TDM194"/>
      <c r="TDN194"/>
      <c r="TDO194"/>
      <c r="TDP194"/>
      <c r="TDQ194"/>
      <c r="TDR194"/>
      <c r="TDS194"/>
      <c r="TDT194"/>
      <c r="TDU194"/>
      <c r="TDV194"/>
      <c r="TDW194"/>
      <c r="TDX194"/>
      <c r="TDY194"/>
      <c r="TDZ194"/>
      <c r="TEA194"/>
      <c r="TEB194"/>
      <c r="TEC194"/>
      <c r="TED194"/>
      <c r="TEE194"/>
      <c r="TEF194"/>
      <c r="TEG194"/>
      <c r="TEH194"/>
      <c r="TEI194"/>
      <c r="TEJ194"/>
      <c r="TEK194"/>
      <c r="TEL194"/>
      <c r="TEM194"/>
      <c r="TEN194"/>
      <c r="TEO194"/>
      <c r="TEP194"/>
      <c r="TEQ194"/>
      <c r="TER194"/>
      <c r="TES194"/>
      <c r="TET194"/>
      <c r="TEU194"/>
      <c r="TEV194"/>
      <c r="TEW194"/>
      <c r="TEX194"/>
      <c r="TEY194"/>
      <c r="TEZ194"/>
      <c r="TFA194"/>
      <c r="TFB194"/>
      <c r="TFC194"/>
      <c r="TFD194"/>
      <c r="TFE194"/>
      <c r="TFF194"/>
      <c r="TFG194"/>
      <c r="TFH194"/>
      <c r="TFI194"/>
      <c r="TFJ194"/>
      <c r="TFK194"/>
      <c r="TFL194"/>
      <c r="TFM194"/>
      <c r="TFN194"/>
      <c r="TFO194"/>
      <c r="TFP194"/>
      <c r="TFQ194"/>
      <c r="TFR194"/>
      <c r="TFS194"/>
      <c r="TFT194"/>
      <c r="TFU194"/>
      <c r="TFV194"/>
      <c r="TFW194"/>
      <c r="TFX194"/>
      <c r="TFY194"/>
      <c r="TFZ194"/>
      <c r="TGA194"/>
      <c r="TGB194"/>
      <c r="TGC194"/>
      <c r="TGD194"/>
      <c r="TGE194"/>
      <c r="TGF194"/>
      <c r="TGG194"/>
      <c r="TGH194"/>
      <c r="TGI194"/>
      <c r="TGJ194"/>
      <c r="TGK194"/>
      <c r="TGL194"/>
      <c r="TGM194"/>
      <c r="TGN194"/>
      <c r="TGO194"/>
      <c r="TGP194"/>
      <c r="TGQ194"/>
      <c r="TGR194"/>
      <c r="TGS194"/>
      <c r="TGT194"/>
      <c r="TGU194"/>
      <c r="TGV194"/>
      <c r="TGW194"/>
      <c r="TGX194"/>
      <c r="TGY194"/>
      <c r="TGZ194"/>
      <c r="THA194"/>
      <c r="THB194"/>
      <c r="THC194"/>
      <c r="THD194"/>
      <c r="THE194"/>
      <c r="THF194"/>
      <c r="THG194"/>
      <c r="THH194"/>
      <c r="THI194"/>
      <c r="THJ194"/>
      <c r="THK194"/>
      <c r="THL194"/>
      <c r="THM194"/>
      <c r="THN194"/>
      <c r="THO194"/>
      <c r="THP194"/>
      <c r="THQ194"/>
      <c r="THR194"/>
      <c r="THS194"/>
      <c r="THT194"/>
      <c r="THU194"/>
      <c r="THV194"/>
      <c r="THW194"/>
      <c r="THX194"/>
      <c r="THY194"/>
      <c r="THZ194"/>
      <c r="TIA194"/>
      <c r="TIB194"/>
      <c r="TIC194"/>
      <c r="TID194"/>
      <c r="TIE194"/>
      <c r="TIF194"/>
      <c r="TIG194"/>
      <c r="TIH194"/>
      <c r="TII194"/>
      <c r="TIJ194"/>
      <c r="TIK194"/>
      <c r="TIL194"/>
      <c r="TIM194"/>
      <c r="TIN194"/>
      <c r="TIO194"/>
      <c r="TIP194"/>
      <c r="TIQ194"/>
      <c r="TIR194"/>
      <c r="TIS194"/>
      <c r="TIT194"/>
      <c r="TIU194"/>
      <c r="TIV194"/>
      <c r="TIW194"/>
      <c r="TIX194"/>
      <c r="TIY194"/>
      <c r="TIZ194"/>
      <c r="TJA194"/>
      <c r="TJB194"/>
      <c r="TJC194"/>
      <c r="TJD194"/>
      <c r="TJE194"/>
      <c r="TJF194"/>
      <c r="TJG194"/>
      <c r="TJH194"/>
      <c r="TJI194"/>
      <c r="TJJ194"/>
      <c r="TJK194"/>
      <c r="TJL194"/>
      <c r="TJM194"/>
      <c r="TJN194"/>
      <c r="TJO194"/>
      <c r="TJP194"/>
      <c r="TJQ194"/>
      <c r="TJR194"/>
      <c r="TJS194"/>
      <c r="TJT194"/>
      <c r="TJU194"/>
      <c r="TJV194"/>
      <c r="TJW194"/>
      <c r="TJX194"/>
      <c r="TJY194"/>
      <c r="TJZ194"/>
      <c r="TKA194"/>
      <c r="TKB194"/>
      <c r="TKC194"/>
      <c r="TKD194"/>
      <c r="TKE194"/>
      <c r="TKF194"/>
      <c r="TKG194"/>
      <c r="TKH194"/>
      <c r="TKI194"/>
      <c r="TKJ194"/>
      <c r="TKK194"/>
      <c r="TKL194"/>
      <c r="TKM194"/>
      <c r="TKN194"/>
      <c r="TKO194"/>
      <c r="TKP194"/>
      <c r="TKQ194"/>
      <c r="TKR194"/>
      <c r="TKS194"/>
      <c r="TKT194"/>
      <c r="TKU194"/>
      <c r="TKV194"/>
      <c r="TKW194"/>
      <c r="TKX194"/>
      <c r="TKY194"/>
      <c r="TKZ194"/>
      <c r="TLA194"/>
      <c r="TLB194"/>
      <c r="TLC194"/>
      <c r="TLD194"/>
      <c r="TLE194"/>
      <c r="TLF194"/>
      <c r="TLG194"/>
      <c r="TLH194"/>
      <c r="TLI194"/>
      <c r="TLJ194"/>
      <c r="TLK194"/>
      <c r="TLL194"/>
      <c r="TLM194"/>
      <c r="TLN194"/>
      <c r="TLO194"/>
      <c r="TLP194"/>
      <c r="TLQ194"/>
      <c r="TLR194"/>
      <c r="TLS194"/>
      <c r="TLT194"/>
      <c r="TLU194"/>
      <c r="TLV194"/>
      <c r="TLW194"/>
      <c r="TLX194"/>
      <c r="TLY194"/>
      <c r="TLZ194"/>
      <c r="TMA194"/>
      <c r="TMB194"/>
      <c r="TMC194"/>
      <c r="TMD194"/>
      <c r="TME194"/>
      <c r="TMF194"/>
      <c r="TMG194"/>
      <c r="TMH194"/>
      <c r="TMI194"/>
      <c r="TMJ194"/>
      <c r="TMK194"/>
      <c r="TML194"/>
      <c r="TMM194"/>
      <c r="TMN194"/>
      <c r="TMO194"/>
      <c r="TMP194"/>
      <c r="TMQ194"/>
      <c r="TMR194"/>
      <c r="TMS194"/>
      <c r="TMT194"/>
      <c r="TMU194"/>
      <c r="TMV194"/>
      <c r="TMW194"/>
      <c r="TMX194"/>
      <c r="TMY194"/>
      <c r="TMZ194"/>
      <c r="TNA194"/>
      <c r="TNB194"/>
      <c r="TNC194"/>
      <c r="TND194"/>
      <c r="TNE194"/>
      <c r="TNF194"/>
      <c r="TNG194"/>
      <c r="TNH194"/>
      <c r="TNI194"/>
      <c r="TNJ194"/>
      <c r="TNK194"/>
      <c r="TNL194"/>
      <c r="TNM194"/>
      <c r="TNN194"/>
      <c r="TNO194"/>
      <c r="TNP194"/>
      <c r="TNQ194"/>
      <c r="TNR194"/>
      <c r="TNS194"/>
      <c r="TNT194"/>
      <c r="TNU194"/>
      <c r="TNV194"/>
      <c r="TNW194"/>
      <c r="TNX194"/>
      <c r="TNY194"/>
      <c r="TNZ194"/>
      <c r="TOA194"/>
      <c r="TOB194"/>
      <c r="TOC194"/>
      <c r="TOD194"/>
      <c r="TOE194"/>
      <c r="TOF194"/>
      <c r="TOG194"/>
      <c r="TOH194"/>
      <c r="TOI194"/>
      <c r="TOJ194"/>
      <c r="TOK194"/>
      <c r="TOL194"/>
      <c r="TOM194"/>
      <c r="TON194"/>
      <c r="TOO194"/>
      <c r="TOP194"/>
      <c r="TOQ194"/>
      <c r="TOR194"/>
      <c r="TOS194"/>
      <c r="TOT194"/>
      <c r="TOU194"/>
      <c r="TOV194"/>
      <c r="TOW194"/>
      <c r="TOX194"/>
      <c r="TOY194"/>
      <c r="TOZ194"/>
      <c r="TPA194"/>
      <c r="TPB194"/>
      <c r="TPC194"/>
      <c r="TPD194"/>
      <c r="TPE194"/>
      <c r="TPF194"/>
      <c r="TPG194"/>
      <c r="TPH194"/>
      <c r="TPI194"/>
      <c r="TPJ194"/>
      <c r="TPK194"/>
      <c r="TPL194"/>
      <c r="TPM194"/>
      <c r="TPN194"/>
      <c r="TPO194"/>
      <c r="TPP194"/>
      <c r="TPQ194"/>
      <c r="TPR194"/>
      <c r="TPS194"/>
      <c r="TPT194"/>
      <c r="TPU194"/>
      <c r="TPV194"/>
      <c r="TPW194"/>
      <c r="TPX194"/>
      <c r="TPY194"/>
      <c r="TPZ194"/>
      <c r="TQA194"/>
      <c r="TQB194"/>
      <c r="TQC194"/>
      <c r="TQD194"/>
      <c r="TQE194"/>
      <c r="TQF194"/>
      <c r="TQG194"/>
      <c r="TQH194"/>
      <c r="TQI194"/>
      <c r="TQJ194"/>
      <c r="TQK194"/>
      <c r="TQL194"/>
      <c r="TQM194"/>
      <c r="TQN194"/>
      <c r="TQO194"/>
      <c r="TQP194"/>
      <c r="TQQ194"/>
      <c r="TQR194"/>
      <c r="TQS194"/>
      <c r="TQT194"/>
      <c r="TQU194"/>
      <c r="TQV194"/>
      <c r="TQW194"/>
      <c r="TQX194"/>
      <c r="TQY194"/>
      <c r="TQZ194"/>
      <c r="TRA194"/>
      <c r="TRB194"/>
      <c r="TRC194"/>
      <c r="TRD194"/>
      <c r="TRE194"/>
      <c r="TRF194"/>
      <c r="TRG194"/>
      <c r="TRH194"/>
      <c r="TRI194"/>
      <c r="TRJ194"/>
      <c r="TRK194"/>
      <c r="TRL194"/>
      <c r="TRM194"/>
      <c r="TRN194"/>
      <c r="TRO194"/>
      <c r="TRP194"/>
      <c r="TRQ194"/>
      <c r="TRR194"/>
      <c r="TRS194"/>
      <c r="TRT194"/>
      <c r="TRU194"/>
      <c r="TRV194"/>
      <c r="TRW194"/>
      <c r="TRX194"/>
      <c r="TRY194"/>
      <c r="TRZ194"/>
      <c r="TSA194"/>
      <c r="TSB194"/>
      <c r="TSC194"/>
      <c r="TSD194"/>
      <c r="TSE194"/>
      <c r="TSF194"/>
      <c r="TSG194"/>
      <c r="TSH194"/>
      <c r="TSI194"/>
      <c r="TSJ194"/>
      <c r="TSK194"/>
      <c r="TSL194"/>
      <c r="TSM194"/>
      <c r="TSN194"/>
      <c r="TSO194"/>
      <c r="TSP194"/>
      <c r="TSQ194"/>
      <c r="TSR194"/>
      <c r="TSS194"/>
      <c r="TST194"/>
      <c r="TSU194"/>
      <c r="TSV194"/>
      <c r="TSW194"/>
      <c r="TSX194"/>
      <c r="TSY194"/>
      <c r="TSZ194"/>
      <c r="TTA194"/>
      <c r="TTB194"/>
      <c r="TTC194"/>
      <c r="TTD194"/>
      <c r="TTE194"/>
      <c r="TTF194"/>
      <c r="TTG194"/>
      <c r="TTH194"/>
      <c r="TTI194"/>
      <c r="TTJ194"/>
      <c r="TTK194"/>
      <c r="TTL194"/>
      <c r="TTM194"/>
      <c r="TTN194"/>
      <c r="TTO194"/>
      <c r="TTP194"/>
      <c r="TTQ194"/>
      <c r="TTR194"/>
      <c r="TTS194"/>
      <c r="TTT194"/>
      <c r="TTU194"/>
      <c r="TTV194"/>
      <c r="TTW194"/>
      <c r="TTX194"/>
      <c r="TTY194"/>
      <c r="TTZ194"/>
      <c r="TUA194"/>
      <c r="TUB194"/>
      <c r="TUC194"/>
      <c r="TUD194"/>
      <c r="TUE194"/>
      <c r="TUF194"/>
      <c r="TUG194"/>
      <c r="TUH194"/>
      <c r="TUI194"/>
      <c r="TUJ194"/>
      <c r="TUK194"/>
      <c r="TUL194"/>
      <c r="TUM194"/>
      <c r="TUN194"/>
      <c r="TUO194"/>
      <c r="TUP194"/>
      <c r="TUQ194"/>
      <c r="TUR194"/>
      <c r="TUS194"/>
      <c r="TUT194"/>
      <c r="TUU194"/>
      <c r="TUV194"/>
      <c r="TUW194"/>
      <c r="TUX194"/>
      <c r="TUY194"/>
      <c r="TUZ194"/>
      <c r="TVA194"/>
      <c r="TVB194"/>
      <c r="TVC194"/>
      <c r="TVD194"/>
      <c r="TVE194"/>
      <c r="TVF194"/>
      <c r="TVG194"/>
      <c r="TVH194"/>
      <c r="TVI194"/>
      <c r="TVJ194"/>
      <c r="TVK194"/>
      <c r="TVL194"/>
      <c r="TVM194"/>
      <c r="TVN194"/>
      <c r="TVO194"/>
      <c r="TVP194"/>
      <c r="TVQ194"/>
      <c r="TVR194"/>
      <c r="TVS194"/>
      <c r="TVT194"/>
      <c r="TVU194"/>
      <c r="TVV194"/>
      <c r="TVW194"/>
      <c r="TVX194"/>
      <c r="TVY194"/>
      <c r="TVZ194"/>
      <c r="TWA194"/>
      <c r="TWB194"/>
      <c r="TWC194"/>
      <c r="TWD194"/>
      <c r="TWE194"/>
      <c r="TWF194"/>
      <c r="TWG194"/>
      <c r="TWH194"/>
      <c r="TWI194"/>
      <c r="TWJ194"/>
      <c r="TWK194"/>
      <c r="TWL194"/>
      <c r="TWM194"/>
      <c r="TWN194"/>
      <c r="TWO194"/>
      <c r="TWP194"/>
      <c r="TWQ194"/>
      <c r="TWR194"/>
      <c r="TWS194"/>
      <c r="TWT194"/>
      <c r="TWU194"/>
      <c r="TWV194"/>
      <c r="TWW194"/>
      <c r="TWX194"/>
      <c r="TWY194"/>
      <c r="TWZ194"/>
      <c r="TXA194"/>
      <c r="TXB194"/>
      <c r="TXC194"/>
      <c r="TXD194"/>
      <c r="TXE194"/>
      <c r="TXF194"/>
      <c r="TXG194"/>
      <c r="TXH194"/>
      <c r="TXI194"/>
      <c r="TXJ194"/>
      <c r="TXK194"/>
      <c r="TXL194"/>
      <c r="TXM194"/>
      <c r="TXN194"/>
      <c r="TXO194"/>
      <c r="TXP194"/>
      <c r="TXQ194"/>
      <c r="TXR194"/>
      <c r="TXS194"/>
      <c r="TXT194"/>
      <c r="TXU194"/>
      <c r="TXV194"/>
      <c r="TXW194"/>
      <c r="TXX194"/>
      <c r="TXY194"/>
      <c r="TXZ194"/>
      <c r="TYA194"/>
      <c r="TYB194"/>
      <c r="TYC194"/>
      <c r="TYD194"/>
      <c r="TYE194"/>
      <c r="TYF194"/>
      <c r="TYG194"/>
      <c r="TYH194"/>
      <c r="TYI194"/>
      <c r="TYJ194"/>
      <c r="TYK194"/>
      <c r="TYL194"/>
      <c r="TYM194"/>
      <c r="TYN194"/>
      <c r="TYO194"/>
      <c r="TYP194"/>
      <c r="TYQ194"/>
      <c r="TYR194"/>
      <c r="TYS194"/>
      <c r="TYT194"/>
      <c r="TYU194"/>
      <c r="TYV194"/>
      <c r="TYW194"/>
      <c r="TYX194"/>
      <c r="TYY194"/>
      <c r="TYZ194"/>
      <c r="TZA194"/>
      <c r="TZB194"/>
      <c r="TZC194"/>
      <c r="TZD194"/>
      <c r="TZE194"/>
      <c r="TZF194"/>
      <c r="TZG194"/>
      <c r="TZH194"/>
      <c r="TZI194"/>
      <c r="TZJ194"/>
      <c r="TZK194"/>
      <c r="TZL194"/>
      <c r="TZM194"/>
      <c r="TZN194"/>
      <c r="TZO194"/>
      <c r="TZP194"/>
      <c r="TZQ194"/>
      <c r="TZR194"/>
      <c r="TZS194"/>
      <c r="TZT194"/>
      <c r="TZU194"/>
      <c r="TZV194"/>
      <c r="TZW194"/>
      <c r="TZX194"/>
      <c r="TZY194"/>
      <c r="TZZ194"/>
      <c r="UAA194"/>
      <c r="UAB194"/>
      <c r="UAC194"/>
      <c r="UAD194"/>
      <c r="UAE194"/>
      <c r="UAF194"/>
      <c r="UAG194"/>
      <c r="UAH194"/>
      <c r="UAI194"/>
      <c r="UAJ194"/>
      <c r="UAK194"/>
      <c r="UAL194"/>
      <c r="UAM194"/>
      <c r="UAN194"/>
      <c r="UAO194"/>
      <c r="UAP194"/>
      <c r="UAQ194"/>
      <c r="UAR194"/>
      <c r="UAS194"/>
      <c r="UAT194"/>
      <c r="UAU194"/>
      <c r="UAV194"/>
      <c r="UAW194"/>
      <c r="UAX194"/>
      <c r="UAY194"/>
      <c r="UAZ194"/>
      <c r="UBA194"/>
      <c r="UBB194"/>
      <c r="UBC194"/>
      <c r="UBD194"/>
      <c r="UBE194"/>
      <c r="UBF194"/>
      <c r="UBG194"/>
      <c r="UBH194"/>
      <c r="UBI194"/>
      <c r="UBJ194"/>
      <c r="UBK194"/>
      <c r="UBL194"/>
      <c r="UBM194"/>
      <c r="UBN194"/>
      <c r="UBO194"/>
      <c r="UBP194"/>
      <c r="UBQ194"/>
      <c r="UBR194"/>
      <c r="UBS194"/>
      <c r="UBT194"/>
      <c r="UBU194"/>
      <c r="UBV194"/>
      <c r="UBW194"/>
      <c r="UBX194"/>
      <c r="UBY194"/>
      <c r="UBZ194"/>
      <c r="UCA194"/>
      <c r="UCB194"/>
      <c r="UCC194"/>
      <c r="UCD194"/>
      <c r="UCE194"/>
      <c r="UCF194"/>
      <c r="UCG194"/>
      <c r="UCH194"/>
      <c r="UCI194"/>
      <c r="UCJ194"/>
      <c r="UCK194"/>
      <c r="UCL194"/>
      <c r="UCM194"/>
      <c r="UCN194"/>
      <c r="UCO194"/>
      <c r="UCP194"/>
      <c r="UCQ194"/>
      <c r="UCR194"/>
      <c r="UCS194"/>
      <c r="UCT194"/>
      <c r="UCU194"/>
      <c r="UCV194"/>
      <c r="UCW194"/>
      <c r="UCX194"/>
      <c r="UCY194"/>
      <c r="UCZ194"/>
      <c r="UDA194"/>
      <c r="UDB194"/>
      <c r="UDC194"/>
      <c r="UDD194"/>
      <c r="UDE194"/>
      <c r="UDF194"/>
      <c r="UDG194"/>
      <c r="UDH194"/>
      <c r="UDI194"/>
      <c r="UDJ194"/>
      <c r="UDK194"/>
      <c r="UDL194"/>
      <c r="UDM194"/>
      <c r="UDN194"/>
      <c r="UDO194"/>
      <c r="UDP194"/>
      <c r="UDQ194"/>
      <c r="UDR194"/>
      <c r="UDS194"/>
      <c r="UDT194"/>
      <c r="UDU194"/>
      <c r="UDV194"/>
      <c r="UDW194"/>
      <c r="UDX194"/>
      <c r="UDY194"/>
      <c r="UDZ194"/>
      <c r="UEA194"/>
      <c r="UEB194"/>
      <c r="UEC194"/>
      <c r="UED194"/>
      <c r="UEE194"/>
      <c r="UEF194"/>
      <c r="UEG194"/>
      <c r="UEH194"/>
      <c r="UEI194"/>
      <c r="UEJ194"/>
      <c r="UEK194"/>
      <c r="UEL194"/>
      <c r="UEM194"/>
      <c r="UEN194"/>
      <c r="UEO194"/>
      <c r="UEP194"/>
      <c r="UEQ194"/>
      <c r="UER194"/>
      <c r="UES194"/>
      <c r="UET194"/>
      <c r="UEU194"/>
      <c r="UEV194"/>
      <c r="UEW194"/>
      <c r="UEX194"/>
      <c r="UEY194"/>
      <c r="UEZ194"/>
      <c r="UFA194"/>
      <c r="UFB194"/>
      <c r="UFC194"/>
      <c r="UFD194"/>
      <c r="UFE194"/>
      <c r="UFF194"/>
      <c r="UFG194"/>
      <c r="UFH194"/>
      <c r="UFI194"/>
      <c r="UFJ194"/>
      <c r="UFK194"/>
      <c r="UFL194"/>
      <c r="UFM194"/>
      <c r="UFN194"/>
      <c r="UFO194"/>
      <c r="UFP194"/>
      <c r="UFQ194"/>
      <c r="UFR194"/>
      <c r="UFS194"/>
      <c r="UFT194"/>
      <c r="UFU194"/>
      <c r="UFV194"/>
      <c r="UFW194"/>
      <c r="UFX194"/>
      <c r="UFY194"/>
      <c r="UFZ194"/>
      <c r="UGA194"/>
      <c r="UGB194"/>
      <c r="UGC194"/>
      <c r="UGD194"/>
      <c r="UGE194"/>
      <c r="UGF194"/>
      <c r="UGG194"/>
      <c r="UGH194"/>
      <c r="UGI194"/>
      <c r="UGJ194"/>
      <c r="UGK194"/>
      <c r="UGL194"/>
      <c r="UGM194"/>
      <c r="UGN194"/>
      <c r="UGO194"/>
      <c r="UGP194"/>
      <c r="UGQ194"/>
      <c r="UGR194"/>
      <c r="UGS194"/>
      <c r="UGT194"/>
      <c r="UGU194"/>
      <c r="UGV194"/>
      <c r="UGW194"/>
      <c r="UGX194"/>
      <c r="UGY194"/>
      <c r="UGZ194"/>
      <c r="UHA194"/>
      <c r="UHB194"/>
      <c r="UHC194"/>
      <c r="UHD194"/>
      <c r="UHE194"/>
      <c r="UHF194"/>
      <c r="UHG194"/>
      <c r="UHH194"/>
      <c r="UHI194"/>
      <c r="UHJ194"/>
      <c r="UHK194"/>
      <c r="UHL194"/>
      <c r="UHM194"/>
      <c r="UHN194"/>
      <c r="UHO194"/>
      <c r="UHP194"/>
      <c r="UHQ194"/>
      <c r="UHR194"/>
      <c r="UHS194"/>
      <c r="UHT194"/>
      <c r="UHU194"/>
      <c r="UHV194"/>
      <c r="UHW194"/>
      <c r="UHX194"/>
      <c r="UHY194"/>
      <c r="UHZ194"/>
      <c r="UIA194"/>
      <c r="UIB194"/>
      <c r="UIC194"/>
      <c r="UID194"/>
      <c r="UIE194"/>
      <c r="UIF194"/>
      <c r="UIG194"/>
      <c r="UIH194"/>
      <c r="UII194"/>
      <c r="UIJ194"/>
      <c r="UIK194"/>
      <c r="UIL194"/>
      <c r="UIM194"/>
      <c r="UIN194"/>
      <c r="UIO194"/>
      <c r="UIP194"/>
      <c r="UIQ194"/>
      <c r="UIR194"/>
      <c r="UIS194"/>
      <c r="UIT194"/>
      <c r="UIU194"/>
      <c r="UIV194"/>
      <c r="UIW194"/>
      <c r="UIX194"/>
      <c r="UIY194"/>
      <c r="UIZ194"/>
      <c r="UJA194"/>
      <c r="UJB194"/>
      <c r="UJC194"/>
      <c r="UJD194"/>
      <c r="UJE194"/>
      <c r="UJF194"/>
      <c r="UJG194"/>
      <c r="UJH194"/>
      <c r="UJI194"/>
      <c r="UJJ194"/>
      <c r="UJK194"/>
      <c r="UJL194"/>
      <c r="UJM194"/>
      <c r="UJN194"/>
      <c r="UJO194"/>
      <c r="UJP194"/>
      <c r="UJQ194"/>
      <c r="UJR194"/>
      <c r="UJS194"/>
      <c r="UJT194"/>
      <c r="UJU194"/>
      <c r="UJV194"/>
      <c r="UJW194"/>
      <c r="UJX194"/>
      <c r="UJY194"/>
      <c r="UJZ194"/>
      <c r="UKA194"/>
      <c r="UKB194"/>
      <c r="UKC194"/>
      <c r="UKD194"/>
      <c r="UKE194"/>
      <c r="UKF194"/>
      <c r="UKG194"/>
      <c r="UKH194"/>
      <c r="UKI194"/>
      <c r="UKJ194"/>
      <c r="UKK194"/>
      <c r="UKL194"/>
      <c r="UKM194"/>
      <c r="UKN194"/>
      <c r="UKO194"/>
      <c r="UKP194"/>
      <c r="UKQ194"/>
      <c r="UKR194"/>
      <c r="UKS194"/>
      <c r="UKT194"/>
      <c r="UKU194"/>
      <c r="UKV194"/>
      <c r="UKW194"/>
      <c r="UKX194"/>
      <c r="UKY194"/>
      <c r="UKZ194"/>
      <c r="ULA194"/>
      <c r="ULB194"/>
      <c r="ULC194"/>
      <c r="ULD194"/>
      <c r="ULE194"/>
      <c r="ULF194"/>
      <c r="ULG194"/>
      <c r="ULH194"/>
      <c r="ULI194"/>
      <c r="ULJ194"/>
      <c r="ULK194"/>
      <c r="ULL194"/>
      <c r="ULM194"/>
      <c r="ULN194"/>
      <c r="ULO194"/>
      <c r="ULP194"/>
      <c r="ULQ194"/>
      <c r="ULR194"/>
      <c r="ULS194"/>
      <c r="ULT194"/>
      <c r="ULU194"/>
      <c r="ULV194"/>
      <c r="ULW194"/>
      <c r="ULX194"/>
      <c r="ULY194"/>
      <c r="ULZ194"/>
      <c r="UMA194"/>
      <c r="UMB194"/>
      <c r="UMC194"/>
      <c r="UMD194"/>
      <c r="UME194"/>
      <c r="UMF194"/>
      <c r="UMG194"/>
      <c r="UMH194"/>
      <c r="UMI194"/>
      <c r="UMJ194"/>
      <c r="UMK194"/>
      <c r="UML194"/>
      <c r="UMM194"/>
      <c r="UMN194"/>
      <c r="UMO194"/>
      <c r="UMP194"/>
      <c r="UMQ194"/>
      <c r="UMR194"/>
      <c r="UMS194"/>
      <c r="UMT194"/>
      <c r="UMU194"/>
      <c r="UMV194"/>
      <c r="UMW194"/>
      <c r="UMX194"/>
      <c r="UMY194"/>
      <c r="UMZ194"/>
      <c r="UNA194"/>
      <c r="UNB194"/>
      <c r="UNC194"/>
      <c r="UND194"/>
      <c r="UNE194"/>
      <c r="UNF194"/>
      <c r="UNG194"/>
      <c r="UNH194"/>
      <c r="UNI194"/>
      <c r="UNJ194"/>
      <c r="UNK194"/>
      <c r="UNL194"/>
      <c r="UNM194"/>
      <c r="UNN194"/>
      <c r="UNO194"/>
      <c r="UNP194"/>
      <c r="UNQ194"/>
      <c r="UNR194"/>
      <c r="UNS194"/>
      <c r="UNT194"/>
      <c r="UNU194"/>
      <c r="UNV194"/>
      <c r="UNW194"/>
      <c r="UNX194"/>
      <c r="UNY194"/>
      <c r="UNZ194"/>
      <c r="UOA194"/>
      <c r="UOB194"/>
      <c r="UOC194"/>
      <c r="UOD194"/>
      <c r="UOE194"/>
      <c r="UOF194"/>
      <c r="UOG194"/>
      <c r="UOH194"/>
      <c r="UOI194"/>
      <c r="UOJ194"/>
      <c r="UOK194"/>
      <c r="UOL194"/>
      <c r="UOM194"/>
      <c r="UON194"/>
      <c r="UOO194"/>
      <c r="UOP194"/>
      <c r="UOQ194"/>
      <c r="UOR194"/>
      <c r="UOS194"/>
      <c r="UOT194"/>
      <c r="UOU194"/>
      <c r="UOV194"/>
      <c r="UOW194"/>
      <c r="UOX194"/>
      <c r="UOY194"/>
      <c r="UOZ194"/>
      <c r="UPA194"/>
      <c r="UPB194"/>
      <c r="UPC194"/>
      <c r="UPD194"/>
      <c r="UPE194"/>
      <c r="UPF194"/>
      <c r="UPG194"/>
      <c r="UPH194"/>
      <c r="UPI194"/>
      <c r="UPJ194"/>
      <c r="UPK194"/>
      <c r="UPL194"/>
      <c r="UPM194"/>
      <c r="UPN194"/>
      <c r="UPO194"/>
      <c r="UPP194"/>
      <c r="UPQ194"/>
      <c r="UPR194"/>
      <c r="UPS194"/>
      <c r="UPT194"/>
      <c r="UPU194"/>
      <c r="UPV194"/>
      <c r="UPW194"/>
      <c r="UPX194"/>
      <c r="UPY194"/>
      <c r="UPZ194"/>
      <c r="UQA194"/>
      <c r="UQB194"/>
      <c r="UQC194"/>
      <c r="UQD194"/>
      <c r="UQE194"/>
      <c r="UQF194"/>
      <c r="UQG194"/>
      <c r="UQH194"/>
      <c r="UQI194"/>
      <c r="UQJ194"/>
      <c r="UQK194"/>
      <c r="UQL194"/>
      <c r="UQM194"/>
      <c r="UQN194"/>
      <c r="UQO194"/>
      <c r="UQP194"/>
      <c r="UQQ194"/>
      <c r="UQR194"/>
      <c r="UQS194"/>
      <c r="UQT194"/>
      <c r="UQU194"/>
      <c r="UQV194"/>
      <c r="UQW194"/>
      <c r="UQX194"/>
      <c r="UQY194"/>
      <c r="UQZ194"/>
      <c r="URA194"/>
      <c r="URB194"/>
      <c r="URC194"/>
      <c r="URD194"/>
      <c r="URE194"/>
      <c r="URF194"/>
      <c r="URG194"/>
      <c r="URH194"/>
      <c r="URI194"/>
      <c r="URJ194"/>
      <c r="URK194"/>
      <c r="URL194"/>
      <c r="URM194"/>
      <c r="URN194"/>
      <c r="URO194"/>
      <c r="URP194"/>
      <c r="URQ194"/>
      <c r="URR194"/>
      <c r="URS194"/>
      <c r="URT194"/>
      <c r="URU194"/>
      <c r="URV194"/>
      <c r="URW194"/>
      <c r="URX194"/>
      <c r="URY194"/>
      <c r="URZ194"/>
      <c r="USA194"/>
      <c r="USB194"/>
      <c r="USC194"/>
      <c r="USD194"/>
      <c r="USE194"/>
      <c r="USF194"/>
      <c r="USG194"/>
      <c r="USH194"/>
      <c r="USI194"/>
      <c r="USJ194"/>
      <c r="USK194"/>
      <c r="USL194"/>
      <c r="USM194"/>
      <c r="USN194"/>
      <c r="USO194"/>
      <c r="USP194"/>
      <c r="USQ194"/>
      <c r="USR194"/>
      <c r="USS194"/>
      <c r="UST194"/>
      <c r="USU194"/>
      <c r="USV194"/>
      <c r="USW194"/>
      <c r="USX194"/>
      <c r="USY194"/>
      <c r="USZ194"/>
      <c r="UTA194"/>
      <c r="UTB194"/>
      <c r="UTC194"/>
      <c r="UTD194"/>
      <c r="UTE194"/>
      <c r="UTF194"/>
      <c r="UTG194"/>
      <c r="UTH194"/>
      <c r="UTI194"/>
      <c r="UTJ194"/>
      <c r="UTK194"/>
      <c r="UTL194"/>
      <c r="UTM194"/>
      <c r="UTN194"/>
      <c r="UTO194"/>
      <c r="UTP194"/>
      <c r="UTQ194"/>
      <c r="UTR194"/>
      <c r="UTS194"/>
      <c r="UTT194"/>
      <c r="UTU194"/>
      <c r="UTV194"/>
      <c r="UTW194"/>
      <c r="UTX194"/>
      <c r="UTY194"/>
      <c r="UTZ194"/>
      <c r="UUA194"/>
      <c r="UUB194"/>
      <c r="UUC194"/>
      <c r="UUD194"/>
      <c r="UUE194"/>
      <c r="UUF194"/>
      <c r="UUG194"/>
      <c r="UUH194"/>
      <c r="UUI194"/>
      <c r="UUJ194"/>
      <c r="UUK194"/>
      <c r="UUL194"/>
      <c r="UUM194"/>
      <c r="UUN194"/>
      <c r="UUO194"/>
      <c r="UUP194"/>
      <c r="UUQ194"/>
      <c r="UUR194"/>
      <c r="UUS194"/>
      <c r="UUT194"/>
      <c r="UUU194"/>
      <c r="UUV194"/>
      <c r="UUW194"/>
      <c r="UUX194"/>
      <c r="UUY194"/>
      <c r="UUZ194"/>
      <c r="UVA194"/>
      <c r="UVB194"/>
      <c r="UVC194"/>
      <c r="UVD194"/>
      <c r="UVE194"/>
      <c r="UVF194"/>
      <c r="UVG194"/>
      <c r="UVH194"/>
      <c r="UVI194"/>
      <c r="UVJ194"/>
      <c r="UVK194"/>
      <c r="UVL194"/>
      <c r="UVM194"/>
      <c r="UVN194"/>
      <c r="UVO194"/>
      <c r="UVP194"/>
      <c r="UVQ194"/>
      <c r="UVR194"/>
      <c r="UVS194"/>
      <c r="UVT194"/>
      <c r="UVU194"/>
      <c r="UVV194"/>
      <c r="UVW194"/>
      <c r="UVX194"/>
      <c r="UVY194"/>
      <c r="UVZ194"/>
      <c r="UWA194"/>
      <c r="UWB194"/>
      <c r="UWC194"/>
      <c r="UWD194"/>
      <c r="UWE194"/>
      <c r="UWF194"/>
      <c r="UWG194"/>
      <c r="UWH194"/>
      <c r="UWI194"/>
      <c r="UWJ194"/>
      <c r="UWK194"/>
      <c r="UWL194"/>
      <c r="UWM194"/>
      <c r="UWN194"/>
      <c r="UWO194"/>
      <c r="UWP194"/>
      <c r="UWQ194"/>
      <c r="UWR194"/>
      <c r="UWS194"/>
      <c r="UWT194"/>
      <c r="UWU194"/>
      <c r="UWV194"/>
      <c r="UWW194"/>
      <c r="UWX194"/>
      <c r="UWY194"/>
      <c r="UWZ194"/>
      <c r="UXA194"/>
      <c r="UXB194"/>
      <c r="UXC194"/>
      <c r="UXD194"/>
      <c r="UXE194"/>
      <c r="UXF194"/>
      <c r="UXG194"/>
      <c r="UXH194"/>
      <c r="UXI194"/>
      <c r="UXJ194"/>
      <c r="UXK194"/>
      <c r="UXL194"/>
      <c r="UXM194"/>
      <c r="UXN194"/>
      <c r="UXO194"/>
      <c r="UXP194"/>
      <c r="UXQ194"/>
      <c r="UXR194"/>
      <c r="UXS194"/>
      <c r="UXT194"/>
      <c r="UXU194"/>
      <c r="UXV194"/>
      <c r="UXW194"/>
      <c r="UXX194"/>
      <c r="UXY194"/>
      <c r="UXZ194"/>
      <c r="UYA194"/>
      <c r="UYB194"/>
      <c r="UYC194"/>
      <c r="UYD194"/>
      <c r="UYE194"/>
      <c r="UYF194"/>
      <c r="UYG194"/>
      <c r="UYH194"/>
      <c r="UYI194"/>
      <c r="UYJ194"/>
      <c r="UYK194"/>
      <c r="UYL194"/>
      <c r="UYM194"/>
      <c r="UYN194"/>
      <c r="UYO194"/>
      <c r="UYP194"/>
      <c r="UYQ194"/>
      <c r="UYR194"/>
      <c r="UYS194"/>
      <c r="UYT194"/>
      <c r="UYU194"/>
      <c r="UYV194"/>
      <c r="UYW194"/>
      <c r="UYX194"/>
      <c r="UYY194"/>
      <c r="UYZ194"/>
      <c r="UZA194"/>
      <c r="UZB194"/>
      <c r="UZC194"/>
      <c r="UZD194"/>
      <c r="UZE194"/>
      <c r="UZF194"/>
      <c r="UZG194"/>
      <c r="UZH194"/>
      <c r="UZI194"/>
      <c r="UZJ194"/>
      <c r="UZK194"/>
      <c r="UZL194"/>
      <c r="UZM194"/>
      <c r="UZN194"/>
      <c r="UZO194"/>
      <c r="UZP194"/>
      <c r="UZQ194"/>
      <c r="UZR194"/>
      <c r="UZS194"/>
      <c r="UZT194"/>
      <c r="UZU194"/>
      <c r="UZV194"/>
      <c r="UZW194"/>
      <c r="UZX194"/>
      <c r="UZY194"/>
      <c r="UZZ194"/>
      <c r="VAA194"/>
      <c r="VAB194"/>
      <c r="VAC194"/>
      <c r="VAD194"/>
      <c r="VAE194"/>
      <c r="VAF194"/>
      <c r="VAG194"/>
      <c r="VAH194"/>
      <c r="VAI194"/>
      <c r="VAJ194"/>
      <c r="VAK194"/>
      <c r="VAL194"/>
      <c r="VAM194"/>
      <c r="VAN194"/>
      <c r="VAO194"/>
      <c r="VAP194"/>
      <c r="VAQ194"/>
      <c r="VAR194"/>
      <c r="VAS194"/>
      <c r="VAT194"/>
      <c r="VAU194"/>
      <c r="VAV194"/>
      <c r="VAW194"/>
      <c r="VAX194"/>
      <c r="VAY194"/>
      <c r="VAZ194"/>
      <c r="VBA194"/>
      <c r="VBB194"/>
      <c r="VBC194"/>
      <c r="VBD194"/>
      <c r="VBE194"/>
      <c r="VBF194"/>
      <c r="VBG194"/>
      <c r="VBH194"/>
      <c r="VBI194"/>
      <c r="VBJ194"/>
      <c r="VBK194"/>
      <c r="VBL194"/>
      <c r="VBM194"/>
      <c r="VBN194"/>
      <c r="VBO194"/>
      <c r="VBP194"/>
      <c r="VBQ194"/>
      <c r="VBR194"/>
      <c r="VBS194"/>
      <c r="VBT194"/>
      <c r="VBU194"/>
      <c r="VBV194"/>
      <c r="VBW194"/>
      <c r="VBX194"/>
      <c r="VBY194"/>
      <c r="VBZ194"/>
      <c r="VCA194"/>
      <c r="VCB194"/>
      <c r="VCC194"/>
      <c r="VCD194"/>
      <c r="VCE194"/>
      <c r="VCF194"/>
      <c r="VCG194"/>
      <c r="VCH194"/>
      <c r="VCI194"/>
      <c r="VCJ194"/>
      <c r="VCK194"/>
      <c r="VCL194"/>
      <c r="VCM194"/>
      <c r="VCN194"/>
      <c r="VCO194"/>
      <c r="VCP194"/>
      <c r="VCQ194"/>
      <c r="VCR194"/>
      <c r="VCS194"/>
      <c r="VCT194"/>
      <c r="VCU194"/>
      <c r="VCV194"/>
      <c r="VCW194"/>
      <c r="VCX194"/>
      <c r="VCY194"/>
      <c r="VCZ194"/>
      <c r="VDA194"/>
      <c r="VDB194"/>
      <c r="VDC194"/>
      <c r="VDD194"/>
      <c r="VDE194"/>
      <c r="VDF194"/>
      <c r="VDG194"/>
      <c r="VDH194"/>
      <c r="VDI194"/>
      <c r="VDJ194"/>
      <c r="VDK194"/>
      <c r="VDL194"/>
      <c r="VDM194"/>
      <c r="VDN194"/>
      <c r="VDO194"/>
      <c r="VDP194"/>
      <c r="VDQ194"/>
      <c r="VDR194"/>
      <c r="VDS194"/>
      <c r="VDT194"/>
      <c r="VDU194"/>
      <c r="VDV194"/>
      <c r="VDW194"/>
      <c r="VDX194"/>
      <c r="VDY194"/>
      <c r="VDZ194"/>
      <c r="VEA194"/>
      <c r="VEB194"/>
      <c r="VEC194"/>
      <c r="VED194"/>
      <c r="VEE194"/>
      <c r="VEF194"/>
      <c r="VEG194"/>
      <c r="VEH194"/>
      <c r="VEI194"/>
      <c r="VEJ194"/>
      <c r="VEK194"/>
      <c r="VEL194"/>
      <c r="VEM194"/>
      <c r="VEN194"/>
      <c r="VEO194"/>
      <c r="VEP194"/>
      <c r="VEQ194"/>
      <c r="VER194"/>
      <c r="VES194"/>
      <c r="VET194"/>
      <c r="VEU194"/>
      <c r="VEV194"/>
      <c r="VEW194"/>
      <c r="VEX194"/>
      <c r="VEY194"/>
      <c r="VEZ194"/>
      <c r="VFA194"/>
      <c r="VFB194"/>
      <c r="VFC194"/>
      <c r="VFD194"/>
      <c r="VFE194"/>
      <c r="VFF194"/>
      <c r="VFG194"/>
      <c r="VFH194"/>
      <c r="VFI194"/>
      <c r="VFJ194"/>
      <c r="VFK194"/>
      <c r="VFL194"/>
      <c r="VFM194"/>
      <c r="VFN194"/>
      <c r="VFO194"/>
      <c r="VFP194"/>
      <c r="VFQ194"/>
      <c r="VFR194"/>
      <c r="VFS194"/>
      <c r="VFT194"/>
      <c r="VFU194"/>
      <c r="VFV194"/>
      <c r="VFW194"/>
      <c r="VFX194"/>
      <c r="VFY194"/>
      <c r="VFZ194"/>
      <c r="VGA194"/>
      <c r="VGB194"/>
      <c r="VGC194"/>
      <c r="VGD194"/>
      <c r="VGE194"/>
      <c r="VGF194"/>
      <c r="VGG194"/>
      <c r="VGH194"/>
      <c r="VGI194"/>
      <c r="VGJ194"/>
      <c r="VGK194"/>
      <c r="VGL194"/>
      <c r="VGM194"/>
      <c r="VGN194"/>
      <c r="VGO194"/>
      <c r="VGP194"/>
      <c r="VGQ194"/>
      <c r="VGR194"/>
      <c r="VGS194"/>
      <c r="VGT194"/>
      <c r="VGU194"/>
      <c r="VGV194"/>
      <c r="VGW194"/>
      <c r="VGX194"/>
      <c r="VGY194"/>
      <c r="VGZ194"/>
      <c r="VHA194"/>
      <c r="VHB194"/>
      <c r="VHC194"/>
      <c r="VHD194"/>
      <c r="VHE194"/>
      <c r="VHF194"/>
      <c r="VHG194"/>
      <c r="VHH194"/>
      <c r="VHI194"/>
      <c r="VHJ194"/>
      <c r="VHK194"/>
      <c r="VHL194"/>
      <c r="VHM194"/>
      <c r="VHN194"/>
      <c r="VHO194"/>
      <c r="VHP194"/>
      <c r="VHQ194"/>
      <c r="VHR194"/>
      <c r="VHS194"/>
      <c r="VHT194"/>
      <c r="VHU194"/>
      <c r="VHV194"/>
      <c r="VHW194"/>
      <c r="VHX194"/>
      <c r="VHY194"/>
      <c r="VHZ194"/>
      <c r="VIA194"/>
      <c r="VIB194"/>
      <c r="VIC194"/>
      <c r="VID194"/>
      <c r="VIE194"/>
      <c r="VIF194"/>
      <c r="VIG194"/>
      <c r="VIH194"/>
      <c r="VII194"/>
      <c r="VIJ194"/>
      <c r="VIK194"/>
      <c r="VIL194"/>
      <c r="VIM194"/>
      <c r="VIN194"/>
      <c r="VIO194"/>
      <c r="VIP194"/>
      <c r="VIQ194"/>
      <c r="VIR194"/>
      <c r="VIS194"/>
      <c r="VIT194"/>
      <c r="VIU194"/>
      <c r="VIV194"/>
      <c r="VIW194"/>
      <c r="VIX194"/>
      <c r="VIY194"/>
      <c r="VIZ194"/>
      <c r="VJA194"/>
      <c r="VJB194"/>
      <c r="VJC194"/>
      <c r="VJD194"/>
      <c r="VJE194"/>
      <c r="VJF194"/>
      <c r="VJG194"/>
      <c r="VJH194"/>
      <c r="VJI194"/>
      <c r="VJJ194"/>
      <c r="VJK194"/>
      <c r="VJL194"/>
      <c r="VJM194"/>
      <c r="VJN194"/>
      <c r="VJO194"/>
      <c r="VJP194"/>
      <c r="VJQ194"/>
      <c r="VJR194"/>
      <c r="VJS194"/>
      <c r="VJT194"/>
      <c r="VJU194"/>
      <c r="VJV194"/>
      <c r="VJW194"/>
      <c r="VJX194"/>
      <c r="VJY194"/>
      <c r="VJZ194"/>
      <c r="VKA194"/>
      <c r="VKB194"/>
      <c r="VKC194"/>
      <c r="VKD194"/>
      <c r="VKE194"/>
      <c r="VKF194"/>
      <c r="VKG194"/>
      <c r="VKH194"/>
      <c r="VKI194"/>
      <c r="VKJ194"/>
      <c r="VKK194"/>
      <c r="VKL194"/>
      <c r="VKM194"/>
      <c r="VKN194"/>
      <c r="VKO194"/>
      <c r="VKP194"/>
      <c r="VKQ194"/>
      <c r="VKR194"/>
      <c r="VKS194"/>
      <c r="VKT194"/>
      <c r="VKU194"/>
      <c r="VKV194"/>
      <c r="VKW194"/>
      <c r="VKX194"/>
      <c r="VKY194"/>
      <c r="VKZ194"/>
      <c r="VLA194"/>
      <c r="VLB194"/>
      <c r="VLC194"/>
      <c r="VLD194"/>
      <c r="VLE194"/>
      <c r="VLF194"/>
      <c r="VLG194"/>
      <c r="VLH194"/>
      <c r="VLI194"/>
      <c r="VLJ194"/>
      <c r="VLK194"/>
      <c r="VLL194"/>
      <c r="VLM194"/>
      <c r="VLN194"/>
      <c r="VLO194"/>
      <c r="VLP194"/>
      <c r="VLQ194"/>
      <c r="VLR194"/>
      <c r="VLS194"/>
      <c r="VLT194"/>
      <c r="VLU194"/>
      <c r="VLV194"/>
      <c r="VLW194"/>
      <c r="VLX194"/>
      <c r="VLY194"/>
      <c r="VLZ194"/>
      <c r="VMA194"/>
      <c r="VMB194"/>
      <c r="VMC194"/>
      <c r="VMD194"/>
      <c r="VME194"/>
      <c r="VMF194"/>
      <c r="VMG194"/>
      <c r="VMH194"/>
      <c r="VMI194"/>
      <c r="VMJ194"/>
      <c r="VMK194"/>
      <c r="VML194"/>
      <c r="VMM194"/>
      <c r="VMN194"/>
      <c r="VMO194"/>
      <c r="VMP194"/>
      <c r="VMQ194"/>
      <c r="VMR194"/>
      <c r="VMS194"/>
      <c r="VMT194"/>
      <c r="VMU194"/>
      <c r="VMV194"/>
      <c r="VMW194"/>
      <c r="VMX194"/>
      <c r="VMY194"/>
      <c r="VMZ194"/>
      <c r="VNA194"/>
      <c r="VNB194"/>
      <c r="VNC194"/>
      <c r="VND194"/>
      <c r="VNE194"/>
      <c r="VNF194"/>
      <c r="VNG194"/>
      <c r="VNH194"/>
      <c r="VNI194"/>
      <c r="VNJ194"/>
      <c r="VNK194"/>
      <c r="VNL194"/>
      <c r="VNM194"/>
      <c r="VNN194"/>
      <c r="VNO194"/>
      <c r="VNP194"/>
      <c r="VNQ194"/>
      <c r="VNR194"/>
      <c r="VNS194"/>
      <c r="VNT194"/>
      <c r="VNU194"/>
      <c r="VNV194"/>
      <c r="VNW194"/>
      <c r="VNX194"/>
      <c r="VNY194"/>
      <c r="VNZ194"/>
      <c r="VOA194"/>
      <c r="VOB194"/>
      <c r="VOC194"/>
      <c r="VOD194"/>
      <c r="VOE194"/>
      <c r="VOF194"/>
      <c r="VOG194"/>
      <c r="VOH194"/>
      <c r="VOI194"/>
      <c r="VOJ194"/>
      <c r="VOK194"/>
      <c r="VOL194"/>
      <c r="VOM194"/>
      <c r="VON194"/>
      <c r="VOO194"/>
      <c r="VOP194"/>
      <c r="VOQ194"/>
      <c r="VOR194"/>
      <c r="VOS194"/>
      <c r="VOT194"/>
      <c r="VOU194"/>
      <c r="VOV194"/>
      <c r="VOW194"/>
      <c r="VOX194"/>
      <c r="VOY194"/>
      <c r="VOZ194"/>
      <c r="VPA194"/>
      <c r="VPB194"/>
      <c r="VPC194"/>
      <c r="VPD194"/>
      <c r="VPE194"/>
      <c r="VPF194"/>
      <c r="VPG194"/>
      <c r="VPH194"/>
      <c r="VPI194"/>
      <c r="VPJ194"/>
      <c r="VPK194"/>
      <c r="VPL194"/>
      <c r="VPM194"/>
      <c r="VPN194"/>
      <c r="VPO194"/>
      <c r="VPP194"/>
      <c r="VPQ194"/>
      <c r="VPR194"/>
      <c r="VPS194"/>
      <c r="VPT194"/>
      <c r="VPU194"/>
      <c r="VPV194"/>
      <c r="VPW194"/>
      <c r="VPX194"/>
      <c r="VPY194"/>
      <c r="VPZ194"/>
      <c r="VQA194"/>
      <c r="VQB194"/>
      <c r="VQC194"/>
      <c r="VQD194"/>
      <c r="VQE194"/>
      <c r="VQF194"/>
      <c r="VQG194"/>
      <c r="VQH194"/>
      <c r="VQI194"/>
      <c r="VQJ194"/>
      <c r="VQK194"/>
      <c r="VQL194"/>
      <c r="VQM194"/>
      <c r="VQN194"/>
      <c r="VQO194"/>
      <c r="VQP194"/>
      <c r="VQQ194"/>
      <c r="VQR194"/>
      <c r="VQS194"/>
      <c r="VQT194"/>
      <c r="VQU194"/>
      <c r="VQV194"/>
      <c r="VQW194"/>
      <c r="VQX194"/>
      <c r="VQY194"/>
      <c r="VQZ194"/>
      <c r="VRA194"/>
      <c r="VRB194"/>
      <c r="VRC194"/>
      <c r="VRD194"/>
      <c r="VRE194"/>
      <c r="VRF194"/>
      <c r="VRG194"/>
      <c r="VRH194"/>
      <c r="VRI194"/>
      <c r="VRJ194"/>
      <c r="VRK194"/>
      <c r="VRL194"/>
      <c r="VRM194"/>
      <c r="VRN194"/>
      <c r="VRO194"/>
      <c r="VRP194"/>
      <c r="VRQ194"/>
      <c r="VRR194"/>
      <c r="VRS194"/>
      <c r="VRT194"/>
      <c r="VRU194"/>
      <c r="VRV194"/>
      <c r="VRW194"/>
      <c r="VRX194"/>
      <c r="VRY194"/>
      <c r="VRZ194"/>
      <c r="VSA194"/>
      <c r="VSB194"/>
      <c r="VSC194"/>
      <c r="VSD194"/>
      <c r="VSE194"/>
      <c r="VSF194"/>
      <c r="VSG194"/>
      <c r="VSH194"/>
      <c r="VSI194"/>
      <c r="VSJ194"/>
      <c r="VSK194"/>
      <c r="VSL194"/>
      <c r="VSM194"/>
      <c r="VSN194"/>
      <c r="VSO194"/>
      <c r="VSP194"/>
      <c r="VSQ194"/>
      <c r="VSR194"/>
      <c r="VSS194"/>
      <c r="VST194"/>
      <c r="VSU194"/>
      <c r="VSV194"/>
      <c r="VSW194"/>
      <c r="VSX194"/>
      <c r="VSY194"/>
      <c r="VSZ194"/>
      <c r="VTA194"/>
      <c r="VTB194"/>
      <c r="VTC194"/>
      <c r="VTD194"/>
      <c r="VTE194"/>
      <c r="VTF194"/>
      <c r="VTG194"/>
      <c r="VTH194"/>
      <c r="VTI194"/>
      <c r="VTJ194"/>
      <c r="VTK194"/>
      <c r="VTL194"/>
      <c r="VTM194"/>
      <c r="VTN194"/>
      <c r="VTO194"/>
      <c r="VTP194"/>
      <c r="VTQ194"/>
      <c r="VTR194"/>
      <c r="VTS194"/>
      <c r="VTT194"/>
      <c r="VTU194"/>
      <c r="VTV194"/>
      <c r="VTW194"/>
      <c r="VTX194"/>
      <c r="VTY194"/>
      <c r="VTZ194"/>
      <c r="VUA194"/>
      <c r="VUB194"/>
      <c r="VUC194"/>
      <c r="VUD194"/>
      <c r="VUE194"/>
      <c r="VUF194"/>
      <c r="VUG194"/>
      <c r="VUH194"/>
      <c r="VUI194"/>
      <c r="VUJ194"/>
      <c r="VUK194"/>
      <c r="VUL194"/>
      <c r="VUM194"/>
      <c r="VUN194"/>
      <c r="VUO194"/>
      <c r="VUP194"/>
      <c r="VUQ194"/>
      <c r="VUR194"/>
      <c r="VUS194"/>
      <c r="VUT194"/>
      <c r="VUU194"/>
      <c r="VUV194"/>
      <c r="VUW194"/>
      <c r="VUX194"/>
      <c r="VUY194"/>
      <c r="VUZ194"/>
      <c r="VVA194"/>
      <c r="VVB194"/>
      <c r="VVC194"/>
      <c r="VVD194"/>
      <c r="VVE194"/>
      <c r="VVF194"/>
      <c r="VVG194"/>
      <c r="VVH194"/>
      <c r="VVI194"/>
      <c r="VVJ194"/>
      <c r="VVK194"/>
      <c r="VVL194"/>
      <c r="VVM194"/>
      <c r="VVN194"/>
      <c r="VVO194"/>
      <c r="VVP194"/>
      <c r="VVQ194"/>
      <c r="VVR194"/>
      <c r="VVS194"/>
      <c r="VVT194"/>
      <c r="VVU194"/>
      <c r="VVV194"/>
      <c r="VVW194"/>
      <c r="VVX194"/>
      <c r="VVY194"/>
      <c r="VVZ194"/>
      <c r="VWA194"/>
      <c r="VWB194"/>
      <c r="VWC194"/>
      <c r="VWD194"/>
      <c r="VWE194"/>
      <c r="VWF194"/>
      <c r="VWG194"/>
      <c r="VWH194"/>
      <c r="VWI194"/>
      <c r="VWJ194"/>
      <c r="VWK194"/>
      <c r="VWL194"/>
      <c r="VWM194"/>
      <c r="VWN194"/>
      <c r="VWO194"/>
      <c r="VWP194"/>
      <c r="VWQ194"/>
      <c r="VWR194"/>
      <c r="VWS194"/>
      <c r="VWT194"/>
      <c r="VWU194"/>
      <c r="VWV194"/>
      <c r="VWW194"/>
      <c r="VWX194"/>
      <c r="VWY194"/>
      <c r="VWZ194"/>
      <c r="VXA194"/>
      <c r="VXB194"/>
      <c r="VXC194"/>
      <c r="VXD194"/>
      <c r="VXE194"/>
      <c r="VXF194"/>
      <c r="VXG194"/>
      <c r="VXH194"/>
      <c r="VXI194"/>
      <c r="VXJ194"/>
      <c r="VXK194"/>
      <c r="VXL194"/>
      <c r="VXM194"/>
      <c r="VXN194"/>
      <c r="VXO194"/>
      <c r="VXP194"/>
      <c r="VXQ194"/>
      <c r="VXR194"/>
      <c r="VXS194"/>
      <c r="VXT194"/>
      <c r="VXU194"/>
      <c r="VXV194"/>
      <c r="VXW194"/>
      <c r="VXX194"/>
      <c r="VXY194"/>
      <c r="VXZ194"/>
      <c r="VYA194"/>
      <c r="VYB194"/>
      <c r="VYC194"/>
      <c r="VYD194"/>
      <c r="VYE194"/>
      <c r="VYF194"/>
      <c r="VYG194"/>
      <c r="VYH194"/>
      <c r="VYI194"/>
      <c r="VYJ194"/>
      <c r="VYK194"/>
      <c r="VYL194"/>
      <c r="VYM194"/>
      <c r="VYN194"/>
      <c r="VYO194"/>
      <c r="VYP194"/>
      <c r="VYQ194"/>
      <c r="VYR194"/>
      <c r="VYS194"/>
      <c r="VYT194"/>
      <c r="VYU194"/>
      <c r="VYV194"/>
      <c r="VYW194"/>
      <c r="VYX194"/>
      <c r="VYY194"/>
      <c r="VYZ194"/>
      <c r="VZA194"/>
      <c r="VZB194"/>
      <c r="VZC194"/>
      <c r="VZD194"/>
      <c r="VZE194"/>
      <c r="VZF194"/>
      <c r="VZG194"/>
      <c r="VZH194"/>
      <c r="VZI194"/>
      <c r="VZJ194"/>
      <c r="VZK194"/>
      <c r="VZL194"/>
      <c r="VZM194"/>
      <c r="VZN194"/>
      <c r="VZO194"/>
      <c r="VZP194"/>
      <c r="VZQ194"/>
      <c r="VZR194"/>
      <c r="VZS194"/>
      <c r="VZT194"/>
      <c r="VZU194"/>
      <c r="VZV194"/>
      <c r="VZW194"/>
      <c r="VZX194"/>
      <c r="VZY194"/>
      <c r="VZZ194"/>
      <c r="WAA194"/>
      <c r="WAB194"/>
      <c r="WAC194"/>
      <c r="WAD194"/>
      <c r="WAE194"/>
      <c r="WAF194"/>
      <c r="WAG194"/>
      <c r="WAH194"/>
      <c r="WAI194"/>
      <c r="WAJ194"/>
      <c r="WAK194"/>
      <c r="WAL194"/>
      <c r="WAM194"/>
      <c r="WAN194"/>
      <c r="WAO194"/>
      <c r="WAP194"/>
      <c r="WAQ194"/>
      <c r="WAR194"/>
      <c r="WAS194"/>
      <c r="WAT194"/>
      <c r="WAU194"/>
      <c r="WAV194"/>
      <c r="WAW194"/>
      <c r="WAX194"/>
      <c r="WAY194"/>
      <c r="WAZ194"/>
      <c r="WBA194"/>
      <c r="WBB194"/>
      <c r="WBC194"/>
      <c r="WBD194"/>
      <c r="WBE194"/>
      <c r="WBF194"/>
      <c r="WBG194"/>
      <c r="WBH194"/>
      <c r="WBI194"/>
      <c r="WBJ194"/>
      <c r="WBK194"/>
      <c r="WBL194"/>
      <c r="WBM194"/>
      <c r="WBN194"/>
      <c r="WBO194"/>
      <c r="WBP194"/>
      <c r="WBQ194"/>
      <c r="WBR194"/>
      <c r="WBS194"/>
      <c r="WBT194"/>
      <c r="WBU194"/>
      <c r="WBV194"/>
      <c r="WBW194"/>
      <c r="WBX194"/>
      <c r="WBY194"/>
      <c r="WBZ194"/>
      <c r="WCA194"/>
      <c r="WCB194"/>
      <c r="WCC194"/>
      <c r="WCD194"/>
      <c r="WCE194"/>
      <c r="WCF194"/>
      <c r="WCG194"/>
      <c r="WCH194"/>
      <c r="WCI194"/>
      <c r="WCJ194"/>
      <c r="WCK194"/>
      <c r="WCL194"/>
      <c r="WCM194"/>
      <c r="WCN194"/>
      <c r="WCO194"/>
      <c r="WCP194"/>
      <c r="WCQ194"/>
      <c r="WCR194"/>
      <c r="WCS194"/>
      <c r="WCT194"/>
      <c r="WCU194"/>
      <c r="WCV194"/>
      <c r="WCW194"/>
      <c r="WCX194"/>
      <c r="WCY194"/>
      <c r="WCZ194"/>
      <c r="WDA194"/>
      <c r="WDB194"/>
      <c r="WDC194"/>
      <c r="WDD194"/>
      <c r="WDE194"/>
      <c r="WDF194"/>
      <c r="WDG194"/>
      <c r="WDH194"/>
      <c r="WDI194"/>
      <c r="WDJ194"/>
      <c r="WDK194"/>
      <c r="WDL194"/>
      <c r="WDM194"/>
      <c r="WDN194"/>
      <c r="WDO194"/>
      <c r="WDP194"/>
      <c r="WDQ194"/>
      <c r="WDR194"/>
      <c r="WDS194"/>
      <c r="WDT194"/>
      <c r="WDU194"/>
      <c r="WDV194"/>
      <c r="WDW194"/>
      <c r="WDX194"/>
      <c r="WDY194"/>
      <c r="WDZ194"/>
      <c r="WEA194"/>
      <c r="WEB194"/>
      <c r="WEC194"/>
      <c r="WED194"/>
      <c r="WEE194"/>
      <c r="WEF194"/>
      <c r="WEG194"/>
      <c r="WEH194"/>
      <c r="WEI194"/>
      <c r="WEJ194"/>
      <c r="WEK194"/>
      <c r="WEL194"/>
      <c r="WEM194"/>
      <c r="WEN194"/>
      <c r="WEO194"/>
      <c r="WEP194"/>
      <c r="WEQ194"/>
      <c r="WER194"/>
      <c r="WES194"/>
      <c r="WET194"/>
      <c r="WEU194"/>
      <c r="WEV194"/>
      <c r="WEW194"/>
      <c r="WEX194"/>
      <c r="WEY194"/>
      <c r="WEZ194"/>
      <c r="WFA194"/>
      <c r="WFB194"/>
      <c r="WFC194"/>
      <c r="WFD194"/>
      <c r="WFE194"/>
      <c r="WFF194"/>
      <c r="WFG194"/>
      <c r="WFH194"/>
      <c r="WFI194"/>
      <c r="WFJ194"/>
      <c r="WFK194"/>
      <c r="WFL194"/>
      <c r="WFM194"/>
      <c r="WFN194"/>
      <c r="WFO194"/>
      <c r="WFP194"/>
      <c r="WFQ194"/>
      <c r="WFR194"/>
      <c r="WFS194"/>
      <c r="WFT194"/>
      <c r="WFU194"/>
      <c r="WFV194"/>
      <c r="WFW194"/>
      <c r="WFX194"/>
      <c r="WFY194"/>
      <c r="WFZ194"/>
      <c r="WGA194"/>
      <c r="WGB194"/>
      <c r="WGC194"/>
      <c r="WGD194"/>
      <c r="WGE194"/>
      <c r="WGF194"/>
      <c r="WGG194"/>
      <c r="WGH194"/>
      <c r="WGI194"/>
      <c r="WGJ194"/>
      <c r="WGK194"/>
      <c r="WGL194"/>
      <c r="WGM194"/>
      <c r="WGN194"/>
      <c r="WGO194"/>
      <c r="WGP194"/>
      <c r="WGQ194"/>
      <c r="WGR194"/>
      <c r="WGS194"/>
      <c r="WGT194"/>
      <c r="WGU194"/>
      <c r="WGV194"/>
      <c r="WGW194"/>
      <c r="WGX194"/>
      <c r="WGY194"/>
      <c r="WGZ194"/>
      <c r="WHA194"/>
      <c r="WHB194"/>
      <c r="WHC194"/>
      <c r="WHD194"/>
      <c r="WHE194"/>
      <c r="WHF194"/>
      <c r="WHG194"/>
      <c r="WHH194"/>
      <c r="WHI194"/>
      <c r="WHJ194"/>
      <c r="WHK194"/>
      <c r="WHL194"/>
      <c r="WHM194"/>
      <c r="WHN194"/>
      <c r="WHO194"/>
      <c r="WHP194"/>
      <c r="WHQ194"/>
      <c r="WHR194"/>
      <c r="WHS194"/>
      <c r="WHT194"/>
      <c r="WHU194"/>
      <c r="WHV194"/>
      <c r="WHW194"/>
      <c r="WHX194"/>
      <c r="WHY194"/>
      <c r="WHZ194"/>
      <c r="WIA194"/>
      <c r="WIB194"/>
      <c r="WIC194"/>
      <c r="WID194"/>
      <c r="WIE194"/>
      <c r="WIF194"/>
      <c r="WIG194"/>
      <c r="WIH194"/>
      <c r="WII194"/>
      <c r="WIJ194"/>
      <c r="WIK194"/>
      <c r="WIL194"/>
      <c r="WIM194"/>
      <c r="WIN194"/>
      <c r="WIO194"/>
      <c r="WIP194"/>
      <c r="WIQ194"/>
      <c r="WIR194"/>
      <c r="WIS194"/>
      <c r="WIT194"/>
      <c r="WIU194"/>
      <c r="WIV194"/>
      <c r="WIW194"/>
      <c r="WIX194"/>
      <c r="WIY194"/>
      <c r="WIZ194"/>
      <c r="WJA194"/>
      <c r="WJB194"/>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row>
    <row r="195" spans="1:16358" s="25" customFormat="1" ht="15.75" x14ac:dyDescent="0.25">
      <c r="A195" s="140"/>
      <c r="B195" s="140"/>
      <c r="C195" s="140"/>
      <c r="D195" s="140"/>
      <c r="E195" s="140"/>
      <c r="F195" s="140"/>
      <c r="G195" s="125"/>
      <c r="H195" s="125"/>
      <c r="I195" s="125"/>
      <c r="J195" s="125"/>
      <c r="K195" s="139"/>
      <c r="L195" s="139"/>
      <c r="M195" s="125"/>
      <c r="N195" s="125"/>
      <c r="O195" s="125"/>
      <c r="P195" s="140"/>
      <c r="Q195" s="140"/>
      <c r="R195" s="140"/>
      <c r="S195" s="140"/>
      <c r="T195" s="140"/>
      <c r="U195" s="140"/>
      <c r="V195" s="140"/>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c r="APW195"/>
      <c r="APX195"/>
      <c r="APY195"/>
      <c r="APZ195"/>
      <c r="AQA195"/>
      <c r="AQB195"/>
      <c r="AQC195"/>
      <c r="AQD195"/>
      <c r="AQE195"/>
      <c r="AQF195"/>
      <c r="AQG195"/>
      <c r="AQH195"/>
      <c r="AQI195"/>
      <c r="AQJ195"/>
      <c r="AQK195"/>
      <c r="AQL195"/>
      <c r="AQM195"/>
      <c r="AQN195"/>
      <c r="AQO195"/>
      <c r="AQP195"/>
      <c r="AQQ195"/>
      <c r="AQR195"/>
      <c r="AQS195"/>
      <c r="AQT195"/>
      <c r="AQU195"/>
      <c r="AQV195"/>
      <c r="AQW195"/>
      <c r="AQX195"/>
      <c r="AQY195"/>
      <c r="AQZ195"/>
      <c r="ARA195"/>
      <c r="ARB195"/>
      <c r="ARC195"/>
      <c r="ARD195"/>
      <c r="ARE195"/>
      <c r="ARF195"/>
      <c r="ARG195"/>
      <c r="ARH195"/>
      <c r="ARI195"/>
      <c r="ARJ195"/>
      <c r="ARK195"/>
      <c r="ARL195"/>
      <c r="ARM195"/>
      <c r="ARN195"/>
      <c r="ARO195"/>
      <c r="ARP195"/>
      <c r="ARQ195"/>
      <c r="ARR195"/>
      <c r="ARS195"/>
      <c r="ART195"/>
      <c r="ARU195"/>
      <c r="ARV195"/>
      <c r="ARW195"/>
      <c r="ARX195"/>
      <c r="ARY195"/>
      <c r="ARZ195"/>
      <c r="ASA195"/>
      <c r="ASB195"/>
      <c r="ASC195"/>
      <c r="ASD195"/>
      <c r="ASE195"/>
      <c r="ASF195"/>
      <c r="ASG195"/>
      <c r="ASH195"/>
      <c r="ASI195"/>
      <c r="ASJ195"/>
      <c r="ASK195"/>
      <c r="ASL195"/>
      <c r="ASM195"/>
      <c r="ASN195"/>
      <c r="ASO195"/>
      <c r="ASP195"/>
      <c r="ASQ195"/>
      <c r="ASR195"/>
      <c r="ASS195"/>
      <c r="AST195"/>
      <c r="ASU195"/>
      <c r="ASV195"/>
      <c r="ASW195"/>
      <c r="ASX195"/>
      <c r="ASY195"/>
      <c r="ASZ195"/>
      <c r="ATA195"/>
      <c r="ATB195"/>
      <c r="ATC195"/>
      <c r="ATD195"/>
      <c r="ATE195"/>
      <c r="ATF195"/>
      <c r="ATG195"/>
      <c r="ATH195"/>
      <c r="ATI195"/>
      <c r="ATJ195"/>
      <c r="ATK195"/>
      <c r="ATL195"/>
      <c r="ATM195"/>
      <c r="ATN195"/>
      <c r="ATO195"/>
      <c r="ATP195"/>
      <c r="ATQ195"/>
      <c r="ATR195"/>
      <c r="ATS195"/>
      <c r="ATT195"/>
      <c r="ATU195"/>
      <c r="ATV195"/>
      <c r="ATW195"/>
      <c r="ATX195"/>
      <c r="ATY195"/>
      <c r="ATZ195"/>
      <c r="AUA195"/>
      <c r="AUB195"/>
      <c r="AUC195"/>
      <c r="AUD195"/>
      <c r="AUE195"/>
      <c r="AUF195"/>
      <c r="AUG195"/>
      <c r="AUH195"/>
      <c r="AUI195"/>
      <c r="AUJ195"/>
      <c r="AUK195"/>
      <c r="AUL195"/>
      <c r="AUM195"/>
      <c r="AUN195"/>
      <c r="AUO195"/>
      <c r="AUP195"/>
      <c r="AUQ195"/>
      <c r="AUR195"/>
      <c r="AUS195"/>
      <c r="AUT195"/>
      <c r="AUU195"/>
      <c r="AUV195"/>
      <c r="AUW195"/>
      <c r="AUX195"/>
      <c r="AUY195"/>
      <c r="AUZ195"/>
      <c r="AVA195"/>
      <c r="AVB195"/>
      <c r="AVC195"/>
      <c r="AVD195"/>
      <c r="AVE195"/>
      <c r="AVF195"/>
      <c r="AVG195"/>
      <c r="AVH195"/>
      <c r="AVI195"/>
      <c r="AVJ195"/>
      <c r="AVK195"/>
      <c r="AVL195"/>
      <c r="AVM195"/>
      <c r="AVN195"/>
      <c r="AVO195"/>
      <c r="AVP195"/>
      <c r="AVQ195"/>
      <c r="AVR195"/>
      <c r="AVS195"/>
      <c r="AVT195"/>
      <c r="AVU195"/>
      <c r="AVV195"/>
      <c r="AVW195"/>
      <c r="AVX195"/>
      <c r="AVY195"/>
      <c r="AVZ195"/>
      <c r="AWA195"/>
      <c r="AWB195"/>
      <c r="AWC195"/>
      <c r="AWD195"/>
      <c r="AWE195"/>
      <c r="AWF195"/>
      <c r="AWG195"/>
      <c r="AWH195"/>
      <c r="AWI195"/>
      <c r="AWJ195"/>
      <c r="AWK195"/>
      <c r="AWL195"/>
      <c r="AWM195"/>
      <c r="AWN195"/>
      <c r="AWO195"/>
      <c r="AWP195"/>
      <c r="AWQ195"/>
      <c r="AWR195"/>
      <c r="AWS195"/>
      <c r="AWT195"/>
      <c r="AWU195"/>
      <c r="AWV195"/>
      <c r="AWW195"/>
      <c r="AWX195"/>
      <c r="AWY195"/>
      <c r="AWZ195"/>
      <c r="AXA195"/>
      <c r="AXB195"/>
      <c r="AXC195"/>
      <c r="AXD195"/>
      <c r="AXE195"/>
      <c r="AXF195"/>
      <c r="AXG195"/>
      <c r="AXH195"/>
      <c r="AXI195"/>
      <c r="AXJ195"/>
      <c r="AXK195"/>
      <c r="AXL195"/>
      <c r="AXM195"/>
      <c r="AXN195"/>
      <c r="AXO195"/>
      <c r="AXP195"/>
      <c r="AXQ195"/>
      <c r="AXR195"/>
      <c r="AXS195"/>
      <c r="AXT195"/>
      <c r="AXU195"/>
      <c r="AXV195"/>
      <c r="AXW195"/>
      <c r="AXX195"/>
      <c r="AXY195"/>
      <c r="AXZ195"/>
      <c r="AYA195"/>
      <c r="AYB195"/>
      <c r="AYC195"/>
      <c r="AYD195"/>
      <c r="AYE195"/>
      <c r="AYF195"/>
      <c r="AYG195"/>
      <c r="AYH195"/>
      <c r="AYI195"/>
      <c r="AYJ195"/>
      <c r="AYK195"/>
      <c r="AYL195"/>
      <c r="AYM195"/>
      <c r="AYN195"/>
      <c r="AYO195"/>
      <c r="AYP195"/>
      <c r="AYQ195"/>
      <c r="AYR195"/>
      <c r="AYS195"/>
      <c r="AYT195"/>
      <c r="AYU195"/>
      <c r="AYV195"/>
      <c r="AYW195"/>
      <c r="AYX195"/>
      <c r="AYY195"/>
      <c r="AYZ195"/>
      <c r="AZA195"/>
      <c r="AZB195"/>
      <c r="AZC195"/>
      <c r="AZD195"/>
      <c r="AZE195"/>
      <c r="AZF195"/>
      <c r="AZG195"/>
      <c r="AZH195"/>
      <c r="AZI195"/>
      <c r="AZJ195"/>
      <c r="AZK195"/>
      <c r="AZL195"/>
      <c r="AZM195"/>
      <c r="AZN195"/>
      <c r="AZO195"/>
      <c r="AZP195"/>
      <c r="AZQ195"/>
      <c r="AZR195"/>
      <c r="AZS195"/>
      <c r="AZT195"/>
      <c r="AZU195"/>
      <c r="AZV195"/>
      <c r="AZW195"/>
      <c r="AZX195"/>
      <c r="AZY195"/>
      <c r="AZZ195"/>
      <c r="BAA195"/>
      <c r="BAB195"/>
      <c r="BAC195"/>
      <c r="BAD195"/>
      <c r="BAE195"/>
      <c r="BAF195"/>
      <c r="BAG195"/>
      <c r="BAH195"/>
      <c r="BAI195"/>
      <c r="BAJ195"/>
      <c r="BAK195"/>
      <c r="BAL195"/>
      <c r="BAM195"/>
      <c r="BAN195"/>
      <c r="BAO195"/>
      <c r="BAP195"/>
      <c r="BAQ195"/>
      <c r="BAR195"/>
      <c r="BAS195"/>
      <c r="BAT195"/>
      <c r="BAU195"/>
      <c r="BAV195"/>
      <c r="BAW195"/>
      <c r="BAX195"/>
      <c r="BAY195"/>
      <c r="BAZ195"/>
      <c r="BBA195"/>
      <c r="BBB195"/>
      <c r="BBC195"/>
      <c r="BBD195"/>
      <c r="BBE195"/>
      <c r="BBF195"/>
      <c r="BBG195"/>
      <c r="BBH195"/>
      <c r="BBI195"/>
      <c r="BBJ195"/>
      <c r="BBK195"/>
      <c r="BBL195"/>
      <c r="BBM195"/>
      <c r="BBN195"/>
      <c r="BBO195"/>
      <c r="BBP195"/>
      <c r="BBQ195"/>
      <c r="BBR195"/>
      <c r="BBS195"/>
      <c r="BBT195"/>
      <c r="BBU195"/>
      <c r="BBV195"/>
      <c r="BBW195"/>
      <c r="BBX195"/>
      <c r="BBY195"/>
      <c r="BBZ195"/>
      <c r="BCA195"/>
      <c r="BCB195"/>
      <c r="BCC195"/>
      <c r="BCD195"/>
      <c r="BCE195"/>
      <c r="BCF195"/>
      <c r="BCG195"/>
      <c r="BCH195"/>
      <c r="BCI195"/>
      <c r="BCJ195"/>
      <c r="BCK195"/>
      <c r="BCL195"/>
      <c r="BCM195"/>
      <c r="BCN195"/>
      <c r="BCO195"/>
      <c r="BCP195"/>
      <c r="BCQ195"/>
      <c r="BCR195"/>
      <c r="BCS195"/>
      <c r="BCT195"/>
      <c r="BCU195"/>
      <c r="BCV195"/>
      <c r="BCW195"/>
      <c r="BCX195"/>
      <c r="BCY195"/>
      <c r="BCZ195"/>
      <c r="BDA195"/>
      <c r="BDB195"/>
      <c r="BDC195"/>
      <c r="BDD195"/>
      <c r="BDE195"/>
      <c r="BDF195"/>
      <c r="BDG195"/>
      <c r="BDH195"/>
      <c r="BDI195"/>
      <c r="BDJ195"/>
      <c r="BDK195"/>
      <c r="BDL195"/>
      <c r="BDM195"/>
      <c r="BDN195"/>
      <c r="BDO195"/>
      <c r="BDP195"/>
      <c r="BDQ195"/>
      <c r="BDR195"/>
      <c r="BDS195"/>
      <c r="BDT195"/>
      <c r="BDU195"/>
      <c r="BDV195"/>
      <c r="BDW195"/>
      <c r="BDX195"/>
      <c r="BDY195"/>
      <c r="BDZ195"/>
      <c r="BEA195"/>
      <c r="BEB195"/>
      <c r="BEC195"/>
      <c r="BED195"/>
      <c r="BEE195"/>
      <c r="BEF195"/>
      <c r="BEG195"/>
      <c r="BEH195"/>
      <c r="BEI195"/>
      <c r="BEJ195"/>
      <c r="BEK195"/>
      <c r="BEL195"/>
      <c r="BEM195"/>
      <c r="BEN195"/>
      <c r="BEO195"/>
      <c r="BEP195"/>
      <c r="BEQ195"/>
      <c r="BER195"/>
      <c r="BES195"/>
      <c r="BET195"/>
      <c r="BEU195"/>
      <c r="BEV195"/>
      <c r="BEW195"/>
      <c r="BEX195"/>
      <c r="BEY195"/>
      <c r="BEZ195"/>
      <c r="BFA195"/>
      <c r="BFB195"/>
      <c r="BFC195"/>
      <c r="BFD195"/>
      <c r="BFE195"/>
      <c r="BFF195"/>
      <c r="BFG195"/>
      <c r="BFH195"/>
      <c r="BFI195"/>
      <c r="BFJ195"/>
      <c r="BFK195"/>
      <c r="BFL195"/>
      <c r="BFM195"/>
      <c r="BFN195"/>
      <c r="BFO195"/>
      <c r="BFP195"/>
      <c r="BFQ195"/>
      <c r="BFR195"/>
      <c r="BFS195"/>
      <c r="BFT195"/>
      <c r="BFU195"/>
      <c r="BFV195"/>
      <c r="BFW195"/>
      <c r="BFX195"/>
      <c r="BFY195"/>
      <c r="BFZ195"/>
      <c r="BGA195"/>
      <c r="BGB195"/>
      <c r="BGC195"/>
      <c r="BGD195"/>
      <c r="BGE195"/>
      <c r="BGF195"/>
      <c r="BGG195"/>
      <c r="BGH195"/>
      <c r="BGI195"/>
      <c r="BGJ195"/>
      <c r="BGK195"/>
      <c r="BGL195"/>
      <c r="BGM195"/>
      <c r="BGN195"/>
      <c r="BGO195"/>
      <c r="BGP195"/>
      <c r="BGQ195"/>
      <c r="BGR195"/>
      <c r="BGS195"/>
      <c r="BGT195"/>
      <c r="BGU195"/>
      <c r="BGV195"/>
      <c r="BGW195"/>
      <c r="BGX195"/>
      <c r="BGY195"/>
      <c r="BGZ195"/>
      <c r="BHA195"/>
      <c r="BHB195"/>
      <c r="BHC195"/>
      <c r="BHD195"/>
      <c r="BHE195"/>
      <c r="BHF195"/>
      <c r="BHG195"/>
      <c r="BHH195"/>
      <c r="BHI195"/>
      <c r="BHJ195"/>
      <c r="BHK195"/>
      <c r="BHL195"/>
      <c r="BHM195"/>
      <c r="BHN195"/>
      <c r="BHO195"/>
      <c r="BHP195"/>
      <c r="BHQ195"/>
      <c r="BHR195"/>
      <c r="BHS195"/>
      <c r="BHT195"/>
      <c r="BHU195"/>
      <c r="BHV195"/>
      <c r="BHW195"/>
      <c r="BHX195"/>
      <c r="BHY195"/>
      <c r="BHZ195"/>
      <c r="BIA195"/>
      <c r="BIB195"/>
      <c r="BIC195"/>
      <c r="BID195"/>
      <c r="BIE195"/>
      <c r="BIF195"/>
      <c r="BIG195"/>
      <c r="BIH195"/>
      <c r="BII195"/>
      <c r="BIJ195"/>
      <c r="BIK195"/>
      <c r="BIL195"/>
      <c r="BIM195"/>
      <c r="BIN195"/>
      <c r="BIO195"/>
      <c r="BIP195"/>
      <c r="BIQ195"/>
      <c r="BIR195"/>
      <c r="BIS195"/>
      <c r="BIT195"/>
      <c r="BIU195"/>
      <c r="BIV195"/>
      <c r="BIW195"/>
      <c r="BIX195"/>
      <c r="BIY195"/>
      <c r="BIZ195"/>
      <c r="BJA195"/>
      <c r="BJB195"/>
      <c r="BJC195"/>
      <c r="BJD195"/>
      <c r="BJE195"/>
      <c r="BJF195"/>
      <c r="BJG195"/>
      <c r="BJH195"/>
      <c r="BJI195"/>
      <c r="BJJ195"/>
      <c r="BJK195"/>
      <c r="BJL195"/>
      <c r="BJM195"/>
      <c r="BJN195"/>
      <c r="BJO195"/>
      <c r="BJP195"/>
      <c r="BJQ195"/>
      <c r="BJR195"/>
      <c r="BJS195"/>
      <c r="BJT195"/>
      <c r="BJU195"/>
      <c r="BJV195"/>
      <c r="BJW195"/>
      <c r="BJX195"/>
      <c r="BJY195"/>
      <c r="BJZ195"/>
      <c r="BKA195"/>
      <c r="BKB195"/>
      <c r="BKC195"/>
      <c r="BKD195"/>
      <c r="BKE195"/>
      <c r="BKF195"/>
      <c r="BKG195"/>
      <c r="BKH195"/>
      <c r="BKI195"/>
      <c r="BKJ195"/>
      <c r="BKK195"/>
      <c r="BKL195"/>
      <c r="BKM195"/>
      <c r="BKN195"/>
      <c r="BKO195"/>
      <c r="BKP195"/>
      <c r="BKQ195"/>
      <c r="BKR195"/>
      <c r="BKS195"/>
      <c r="BKT195"/>
      <c r="BKU195"/>
      <c r="BKV195"/>
      <c r="BKW195"/>
      <c r="BKX195"/>
      <c r="BKY195"/>
      <c r="BKZ195"/>
      <c r="BLA195"/>
      <c r="BLB195"/>
      <c r="BLC195"/>
      <c r="BLD195"/>
      <c r="BLE195"/>
      <c r="BLF195"/>
      <c r="BLG195"/>
      <c r="BLH195"/>
      <c r="BLI195"/>
      <c r="BLJ195"/>
      <c r="BLK195"/>
      <c r="BLL195"/>
      <c r="BLM195"/>
      <c r="BLN195"/>
      <c r="BLO195"/>
      <c r="BLP195"/>
      <c r="BLQ195"/>
      <c r="BLR195"/>
      <c r="BLS195"/>
      <c r="BLT195"/>
      <c r="BLU195"/>
      <c r="BLV195"/>
      <c r="BLW195"/>
      <c r="BLX195"/>
      <c r="BLY195"/>
      <c r="BLZ195"/>
      <c r="BMA195"/>
      <c r="BMB195"/>
      <c r="BMC195"/>
      <c r="BMD195"/>
      <c r="BME195"/>
      <c r="BMF195"/>
      <c r="BMG195"/>
      <c r="BMH195"/>
      <c r="BMI195"/>
      <c r="BMJ195"/>
      <c r="BMK195"/>
      <c r="BML195"/>
      <c r="BMM195"/>
      <c r="BMN195"/>
      <c r="BMO195"/>
      <c r="BMP195"/>
      <c r="BMQ195"/>
      <c r="BMR195"/>
      <c r="BMS195"/>
      <c r="BMT195"/>
      <c r="BMU195"/>
      <c r="BMV195"/>
      <c r="BMW195"/>
      <c r="BMX195"/>
      <c r="BMY195"/>
      <c r="BMZ195"/>
      <c r="BNA195"/>
      <c r="BNB195"/>
      <c r="BNC195"/>
      <c r="BND195"/>
      <c r="BNE195"/>
      <c r="BNF195"/>
      <c r="BNG195"/>
      <c r="BNH195"/>
      <c r="BNI195"/>
      <c r="BNJ195"/>
      <c r="BNK195"/>
      <c r="BNL195"/>
      <c r="BNM195"/>
      <c r="BNN195"/>
      <c r="BNO195"/>
      <c r="BNP195"/>
      <c r="BNQ195"/>
      <c r="BNR195"/>
      <c r="BNS195"/>
      <c r="BNT195"/>
      <c r="BNU195"/>
      <c r="BNV195"/>
      <c r="BNW195"/>
      <c r="BNX195"/>
      <c r="BNY195"/>
      <c r="BNZ195"/>
      <c r="BOA195"/>
      <c r="BOB195"/>
      <c r="BOC195"/>
      <c r="BOD195"/>
      <c r="BOE195"/>
      <c r="BOF195"/>
      <c r="BOG195"/>
      <c r="BOH195"/>
      <c r="BOI195"/>
      <c r="BOJ195"/>
      <c r="BOK195"/>
      <c r="BOL195"/>
      <c r="BOM195"/>
      <c r="BON195"/>
      <c r="BOO195"/>
      <c r="BOP195"/>
      <c r="BOQ195"/>
      <c r="BOR195"/>
      <c r="BOS195"/>
      <c r="BOT195"/>
      <c r="BOU195"/>
      <c r="BOV195"/>
      <c r="BOW195"/>
      <c r="BOX195"/>
      <c r="BOY195"/>
      <c r="BOZ195"/>
      <c r="BPA195"/>
      <c r="BPB195"/>
      <c r="BPC195"/>
      <c r="BPD195"/>
      <c r="BPE195"/>
      <c r="BPF195"/>
      <c r="BPG195"/>
      <c r="BPH195"/>
      <c r="BPI195"/>
      <c r="BPJ195"/>
      <c r="BPK195"/>
      <c r="BPL195"/>
      <c r="BPM195"/>
      <c r="BPN195"/>
      <c r="BPO195"/>
      <c r="BPP195"/>
      <c r="BPQ195"/>
      <c r="BPR195"/>
      <c r="BPS195"/>
      <c r="BPT195"/>
      <c r="BPU195"/>
      <c r="BPV195"/>
      <c r="BPW195"/>
      <c r="BPX195"/>
      <c r="BPY195"/>
      <c r="BPZ195"/>
      <c r="BQA195"/>
      <c r="BQB195"/>
      <c r="BQC195"/>
      <c r="BQD195"/>
      <c r="BQE195"/>
      <c r="BQF195"/>
      <c r="BQG195"/>
      <c r="BQH195"/>
      <c r="BQI195"/>
      <c r="BQJ195"/>
      <c r="BQK195"/>
      <c r="BQL195"/>
      <c r="BQM195"/>
      <c r="BQN195"/>
      <c r="BQO195"/>
      <c r="BQP195"/>
      <c r="BQQ195"/>
      <c r="BQR195"/>
      <c r="BQS195"/>
      <c r="BQT195"/>
      <c r="BQU195"/>
      <c r="BQV195"/>
      <c r="BQW195"/>
      <c r="BQX195"/>
      <c r="BQY195"/>
      <c r="BQZ195"/>
      <c r="BRA195"/>
      <c r="BRB195"/>
      <c r="BRC195"/>
      <c r="BRD195"/>
      <c r="BRE195"/>
      <c r="BRF195"/>
      <c r="BRG195"/>
      <c r="BRH195"/>
      <c r="BRI195"/>
      <c r="BRJ195"/>
      <c r="BRK195"/>
      <c r="BRL195"/>
      <c r="BRM195"/>
      <c r="BRN195"/>
      <c r="BRO195"/>
      <c r="BRP195"/>
      <c r="BRQ195"/>
      <c r="BRR195"/>
      <c r="BRS195"/>
      <c r="BRT195"/>
      <c r="BRU195"/>
      <c r="BRV195"/>
      <c r="BRW195"/>
      <c r="BRX195"/>
      <c r="BRY195"/>
      <c r="BRZ195"/>
      <c r="BSA195"/>
      <c r="BSB195"/>
      <c r="BSC195"/>
      <c r="BSD195"/>
      <c r="BSE195"/>
      <c r="BSF195"/>
      <c r="BSG195"/>
      <c r="BSH195"/>
      <c r="BSI195"/>
      <c r="BSJ195"/>
      <c r="BSK195"/>
      <c r="BSL195"/>
      <c r="BSM195"/>
      <c r="BSN195"/>
      <c r="BSO195"/>
      <c r="BSP195"/>
      <c r="BSQ195"/>
      <c r="BSR195"/>
      <c r="BSS195"/>
      <c r="BST195"/>
      <c r="BSU195"/>
      <c r="BSV195"/>
      <c r="BSW195"/>
      <c r="BSX195"/>
      <c r="BSY195"/>
      <c r="BSZ195"/>
      <c r="BTA195"/>
      <c r="BTB195"/>
      <c r="BTC195"/>
      <c r="BTD195"/>
      <c r="BTE195"/>
      <c r="BTF195"/>
      <c r="BTG195"/>
      <c r="BTH195"/>
      <c r="BTI195"/>
      <c r="BTJ195"/>
      <c r="BTK195"/>
      <c r="BTL195"/>
      <c r="BTM195"/>
      <c r="BTN195"/>
      <c r="BTO195"/>
      <c r="BTP195"/>
      <c r="BTQ195"/>
      <c r="BTR195"/>
      <c r="BTS195"/>
      <c r="BTT195"/>
      <c r="BTU195"/>
      <c r="BTV195"/>
      <c r="BTW195"/>
      <c r="BTX195"/>
      <c r="BTY195"/>
      <c r="BTZ195"/>
      <c r="BUA195"/>
      <c r="BUB195"/>
      <c r="BUC195"/>
      <c r="BUD195"/>
      <c r="BUE195"/>
      <c r="BUF195"/>
      <c r="BUG195"/>
      <c r="BUH195"/>
      <c r="BUI195"/>
      <c r="BUJ195"/>
      <c r="BUK195"/>
      <c r="BUL195"/>
      <c r="BUM195"/>
      <c r="BUN195"/>
      <c r="BUO195"/>
      <c r="BUP195"/>
      <c r="BUQ195"/>
      <c r="BUR195"/>
      <c r="BUS195"/>
      <c r="BUT195"/>
      <c r="BUU195"/>
      <c r="BUV195"/>
      <c r="BUW195"/>
      <c r="BUX195"/>
      <c r="BUY195"/>
      <c r="BUZ195"/>
      <c r="BVA195"/>
      <c r="BVB195"/>
      <c r="BVC195"/>
      <c r="BVD195"/>
      <c r="BVE195"/>
      <c r="BVF195"/>
      <c r="BVG195"/>
      <c r="BVH195"/>
      <c r="BVI195"/>
      <c r="BVJ195"/>
      <c r="BVK195"/>
      <c r="BVL195"/>
      <c r="BVM195"/>
      <c r="BVN195"/>
      <c r="BVO195"/>
      <c r="BVP195"/>
      <c r="BVQ195"/>
      <c r="BVR195"/>
      <c r="BVS195"/>
      <c r="BVT195"/>
      <c r="BVU195"/>
      <c r="BVV195"/>
      <c r="BVW195"/>
      <c r="BVX195"/>
      <c r="BVY195"/>
      <c r="BVZ195"/>
      <c r="BWA195"/>
      <c r="BWB195"/>
      <c r="BWC195"/>
      <c r="BWD195"/>
      <c r="BWE195"/>
      <c r="BWF195"/>
      <c r="BWG195"/>
      <c r="BWH195"/>
      <c r="BWI195"/>
      <c r="BWJ195"/>
      <c r="BWK195"/>
      <c r="BWL195"/>
      <c r="BWM195"/>
      <c r="BWN195"/>
      <c r="BWO195"/>
      <c r="BWP195"/>
      <c r="BWQ195"/>
      <c r="BWR195"/>
      <c r="BWS195"/>
      <c r="BWT195"/>
      <c r="BWU195"/>
      <c r="BWV195"/>
      <c r="BWW195"/>
      <c r="BWX195"/>
      <c r="BWY195"/>
      <c r="BWZ195"/>
      <c r="BXA195"/>
      <c r="BXB195"/>
      <c r="BXC195"/>
      <c r="BXD195"/>
      <c r="BXE195"/>
      <c r="BXF195"/>
      <c r="BXG195"/>
      <c r="BXH195"/>
      <c r="BXI195"/>
      <c r="BXJ195"/>
      <c r="BXK195"/>
      <c r="BXL195"/>
      <c r="BXM195"/>
      <c r="BXN195"/>
      <c r="BXO195"/>
      <c r="BXP195"/>
      <c r="BXQ195"/>
      <c r="BXR195"/>
      <c r="BXS195"/>
      <c r="BXT195"/>
      <c r="BXU195"/>
      <c r="BXV195"/>
      <c r="BXW195"/>
      <c r="BXX195"/>
      <c r="BXY195"/>
      <c r="BXZ195"/>
      <c r="BYA195"/>
      <c r="BYB195"/>
      <c r="BYC195"/>
      <c r="BYD195"/>
      <c r="BYE195"/>
      <c r="BYF195"/>
      <c r="BYG195"/>
      <c r="BYH195"/>
      <c r="BYI195"/>
      <c r="BYJ195"/>
      <c r="BYK195"/>
      <c r="BYL195"/>
      <c r="BYM195"/>
      <c r="BYN195"/>
      <c r="BYO195"/>
      <c r="BYP195"/>
      <c r="BYQ195"/>
      <c r="BYR195"/>
      <c r="BYS195"/>
      <c r="BYT195"/>
      <c r="BYU195"/>
      <c r="BYV195"/>
      <c r="BYW195"/>
      <c r="BYX195"/>
      <c r="BYY195"/>
      <c r="BYZ195"/>
      <c r="BZA195"/>
      <c r="BZB195"/>
      <c r="BZC195"/>
      <c r="BZD195"/>
      <c r="BZE195"/>
      <c r="BZF195"/>
      <c r="BZG195"/>
      <c r="BZH195"/>
      <c r="BZI195"/>
      <c r="BZJ195"/>
      <c r="BZK195"/>
      <c r="BZL195"/>
      <c r="BZM195"/>
      <c r="BZN195"/>
      <c r="BZO195"/>
      <c r="BZP195"/>
      <c r="BZQ195"/>
      <c r="BZR195"/>
      <c r="BZS195"/>
      <c r="BZT195"/>
      <c r="BZU195"/>
      <c r="BZV195"/>
      <c r="BZW195"/>
      <c r="BZX195"/>
      <c r="BZY195"/>
      <c r="BZZ195"/>
      <c r="CAA195"/>
      <c r="CAB195"/>
      <c r="CAC195"/>
      <c r="CAD195"/>
      <c r="CAE195"/>
      <c r="CAF195"/>
      <c r="CAG195"/>
      <c r="CAH195"/>
      <c r="CAI195"/>
      <c r="CAJ195"/>
      <c r="CAK195"/>
      <c r="CAL195"/>
      <c r="CAM195"/>
      <c r="CAN195"/>
      <c r="CAO195"/>
      <c r="CAP195"/>
      <c r="CAQ195"/>
      <c r="CAR195"/>
      <c r="CAS195"/>
      <c r="CAT195"/>
      <c r="CAU195"/>
      <c r="CAV195"/>
      <c r="CAW195"/>
      <c r="CAX195"/>
      <c r="CAY195"/>
      <c r="CAZ195"/>
      <c r="CBA195"/>
      <c r="CBB195"/>
      <c r="CBC195"/>
      <c r="CBD195"/>
      <c r="CBE195"/>
      <c r="CBF195"/>
      <c r="CBG195"/>
      <c r="CBH195"/>
      <c r="CBI195"/>
      <c r="CBJ195"/>
      <c r="CBK195"/>
      <c r="CBL195"/>
      <c r="CBM195"/>
      <c r="CBN195"/>
      <c r="CBO195"/>
      <c r="CBP195"/>
      <c r="CBQ195"/>
      <c r="CBR195"/>
      <c r="CBS195"/>
      <c r="CBT195"/>
      <c r="CBU195"/>
      <c r="CBV195"/>
      <c r="CBW195"/>
      <c r="CBX195"/>
      <c r="CBY195"/>
      <c r="CBZ195"/>
      <c r="CCA195"/>
      <c r="CCB195"/>
      <c r="CCC195"/>
      <c r="CCD195"/>
      <c r="CCE195"/>
      <c r="CCF195"/>
      <c r="CCG195"/>
      <c r="CCH195"/>
      <c r="CCI195"/>
      <c r="CCJ195"/>
      <c r="CCK195"/>
      <c r="CCL195"/>
      <c r="CCM195"/>
      <c r="CCN195"/>
      <c r="CCO195"/>
      <c r="CCP195"/>
      <c r="CCQ195"/>
      <c r="CCR195"/>
      <c r="CCS195"/>
      <c r="CCT195"/>
      <c r="CCU195"/>
      <c r="CCV195"/>
      <c r="CCW195"/>
      <c r="CCX195"/>
      <c r="CCY195"/>
      <c r="CCZ195"/>
      <c r="CDA195"/>
      <c r="CDB195"/>
      <c r="CDC195"/>
      <c r="CDD195"/>
      <c r="CDE195"/>
      <c r="CDF195"/>
      <c r="CDG195"/>
      <c r="CDH195"/>
      <c r="CDI195"/>
      <c r="CDJ195"/>
      <c r="CDK195"/>
      <c r="CDL195"/>
      <c r="CDM195"/>
      <c r="CDN195"/>
      <c r="CDO195"/>
      <c r="CDP195"/>
      <c r="CDQ195"/>
      <c r="CDR195"/>
      <c r="CDS195"/>
      <c r="CDT195"/>
      <c r="CDU195"/>
      <c r="CDV195"/>
      <c r="CDW195"/>
      <c r="CDX195"/>
      <c r="CDY195"/>
      <c r="CDZ195"/>
      <c r="CEA195"/>
      <c r="CEB195"/>
      <c r="CEC195"/>
      <c r="CED195"/>
      <c r="CEE195"/>
      <c r="CEF195"/>
      <c r="CEG195"/>
      <c r="CEH195"/>
      <c r="CEI195"/>
      <c r="CEJ195"/>
      <c r="CEK195"/>
      <c r="CEL195"/>
      <c r="CEM195"/>
      <c r="CEN195"/>
      <c r="CEO195"/>
      <c r="CEP195"/>
      <c r="CEQ195"/>
      <c r="CER195"/>
      <c r="CES195"/>
      <c r="CET195"/>
      <c r="CEU195"/>
      <c r="CEV195"/>
      <c r="CEW195"/>
      <c r="CEX195"/>
      <c r="CEY195"/>
      <c r="CEZ195"/>
      <c r="CFA195"/>
      <c r="CFB195"/>
      <c r="CFC195"/>
      <c r="CFD195"/>
      <c r="CFE195"/>
      <c r="CFF195"/>
      <c r="CFG195"/>
      <c r="CFH195"/>
      <c r="CFI195"/>
      <c r="CFJ195"/>
      <c r="CFK195"/>
      <c r="CFL195"/>
      <c r="CFM195"/>
      <c r="CFN195"/>
      <c r="CFO195"/>
      <c r="CFP195"/>
      <c r="CFQ195"/>
      <c r="CFR195"/>
      <c r="CFS195"/>
      <c r="CFT195"/>
      <c r="CFU195"/>
      <c r="CFV195"/>
      <c r="CFW195"/>
      <c r="CFX195"/>
      <c r="CFY195"/>
      <c r="CFZ195"/>
      <c r="CGA195"/>
      <c r="CGB195"/>
      <c r="CGC195"/>
      <c r="CGD195"/>
      <c r="CGE195"/>
      <c r="CGF195"/>
      <c r="CGG195"/>
      <c r="CGH195"/>
      <c r="CGI195"/>
      <c r="CGJ195"/>
      <c r="CGK195"/>
      <c r="CGL195"/>
      <c r="CGM195"/>
      <c r="CGN195"/>
      <c r="CGO195"/>
      <c r="CGP195"/>
      <c r="CGQ195"/>
      <c r="CGR195"/>
      <c r="CGS195"/>
      <c r="CGT195"/>
      <c r="CGU195"/>
      <c r="CGV195"/>
      <c r="CGW195"/>
      <c r="CGX195"/>
      <c r="CGY195"/>
      <c r="CGZ195"/>
      <c r="CHA195"/>
      <c r="CHB195"/>
      <c r="CHC195"/>
      <c r="CHD195"/>
      <c r="CHE195"/>
      <c r="CHF195"/>
      <c r="CHG195"/>
      <c r="CHH195"/>
      <c r="CHI195"/>
      <c r="CHJ195"/>
      <c r="CHK195"/>
      <c r="CHL195"/>
      <c r="CHM195"/>
      <c r="CHN195"/>
      <c r="CHO195"/>
      <c r="CHP195"/>
      <c r="CHQ195"/>
      <c r="CHR195"/>
      <c r="CHS195"/>
      <c r="CHT195"/>
      <c r="CHU195"/>
      <c r="CHV195"/>
      <c r="CHW195"/>
      <c r="CHX195"/>
      <c r="CHY195"/>
      <c r="CHZ195"/>
      <c r="CIA195"/>
      <c r="CIB195"/>
      <c r="CIC195"/>
      <c r="CID195"/>
      <c r="CIE195"/>
      <c r="CIF195"/>
      <c r="CIG195"/>
      <c r="CIH195"/>
      <c r="CII195"/>
      <c r="CIJ195"/>
      <c r="CIK195"/>
      <c r="CIL195"/>
      <c r="CIM195"/>
      <c r="CIN195"/>
      <c r="CIO195"/>
      <c r="CIP195"/>
      <c r="CIQ195"/>
      <c r="CIR195"/>
      <c r="CIS195"/>
      <c r="CIT195"/>
      <c r="CIU195"/>
      <c r="CIV195"/>
      <c r="CIW195"/>
      <c r="CIX195"/>
      <c r="CIY195"/>
      <c r="CIZ195"/>
      <c r="CJA195"/>
      <c r="CJB195"/>
      <c r="CJC195"/>
      <c r="CJD195"/>
      <c r="CJE195"/>
      <c r="CJF195"/>
      <c r="CJG195"/>
      <c r="CJH195"/>
      <c r="CJI195"/>
      <c r="CJJ195"/>
      <c r="CJK195"/>
      <c r="CJL195"/>
      <c r="CJM195"/>
      <c r="CJN195"/>
      <c r="CJO195"/>
      <c r="CJP195"/>
      <c r="CJQ195"/>
      <c r="CJR195"/>
      <c r="CJS195"/>
      <c r="CJT195"/>
      <c r="CJU195"/>
      <c r="CJV195"/>
      <c r="CJW195"/>
      <c r="CJX195"/>
      <c r="CJY195"/>
      <c r="CJZ195"/>
      <c r="CKA195"/>
      <c r="CKB195"/>
      <c r="CKC195"/>
      <c r="CKD195"/>
      <c r="CKE195"/>
      <c r="CKF195"/>
      <c r="CKG195"/>
      <c r="CKH195"/>
      <c r="CKI195"/>
      <c r="CKJ195"/>
      <c r="CKK195"/>
      <c r="CKL195"/>
      <c r="CKM195"/>
      <c r="CKN195"/>
      <c r="CKO195"/>
      <c r="CKP195"/>
      <c r="CKQ195"/>
      <c r="CKR195"/>
      <c r="CKS195"/>
      <c r="CKT195"/>
      <c r="CKU195"/>
      <c r="CKV195"/>
      <c r="CKW195"/>
      <c r="CKX195"/>
      <c r="CKY195"/>
      <c r="CKZ195"/>
      <c r="CLA195"/>
      <c r="CLB195"/>
      <c r="CLC195"/>
      <c r="CLD195"/>
      <c r="CLE195"/>
      <c r="CLF195"/>
      <c r="CLG195"/>
      <c r="CLH195"/>
      <c r="CLI195"/>
      <c r="CLJ195"/>
      <c r="CLK195"/>
      <c r="CLL195"/>
      <c r="CLM195"/>
      <c r="CLN195"/>
      <c r="CLO195"/>
      <c r="CLP195"/>
      <c r="CLQ195"/>
      <c r="CLR195"/>
      <c r="CLS195"/>
      <c r="CLT195"/>
      <c r="CLU195"/>
      <c r="CLV195"/>
      <c r="CLW195"/>
      <c r="CLX195"/>
      <c r="CLY195"/>
      <c r="CLZ195"/>
      <c r="CMA195"/>
      <c r="CMB195"/>
      <c r="CMC195"/>
      <c r="CMD195"/>
      <c r="CME195"/>
      <c r="CMF195"/>
      <c r="CMG195"/>
      <c r="CMH195"/>
      <c r="CMI195"/>
      <c r="CMJ195"/>
      <c r="CMK195"/>
      <c r="CML195"/>
      <c r="CMM195"/>
      <c r="CMN195"/>
      <c r="CMO195"/>
      <c r="CMP195"/>
      <c r="CMQ195"/>
      <c r="CMR195"/>
      <c r="CMS195"/>
      <c r="CMT195"/>
      <c r="CMU195"/>
      <c r="CMV195"/>
      <c r="CMW195"/>
      <c r="CMX195"/>
      <c r="CMY195"/>
      <c r="CMZ195"/>
      <c r="CNA195"/>
      <c r="CNB195"/>
      <c r="CNC195"/>
      <c r="CND195"/>
      <c r="CNE195"/>
      <c r="CNF195"/>
      <c r="CNG195"/>
      <c r="CNH195"/>
      <c r="CNI195"/>
      <c r="CNJ195"/>
      <c r="CNK195"/>
      <c r="CNL195"/>
      <c r="CNM195"/>
      <c r="CNN195"/>
      <c r="CNO195"/>
      <c r="CNP195"/>
      <c r="CNQ195"/>
      <c r="CNR195"/>
      <c r="CNS195"/>
      <c r="CNT195"/>
      <c r="CNU195"/>
      <c r="CNV195"/>
      <c r="CNW195"/>
      <c r="CNX195"/>
      <c r="CNY195"/>
      <c r="CNZ195"/>
      <c r="COA195"/>
      <c r="COB195"/>
      <c r="COC195"/>
      <c r="COD195"/>
      <c r="COE195"/>
      <c r="COF195"/>
      <c r="COG195"/>
      <c r="COH195"/>
      <c r="COI195"/>
      <c r="COJ195"/>
      <c r="COK195"/>
      <c r="COL195"/>
      <c r="COM195"/>
      <c r="CON195"/>
      <c r="COO195"/>
      <c r="COP195"/>
      <c r="COQ195"/>
      <c r="COR195"/>
      <c r="COS195"/>
      <c r="COT195"/>
      <c r="COU195"/>
      <c r="COV195"/>
      <c r="COW195"/>
      <c r="COX195"/>
      <c r="COY195"/>
      <c r="COZ195"/>
      <c r="CPA195"/>
      <c r="CPB195"/>
      <c r="CPC195"/>
      <c r="CPD195"/>
      <c r="CPE195"/>
      <c r="CPF195"/>
      <c r="CPG195"/>
      <c r="CPH195"/>
      <c r="CPI195"/>
      <c r="CPJ195"/>
      <c r="CPK195"/>
      <c r="CPL195"/>
      <c r="CPM195"/>
      <c r="CPN195"/>
      <c r="CPO195"/>
      <c r="CPP195"/>
      <c r="CPQ195"/>
      <c r="CPR195"/>
      <c r="CPS195"/>
      <c r="CPT195"/>
      <c r="CPU195"/>
      <c r="CPV195"/>
      <c r="CPW195"/>
      <c r="CPX195"/>
      <c r="CPY195"/>
      <c r="CPZ195"/>
      <c r="CQA195"/>
      <c r="CQB195"/>
      <c r="CQC195"/>
      <c r="CQD195"/>
      <c r="CQE195"/>
      <c r="CQF195"/>
      <c r="CQG195"/>
      <c r="CQH195"/>
      <c r="CQI195"/>
      <c r="CQJ195"/>
      <c r="CQK195"/>
      <c r="CQL195"/>
      <c r="CQM195"/>
      <c r="CQN195"/>
      <c r="CQO195"/>
      <c r="CQP195"/>
      <c r="CQQ195"/>
      <c r="CQR195"/>
      <c r="CQS195"/>
      <c r="CQT195"/>
      <c r="CQU195"/>
      <c r="CQV195"/>
      <c r="CQW195"/>
      <c r="CQX195"/>
      <c r="CQY195"/>
      <c r="CQZ195"/>
      <c r="CRA195"/>
      <c r="CRB195"/>
      <c r="CRC195"/>
      <c r="CRD195"/>
      <c r="CRE195"/>
      <c r="CRF195"/>
      <c r="CRG195"/>
      <c r="CRH195"/>
      <c r="CRI195"/>
      <c r="CRJ195"/>
      <c r="CRK195"/>
      <c r="CRL195"/>
      <c r="CRM195"/>
      <c r="CRN195"/>
      <c r="CRO195"/>
      <c r="CRP195"/>
      <c r="CRQ195"/>
      <c r="CRR195"/>
      <c r="CRS195"/>
      <c r="CRT195"/>
      <c r="CRU195"/>
      <c r="CRV195"/>
      <c r="CRW195"/>
      <c r="CRX195"/>
      <c r="CRY195"/>
      <c r="CRZ195"/>
      <c r="CSA195"/>
      <c r="CSB195"/>
      <c r="CSC195"/>
      <c r="CSD195"/>
      <c r="CSE195"/>
      <c r="CSF195"/>
      <c r="CSG195"/>
      <c r="CSH195"/>
      <c r="CSI195"/>
      <c r="CSJ195"/>
      <c r="CSK195"/>
      <c r="CSL195"/>
      <c r="CSM195"/>
      <c r="CSN195"/>
      <c r="CSO195"/>
      <c r="CSP195"/>
      <c r="CSQ195"/>
      <c r="CSR195"/>
      <c r="CSS195"/>
      <c r="CST195"/>
      <c r="CSU195"/>
      <c r="CSV195"/>
      <c r="CSW195"/>
      <c r="CSX195"/>
      <c r="CSY195"/>
      <c r="CSZ195"/>
      <c r="CTA195"/>
      <c r="CTB195"/>
      <c r="CTC195"/>
      <c r="CTD195"/>
      <c r="CTE195"/>
      <c r="CTF195"/>
      <c r="CTG195"/>
      <c r="CTH195"/>
      <c r="CTI195"/>
      <c r="CTJ195"/>
      <c r="CTK195"/>
      <c r="CTL195"/>
      <c r="CTM195"/>
      <c r="CTN195"/>
      <c r="CTO195"/>
      <c r="CTP195"/>
      <c r="CTQ195"/>
      <c r="CTR195"/>
      <c r="CTS195"/>
      <c r="CTT195"/>
      <c r="CTU195"/>
      <c r="CTV195"/>
      <c r="CTW195"/>
      <c r="CTX195"/>
      <c r="CTY195"/>
      <c r="CTZ195"/>
      <c r="CUA195"/>
      <c r="CUB195"/>
      <c r="CUC195"/>
      <c r="CUD195"/>
      <c r="CUE195"/>
      <c r="CUF195"/>
      <c r="CUG195"/>
      <c r="CUH195"/>
      <c r="CUI195"/>
      <c r="CUJ195"/>
      <c r="CUK195"/>
      <c r="CUL195"/>
      <c r="CUM195"/>
      <c r="CUN195"/>
      <c r="CUO195"/>
      <c r="CUP195"/>
      <c r="CUQ195"/>
      <c r="CUR195"/>
      <c r="CUS195"/>
      <c r="CUT195"/>
      <c r="CUU195"/>
      <c r="CUV195"/>
      <c r="CUW195"/>
      <c r="CUX195"/>
      <c r="CUY195"/>
      <c r="CUZ195"/>
      <c r="CVA195"/>
      <c r="CVB195"/>
      <c r="CVC195"/>
      <c r="CVD195"/>
      <c r="CVE195"/>
      <c r="CVF195"/>
      <c r="CVG195"/>
      <c r="CVH195"/>
      <c r="CVI195"/>
      <c r="CVJ195"/>
      <c r="CVK195"/>
      <c r="CVL195"/>
      <c r="CVM195"/>
      <c r="CVN195"/>
      <c r="CVO195"/>
      <c r="CVP195"/>
      <c r="CVQ195"/>
      <c r="CVR195"/>
      <c r="CVS195"/>
      <c r="CVT195"/>
      <c r="CVU195"/>
      <c r="CVV195"/>
      <c r="CVW195"/>
      <c r="CVX195"/>
      <c r="CVY195"/>
      <c r="CVZ195"/>
      <c r="CWA195"/>
      <c r="CWB195"/>
      <c r="CWC195"/>
      <c r="CWD195"/>
      <c r="CWE195"/>
      <c r="CWF195"/>
      <c r="CWG195"/>
      <c r="CWH195"/>
      <c r="CWI195"/>
      <c r="CWJ195"/>
      <c r="CWK195"/>
      <c r="CWL195"/>
      <c r="CWM195"/>
      <c r="CWN195"/>
      <c r="CWO195"/>
      <c r="CWP195"/>
      <c r="CWQ195"/>
      <c r="CWR195"/>
      <c r="CWS195"/>
      <c r="CWT195"/>
      <c r="CWU195"/>
      <c r="CWV195"/>
      <c r="CWW195"/>
      <c r="CWX195"/>
      <c r="CWY195"/>
      <c r="CWZ195"/>
      <c r="CXA195"/>
      <c r="CXB195"/>
      <c r="CXC195"/>
      <c r="CXD195"/>
      <c r="CXE195"/>
      <c r="CXF195"/>
      <c r="CXG195"/>
      <c r="CXH195"/>
      <c r="CXI195"/>
      <c r="CXJ195"/>
      <c r="CXK195"/>
      <c r="CXL195"/>
      <c r="CXM195"/>
      <c r="CXN195"/>
      <c r="CXO195"/>
      <c r="CXP195"/>
      <c r="CXQ195"/>
      <c r="CXR195"/>
      <c r="CXS195"/>
      <c r="CXT195"/>
      <c r="CXU195"/>
      <c r="CXV195"/>
      <c r="CXW195"/>
      <c r="CXX195"/>
      <c r="CXY195"/>
      <c r="CXZ195"/>
      <c r="CYA195"/>
      <c r="CYB195"/>
      <c r="CYC195"/>
      <c r="CYD195"/>
      <c r="CYE195"/>
      <c r="CYF195"/>
      <c r="CYG195"/>
      <c r="CYH195"/>
      <c r="CYI195"/>
      <c r="CYJ195"/>
      <c r="CYK195"/>
      <c r="CYL195"/>
      <c r="CYM195"/>
      <c r="CYN195"/>
      <c r="CYO195"/>
      <c r="CYP195"/>
      <c r="CYQ195"/>
      <c r="CYR195"/>
      <c r="CYS195"/>
      <c r="CYT195"/>
      <c r="CYU195"/>
      <c r="CYV195"/>
      <c r="CYW195"/>
      <c r="CYX195"/>
      <c r="CYY195"/>
      <c r="CYZ195"/>
      <c r="CZA195"/>
      <c r="CZB195"/>
      <c r="CZC195"/>
      <c r="CZD195"/>
      <c r="CZE195"/>
      <c r="CZF195"/>
      <c r="CZG195"/>
      <c r="CZH195"/>
      <c r="CZI195"/>
      <c r="CZJ195"/>
      <c r="CZK195"/>
      <c r="CZL195"/>
      <c r="CZM195"/>
      <c r="CZN195"/>
      <c r="CZO195"/>
      <c r="CZP195"/>
      <c r="CZQ195"/>
      <c r="CZR195"/>
      <c r="CZS195"/>
      <c r="CZT195"/>
      <c r="CZU195"/>
      <c r="CZV195"/>
      <c r="CZW195"/>
      <c r="CZX195"/>
      <c r="CZY195"/>
      <c r="CZZ195"/>
      <c r="DAA195"/>
      <c r="DAB195"/>
      <c r="DAC195"/>
      <c r="DAD195"/>
      <c r="DAE195"/>
      <c r="DAF195"/>
      <c r="DAG195"/>
      <c r="DAH195"/>
      <c r="DAI195"/>
      <c r="DAJ195"/>
      <c r="DAK195"/>
      <c r="DAL195"/>
      <c r="DAM195"/>
      <c r="DAN195"/>
      <c r="DAO195"/>
      <c r="DAP195"/>
      <c r="DAQ195"/>
      <c r="DAR195"/>
      <c r="DAS195"/>
      <c r="DAT195"/>
      <c r="DAU195"/>
      <c r="DAV195"/>
      <c r="DAW195"/>
      <c r="DAX195"/>
      <c r="DAY195"/>
      <c r="DAZ195"/>
      <c r="DBA195"/>
      <c r="DBB195"/>
      <c r="DBC195"/>
      <c r="DBD195"/>
      <c r="DBE195"/>
      <c r="DBF195"/>
      <c r="DBG195"/>
      <c r="DBH195"/>
      <c r="DBI195"/>
      <c r="DBJ195"/>
      <c r="DBK195"/>
      <c r="DBL195"/>
      <c r="DBM195"/>
      <c r="DBN195"/>
      <c r="DBO195"/>
      <c r="DBP195"/>
      <c r="DBQ195"/>
      <c r="DBR195"/>
      <c r="DBS195"/>
      <c r="DBT195"/>
      <c r="DBU195"/>
      <c r="DBV195"/>
      <c r="DBW195"/>
      <c r="DBX195"/>
      <c r="DBY195"/>
      <c r="DBZ195"/>
      <c r="DCA195"/>
      <c r="DCB195"/>
      <c r="DCC195"/>
      <c r="DCD195"/>
      <c r="DCE195"/>
      <c r="DCF195"/>
      <c r="DCG195"/>
      <c r="DCH195"/>
      <c r="DCI195"/>
      <c r="DCJ195"/>
      <c r="DCK195"/>
      <c r="DCL195"/>
      <c r="DCM195"/>
      <c r="DCN195"/>
      <c r="DCO195"/>
      <c r="DCP195"/>
      <c r="DCQ195"/>
      <c r="DCR195"/>
      <c r="DCS195"/>
      <c r="DCT195"/>
      <c r="DCU195"/>
      <c r="DCV195"/>
      <c r="DCW195"/>
      <c r="DCX195"/>
      <c r="DCY195"/>
      <c r="DCZ195"/>
      <c r="DDA195"/>
      <c r="DDB195"/>
      <c r="DDC195"/>
      <c r="DDD195"/>
      <c r="DDE195"/>
      <c r="DDF195"/>
      <c r="DDG195"/>
      <c r="DDH195"/>
      <c r="DDI195"/>
      <c r="DDJ195"/>
      <c r="DDK195"/>
      <c r="DDL195"/>
      <c r="DDM195"/>
      <c r="DDN195"/>
      <c r="DDO195"/>
      <c r="DDP195"/>
      <c r="DDQ195"/>
      <c r="DDR195"/>
      <c r="DDS195"/>
      <c r="DDT195"/>
      <c r="DDU195"/>
      <c r="DDV195"/>
      <c r="DDW195"/>
      <c r="DDX195"/>
      <c r="DDY195"/>
      <c r="DDZ195"/>
      <c r="DEA195"/>
      <c r="DEB195"/>
      <c r="DEC195"/>
      <c r="DED195"/>
      <c r="DEE195"/>
      <c r="DEF195"/>
      <c r="DEG195"/>
      <c r="DEH195"/>
      <c r="DEI195"/>
      <c r="DEJ195"/>
      <c r="DEK195"/>
      <c r="DEL195"/>
      <c r="DEM195"/>
      <c r="DEN195"/>
      <c r="DEO195"/>
      <c r="DEP195"/>
      <c r="DEQ195"/>
      <c r="DER195"/>
      <c r="DES195"/>
      <c r="DET195"/>
      <c r="DEU195"/>
      <c r="DEV195"/>
      <c r="DEW195"/>
      <c r="DEX195"/>
      <c r="DEY195"/>
      <c r="DEZ195"/>
      <c r="DFA195"/>
      <c r="DFB195"/>
      <c r="DFC195"/>
      <c r="DFD195"/>
      <c r="DFE195"/>
      <c r="DFF195"/>
      <c r="DFG195"/>
      <c r="DFH195"/>
      <c r="DFI195"/>
      <c r="DFJ195"/>
      <c r="DFK195"/>
      <c r="DFL195"/>
      <c r="DFM195"/>
      <c r="DFN195"/>
      <c r="DFO195"/>
      <c r="DFP195"/>
      <c r="DFQ195"/>
      <c r="DFR195"/>
      <c r="DFS195"/>
      <c r="DFT195"/>
      <c r="DFU195"/>
      <c r="DFV195"/>
      <c r="DFW195"/>
      <c r="DFX195"/>
      <c r="DFY195"/>
      <c r="DFZ195"/>
      <c r="DGA195"/>
      <c r="DGB195"/>
      <c r="DGC195"/>
      <c r="DGD195"/>
      <c r="DGE195"/>
      <c r="DGF195"/>
      <c r="DGG195"/>
      <c r="DGH195"/>
      <c r="DGI195"/>
      <c r="DGJ195"/>
      <c r="DGK195"/>
      <c r="DGL195"/>
      <c r="DGM195"/>
      <c r="DGN195"/>
      <c r="DGO195"/>
      <c r="DGP195"/>
      <c r="DGQ195"/>
      <c r="DGR195"/>
      <c r="DGS195"/>
      <c r="DGT195"/>
      <c r="DGU195"/>
      <c r="DGV195"/>
      <c r="DGW195"/>
      <c r="DGX195"/>
      <c r="DGY195"/>
      <c r="DGZ195"/>
      <c r="DHA195"/>
      <c r="DHB195"/>
      <c r="DHC195"/>
      <c r="DHD195"/>
      <c r="DHE195"/>
      <c r="DHF195"/>
      <c r="DHG195"/>
      <c r="DHH195"/>
      <c r="DHI195"/>
      <c r="DHJ195"/>
      <c r="DHK195"/>
      <c r="DHL195"/>
      <c r="DHM195"/>
      <c r="DHN195"/>
      <c r="DHO195"/>
      <c r="DHP195"/>
      <c r="DHQ195"/>
      <c r="DHR195"/>
      <c r="DHS195"/>
      <c r="DHT195"/>
      <c r="DHU195"/>
      <c r="DHV195"/>
      <c r="DHW195"/>
      <c r="DHX195"/>
      <c r="DHY195"/>
      <c r="DHZ195"/>
      <c r="DIA195"/>
      <c r="DIB195"/>
      <c r="DIC195"/>
      <c r="DID195"/>
      <c r="DIE195"/>
      <c r="DIF195"/>
      <c r="DIG195"/>
      <c r="DIH195"/>
      <c r="DII195"/>
      <c r="DIJ195"/>
      <c r="DIK195"/>
      <c r="DIL195"/>
      <c r="DIM195"/>
      <c r="DIN195"/>
      <c r="DIO195"/>
      <c r="DIP195"/>
      <c r="DIQ195"/>
      <c r="DIR195"/>
      <c r="DIS195"/>
      <c r="DIT195"/>
      <c r="DIU195"/>
      <c r="DIV195"/>
      <c r="DIW195"/>
      <c r="DIX195"/>
      <c r="DIY195"/>
      <c r="DIZ195"/>
      <c r="DJA195"/>
      <c r="DJB195"/>
      <c r="DJC195"/>
      <c r="DJD195"/>
      <c r="DJE195"/>
      <c r="DJF195"/>
      <c r="DJG195"/>
      <c r="DJH195"/>
      <c r="DJI195"/>
      <c r="DJJ195"/>
      <c r="DJK195"/>
      <c r="DJL195"/>
      <c r="DJM195"/>
      <c r="DJN195"/>
      <c r="DJO195"/>
      <c r="DJP195"/>
      <c r="DJQ195"/>
      <c r="DJR195"/>
      <c r="DJS195"/>
      <c r="DJT195"/>
      <c r="DJU195"/>
      <c r="DJV195"/>
      <c r="DJW195"/>
      <c r="DJX195"/>
      <c r="DJY195"/>
      <c r="DJZ195"/>
      <c r="DKA195"/>
      <c r="DKB195"/>
      <c r="DKC195"/>
      <c r="DKD195"/>
      <c r="DKE195"/>
      <c r="DKF195"/>
      <c r="DKG195"/>
      <c r="DKH195"/>
      <c r="DKI195"/>
      <c r="DKJ195"/>
      <c r="DKK195"/>
      <c r="DKL195"/>
      <c r="DKM195"/>
      <c r="DKN195"/>
      <c r="DKO195"/>
      <c r="DKP195"/>
      <c r="DKQ195"/>
      <c r="DKR195"/>
      <c r="DKS195"/>
      <c r="DKT195"/>
      <c r="DKU195"/>
      <c r="DKV195"/>
      <c r="DKW195"/>
      <c r="DKX195"/>
      <c r="DKY195"/>
      <c r="DKZ195"/>
      <c r="DLA195"/>
      <c r="DLB195"/>
      <c r="DLC195"/>
      <c r="DLD195"/>
      <c r="DLE195"/>
      <c r="DLF195"/>
      <c r="DLG195"/>
      <c r="DLH195"/>
      <c r="DLI195"/>
      <c r="DLJ195"/>
      <c r="DLK195"/>
      <c r="DLL195"/>
      <c r="DLM195"/>
      <c r="DLN195"/>
      <c r="DLO195"/>
      <c r="DLP195"/>
      <c r="DLQ195"/>
      <c r="DLR195"/>
      <c r="DLS195"/>
      <c r="DLT195"/>
      <c r="DLU195"/>
      <c r="DLV195"/>
      <c r="DLW195"/>
      <c r="DLX195"/>
      <c r="DLY195"/>
      <c r="DLZ195"/>
      <c r="DMA195"/>
      <c r="DMB195"/>
      <c r="DMC195"/>
      <c r="DMD195"/>
      <c r="DME195"/>
      <c r="DMF195"/>
      <c r="DMG195"/>
      <c r="DMH195"/>
      <c r="DMI195"/>
      <c r="DMJ195"/>
      <c r="DMK195"/>
      <c r="DML195"/>
      <c r="DMM195"/>
      <c r="DMN195"/>
      <c r="DMO195"/>
      <c r="DMP195"/>
      <c r="DMQ195"/>
      <c r="DMR195"/>
      <c r="DMS195"/>
      <c r="DMT195"/>
      <c r="DMU195"/>
      <c r="DMV195"/>
      <c r="DMW195"/>
      <c r="DMX195"/>
      <c r="DMY195"/>
      <c r="DMZ195"/>
      <c r="DNA195"/>
      <c r="DNB195"/>
      <c r="DNC195"/>
      <c r="DND195"/>
      <c r="DNE195"/>
      <c r="DNF195"/>
      <c r="DNG195"/>
      <c r="DNH195"/>
      <c r="DNI195"/>
      <c r="DNJ195"/>
      <c r="DNK195"/>
      <c r="DNL195"/>
      <c r="DNM195"/>
      <c r="DNN195"/>
      <c r="DNO195"/>
      <c r="DNP195"/>
      <c r="DNQ195"/>
      <c r="DNR195"/>
      <c r="DNS195"/>
      <c r="DNT195"/>
      <c r="DNU195"/>
      <c r="DNV195"/>
      <c r="DNW195"/>
      <c r="DNX195"/>
      <c r="DNY195"/>
      <c r="DNZ195"/>
      <c r="DOA195"/>
      <c r="DOB195"/>
      <c r="DOC195"/>
      <c r="DOD195"/>
      <c r="DOE195"/>
      <c r="DOF195"/>
      <c r="DOG195"/>
      <c r="DOH195"/>
      <c r="DOI195"/>
      <c r="DOJ195"/>
      <c r="DOK195"/>
      <c r="DOL195"/>
      <c r="DOM195"/>
      <c r="DON195"/>
      <c r="DOO195"/>
      <c r="DOP195"/>
      <c r="DOQ195"/>
      <c r="DOR195"/>
      <c r="DOS195"/>
      <c r="DOT195"/>
      <c r="DOU195"/>
      <c r="DOV195"/>
      <c r="DOW195"/>
      <c r="DOX195"/>
      <c r="DOY195"/>
      <c r="DOZ195"/>
      <c r="DPA195"/>
      <c r="DPB195"/>
      <c r="DPC195"/>
      <c r="DPD195"/>
      <c r="DPE195"/>
      <c r="DPF195"/>
      <c r="DPG195"/>
      <c r="DPH195"/>
      <c r="DPI195"/>
      <c r="DPJ195"/>
      <c r="DPK195"/>
      <c r="DPL195"/>
      <c r="DPM195"/>
      <c r="DPN195"/>
      <c r="DPO195"/>
      <c r="DPP195"/>
      <c r="DPQ195"/>
      <c r="DPR195"/>
      <c r="DPS195"/>
      <c r="DPT195"/>
      <c r="DPU195"/>
      <c r="DPV195"/>
      <c r="DPW195"/>
      <c r="DPX195"/>
      <c r="DPY195"/>
      <c r="DPZ195"/>
      <c r="DQA195"/>
      <c r="DQB195"/>
      <c r="DQC195"/>
      <c r="DQD195"/>
      <c r="DQE195"/>
      <c r="DQF195"/>
      <c r="DQG195"/>
      <c r="DQH195"/>
      <c r="DQI195"/>
      <c r="DQJ195"/>
      <c r="DQK195"/>
      <c r="DQL195"/>
      <c r="DQM195"/>
      <c r="DQN195"/>
      <c r="DQO195"/>
      <c r="DQP195"/>
      <c r="DQQ195"/>
      <c r="DQR195"/>
      <c r="DQS195"/>
      <c r="DQT195"/>
      <c r="DQU195"/>
      <c r="DQV195"/>
      <c r="DQW195"/>
      <c r="DQX195"/>
      <c r="DQY195"/>
      <c r="DQZ195"/>
      <c r="DRA195"/>
      <c r="DRB195"/>
      <c r="DRC195"/>
      <c r="DRD195"/>
      <c r="DRE195"/>
      <c r="DRF195"/>
      <c r="DRG195"/>
      <c r="DRH195"/>
      <c r="DRI195"/>
      <c r="DRJ195"/>
      <c r="DRK195"/>
      <c r="DRL195"/>
      <c r="DRM195"/>
      <c r="DRN195"/>
      <c r="DRO195"/>
      <c r="DRP195"/>
      <c r="DRQ195"/>
      <c r="DRR195"/>
      <c r="DRS195"/>
      <c r="DRT195"/>
      <c r="DRU195"/>
      <c r="DRV195"/>
      <c r="DRW195"/>
      <c r="DRX195"/>
      <c r="DRY195"/>
      <c r="DRZ195"/>
      <c r="DSA195"/>
      <c r="DSB195"/>
      <c r="DSC195"/>
      <c r="DSD195"/>
      <c r="DSE195"/>
      <c r="DSF195"/>
      <c r="DSG195"/>
      <c r="DSH195"/>
      <c r="DSI195"/>
      <c r="DSJ195"/>
      <c r="DSK195"/>
      <c r="DSL195"/>
      <c r="DSM195"/>
      <c r="DSN195"/>
      <c r="DSO195"/>
      <c r="DSP195"/>
      <c r="DSQ195"/>
      <c r="DSR195"/>
      <c r="DSS195"/>
      <c r="DST195"/>
      <c r="DSU195"/>
      <c r="DSV195"/>
      <c r="DSW195"/>
      <c r="DSX195"/>
      <c r="DSY195"/>
      <c r="DSZ195"/>
      <c r="DTA195"/>
      <c r="DTB195"/>
      <c r="DTC195"/>
      <c r="DTD195"/>
      <c r="DTE195"/>
      <c r="DTF195"/>
      <c r="DTG195"/>
      <c r="DTH195"/>
      <c r="DTI195"/>
      <c r="DTJ195"/>
      <c r="DTK195"/>
      <c r="DTL195"/>
      <c r="DTM195"/>
      <c r="DTN195"/>
      <c r="DTO195"/>
      <c r="DTP195"/>
      <c r="DTQ195"/>
      <c r="DTR195"/>
      <c r="DTS195"/>
      <c r="DTT195"/>
      <c r="DTU195"/>
      <c r="DTV195"/>
      <c r="DTW195"/>
      <c r="DTX195"/>
      <c r="DTY195"/>
      <c r="DTZ195"/>
      <c r="DUA195"/>
      <c r="DUB195"/>
      <c r="DUC195"/>
      <c r="DUD195"/>
      <c r="DUE195"/>
      <c r="DUF195"/>
      <c r="DUG195"/>
      <c r="DUH195"/>
      <c r="DUI195"/>
      <c r="DUJ195"/>
      <c r="DUK195"/>
      <c r="DUL195"/>
      <c r="DUM195"/>
      <c r="DUN195"/>
      <c r="DUO195"/>
      <c r="DUP195"/>
      <c r="DUQ195"/>
      <c r="DUR195"/>
      <c r="DUS195"/>
      <c r="DUT195"/>
      <c r="DUU195"/>
      <c r="DUV195"/>
      <c r="DUW195"/>
      <c r="DUX195"/>
      <c r="DUY195"/>
      <c r="DUZ195"/>
      <c r="DVA195"/>
      <c r="DVB195"/>
      <c r="DVC195"/>
      <c r="DVD195"/>
      <c r="DVE195"/>
      <c r="DVF195"/>
      <c r="DVG195"/>
      <c r="DVH195"/>
      <c r="DVI195"/>
      <c r="DVJ195"/>
      <c r="DVK195"/>
      <c r="DVL195"/>
      <c r="DVM195"/>
      <c r="DVN195"/>
      <c r="DVO195"/>
      <c r="DVP195"/>
      <c r="DVQ195"/>
      <c r="DVR195"/>
      <c r="DVS195"/>
      <c r="DVT195"/>
      <c r="DVU195"/>
      <c r="DVV195"/>
      <c r="DVW195"/>
      <c r="DVX195"/>
      <c r="DVY195"/>
      <c r="DVZ195"/>
      <c r="DWA195"/>
      <c r="DWB195"/>
      <c r="DWC195"/>
      <c r="DWD195"/>
      <c r="DWE195"/>
      <c r="DWF195"/>
      <c r="DWG195"/>
      <c r="DWH195"/>
      <c r="DWI195"/>
      <c r="DWJ195"/>
      <c r="DWK195"/>
      <c r="DWL195"/>
      <c r="DWM195"/>
      <c r="DWN195"/>
      <c r="DWO195"/>
      <c r="DWP195"/>
      <c r="DWQ195"/>
      <c r="DWR195"/>
      <c r="DWS195"/>
      <c r="DWT195"/>
      <c r="DWU195"/>
      <c r="DWV195"/>
      <c r="DWW195"/>
      <c r="DWX195"/>
      <c r="DWY195"/>
      <c r="DWZ195"/>
      <c r="DXA195"/>
      <c r="DXB195"/>
      <c r="DXC195"/>
      <c r="DXD195"/>
      <c r="DXE195"/>
      <c r="DXF195"/>
      <c r="DXG195"/>
      <c r="DXH195"/>
      <c r="DXI195"/>
      <c r="DXJ195"/>
      <c r="DXK195"/>
      <c r="DXL195"/>
      <c r="DXM195"/>
      <c r="DXN195"/>
      <c r="DXO195"/>
      <c r="DXP195"/>
      <c r="DXQ195"/>
      <c r="DXR195"/>
      <c r="DXS195"/>
      <c r="DXT195"/>
      <c r="DXU195"/>
      <c r="DXV195"/>
      <c r="DXW195"/>
      <c r="DXX195"/>
      <c r="DXY195"/>
      <c r="DXZ195"/>
      <c r="DYA195"/>
      <c r="DYB195"/>
      <c r="DYC195"/>
      <c r="DYD195"/>
      <c r="DYE195"/>
      <c r="DYF195"/>
      <c r="DYG195"/>
      <c r="DYH195"/>
      <c r="DYI195"/>
      <c r="DYJ195"/>
      <c r="DYK195"/>
      <c r="DYL195"/>
      <c r="DYM195"/>
      <c r="DYN195"/>
      <c r="DYO195"/>
      <c r="DYP195"/>
      <c r="DYQ195"/>
      <c r="DYR195"/>
      <c r="DYS195"/>
      <c r="DYT195"/>
      <c r="DYU195"/>
      <c r="DYV195"/>
      <c r="DYW195"/>
      <c r="DYX195"/>
      <c r="DYY195"/>
      <c r="DYZ195"/>
      <c r="DZA195"/>
      <c r="DZB195"/>
      <c r="DZC195"/>
      <c r="DZD195"/>
      <c r="DZE195"/>
      <c r="DZF195"/>
      <c r="DZG195"/>
      <c r="DZH195"/>
      <c r="DZI195"/>
      <c r="DZJ195"/>
      <c r="DZK195"/>
      <c r="DZL195"/>
      <c r="DZM195"/>
      <c r="DZN195"/>
      <c r="DZO195"/>
      <c r="DZP195"/>
      <c r="DZQ195"/>
      <c r="DZR195"/>
      <c r="DZS195"/>
      <c r="DZT195"/>
      <c r="DZU195"/>
      <c r="DZV195"/>
      <c r="DZW195"/>
      <c r="DZX195"/>
      <c r="DZY195"/>
      <c r="DZZ195"/>
      <c r="EAA195"/>
      <c r="EAB195"/>
      <c r="EAC195"/>
      <c r="EAD195"/>
      <c r="EAE195"/>
      <c r="EAF195"/>
      <c r="EAG195"/>
      <c r="EAH195"/>
      <c r="EAI195"/>
      <c r="EAJ195"/>
      <c r="EAK195"/>
      <c r="EAL195"/>
      <c r="EAM195"/>
      <c r="EAN195"/>
      <c r="EAO195"/>
      <c r="EAP195"/>
      <c r="EAQ195"/>
      <c r="EAR195"/>
      <c r="EAS195"/>
      <c r="EAT195"/>
      <c r="EAU195"/>
      <c r="EAV195"/>
      <c r="EAW195"/>
      <c r="EAX195"/>
      <c r="EAY195"/>
      <c r="EAZ195"/>
      <c r="EBA195"/>
      <c r="EBB195"/>
      <c r="EBC195"/>
      <c r="EBD195"/>
      <c r="EBE195"/>
      <c r="EBF195"/>
      <c r="EBG195"/>
      <c r="EBH195"/>
      <c r="EBI195"/>
      <c r="EBJ195"/>
      <c r="EBK195"/>
      <c r="EBL195"/>
      <c r="EBM195"/>
      <c r="EBN195"/>
      <c r="EBO195"/>
      <c r="EBP195"/>
      <c r="EBQ195"/>
      <c r="EBR195"/>
      <c r="EBS195"/>
      <c r="EBT195"/>
      <c r="EBU195"/>
      <c r="EBV195"/>
      <c r="EBW195"/>
      <c r="EBX195"/>
      <c r="EBY195"/>
      <c r="EBZ195"/>
      <c r="ECA195"/>
      <c r="ECB195"/>
      <c r="ECC195"/>
      <c r="ECD195"/>
      <c r="ECE195"/>
      <c r="ECF195"/>
      <c r="ECG195"/>
      <c r="ECH195"/>
      <c r="ECI195"/>
      <c r="ECJ195"/>
      <c r="ECK195"/>
      <c r="ECL195"/>
      <c r="ECM195"/>
      <c r="ECN195"/>
      <c r="ECO195"/>
      <c r="ECP195"/>
      <c r="ECQ195"/>
      <c r="ECR195"/>
      <c r="ECS195"/>
      <c r="ECT195"/>
      <c r="ECU195"/>
      <c r="ECV195"/>
      <c r="ECW195"/>
      <c r="ECX195"/>
      <c r="ECY195"/>
      <c r="ECZ195"/>
      <c r="EDA195"/>
      <c r="EDB195"/>
      <c r="EDC195"/>
      <c r="EDD195"/>
      <c r="EDE195"/>
      <c r="EDF195"/>
      <c r="EDG195"/>
      <c r="EDH195"/>
      <c r="EDI195"/>
      <c r="EDJ195"/>
      <c r="EDK195"/>
      <c r="EDL195"/>
      <c r="EDM195"/>
      <c r="EDN195"/>
      <c r="EDO195"/>
      <c r="EDP195"/>
      <c r="EDQ195"/>
      <c r="EDR195"/>
      <c r="EDS195"/>
      <c r="EDT195"/>
      <c r="EDU195"/>
      <c r="EDV195"/>
      <c r="EDW195"/>
      <c r="EDX195"/>
      <c r="EDY195"/>
      <c r="EDZ195"/>
      <c r="EEA195"/>
      <c r="EEB195"/>
      <c r="EEC195"/>
      <c r="EED195"/>
      <c r="EEE195"/>
      <c r="EEF195"/>
      <c r="EEG195"/>
      <c r="EEH195"/>
      <c r="EEI195"/>
      <c r="EEJ195"/>
      <c r="EEK195"/>
      <c r="EEL195"/>
      <c r="EEM195"/>
      <c r="EEN195"/>
      <c r="EEO195"/>
      <c r="EEP195"/>
      <c r="EEQ195"/>
      <c r="EER195"/>
      <c r="EES195"/>
      <c r="EET195"/>
      <c r="EEU195"/>
      <c r="EEV195"/>
      <c r="EEW195"/>
      <c r="EEX195"/>
      <c r="EEY195"/>
      <c r="EEZ195"/>
      <c r="EFA195"/>
      <c r="EFB195"/>
      <c r="EFC195"/>
      <c r="EFD195"/>
      <c r="EFE195"/>
      <c r="EFF195"/>
      <c r="EFG195"/>
      <c r="EFH195"/>
      <c r="EFI195"/>
      <c r="EFJ195"/>
      <c r="EFK195"/>
      <c r="EFL195"/>
      <c r="EFM195"/>
      <c r="EFN195"/>
      <c r="EFO195"/>
      <c r="EFP195"/>
      <c r="EFQ195"/>
      <c r="EFR195"/>
      <c r="EFS195"/>
      <c r="EFT195"/>
      <c r="EFU195"/>
      <c r="EFV195"/>
      <c r="EFW195"/>
      <c r="EFX195"/>
      <c r="EFY195"/>
      <c r="EFZ195"/>
      <c r="EGA195"/>
      <c r="EGB195"/>
      <c r="EGC195"/>
      <c r="EGD195"/>
      <c r="EGE195"/>
      <c r="EGF195"/>
      <c r="EGG195"/>
      <c r="EGH195"/>
      <c r="EGI195"/>
      <c r="EGJ195"/>
      <c r="EGK195"/>
      <c r="EGL195"/>
      <c r="EGM195"/>
      <c r="EGN195"/>
      <c r="EGO195"/>
      <c r="EGP195"/>
      <c r="EGQ195"/>
      <c r="EGR195"/>
      <c r="EGS195"/>
      <c r="EGT195"/>
      <c r="EGU195"/>
      <c r="EGV195"/>
      <c r="EGW195"/>
      <c r="EGX195"/>
      <c r="EGY195"/>
      <c r="EGZ195"/>
      <c r="EHA195"/>
      <c r="EHB195"/>
      <c r="EHC195"/>
      <c r="EHD195"/>
      <c r="EHE195"/>
      <c r="EHF195"/>
      <c r="EHG195"/>
      <c r="EHH195"/>
      <c r="EHI195"/>
      <c r="EHJ195"/>
      <c r="EHK195"/>
      <c r="EHL195"/>
      <c r="EHM195"/>
      <c r="EHN195"/>
      <c r="EHO195"/>
      <c r="EHP195"/>
      <c r="EHQ195"/>
      <c r="EHR195"/>
      <c r="EHS195"/>
      <c r="EHT195"/>
      <c r="EHU195"/>
      <c r="EHV195"/>
      <c r="EHW195"/>
      <c r="EHX195"/>
      <c r="EHY195"/>
      <c r="EHZ195"/>
      <c r="EIA195"/>
      <c r="EIB195"/>
      <c r="EIC195"/>
      <c r="EID195"/>
      <c r="EIE195"/>
      <c r="EIF195"/>
      <c r="EIG195"/>
      <c r="EIH195"/>
      <c r="EII195"/>
      <c r="EIJ195"/>
      <c r="EIK195"/>
      <c r="EIL195"/>
      <c r="EIM195"/>
      <c r="EIN195"/>
      <c r="EIO195"/>
      <c r="EIP195"/>
      <c r="EIQ195"/>
      <c r="EIR195"/>
      <c r="EIS195"/>
      <c r="EIT195"/>
      <c r="EIU195"/>
      <c r="EIV195"/>
      <c r="EIW195"/>
      <c r="EIX195"/>
      <c r="EIY195"/>
      <c r="EIZ195"/>
      <c r="EJA195"/>
      <c r="EJB195"/>
      <c r="EJC195"/>
      <c r="EJD195"/>
      <c r="EJE195"/>
      <c r="EJF195"/>
      <c r="EJG195"/>
      <c r="EJH195"/>
      <c r="EJI195"/>
      <c r="EJJ195"/>
      <c r="EJK195"/>
      <c r="EJL195"/>
      <c r="EJM195"/>
      <c r="EJN195"/>
      <c r="EJO195"/>
      <c r="EJP195"/>
      <c r="EJQ195"/>
      <c r="EJR195"/>
      <c r="EJS195"/>
      <c r="EJT195"/>
      <c r="EJU195"/>
      <c r="EJV195"/>
      <c r="EJW195"/>
      <c r="EJX195"/>
      <c r="EJY195"/>
      <c r="EJZ195"/>
      <c r="EKA195"/>
      <c r="EKB195"/>
      <c r="EKC195"/>
      <c r="EKD195"/>
      <c r="EKE195"/>
      <c r="EKF195"/>
      <c r="EKG195"/>
      <c r="EKH195"/>
      <c r="EKI195"/>
      <c r="EKJ195"/>
      <c r="EKK195"/>
      <c r="EKL195"/>
      <c r="EKM195"/>
      <c r="EKN195"/>
      <c r="EKO195"/>
      <c r="EKP195"/>
      <c r="EKQ195"/>
      <c r="EKR195"/>
      <c r="EKS195"/>
      <c r="EKT195"/>
      <c r="EKU195"/>
      <c r="EKV195"/>
      <c r="EKW195"/>
      <c r="EKX195"/>
      <c r="EKY195"/>
      <c r="EKZ195"/>
      <c r="ELA195"/>
      <c r="ELB195"/>
      <c r="ELC195"/>
      <c r="ELD195"/>
      <c r="ELE195"/>
      <c r="ELF195"/>
      <c r="ELG195"/>
      <c r="ELH195"/>
      <c r="ELI195"/>
      <c r="ELJ195"/>
      <c r="ELK195"/>
      <c r="ELL195"/>
      <c r="ELM195"/>
      <c r="ELN195"/>
      <c r="ELO195"/>
      <c r="ELP195"/>
      <c r="ELQ195"/>
      <c r="ELR195"/>
      <c r="ELS195"/>
      <c r="ELT195"/>
      <c r="ELU195"/>
      <c r="ELV195"/>
      <c r="ELW195"/>
      <c r="ELX195"/>
      <c r="ELY195"/>
      <c r="ELZ195"/>
      <c r="EMA195"/>
      <c r="EMB195"/>
      <c r="EMC195"/>
      <c r="EMD195"/>
      <c r="EME195"/>
      <c r="EMF195"/>
      <c r="EMG195"/>
      <c r="EMH195"/>
      <c r="EMI195"/>
      <c r="EMJ195"/>
      <c r="EMK195"/>
      <c r="EML195"/>
      <c r="EMM195"/>
      <c r="EMN195"/>
      <c r="EMO195"/>
      <c r="EMP195"/>
      <c r="EMQ195"/>
      <c r="EMR195"/>
      <c r="EMS195"/>
      <c r="EMT195"/>
      <c r="EMU195"/>
      <c r="EMV195"/>
      <c r="EMW195"/>
      <c r="EMX195"/>
      <c r="EMY195"/>
      <c r="EMZ195"/>
      <c r="ENA195"/>
      <c r="ENB195"/>
      <c r="ENC195"/>
      <c r="END195"/>
      <c r="ENE195"/>
      <c r="ENF195"/>
      <c r="ENG195"/>
      <c r="ENH195"/>
      <c r="ENI195"/>
      <c r="ENJ195"/>
      <c r="ENK195"/>
      <c r="ENL195"/>
      <c r="ENM195"/>
      <c r="ENN195"/>
      <c r="ENO195"/>
      <c r="ENP195"/>
      <c r="ENQ195"/>
      <c r="ENR195"/>
      <c r="ENS195"/>
      <c r="ENT195"/>
      <c r="ENU195"/>
      <c r="ENV195"/>
      <c r="ENW195"/>
      <c r="ENX195"/>
      <c r="ENY195"/>
      <c r="ENZ195"/>
      <c r="EOA195"/>
      <c r="EOB195"/>
      <c r="EOC195"/>
      <c r="EOD195"/>
      <c r="EOE195"/>
      <c r="EOF195"/>
      <c r="EOG195"/>
      <c r="EOH195"/>
      <c r="EOI195"/>
      <c r="EOJ195"/>
      <c r="EOK195"/>
      <c r="EOL195"/>
      <c r="EOM195"/>
      <c r="EON195"/>
      <c r="EOO195"/>
      <c r="EOP195"/>
      <c r="EOQ195"/>
      <c r="EOR195"/>
      <c r="EOS195"/>
      <c r="EOT195"/>
      <c r="EOU195"/>
      <c r="EOV195"/>
      <c r="EOW195"/>
      <c r="EOX195"/>
      <c r="EOY195"/>
      <c r="EOZ195"/>
      <c r="EPA195"/>
      <c r="EPB195"/>
      <c r="EPC195"/>
      <c r="EPD195"/>
      <c r="EPE195"/>
      <c r="EPF195"/>
      <c r="EPG195"/>
      <c r="EPH195"/>
      <c r="EPI195"/>
      <c r="EPJ195"/>
      <c r="EPK195"/>
      <c r="EPL195"/>
      <c r="EPM195"/>
      <c r="EPN195"/>
      <c r="EPO195"/>
      <c r="EPP195"/>
      <c r="EPQ195"/>
      <c r="EPR195"/>
      <c r="EPS195"/>
      <c r="EPT195"/>
      <c r="EPU195"/>
      <c r="EPV195"/>
      <c r="EPW195"/>
      <c r="EPX195"/>
      <c r="EPY195"/>
      <c r="EPZ195"/>
      <c r="EQA195"/>
      <c r="EQB195"/>
      <c r="EQC195"/>
      <c r="EQD195"/>
      <c r="EQE195"/>
      <c r="EQF195"/>
      <c r="EQG195"/>
      <c r="EQH195"/>
      <c r="EQI195"/>
      <c r="EQJ195"/>
      <c r="EQK195"/>
      <c r="EQL195"/>
      <c r="EQM195"/>
      <c r="EQN195"/>
      <c r="EQO195"/>
      <c r="EQP195"/>
      <c r="EQQ195"/>
      <c r="EQR195"/>
      <c r="EQS195"/>
      <c r="EQT195"/>
      <c r="EQU195"/>
      <c r="EQV195"/>
      <c r="EQW195"/>
      <c r="EQX195"/>
      <c r="EQY195"/>
      <c r="EQZ195"/>
      <c r="ERA195"/>
      <c r="ERB195"/>
      <c r="ERC195"/>
      <c r="ERD195"/>
      <c r="ERE195"/>
      <c r="ERF195"/>
      <c r="ERG195"/>
      <c r="ERH195"/>
      <c r="ERI195"/>
      <c r="ERJ195"/>
      <c r="ERK195"/>
      <c r="ERL195"/>
      <c r="ERM195"/>
      <c r="ERN195"/>
      <c r="ERO195"/>
      <c r="ERP195"/>
      <c r="ERQ195"/>
      <c r="ERR195"/>
      <c r="ERS195"/>
      <c r="ERT195"/>
      <c r="ERU195"/>
      <c r="ERV195"/>
      <c r="ERW195"/>
      <c r="ERX195"/>
      <c r="ERY195"/>
      <c r="ERZ195"/>
      <c r="ESA195"/>
      <c r="ESB195"/>
      <c r="ESC195"/>
      <c r="ESD195"/>
      <c r="ESE195"/>
      <c r="ESF195"/>
      <c r="ESG195"/>
      <c r="ESH195"/>
      <c r="ESI195"/>
      <c r="ESJ195"/>
      <c r="ESK195"/>
      <c r="ESL195"/>
      <c r="ESM195"/>
      <c r="ESN195"/>
      <c r="ESO195"/>
      <c r="ESP195"/>
      <c r="ESQ195"/>
      <c r="ESR195"/>
      <c r="ESS195"/>
      <c r="EST195"/>
      <c r="ESU195"/>
      <c r="ESV195"/>
      <c r="ESW195"/>
      <c r="ESX195"/>
      <c r="ESY195"/>
      <c r="ESZ195"/>
      <c r="ETA195"/>
      <c r="ETB195"/>
      <c r="ETC195"/>
      <c r="ETD195"/>
      <c r="ETE195"/>
      <c r="ETF195"/>
      <c r="ETG195"/>
      <c r="ETH195"/>
      <c r="ETI195"/>
      <c r="ETJ195"/>
      <c r="ETK195"/>
      <c r="ETL195"/>
      <c r="ETM195"/>
      <c r="ETN195"/>
      <c r="ETO195"/>
      <c r="ETP195"/>
      <c r="ETQ195"/>
      <c r="ETR195"/>
      <c r="ETS195"/>
      <c r="ETT195"/>
      <c r="ETU195"/>
      <c r="ETV195"/>
      <c r="ETW195"/>
      <c r="ETX195"/>
      <c r="ETY195"/>
      <c r="ETZ195"/>
      <c r="EUA195"/>
      <c r="EUB195"/>
      <c r="EUC195"/>
      <c r="EUD195"/>
      <c r="EUE195"/>
      <c r="EUF195"/>
      <c r="EUG195"/>
      <c r="EUH195"/>
      <c r="EUI195"/>
      <c r="EUJ195"/>
      <c r="EUK195"/>
      <c r="EUL195"/>
      <c r="EUM195"/>
      <c r="EUN195"/>
      <c r="EUO195"/>
      <c r="EUP195"/>
      <c r="EUQ195"/>
      <c r="EUR195"/>
      <c r="EUS195"/>
      <c r="EUT195"/>
      <c r="EUU195"/>
      <c r="EUV195"/>
      <c r="EUW195"/>
      <c r="EUX195"/>
      <c r="EUY195"/>
      <c r="EUZ195"/>
      <c r="EVA195"/>
      <c r="EVB195"/>
      <c r="EVC195"/>
      <c r="EVD195"/>
      <c r="EVE195"/>
      <c r="EVF195"/>
      <c r="EVG195"/>
      <c r="EVH195"/>
      <c r="EVI195"/>
      <c r="EVJ195"/>
      <c r="EVK195"/>
      <c r="EVL195"/>
      <c r="EVM195"/>
      <c r="EVN195"/>
      <c r="EVO195"/>
      <c r="EVP195"/>
      <c r="EVQ195"/>
      <c r="EVR195"/>
      <c r="EVS195"/>
      <c r="EVT195"/>
      <c r="EVU195"/>
      <c r="EVV195"/>
      <c r="EVW195"/>
      <c r="EVX195"/>
      <c r="EVY195"/>
      <c r="EVZ195"/>
      <c r="EWA195"/>
      <c r="EWB195"/>
      <c r="EWC195"/>
      <c r="EWD195"/>
      <c r="EWE195"/>
      <c r="EWF195"/>
      <c r="EWG195"/>
      <c r="EWH195"/>
      <c r="EWI195"/>
      <c r="EWJ195"/>
      <c r="EWK195"/>
      <c r="EWL195"/>
      <c r="EWM195"/>
      <c r="EWN195"/>
      <c r="EWO195"/>
      <c r="EWP195"/>
      <c r="EWQ195"/>
      <c r="EWR195"/>
      <c r="EWS195"/>
      <c r="EWT195"/>
      <c r="EWU195"/>
      <c r="EWV195"/>
      <c r="EWW195"/>
      <c r="EWX195"/>
      <c r="EWY195"/>
      <c r="EWZ195"/>
      <c r="EXA195"/>
      <c r="EXB195"/>
      <c r="EXC195"/>
      <c r="EXD195"/>
      <c r="EXE195"/>
      <c r="EXF195"/>
      <c r="EXG195"/>
      <c r="EXH195"/>
      <c r="EXI195"/>
      <c r="EXJ195"/>
      <c r="EXK195"/>
      <c r="EXL195"/>
      <c r="EXM195"/>
      <c r="EXN195"/>
      <c r="EXO195"/>
      <c r="EXP195"/>
      <c r="EXQ195"/>
      <c r="EXR195"/>
      <c r="EXS195"/>
      <c r="EXT195"/>
      <c r="EXU195"/>
      <c r="EXV195"/>
      <c r="EXW195"/>
      <c r="EXX195"/>
      <c r="EXY195"/>
      <c r="EXZ195"/>
      <c r="EYA195"/>
      <c r="EYB195"/>
      <c r="EYC195"/>
      <c r="EYD195"/>
      <c r="EYE195"/>
      <c r="EYF195"/>
      <c r="EYG195"/>
      <c r="EYH195"/>
      <c r="EYI195"/>
      <c r="EYJ195"/>
      <c r="EYK195"/>
      <c r="EYL195"/>
      <c r="EYM195"/>
      <c r="EYN195"/>
      <c r="EYO195"/>
      <c r="EYP195"/>
      <c r="EYQ195"/>
      <c r="EYR195"/>
      <c r="EYS195"/>
      <c r="EYT195"/>
      <c r="EYU195"/>
      <c r="EYV195"/>
      <c r="EYW195"/>
      <c r="EYX195"/>
      <c r="EYY195"/>
      <c r="EYZ195"/>
      <c r="EZA195"/>
      <c r="EZB195"/>
      <c r="EZC195"/>
      <c r="EZD195"/>
      <c r="EZE195"/>
      <c r="EZF195"/>
      <c r="EZG195"/>
      <c r="EZH195"/>
      <c r="EZI195"/>
      <c r="EZJ195"/>
      <c r="EZK195"/>
      <c r="EZL195"/>
      <c r="EZM195"/>
      <c r="EZN195"/>
      <c r="EZO195"/>
      <c r="EZP195"/>
      <c r="EZQ195"/>
      <c r="EZR195"/>
      <c r="EZS195"/>
      <c r="EZT195"/>
      <c r="EZU195"/>
      <c r="EZV195"/>
      <c r="EZW195"/>
      <c r="EZX195"/>
      <c r="EZY195"/>
      <c r="EZZ195"/>
      <c r="FAA195"/>
      <c r="FAB195"/>
      <c r="FAC195"/>
      <c r="FAD195"/>
      <c r="FAE195"/>
      <c r="FAF195"/>
      <c r="FAG195"/>
      <c r="FAH195"/>
      <c r="FAI195"/>
      <c r="FAJ195"/>
      <c r="FAK195"/>
      <c r="FAL195"/>
      <c r="FAM195"/>
      <c r="FAN195"/>
      <c r="FAO195"/>
      <c r="FAP195"/>
      <c r="FAQ195"/>
      <c r="FAR195"/>
      <c r="FAS195"/>
      <c r="FAT195"/>
      <c r="FAU195"/>
      <c r="FAV195"/>
      <c r="FAW195"/>
      <c r="FAX195"/>
      <c r="FAY195"/>
      <c r="FAZ195"/>
      <c r="FBA195"/>
      <c r="FBB195"/>
      <c r="FBC195"/>
      <c r="FBD195"/>
      <c r="FBE195"/>
      <c r="FBF195"/>
      <c r="FBG195"/>
      <c r="FBH195"/>
      <c r="FBI195"/>
      <c r="FBJ195"/>
      <c r="FBK195"/>
      <c r="FBL195"/>
      <c r="FBM195"/>
      <c r="FBN195"/>
      <c r="FBO195"/>
      <c r="FBP195"/>
      <c r="FBQ195"/>
      <c r="FBR195"/>
      <c r="FBS195"/>
      <c r="FBT195"/>
      <c r="FBU195"/>
      <c r="FBV195"/>
      <c r="FBW195"/>
      <c r="FBX195"/>
      <c r="FBY195"/>
      <c r="FBZ195"/>
      <c r="FCA195"/>
      <c r="FCB195"/>
      <c r="FCC195"/>
      <c r="FCD195"/>
      <c r="FCE195"/>
      <c r="FCF195"/>
      <c r="FCG195"/>
      <c r="FCH195"/>
      <c r="FCI195"/>
      <c r="FCJ195"/>
      <c r="FCK195"/>
      <c r="FCL195"/>
      <c r="FCM195"/>
      <c r="FCN195"/>
      <c r="FCO195"/>
      <c r="FCP195"/>
      <c r="FCQ195"/>
      <c r="FCR195"/>
      <c r="FCS195"/>
      <c r="FCT195"/>
      <c r="FCU195"/>
      <c r="FCV195"/>
      <c r="FCW195"/>
      <c r="FCX195"/>
      <c r="FCY195"/>
      <c r="FCZ195"/>
      <c r="FDA195"/>
      <c r="FDB195"/>
      <c r="FDC195"/>
      <c r="FDD195"/>
      <c r="FDE195"/>
      <c r="FDF195"/>
      <c r="FDG195"/>
      <c r="FDH195"/>
      <c r="FDI195"/>
      <c r="FDJ195"/>
      <c r="FDK195"/>
      <c r="FDL195"/>
      <c r="FDM195"/>
      <c r="FDN195"/>
      <c r="FDO195"/>
      <c r="FDP195"/>
      <c r="FDQ195"/>
      <c r="FDR195"/>
      <c r="FDS195"/>
      <c r="FDT195"/>
      <c r="FDU195"/>
      <c r="FDV195"/>
      <c r="FDW195"/>
      <c r="FDX195"/>
      <c r="FDY195"/>
      <c r="FDZ195"/>
      <c r="FEA195"/>
      <c r="FEB195"/>
      <c r="FEC195"/>
      <c r="FED195"/>
      <c r="FEE195"/>
      <c r="FEF195"/>
      <c r="FEG195"/>
      <c r="FEH195"/>
      <c r="FEI195"/>
      <c r="FEJ195"/>
      <c r="FEK195"/>
      <c r="FEL195"/>
      <c r="FEM195"/>
      <c r="FEN195"/>
      <c r="FEO195"/>
      <c r="FEP195"/>
      <c r="FEQ195"/>
      <c r="FER195"/>
      <c r="FES195"/>
      <c r="FET195"/>
      <c r="FEU195"/>
      <c r="FEV195"/>
      <c r="FEW195"/>
      <c r="FEX195"/>
      <c r="FEY195"/>
      <c r="FEZ195"/>
      <c r="FFA195"/>
      <c r="FFB195"/>
      <c r="FFC195"/>
      <c r="FFD195"/>
      <c r="FFE195"/>
      <c r="FFF195"/>
      <c r="FFG195"/>
      <c r="FFH195"/>
      <c r="FFI195"/>
      <c r="FFJ195"/>
      <c r="FFK195"/>
      <c r="FFL195"/>
      <c r="FFM195"/>
      <c r="FFN195"/>
      <c r="FFO195"/>
      <c r="FFP195"/>
      <c r="FFQ195"/>
      <c r="FFR195"/>
      <c r="FFS195"/>
      <c r="FFT195"/>
      <c r="FFU195"/>
      <c r="FFV195"/>
      <c r="FFW195"/>
      <c r="FFX195"/>
      <c r="FFY195"/>
      <c r="FFZ195"/>
      <c r="FGA195"/>
      <c r="FGB195"/>
      <c r="FGC195"/>
      <c r="FGD195"/>
      <c r="FGE195"/>
      <c r="FGF195"/>
      <c r="FGG195"/>
      <c r="FGH195"/>
      <c r="FGI195"/>
      <c r="FGJ195"/>
      <c r="FGK195"/>
      <c r="FGL195"/>
      <c r="FGM195"/>
      <c r="FGN195"/>
      <c r="FGO195"/>
      <c r="FGP195"/>
      <c r="FGQ195"/>
      <c r="FGR195"/>
      <c r="FGS195"/>
      <c r="FGT195"/>
      <c r="FGU195"/>
      <c r="FGV195"/>
      <c r="FGW195"/>
      <c r="FGX195"/>
      <c r="FGY195"/>
      <c r="FGZ195"/>
      <c r="FHA195"/>
      <c r="FHB195"/>
      <c r="FHC195"/>
      <c r="FHD195"/>
      <c r="FHE195"/>
      <c r="FHF195"/>
      <c r="FHG195"/>
      <c r="FHH195"/>
      <c r="FHI195"/>
      <c r="FHJ195"/>
      <c r="FHK195"/>
      <c r="FHL195"/>
      <c r="FHM195"/>
      <c r="FHN195"/>
      <c r="FHO195"/>
      <c r="FHP195"/>
      <c r="FHQ195"/>
      <c r="FHR195"/>
      <c r="FHS195"/>
      <c r="FHT195"/>
      <c r="FHU195"/>
      <c r="FHV195"/>
      <c r="FHW195"/>
      <c r="FHX195"/>
      <c r="FHY195"/>
      <c r="FHZ195"/>
      <c r="FIA195"/>
      <c r="FIB195"/>
      <c r="FIC195"/>
      <c r="FID195"/>
      <c r="FIE195"/>
      <c r="FIF195"/>
      <c r="FIG195"/>
      <c r="FIH195"/>
      <c r="FII195"/>
      <c r="FIJ195"/>
      <c r="FIK195"/>
      <c r="FIL195"/>
      <c r="FIM195"/>
      <c r="FIN195"/>
      <c r="FIO195"/>
      <c r="FIP195"/>
      <c r="FIQ195"/>
      <c r="FIR195"/>
      <c r="FIS195"/>
      <c r="FIT195"/>
      <c r="FIU195"/>
      <c r="FIV195"/>
      <c r="FIW195"/>
      <c r="FIX195"/>
      <c r="FIY195"/>
      <c r="FIZ195"/>
      <c r="FJA195"/>
      <c r="FJB195"/>
      <c r="FJC195"/>
      <c r="FJD195"/>
      <c r="FJE195"/>
      <c r="FJF195"/>
      <c r="FJG195"/>
      <c r="FJH195"/>
      <c r="FJI195"/>
      <c r="FJJ195"/>
      <c r="FJK195"/>
      <c r="FJL195"/>
      <c r="FJM195"/>
      <c r="FJN195"/>
      <c r="FJO195"/>
      <c r="FJP195"/>
      <c r="FJQ195"/>
      <c r="FJR195"/>
      <c r="FJS195"/>
      <c r="FJT195"/>
      <c r="FJU195"/>
      <c r="FJV195"/>
      <c r="FJW195"/>
      <c r="FJX195"/>
      <c r="FJY195"/>
      <c r="FJZ195"/>
      <c r="FKA195"/>
      <c r="FKB195"/>
      <c r="FKC195"/>
      <c r="FKD195"/>
      <c r="FKE195"/>
      <c r="FKF195"/>
      <c r="FKG195"/>
      <c r="FKH195"/>
      <c r="FKI195"/>
      <c r="FKJ195"/>
      <c r="FKK195"/>
      <c r="FKL195"/>
      <c r="FKM195"/>
      <c r="FKN195"/>
      <c r="FKO195"/>
      <c r="FKP195"/>
      <c r="FKQ195"/>
      <c r="FKR195"/>
      <c r="FKS195"/>
      <c r="FKT195"/>
      <c r="FKU195"/>
      <c r="FKV195"/>
      <c r="FKW195"/>
      <c r="FKX195"/>
      <c r="FKY195"/>
      <c r="FKZ195"/>
      <c r="FLA195"/>
      <c r="FLB195"/>
      <c r="FLC195"/>
      <c r="FLD195"/>
      <c r="FLE195"/>
      <c r="FLF195"/>
      <c r="FLG195"/>
      <c r="FLH195"/>
      <c r="FLI195"/>
      <c r="FLJ195"/>
      <c r="FLK195"/>
      <c r="FLL195"/>
      <c r="FLM195"/>
      <c r="FLN195"/>
      <c r="FLO195"/>
      <c r="FLP195"/>
      <c r="FLQ195"/>
      <c r="FLR195"/>
      <c r="FLS195"/>
      <c r="FLT195"/>
      <c r="FLU195"/>
      <c r="FLV195"/>
      <c r="FLW195"/>
      <c r="FLX195"/>
      <c r="FLY195"/>
      <c r="FLZ195"/>
      <c r="FMA195"/>
      <c r="FMB195"/>
      <c r="FMC195"/>
      <c r="FMD195"/>
      <c r="FME195"/>
      <c r="FMF195"/>
      <c r="FMG195"/>
      <c r="FMH195"/>
      <c r="FMI195"/>
      <c r="FMJ195"/>
      <c r="FMK195"/>
      <c r="FML195"/>
      <c r="FMM195"/>
      <c r="FMN195"/>
      <c r="FMO195"/>
      <c r="FMP195"/>
      <c r="FMQ195"/>
      <c r="FMR195"/>
      <c r="FMS195"/>
      <c r="FMT195"/>
      <c r="FMU195"/>
      <c r="FMV195"/>
      <c r="FMW195"/>
      <c r="FMX195"/>
      <c r="FMY195"/>
      <c r="FMZ195"/>
      <c r="FNA195"/>
      <c r="FNB195"/>
      <c r="FNC195"/>
      <c r="FND195"/>
      <c r="FNE195"/>
      <c r="FNF195"/>
      <c r="FNG195"/>
      <c r="FNH195"/>
      <c r="FNI195"/>
      <c r="FNJ195"/>
      <c r="FNK195"/>
      <c r="FNL195"/>
      <c r="FNM195"/>
      <c r="FNN195"/>
      <c r="FNO195"/>
      <c r="FNP195"/>
      <c r="FNQ195"/>
      <c r="FNR195"/>
      <c r="FNS195"/>
      <c r="FNT195"/>
      <c r="FNU195"/>
      <c r="FNV195"/>
      <c r="FNW195"/>
      <c r="FNX195"/>
      <c r="FNY195"/>
      <c r="FNZ195"/>
      <c r="FOA195"/>
      <c r="FOB195"/>
      <c r="FOC195"/>
      <c r="FOD195"/>
      <c r="FOE195"/>
      <c r="FOF195"/>
      <c r="FOG195"/>
      <c r="FOH195"/>
      <c r="FOI195"/>
      <c r="FOJ195"/>
      <c r="FOK195"/>
      <c r="FOL195"/>
      <c r="FOM195"/>
      <c r="FON195"/>
      <c r="FOO195"/>
      <c r="FOP195"/>
      <c r="FOQ195"/>
      <c r="FOR195"/>
      <c r="FOS195"/>
      <c r="FOT195"/>
      <c r="FOU195"/>
      <c r="FOV195"/>
      <c r="FOW195"/>
      <c r="FOX195"/>
      <c r="FOY195"/>
      <c r="FOZ195"/>
      <c r="FPA195"/>
      <c r="FPB195"/>
      <c r="FPC195"/>
      <c r="FPD195"/>
      <c r="FPE195"/>
      <c r="FPF195"/>
      <c r="FPG195"/>
      <c r="FPH195"/>
      <c r="FPI195"/>
      <c r="FPJ195"/>
      <c r="FPK195"/>
      <c r="FPL195"/>
      <c r="FPM195"/>
      <c r="FPN195"/>
      <c r="FPO195"/>
      <c r="FPP195"/>
      <c r="FPQ195"/>
      <c r="FPR195"/>
      <c r="FPS195"/>
      <c r="FPT195"/>
      <c r="FPU195"/>
      <c r="FPV195"/>
      <c r="FPW195"/>
      <c r="FPX195"/>
      <c r="FPY195"/>
      <c r="FPZ195"/>
      <c r="FQA195"/>
      <c r="FQB195"/>
      <c r="FQC195"/>
      <c r="FQD195"/>
      <c r="FQE195"/>
      <c r="FQF195"/>
      <c r="FQG195"/>
      <c r="FQH195"/>
      <c r="FQI195"/>
      <c r="FQJ195"/>
      <c r="FQK195"/>
      <c r="FQL195"/>
      <c r="FQM195"/>
      <c r="FQN195"/>
      <c r="FQO195"/>
      <c r="FQP195"/>
      <c r="FQQ195"/>
      <c r="FQR195"/>
      <c r="FQS195"/>
      <c r="FQT195"/>
      <c r="FQU195"/>
      <c r="FQV195"/>
      <c r="FQW195"/>
      <c r="FQX195"/>
      <c r="FQY195"/>
      <c r="FQZ195"/>
      <c r="FRA195"/>
      <c r="FRB195"/>
      <c r="FRC195"/>
      <c r="FRD195"/>
      <c r="FRE195"/>
      <c r="FRF195"/>
      <c r="FRG195"/>
      <c r="FRH195"/>
      <c r="FRI195"/>
      <c r="FRJ195"/>
      <c r="FRK195"/>
      <c r="FRL195"/>
      <c r="FRM195"/>
      <c r="FRN195"/>
      <c r="FRO195"/>
      <c r="FRP195"/>
      <c r="FRQ195"/>
      <c r="FRR195"/>
      <c r="FRS195"/>
      <c r="FRT195"/>
      <c r="FRU195"/>
      <c r="FRV195"/>
      <c r="FRW195"/>
      <c r="FRX195"/>
      <c r="FRY195"/>
      <c r="FRZ195"/>
      <c r="FSA195"/>
      <c r="FSB195"/>
      <c r="FSC195"/>
      <c r="FSD195"/>
      <c r="FSE195"/>
      <c r="FSF195"/>
      <c r="FSG195"/>
      <c r="FSH195"/>
      <c r="FSI195"/>
      <c r="FSJ195"/>
      <c r="FSK195"/>
      <c r="FSL195"/>
      <c r="FSM195"/>
      <c r="FSN195"/>
      <c r="FSO195"/>
      <c r="FSP195"/>
      <c r="FSQ195"/>
      <c r="FSR195"/>
      <c r="FSS195"/>
      <c r="FST195"/>
      <c r="FSU195"/>
      <c r="FSV195"/>
      <c r="FSW195"/>
      <c r="FSX195"/>
      <c r="FSY195"/>
      <c r="FSZ195"/>
      <c r="FTA195"/>
      <c r="FTB195"/>
      <c r="FTC195"/>
      <c r="FTD195"/>
      <c r="FTE195"/>
      <c r="FTF195"/>
      <c r="FTG195"/>
      <c r="FTH195"/>
      <c r="FTI195"/>
      <c r="FTJ195"/>
      <c r="FTK195"/>
      <c r="FTL195"/>
      <c r="FTM195"/>
      <c r="FTN195"/>
      <c r="FTO195"/>
      <c r="FTP195"/>
      <c r="FTQ195"/>
      <c r="FTR195"/>
      <c r="FTS195"/>
      <c r="FTT195"/>
      <c r="FTU195"/>
      <c r="FTV195"/>
      <c r="FTW195"/>
      <c r="FTX195"/>
      <c r="FTY195"/>
      <c r="FTZ195"/>
      <c r="FUA195"/>
      <c r="FUB195"/>
      <c r="FUC195"/>
      <c r="FUD195"/>
      <c r="FUE195"/>
      <c r="FUF195"/>
      <c r="FUG195"/>
      <c r="FUH195"/>
      <c r="FUI195"/>
      <c r="FUJ195"/>
      <c r="FUK195"/>
      <c r="FUL195"/>
      <c r="FUM195"/>
      <c r="FUN195"/>
      <c r="FUO195"/>
      <c r="FUP195"/>
      <c r="FUQ195"/>
      <c r="FUR195"/>
      <c r="FUS195"/>
      <c r="FUT195"/>
      <c r="FUU195"/>
      <c r="FUV195"/>
      <c r="FUW195"/>
      <c r="FUX195"/>
      <c r="FUY195"/>
      <c r="FUZ195"/>
      <c r="FVA195"/>
      <c r="FVB195"/>
      <c r="FVC195"/>
      <c r="FVD195"/>
      <c r="FVE195"/>
      <c r="FVF195"/>
      <c r="FVG195"/>
      <c r="FVH195"/>
      <c r="FVI195"/>
      <c r="FVJ195"/>
      <c r="FVK195"/>
      <c r="FVL195"/>
      <c r="FVM195"/>
      <c r="FVN195"/>
      <c r="FVO195"/>
      <c r="FVP195"/>
      <c r="FVQ195"/>
      <c r="FVR195"/>
      <c r="FVS195"/>
      <c r="FVT195"/>
      <c r="FVU195"/>
      <c r="FVV195"/>
      <c r="FVW195"/>
      <c r="FVX195"/>
      <c r="FVY195"/>
      <c r="FVZ195"/>
      <c r="FWA195"/>
      <c r="FWB195"/>
      <c r="FWC195"/>
      <c r="FWD195"/>
      <c r="FWE195"/>
      <c r="FWF195"/>
      <c r="FWG195"/>
      <c r="FWH195"/>
      <c r="FWI195"/>
      <c r="FWJ195"/>
      <c r="FWK195"/>
      <c r="FWL195"/>
      <c r="FWM195"/>
      <c r="FWN195"/>
      <c r="FWO195"/>
      <c r="FWP195"/>
      <c r="FWQ195"/>
      <c r="FWR195"/>
      <c r="FWS195"/>
      <c r="FWT195"/>
      <c r="FWU195"/>
      <c r="FWV195"/>
      <c r="FWW195"/>
      <c r="FWX195"/>
      <c r="FWY195"/>
      <c r="FWZ195"/>
      <c r="FXA195"/>
      <c r="FXB195"/>
      <c r="FXC195"/>
      <c r="FXD195"/>
      <c r="FXE195"/>
      <c r="FXF195"/>
      <c r="FXG195"/>
      <c r="FXH195"/>
      <c r="FXI195"/>
      <c r="FXJ195"/>
      <c r="FXK195"/>
      <c r="FXL195"/>
      <c r="FXM195"/>
      <c r="FXN195"/>
      <c r="FXO195"/>
      <c r="FXP195"/>
      <c r="FXQ195"/>
      <c r="FXR195"/>
      <c r="FXS195"/>
      <c r="FXT195"/>
      <c r="FXU195"/>
      <c r="FXV195"/>
      <c r="FXW195"/>
      <c r="FXX195"/>
      <c r="FXY195"/>
      <c r="FXZ195"/>
      <c r="FYA195"/>
      <c r="FYB195"/>
      <c r="FYC195"/>
      <c r="FYD195"/>
      <c r="FYE195"/>
      <c r="FYF195"/>
      <c r="FYG195"/>
      <c r="FYH195"/>
      <c r="FYI195"/>
      <c r="FYJ195"/>
      <c r="FYK195"/>
      <c r="FYL195"/>
      <c r="FYM195"/>
      <c r="FYN195"/>
      <c r="FYO195"/>
      <c r="FYP195"/>
      <c r="FYQ195"/>
      <c r="FYR195"/>
      <c r="FYS195"/>
      <c r="FYT195"/>
      <c r="FYU195"/>
      <c r="FYV195"/>
      <c r="FYW195"/>
      <c r="FYX195"/>
      <c r="FYY195"/>
      <c r="FYZ195"/>
      <c r="FZA195"/>
      <c r="FZB195"/>
      <c r="FZC195"/>
      <c r="FZD195"/>
      <c r="FZE195"/>
      <c r="FZF195"/>
      <c r="FZG195"/>
      <c r="FZH195"/>
      <c r="FZI195"/>
      <c r="FZJ195"/>
      <c r="FZK195"/>
      <c r="FZL195"/>
      <c r="FZM195"/>
      <c r="FZN195"/>
      <c r="FZO195"/>
      <c r="FZP195"/>
      <c r="FZQ195"/>
      <c r="FZR195"/>
      <c r="FZS195"/>
      <c r="FZT195"/>
      <c r="FZU195"/>
      <c r="FZV195"/>
      <c r="FZW195"/>
      <c r="FZX195"/>
      <c r="FZY195"/>
      <c r="FZZ195"/>
      <c r="GAA195"/>
      <c r="GAB195"/>
      <c r="GAC195"/>
      <c r="GAD195"/>
      <c r="GAE195"/>
      <c r="GAF195"/>
      <c r="GAG195"/>
      <c r="GAH195"/>
      <c r="GAI195"/>
      <c r="GAJ195"/>
      <c r="GAK195"/>
      <c r="GAL195"/>
      <c r="GAM195"/>
      <c r="GAN195"/>
      <c r="GAO195"/>
      <c r="GAP195"/>
      <c r="GAQ195"/>
      <c r="GAR195"/>
      <c r="GAS195"/>
      <c r="GAT195"/>
      <c r="GAU195"/>
      <c r="GAV195"/>
      <c r="GAW195"/>
      <c r="GAX195"/>
      <c r="GAY195"/>
      <c r="GAZ195"/>
      <c r="GBA195"/>
      <c r="GBB195"/>
      <c r="GBC195"/>
      <c r="GBD195"/>
      <c r="GBE195"/>
      <c r="GBF195"/>
      <c r="GBG195"/>
      <c r="GBH195"/>
      <c r="GBI195"/>
      <c r="GBJ195"/>
      <c r="GBK195"/>
      <c r="GBL195"/>
      <c r="GBM195"/>
      <c r="GBN195"/>
      <c r="GBO195"/>
      <c r="GBP195"/>
      <c r="GBQ195"/>
      <c r="GBR195"/>
      <c r="GBS195"/>
      <c r="GBT195"/>
      <c r="GBU195"/>
      <c r="GBV195"/>
      <c r="GBW195"/>
      <c r="GBX195"/>
      <c r="GBY195"/>
      <c r="GBZ195"/>
      <c r="GCA195"/>
      <c r="GCB195"/>
      <c r="GCC195"/>
      <c r="GCD195"/>
      <c r="GCE195"/>
      <c r="GCF195"/>
      <c r="GCG195"/>
      <c r="GCH195"/>
      <c r="GCI195"/>
      <c r="GCJ195"/>
      <c r="GCK195"/>
      <c r="GCL195"/>
      <c r="GCM195"/>
      <c r="GCN195"/>
      <c r="GCO195"/>
      <c r="GCP195"/>
      <c r="GCQ195"/>
      <c r="GCR195"/>
      <c r="GCS195"/>
      <c r="GCT195"/>
      <c r="GCU195"/>
      <c r="GCV195"/>
      <c r="GCW195"/>
      <c r="GCX195"/>
      <c r="GCY195"/>
      <c r="GCZ195"/>
      <c r="GDA195"/>
      <c r="GDB195"/>
      <c r="GDC195"/>
      <c r="GDD195"/>
      <c r="GDE195"/>
      <c r="GDF195"/>
      <c r="GDG195"/>
      <c r="GDH195"/>
      <c r="GDI195"/>
      <c r="GDJ195"/>
      <c r="GDK195"/>
      <c r="GDL195"/>
      <c r="GDM195"/>
      <c r="GDN195"/>
      <c r="GDO195"/>
      <c r="GDP195"/>
      <c r="GDQ195"/>
      <c r="GDR195"/>
      <c r="GDS195"/>
      <c r="GDT195"/>
      <c r="GDU195"/>
      <c r="GDV195"/>
      <c r="GDW195"/>
      <c r="GDX195"/>
      <c r="GDY195"/>
      <c r="GDZ195"/>
      <c r="GEA195"/>
      <c r="GEB195"/>
      <c r="GEC195"/>
      <c r="GED195"/>
      <c r="GEE195"/>
      <c r="GEF195"/>
      <c r="GEG195"/>
      <c r="GEH195"/>
      <c r="GEI195"/>
      <c r="GEJ195"/>
      <c r="GEK195"/>
      <c r="GEL195"/>
      <c r="GEM195"/>
      <c r="GEN195"/>
      <c r="GEO195"/>
      <c r="GEP195"/>
      <c r="GEQ195"/>
      <c r="GER195"/>
      <c r="GES195"/>
      <c r="GET195"/>
      <c r="GEU195"/>
      <c r="GEV195"/>
      <c r="GEW195"/>
      <c r="GEX195"/>
      <c r="GEY195"/>
      <c r="GEZ195"/>
      <c r="GFA195"/>
      <c r="GFB195"/>
      <c r="GFC195"/>
      <c r="GFD195"/>
      <c r="GFE195"/>
      <c r="GFF195"/>
      <c r="GFG195"/>
      <c r="GFH195"/>
      <c r="GFI195"/>
      <c r="GFJ195"/>
      <c r="GFK195"/>
      <c r="GFL195"/>
      <c r="GFM195"/>
      <c r="GFN195"/>
      <c r="GFO195"/>
      <c r="GFP195"/>
      <c r="GFQ195"/>
      <c r="GFR195"/>
      <c r="GFS195"/>
      <c r="GFT195"/>
      <c r="GFU195"/>
      <c r="GFV195"/>
      <c r="GFW195"/>
      <c r="GFX195"/>
      <c r="GFY195"/>
      <c r="GFZ195"/>
      <c r="GGA195"/>
      <c r="GGB195"/>
      <c r="GGC195"/>
      <c r="GGD195"/>
      <c r="GGE195"/>
      <c r="GGF195"/>
      <c r="GGG195"/>
      <c r="GGH195"/>
      <c r="GGI195"/>
      <c r="GGJ195"/>
      <c r="GGK195"/>
      <c r="GGL195"/>
      <c r="GGM195"/>
      <c r="GGN195"/>
      <c r="GGO195"/>
      <c r="GGP195"/>
      <c r="GGQ195"/>
      <c r="GGR195"/>
      <c r="GGS195"/>
      <c r="GGT195"/>
      <c r="GGU195"/>
      <c r="GGV195"/>
      <c r="GGW195"/>
      <c r="GGX195"/>
      <c r="GGY195"/>
      <c r="GGZ195"/>
      <c r="GHA195"/>
      <c r="GHB195"/>
      <c r="GHC195"/>
      <c r="GHD195"/>
      <c r="GHE195"/>
      <c r="GHF195"/>
      <c r="GHG195"/>
      <c r="GHH195"/>
      <c r="GHI195"/>
      <c r="GHJ195"/>
      <c r="GHK195"/>
      <c r="GHL195"/>
      <c r="GHM195"/>
      <c r="GHN195"/>
      <c r="GHO195"/>
      <c r="GHP195"/>
      <c r="GHQ195"/>
      <c r="GHR195"/>
      <c r="GHS195"/>
      <c r="GHT195"/>
      <c r="GHU195"/>
      <c r="GHV195"/>
      <c r="GHW195"/>
      <c r="GHX195"/>
      <c r="GHY195"/>
      <c r="GHZ195"/>
      <c r="GIA195"/>
      <c r="GIB195"/>
      <c r="GIC195"/>
      <c r="GID195"/>
      <c r="GIE195"/>
      <c r="GIF195"/>
      <c r="GIG195"/>
      <c r="GIH195"/>
      <c r="GII195"/>
      <c r="GIJ195"/>
      <c r="GIK195"/>
      <c r="GIL195"/>
      <c r="GIM195"/>
      <c r="GIN195"/>
      <c r="GIO195"/>
      <c r="GIP195"/>
      <c r="GIQ195"/>
      <c r="GIR195"/>
      <c r="GIS195"/>
      <c r="GIT195"/>
      <c r="GIU195"/>
      <c r="GIV195"/>
      <c r="GIW195"/>
      <c r="GIX195"/>
      <c r="GIY195"/>
      <c r="GIZ195"/>
      <c r="GJA195"/>
      <c r="GJB195"/>
      <c r="GJC195"/>
      <c r="GJD195"/>
      <c r="GJE195"/>
      <c r="GJF195"/>
      <c r="GJG195"/>
      <c r="GJH195"/>
      <c r="GJI195"/>
      <c r="GJJ195"/>
      <c r="GJK195"/>
      <c r="GJL195"/>
      <c r="GJM195"/>
      <c r="GJN195"/>
      <c r="GJO195"/>
      <c r="GJP195"/>
      <c r="GJQ195"/>
      <c r="GJR195"/>
      <c r="GJS195"/>
      <c r="GJT195"/>
      <c r="GJU195"/>
      <c r="GJV195"/>
      <c r="GJW195"/>
      <c r="GJX195"/>
      <c r="GJY195"/>
      <c r="GJZ195"/>
      <c r="GKA195"/>
      <c r="GKB195"/>
      <c r="GKC195"/>
      <c r="GKD195"/>
      <c r="GKE195"/>
      <c r="GKF195"/>
      <c r="GKG195"/>
      <c r="GKH195"/>
      <c r="GKI195"/>
      <c r="GKJ195"/>
      <c r="GKK195"/>
      <c r="GKL195"/>
      <c r="GKM195"/>
      <c r="GKN195"/>
      <c r="GKO195"/>
      <c r="GKP195"/>
      <c r="GKQ195"/>
      <c r="GKR195"/>
      <c r="GKS195"/>
      <c r="GKT195"/>
      <c r="GKU195"/>
      <c r="GKV195"/>
      <c r="GKW195"/>
      <c r="GKX195"/>
      <c r="GKY195"/>
      <c r="GKZ195"/>
      <c r="GLA195"/>
      <c r="GLB195"/>
      <c r="GLC195"/>
      <c r="GLD195"/>
      <c r="GLE195"/>
      <c r="GLF195"/>
      <c r="GLG195"/>
      <c r="GLH195"/>
      <c r="GLI195"/>
      <c r="GLJ195"/>
      <c r="GLK195"/>
      <c r="GLL195"/>
      <c r="GLM195"/>
      <c r="GLN195"/>
      <c r="GLO195"/>
      <c r="GLP195"/>
      <c r="GLQ195"/>
      <c r="GLR195"/>
      <c r="GLS195"/>
      <c r="GLT195"/>
      <c r="GLU195"/>
      <c r="GLV195"/>
      <c r="GLW195"/>
      <c r="GLX195"/>
      <c r="GLY195"/>
      <c r="GLZ195"/>
      <c r="GMA195"/>
      <c r="GMB195"/>
      <c r="GMC195"/>
      <c r="GMD195"/>
      <c r="GME195"/>
      <c r="GMF195"/>
      <c r="GMG195"/>
      <c r="GMH195"/>
      <c r="GMI195"/>
      <c r="GMJ195"/>
      <c r="GMK195"/>
      <c r="GML195"/>
      <c r="GMM195"/>
      <c r="GMN195"/>
      <c r="GMO195"/>
      <c r="GMP195"/>
      <c r="GMQ195"/>
      <c r="GMR195"/>
      <c r="GMS195"/>
      <c r="GMT195"/>
      <c r="GMU195"/>
      <c r="GMV195"/>
      <c r="GMW195"/>
      <c r="GMX195"/>
      <c r="GMY195"/>
      <c r="GMZ195"/>
      <c r="GNA195"/>
      <c r="GNB195"/>
      <c r="GNC195"/>
      <c r="GND195"/>
      <c r="GNE195"/>
      <c r="GNF195"/>
      <c r="GNG195"/>
      <c r="GNH195"/>
      <c r="GNI195"/>
      <c r="GNJ195"/>
      <c r="GNK195"/>
      <c r="GNL195"/>
      <c r="GNM195"/>
      <c r="GNN195"/>
      <c r="GNO195"/>
      <c r="GNP195"/>
      <c r="GNQ195"/>
      <c r="GNR195"/>
      <c r="GNS195"/>
      <c r="GNT195"/>
      <c r="GNU195"/>
      <c r="GNV195"/>
      <c r="GNW195"/>
      <c r="GNX195"/>
      <c r="GNY195"/>
      <c r="GNZ195"/>
      <c r="GOA195"/>
      <c r="GOB195"/>
      <c r="GOC195"/>
      <c r="GOD195"/>
      <c r="GOE195"/>
      <c r="GOF195"/>
      <c r="GOG195"/>
      <c r="GOH195"/>
      <c r="GOI195"/>
      <c r="GOJ195"/>
      <c r="GOK195"/>
      <c r="GOL195"/>
      <c r="GOM195"/>
      <c r="GON195"/>
      <c r="GOO195"/>
      <c r="GOP195"/>
      <c r="GOQ195"/>
      <c r="GOR195"/>
      <c r="GOS195"/>
      <c r="GOT195"/>
      <c r="GOU195"/>
      <c r="GOV195"/>
      <c r="GOW195"/>
      <c r="GOX195"/>
      <c r="GOY195"/>
      <c r="GOZ195"/>
      <c r="GPA195"/>
      <c r="GPB195"/>
      <c r="GPC195"/>
      <c r="GPD195"/>
      <c r="GPE195"/>
      <c r="GPF195"/>
      <c r="GPG195"/>
      <c r="GPH195"/>
      <c r="GPI195"/>
      <c r="GPJ195"/>
      <c r="GPK195"/>
      <c r="GPL195"/>
      <c r="GPM195"/>
      <c r="GPN195"/>
      <c r="GPO195"/>
      <c r="GPP195"/>
      <c r="GPQ195"/>
      <c r="GPR195"/>
      <c r="GPS195"/>
      <c r="GPT195"/>
      <c r="GPU195"/>
      <c r="GPV195"/>
      <c r="GPW195"/>
      <c r="GPX195"/>
      <c r="GPY195"/>
      <c r="GPZ195"/>
      <c r="GQA195"/>
      <c r="GQB195"/>
      <c r="GQC195"/>
      <c r="GQD195"/>
      <c r="GQE195"/>
      <c r="GQF195"/>
      <c r="GQG195"/>
      <c r="GQH195"/>
      <c r="GQI195"/>
      <c r="GQJ195"/>
      <c r="GQK195"/>
      <c r="GQL195"/>
      <c r="GQM195"/>
      <c r="GQN195"/>
      <c r="GQO195"/>
      <c r="GQP195"/>
      <c r="GQQ195"/>
      <c r="GQR195"/>
      <c r="GQS195"/>
      <c r="GQT195"/>
      <c r="GQU195"/>
      <c r="GQV195"/>
      <c r="GQW195"/>
      <c r="GQX195"/>
      <c r="GQY195"/>
      <c r="GQZ195"/>
      <c r="GRA195"/>
      <c r="GRB195"/>
      <c r="GRC195"/>
      <c r="GRD195"/>
      <c r="GRE195"/>
      <c r="GRF195"/>
      <c r="GRG195"/>
      <c r="GRH195"/>
      <c r="GRI195"/>
      <c r="GRJ195"/>
      <c r="GRK195"/>
      <c r="GRL195"/>
      <c r="GRM195"/>
      <c r="GRN195"/>
      <c r="GRO195"/>
      <c r="GRP195"/>
      <c r="GRQ195"/>
      <c r="GRR195"/>
      <c r="GRS195"/>
      <c r="GRT195"/>
      <c r="GRU195"/>
      <c r="GRV195"/>
      <c r="GRW195"/>
      <c r="GRX195"/>
      <c r="GRY195"/>
      <c r="GRZ195"/>
      <c r="GSA195"/>
      <c r="GSB195"/>
      <c r="GSC195"/>
      <c r="GSD195"/>
      <c r="GSE195"/>
      <c r="GSF195"/>
      <c r="GSG195"/>
      <c r="GSH195"/>
      <c r="GSI195"/>
      <c r="GSJ195"/>
      <c r="GSK195"/>
      <c r="GSL195"/>
      <c r="GSM195"/>
      <c r="GSN195"/>
      <c r="GSO195"/>
      <c r="GSP195"/>
      <c r="GSQ195"/>
      <c r="GSR195"/>
      <c r="GSS195"/>
      <c r="GST195"/>
      <c r="GSU195"/>
      <c r="GSV195"/>
      <c r="GSW195"/>
      <c r="GSX195"/>
      <c r="GSY195"/>
      <c r="GSZ195"/>
      <c r="GTA195"/>
      <c r="GTB195"/>
      <c r="GTC195"/>
      <c r="GTD195"/>
      <c r="GTE195"/>
      <c r="GTF195"/>
      <c r="GTG195"/>
      <c r="GTH195"/>
      <c r="GTI195"/>
      <c r="GTJ195"/>
      <c r="GTK195"/>
      <c r="GTL195"/>
      <c r="GTM195"/>
      <c r="GTN195"/>
      <c r="GTO195"/>
      <c r="GTP195"/>
      <c r="GTQ195"/>
      <c r="GTR195"/>
      <c r="GTS195"/>
      <c r="GTT195"/>
      <c r="GTU195"/>
      <c r="GTV195"/>
      <c r="GTW195"/>
      <c r="GTX195"/>
      <c r="GTY195"/>
      <c r="GTZ195"/>
      <c r="GUA195"/>
      <c r="GUB195"/>
      <c r="GUC195"/>
      <c r="GUD195"/>
      <c r="GUE195"/>
      <c r="GUF195"/>
      <c r="GUG195"/>
      <c r="GUH195"/>
      <c r="GUI195"/>
      <c r="GUJ195"/>
      <c r="GUK195"/>
      <c r="GUL195"/>
      <c r="GUM195"/>
      <c r="GUN195"/>
      <c r="GUO195"/>
      <c r="GUP195"/>
      <c r="GUQ195"/>
      <c r="GUR195"/>
      <c r="GUS195"/>
      <c r="GUT195"/>
      <c r="GUU195"/>
      <c r="GUV195"/>
      <c r="GUW195"/>
      <c r="GUX195"/>
      <c r="GUY195"/>
      <c r="GUZ195"/>
      <c r="GVA195"/>
      <c r="GVB195"/>
      <c r="GVC195"/>
      <c r="GVD195"/>
      <c r="GVE195"/>
      <c r="GVF195"/>
      <c r="GVG195"/>
      <c r="GVH195"/>
      <c r="GVI195"/>
      <c r="GVJ195"/>
      <c r="GVK195"/>
      <c r="GVL195"/>
      <c r="GVM195"/>
      <c r="GVN195"/>
      <c r="GVO195"/>
      <c r="GVP195"/>
      <c r="GVQ195"/>
      <c r="GVR195"/>
      <c r="GVS195"/>
      <c r="GVT195"/>
      <c r="GVU195"/>
      <c r="GVV195"/>
      <c r="GVW195"/>
      <c r="GVX195"/>
      <c r="GVY195"/>
      <c r="GVZ195"/>
      <c r="GWA195"/>
      <c r="GWB195"/>
      <c r="GWC195"/>
      <c r="GWD195"/>
      <c r="GWE195"/>
      <c r="GWF195"/>
      <c r="GWG195"/>
      <c r="GWH195"/>
      <c r="GWI195"/>
      <c r="GWJ195"/>
      <c r="GWK195"/>
      <c r="GWL195"/>
      <c r="GWM195"/>
      <c r="GWN195"/>
      <c r="GWO195"/>
      <c r="GWP195"/>
      <c r="GWQ195"/>
      <c r="GWR195"/>
      <c r="GWS195"/>
      <c r="GWT195"/>
      <c r="GWU195"/>
      <c r="GWV195"/>
      <c r="GWW195"/>
      <c r="GWX195"/>
      <c r="GWY195"/>
      <c r="GWZ195"/>
      <c r="GXA195"/>
      <c r="GXB195"/>
      <c r="GXC195"/>
      <c r="GXD195"/>
      <c r="GXE195"/>
      <c r="GXF195"/>
      <c r="GXG195"/>
      <c r="GXH195"/>
      <c r="GXI195"/>
      <c r="GXJ195"/>
      <c r="GXK195"/>
      <c r="GXL195"/>
      <c r="GXM195"/>
      <c r="GXN195"/>
      <c r="GXO195"/>
      <c r="GXP195"/>
      <c r="GXQ195"/>
      <c r="GXR195"/>
      <c r="GXS195"/>
      <c r="GXT195"/>
      <c r="GXU195"/>
      <c r="GXV195"/>
      <c r="GXW195"/>
      <c r="GXX195"/>
      <c r="GXY195"/>
      <c r="GXZ195"/>
      <c r="GYA195"/>
      <c r="GYB195"/>
      <c r="GYC195"/>
      <c r="GYD195"/>
      <c r="GYE195"/>
      <c r="GYF195"/>
      <c r="GYG195"/>
      <c r="GYH195"/>
      <c r="GYI195"/>
      <c r="GYJ195"/>
      <c r="GYK195"/>
      <c r="GYL195"/>
      <c r="GYM195"/>
      <c r="GYN195"/>
      <c r="GYO195"/>
      <c r="GYP195"/>
      <c r="GYQ195"/>
      <c r="GYR195"/>
      <c r="GYS195"/>
      <c r="GYT195"/>
      <c r="GYU195"/>
      <c r="GYV195"/>
      <c r="GYW195"/>
      <c r="GYX195"/>
      <c r="GYY195"/>
      <c r="GYZ195"/>
      <c r="GZA195"/>
      <c r="GZB195"/>
      <c r="GZC195"/>
      <c r="GZD195"/>
      <c r="GZE195"/>
      <c r="GZF195"/>
      <c r="GZG195"/>
      <c r="GZH195"/>
      <c r="GZI195"/>
      <c r="GZJ195"/>
      <c r="GZK195"/>
      <c r="GZL195"/>
      <c r="GZM195"/>
      <c r="GZN195"/>
      <c r="GZO195"/>
      <c r="GZP195"/>
      <c r="GZQ195"/>
      <c r="GZR195"/>
      <c r="GZS195"/>
      <c r="GZT195"/>
      <c r="GZU195"/>
      <c r="GZV195"/>
      <c r="GZW195"/>
      <c r="GZX195"/>
      <c r="GZY195"/>
      <c r="GZZ195"/>
      <c r="HAA195"/>
      <c r="HAB195"/>
      <c r="HAC195"/>
      <c r="HAD195"/>
      <c r="HAE195"/>
      <c r="HAF195"/>
      <c r="HAG195"/>
      <c r="HAH195"/>
      <c r="HAI195"/>
      <c r="HAJ195"/>
      <c r="HAK195"/>
      <c r="HAL195"/>
      <c r="HAM195"/>
      <c r="HAN195"/>
      <c r="HAO195"/>
      <c r="HAP195"/>
      <c r="HAQ195"/>
      <c r="HAR195"/>
      <c r="HAS195"/>
      <c r="HAT195"/>
      <c r="HAU195"/>
      <c r="HAV195"/>
      <c r="HAW195"/>
      <c r="HAX195"/>
      <c r="HAY195"/>
      <c r="HAZ195"/>
      <c r="HBA195"/>
      <c r="HBB195"/>
      <c r="HBC195"/>
      <c r="HBD195"/>
      <c r="HBE195"/>
      <c r="HBF195"/>
      <c r="HBG195"/>
      <c r="HBH195"/>
      <c r="HBI195"/>
      <c r="HBJ195"/>
      <c r="HBK195"/>
      <c r="HBL195"/>
      <c r="HBM195"/>
      <c r="HBN195"/>
      <c r="HBO195"/>
      <c r="HBP195"/>
      <c r="HBQ195"/>
      <c r="HBR195"/>
      <c r="HBS195"/>
      <c r="HBT195"/>
      <c r="HBU195"/>
      <c r="HBV195"/>
      <c r="HBW195"/>
      <c r="HBX195"/>
      <c r="HBY195"/>
      <c r="HBZ195"/>
      <c r="HCA195"/>
      <c r="HCB195"/>
      <c r="HCC195"/>
      <c r="HCD195"/>
      <c r="HCE195"/>
      <c r="HCF195"/>
      <c r="HCG195"/>
      <c r="HCH195"/>
      <c r="HCI195"/>
      <c r="HCJ195"/>
      <c r="HCK195"/>
      <c r="HCL195"/>
      <c r="HCM195"/>
      <c r="HCN195"/>
      <c r="HCO195"/>
      <c r="HCP195"/>
      <c r="HCQ195"/>
      <c r="HCR195"/>
      <c r="HCS195"/>
      <c r="HCT195"/>
      <c r="HCU195"/>
      <c r="HCV195"/>
      <c r="HCW195"/>
      <c r="HCX195"/>
      <c r="HCY195"/>
      <c r="HCZ195"/>
      <c r="HDA195"/>
      <c r="HDB195"/>
      <c r="HDC195"/>
      <c r="HDD195"/>
      <c r="HDE195"/>
      <c r="HDF195"/>
      <c r="HDG195"/>
      <c r="HDH195"/>
      <c r="HDI195"/>
      <c r="HDJ195"/>
      <c r="HDK195"/>
      <c r="HDL195"/>
      <c r="HDM195"/>
      <c r="HDN195"/>
      <c r="HDO195"/>
      <c r="HDP195"/>
      <c r="HDQ195"/>
      <c r="HDR195"/>
      <c r="HDS195"/>
      <c r="HDT195"/>
      <c r="HDU195"/>
      <c r="HDV195"/>
      <c r="HDW195"/>
      <c r="HDX195"/>
      <c r="HDY195"/>
      <c r="HDZ195"/>
      <c r="HEA195"/>
      <c r="HEB195"/>
      <c r="HEC195"/>
      <c r="HED195"/>
      <c r="HEE195"/>
      <c r="HEF195"/>
      <c r="HEG195"/>
      <c r="HEH195"/>
      <c r="HEI195"/>
      <c r="HEJ195"/>
      <c r="HEK195"/>
      <c r="HEL195"/>
      <c r="HEM195"/>
      <c r="HEN195"/>
      <c r="HEO195"/>
      <c r="HEP195"/>
      <c r="HEQ195"/>
      <c r="HER195"/>
      <c r="HES195"/>
      <c r="HET195"/>
      <c r="HEU195"/>
      <c r="HEV195"/>
      <c r="HEW195"/>
      <c r="HEX195"/>
      <c r="HEY195"/>
      <c r="HEZ195"/>
      <c r="HFA195"/>
      <c r="HFB195"/>
      <c r="HFC195"/>
      <c r="HFD195"/>
      <c r="HFE195"/>
      <c r="HFF195"/>
      <c r="HFG195"/>
      <c r="HFH195"/>
      <c r="HFI195"/>
      <c r="HFJ195"/>
      <c r="HFK195"/>
      <c r="HFL195"/>
      <c r="HFM195"/>
      <c r="HFN195"/>
      <c r="HFO195"/>
      <c r="HFP195"/>
      <c r="HFQ195"/>
      <c r="HFR195"/>
      <c r="HFS195"/>
      <c r="HFT195"/>
      <c r="HFU195"/>
      <c r="HFV195"/>
      <c r="HFW195"/>
      <c r="HFX195"/>
      <c r="HFY195"/>
      <c r="HFZ195"/>
      <c r="HGA195"/>
      <c r="HGB195"/>
      <c r="HGC195"/>
      <c r="HGD195"/>
      <c r="HGE195"/>
      <c r="HGF195"/>
      <c r="HGG195"/>
      <c r="HGH195"/>
      <c r="HGI195"/>
      <c r="HGJ195"/>
      <c r="HGK195"/>
      <c r="HGL195"/>
      <c r="HGM195"/>
      <c r="HGN195"/>
      <c r="HGO195"/>
      <c r="HGP195"/>
      <c r="HGQ195"/>
      <c r="HGR195"/>
      <c r="HGS195"/>
      <c r="HGT195"/>
      <c r="HGU195"/>
      <c r="HGV195"/>
      <c r="HGW195"/>
      <c r="HGX195"/>
      <c r="HGY195"/>
      <c r="HGZ195"/>
      <c r="HHA195"/>
      <c r="HHB195"/>
      <c r="HHC195"/>
      <c r="HHD195"/>
      <c r="HHE195"/>
      <c r="HHF195"/>
      <c r="HHG195"/>
      <c r="HHH195"/>
      <c r="HHI195"/>
      <c r="HHJ195"/>
      <c r="HHK195"/>
      <c r="HHL195"/>
      <c r="HHM195"/>
      <c r="HHN195"/>
      <c r="HHO195"/>
      <c r="HHP195"/>
      <c r="HHQ195"/>
      <c r="HHR195"/>
      <c r="HHS195"/>
      <c r="HHT195"/>
      <c r="HHU195"/>
      <c r="HHV195"/>
      <c r="HHW195"/>
      <c r="HHX195"/>
      <c r="HHY195"/>
      <c r="HHZ195"/>
      <c r="HIA195"/>
      <c r="HIB195"/>
      <c r="HIC195"/>
      <c r="HID195"/>
      <c r="HIE195"/>
      <c r="HIF195"/>
      <c r="HIG195"/>
      <c r="HIH195"/>
      <c r="HII195"/>
      <c r="HIJ195"/>
      <c r="HIK195"/>
      <c r="HIL195"/>
      <c r="HIM195"/>
      <c r="HIN195"/>
      <c r="HIO195"/>
      <c r="HIP195"/>
      <c r="HIQ195"/>
      <c r="HIR195"/>
      <c r="HIS195"/>
      <c r="HIT195"/>
      <c r="HIU195"/>
      <c r="HIV195"/>
      <c r="HIW195"/>
      <c r="HIX195"/>
      <c r="HIY195"/>
      <c r="HIZ195"/>
      <c r="HJA195"/>
      <c r="HJB195"/>
      <c r="HJC195"/>
      <c r="HJD195"/>
      <c r="HJE195"/>
      <c r="HJF195"/>
      <c r="HJG195"/>
      <c r="HJH195"/>
      <c r="HJI195"/>
      <c r="HJJ195"/>
      <c r="HJK195"/>
      <c r="HJL195"/>
      <c r="HJM195"/>
      <c r="HJN195"/>
      <c r="HJO195"/>
      <c r="HJP195"/>
      <c r="HJQ195"/>
      <c r="HJR195"/>
      <c r="HJS195"/>
      <c r="HJT195"/>
      <c r="HJU195"/>
      <c r="HJV195"/>
      <c r="HJW195"/>
      <c r="HJX195"/>
      <c r="HJY195"/>
      <c r="HJZ195"/>
      <c r="HKA195"/>
      <c r="HKB195"/>
      <c r="HKC195"/>
      <c r="HKD195"/>
      <c r="HKE195"/>
      <c r="HKF195"/>
      <c r="HKG195"/>
      <c r="HKH195"/>
      <c r="HKI195"/>
      <c r="HKJ195"/>
      <c r="HKK195"/>
      <c r="HKL195"/>
      <c r="HKM195"/>
      <c r="HKN195"/>
      <c r="HKO195"/>
      <c r="HKP195"/>
      <c r="HKQ195"/>
      <c r="HKR195"/>
      <c r="HKS195"/>
      <c r="HKT195"/>
      <c r="HKU195"/>
      <c r="HKV195"/>
      <c r="HKW195"/>
      <c r="HKX195"/>
      <c r="HKY195"/>
      <c r="HKZ195"/>
      <c r="HLA195"/>
      <c r="HLB195"/>
      <c r="HLC195"/>
      <c r="HLD195"/>
      <c r="HLE195"/>
      <c r="HLF195"/>
      <c r="HLG195"/>
      <c r="HLH195"/>
      <c r="HLI195"/>
      <c r="HLJ195"/>
      <c r="HLK195"/>
      <c r="HLL195"/>
      <c r="HLM195"/>
      <c r="HLN195"/>
      <c r="HLO195"/>
      <c r="HLP195"/>
      <c r="HLQ195"/>
      <c r="HLR195"/>
      <c r="HLS195"/>
      <c r="HLT195"/>
      <c r="HLU195"/>
      <c r="HLV195"/>
      <c r="HLW195"/>
      <c r="HLX195"/>
      <c r="HLY195"/>
      <c r="HLZ195"/>
      <c r="HMA195"/>
      <c r="HMB195"/>
      <c r="HMC195"/>
      <c r="HMD195"/>
      <c r="HME195"/>
      <c r="HMF195"/>
      <c r="HMG195"/>
      <c r="HMH195"/>
      <c r="HMI195"/>
      <c r="HMJ195"/>
      <c r="HMK195"/>
      <c r="HML195"/>
      <c r="HMM195"/>
      <c r="HMN195"/>
      <c r="HMO195"/>
      <c r="HMP195"/>
      <c r="HMQ195"/>
      <c r="HMR195"/>
      <c r="HMS195"/>
      <c r="HMT195"/>
      <c r="HMU195"/>
      <c r="HMV195"/>
      <c r="HMW195"/>
      <c r="HMX195"/>
      <c r="HMY195"/>
      <c r="HMZ195"/>
      <c r="HNA195"/>
      <c r="HNB195"/>
      <c r="HNC195"/>
      <c r="HND195"/>
      <c r="HNE195"/>
      <c r="HNF195"/>
      <c r="HNG195"/>
      <c r="HNH195"/>
      <c r="HNI195"/>
      <c r="HNJ195"/>
      <c r="HNK195"/>
      <c r="HNL195"/>
      <c r="HNM195"/>
      <c r="HNN195"/>
      <c r="HNO195"/>
      <c r="HNP195"/>
      <c r="HNQ195"/>
      <c r="HNR195"/>
      <c r="HNS195"/>
      <c r="HNT195"/>
      <c r="HNU195"/>
      <c r="HNV195"/>
      <c r="HNW195"/>
      <c r="HNX195"/>
      <c r="HNY195"/>
      <c r="HNZ195"/>
      <c r="HOA195"/>
      <c r="HOB195"/>
      <c r="HOC195"/>
      <c r="HOD195"/>
      <c r="HOE195"/>
      <c r="HOF195"/>
      <c r="HOG195"/>
      <c r="HOH195"/>
      <c r="HOI195"/>
      <c r="HOJ195"/>
      <c r="HOK195"/>
      <c r="HOL195"/>
      <c r="HOM195"/>
      <c r="HON195"/>
      <c r="HOO195"/>
      <c r="HOP195"/>
      <c r="HOQ195"/>
      <c r="HOR195"/>
      <c r="HOS195"/>
      <c r="HOT195"/>
      <c r="HOU195"/>
      <c r="HOV195"/>
      <c r="HOW195"/>
      <c r="HOX195"/>
      <c r="HOY195"/>
      <c r="HOZ195"/>
      <c r="HPA195"/>
      <c r="HPB195"/>
      <c r="HPC195"/>
      <c r="HPD195"/>
      <c r="HPE195"/>
      <c r="HPF195"/>
      <c r="HPG195"/>
      <c r="HPH195"/>
      <c r="HPI195"/>
      <c r="HPJ195"/>
      <c r="HPK195"/>
      <c r="HPL195"/>
      <c r="HPM195"/>
      <c r="HPN195"/>
      <c r="HPO195"/>
      <c r="HPP195"/>
      <c r="HPQ195"/>
      <c r="HPR195"/>
      <c r="HPS195"/>
      <c r="HPT195"/>
      <c r="HPU195"/>
      <c r="HPV195"/>
      <c r="HPW195"/>
      <c r="HPX195"/>
      <c r="HPY195"/>
      <c r="HPZ195"/>
      <c r="HQA195"/>
      <c r="HQB195"/>
      <c r="HQC195"/>
      <c r="HQD195"/>
      <c r="HQE195"/>
      <c r="HQF195"/>
      <c r="HQG195"/>
      <c r="HQH195"/>
      <c r="HQI195"/>
      <c r="HQJ195"/>
      <c r="HQK195"/>
      <c r="HQL195"/>
      <c r="HQM195"/>
      <c r="HQN195"/>
      <c r="HQO195"/>
      <c r="HQP195"/>
      <c r="HQQ195"/>
      <c r="HQR195"/>
      <c r="HQS195"/>
      <c r="HQT195"/>
      <c r="HQU195"/>
      <c r="HQV195"/>
      <c r="HQW195"/>
      <c r="HQX195"/>
      <c r="HQY195"/>
      <c r="HQZ195"/>
      <c r="HRA195"/>
      <c r="HRB195"/>
      <c r="HRC195"/>
      <c r="HRD195"/>
      <c r="HRE195"/>
      <c r="HRF195"/>
      <c r="HRG195"/>
      <c r="HRH195"/>
      <c r="HRI195"/>
      <c r="HRJ195"/>
      <c r="HRK195"/>
      <c r="HRL195"/>
      <c r="HRM195"/>
      <c r="HRN195"/>
      <c r="HRO195"/>
      <c r="HRP195"/>
      <c r="HRQ195"/>
      <c r="HRR195"/>
      <c r="HRS195"/>
      <c r="HRT195"/>
      <c r="HRU195"/>
      <c r="HRV195"/>
      <c r="HRW195"/>
      <c r="HRX195"/>
      <c r="HRY195"/>
      <c r="HRZ195"/>
      <c r="HSA195"/>
      <c r="HSB195"/>
      <c r="HSC195"/>
      <c r="HSD195"/>
      <c r="HSE195"/>
      <c r="HSF195"/>
      <c r="HSG195"/>
      <c r="HSH195"/>
      <c r="HSI195"/>
      <c r="HSJ195"/>
      <c r="HSK195"/>
      <c r="HSL195"/>
      <c r="HSM195"/>
      <c r="HSN195"/>
      <c r="HSO195"/>
      <c r="HSP195"/>
      <c r="HSQ195"/>
      <c r="HSR195"/>
      <c r="HSS195"/>
      <c r="HST195"/>
      <c r="HSU195"/>
      <c r="HSV195"/>
      <c r="HSW195"/>
      <c r="HSX195"/>
      <c r="HSY195"/>
      <c r="HSZ195"/>
      <c r="HTA195"/>
      <c r="HTB195"/>
      <c r="HTC195"/>
      <c r="HTD195"/>
      <c r="HTE195"/>
      <c r="HTF195"/>
      <c r="HTG195"/>
      <c r="HTH195"/>
      <c r="HTI195"/>
      <c r="HTJ195"/>
      <c r="HTK195"/>
      <c r="HTL195"/>
      <c r="HTM195"/>
      <c r="HTN195"/>
      <c r="HTO195"/>
      <c r="HTP195"/>
      <c r="HTQ195"/>
      <c r="HTR195"/>
      <c r="HTS195"/>
      <c r="HTT195"/>
      <c r="HTU195"/>
      <c r="HTV195"/>
      <c r="HTW195"/>
      <c r="HTX195"/>
      <c r="HTY195"/>
      <c r="HTZ195"/>
      <c r="HUA195"/>
      <c r="HUB195"/>
      <c r="HUC195"/>
      <c r="HUD195"/>
      <c r="HUE195"/>
      <c r="HUF195"/>
      <c r="HUG195"/>
      <c r="HUH195"/>
      <c r="HUI195"/>
      <c r="HUJ195"/>
      <c r="HUK195"/>
      <c r="HUL195"/>
      <c r="HUM195"/>
      <c r="HUN195"/>
      <c r="HUO195"/>
      <c r="HUP195"/>
      <c r="HUQ195"/>
      <c r="HUR195"/>
      <c r="HUS195"/>
      <c r="HUT195"/>
      <c r="HUU195"/>
      <c r="HUV195"/>
      <c r="HUW195"/>
      <c r="HUX195"/>
      <c r="HUY195"/>
      <c r="HUZ195"/>
      <c r="HVA195"/>
      <c r="HVB195"/>
      <c r="HVC195"/>
      <c r="HVD195"/>
      <c r="HVE195"/>
      <c r="HVF195"/>
      <c r="HVG195"/>
      <c r="HVH195"/>
      <c r="HVI195"/>
      <c r="HVJ195"/>
      <c r="HVK195"/>
      <c r="HVL195"/>
      <c r="HVM195"/>
      <c r="HVN195"/>
      <c r="HVO195"/>
      <c r="HVP195"/>
      <c r="HVQ195"/>
      <c r="HVR195"/>
      <c r="HVS195"/>
      <c r="HVT195"/>
      <c r="HVU195"/>
      <c r="HVV195"/>
      <c r="HVW195"/>
      <c r="HVX195"/>
      <c r="HVY195"/>
      <c r="HVZ195"/>
      <c r="HWA195"/>
      <c r="HWB195"/>
      <c r="HWC195"/>
      <c r="HWD195"/>
      <c r="HWE195"/>
      <c r="HWF195"/>
      <c r="HWG195"/>
      <c r="HWH195"/>
      <c r="HWI195"/>
      <c r="HWJ195"/>
      <c r="HWK195"/>
      <c r="HWL195"/>
      <c r="HWM195"/>
      <c r="HWN195"/>
      <c r="HWO195"/>
      <c r="HWP195"/>
      <c r="HWQ195"/>
      <c r="HWR195"/>
      <c r="HWS195"/>
      <c r="HWT195"/>
      <c r="HWU195"/>
      <c r="HWV195"/>
      <c r="HWW195"/>
      <c r="HWX195"/>
      <c r="HWY195"/>
      <c r="HWZ195"/>
      <c r="HXA195"/>
      <c r="HXB195"/>
      <c r="HXC195"/>
      <c r="HXD195"/>
      <c r="HXE195"/>
      <c r="HXF195"/>
      <c r="HXG195"/>
      <c r="HXH195"/>
      <c r="HXI195"/>
      <c r="HXJ195"/>
      <c r="HXK195"/>
      <c r="HXL195"/>
      <c r="HXM195"/>
      <c r="HXN195"/>
      <c r="HXO195"/>
      <c r="HXP195"/>
      <c r="HXQ195"/>
      <c r="HXR195"/>
      <c r="HXS195"/>
      <c r="HXT195"/>
      <c r="HXU195"/>
      <c r="HXV195"/>
      <c r="HXW195"/>
      <c r="HXX195"/>
      <c r="HXY195"/>
      <c r="HXZ195"/>
      <c r="HYA195"/>
      <c r="HYB195"/>
      <c r="HYC195"/>
      <c r="HYD195"/>
      <c r="HYE195"/>
      <c r="HYF195"/>
      <c r="HYG195"/>
      <c r="HYH195"/>
      <c r="HYI195"/>
      <c r="HYJ195"/>
      <c r="HYK195"/>
      <c r="HYL195"/>
      <c r="HYM195"/>
      <c r="HYN195"/>
      <c r="HYO195"/>
      <c r="HYP195"/>
      <c r="HYQ195"/>
      <c r="HYR195"/>
      <c r="HYS195"/>
      <c r="HYT195"/>
      <c r="HYU195"/>
      <c r="HYV195"/>
      <c r="HYW195"/>
      <c r="HYX195"/>
      <c r="HYY195"/>
      <c r="HYZ195"/>
      <c r="HZA195"/>
      <c r="HZB195"/>
      <c r="HZC195"/>
      <c r="HZD195"/>
      <c r="HZE195"/>
      <c r="HZF195"/>
      <c r="HZG195"/>
      <c r="HZH195"/>
      <c r="HZI195"/>
      <c r="HZJ195"/>
      <c r="HZK195"/>
      <c r="HZL195"/>
      <c r="HZM195"/>
      <c r="HZN195"/>
      <c r="HZO195"/>
      <c r="HZP195"/>
      <c r="HZQ195"/>
      <c r="HZR195"/>
      <c r="HZS195"/>
      <c r="HZT195"/>
      <c r="HZU195"/>
      <c r="HZV195"/>
      <c r="HZW195"/>
      <c r="HZX195"/>
      <c r="HZY195"/>
      <c r="HZZ195"/>
      <c r="IAA195"/>
      <c r="IAB195"/>
      <c r="IAC195"/>
      <c r="IAD195"/>
      <c r="IAE195"/>
      <c r="IAF195"/>
      <c r="IAG195"/>
      <c r="IAH195"/>
      <c r="IAI195"/>
      <c r="IAJ195"/>
      <c r="IAK195"/>
      <c r="IAL195"/>
      <c r="IAM195"/>
      <c r="IAN195"/>
      <c r="IAO195"/>
      <c r="IAP195"/>
      <c r="IAQ195"/>
      <c r="IAR195"/>
      <c r="IAS195"/>
      <c r="IAT195"/>
      <c r="IAU195"/>
      <c r="IAV195"/>
      <c r="IAW195"/>
      <c r="IAX195"/>
      <c r="IAY195"/>
      <c r="IAZ195"/>
      <c r="IBA195"/>
      <c r="IBB195"/>
      <c r="IBC195"/>
      <c r="IBD195"/>
      <c r="IBE195"/>
      <c r="IBF195"/>
      <c r="IBG195"/>
      <c r="IBH195"/>
      <c r="IBI195"/>
      <c r="IBJ195"/>
      <c r="IBK195"/>
      <c r="IBL195"/>
      <c r="IBM195"/>
      <c r="IBN195"/>
      <c r="IBO195"/>
      <c r="IBP195"/>
      <c r="IBQ195"/>
      <c r="IBR195"/>
      <c r="IBS195"/>
      <c r="IBT195"/>
      <c r="IBU195"/>
      <c r="IBV195"/>
      <c r="IBW195"/>
      <c r="IBX195"/>
      <c r="IBY195"/>
      <c r="IBZ195"/>
      <c r="ICA195"/>
      <c r="ICB195"/>
      <c r="ICC195"/>
      <c r="ICD195"/>
      <c r="ICE195"/>
      <c r="ICF195"/>
      <c r="ICG195"/>
      <c r="ICH195"/>
      <c r="ICI195"/>
      <c r="ICJ195"/>
      <c r="ICK195"/>
      <c r="ICL195"/>
      <c r="ICM195"/>
      <c r="ICN195"/>
      <c r="ICO195"/>
      <c r="ICP195"/>
      <c r="ICQ195"/>
      <c r="ICR195"/>
      <c r="ICS195"/>
      <c r="ICT195"/>
      <c r="ICU195"/>
      <c r="ICV195"/>
      <c r="ICW195"/>
      <c r="ICX195"/>
      <c r="ICY195"/>
      <c r="ICZ195"/>
      <c r="IDA195"/>
      <c r="IDB195"/>
      <c r="IDC195"/>
      <c r="IDD195"/>
      <c r="IDE195"/>
      <c r="IDF195"/>
      <c r="IDG195"/>
      <c r="IDH195"/>
      <c r="IDI195"/>
      <c r="IDJ195"/>
      <c r="IDK195"/>
      <c r="IDL195"/>
      <c r="IDM195"/>
      <c r="IDN195"/>
      <c r="IDO195"/>
      <c r="IDP195"/>
      <c r="IDQ195"/>
      <c r="IDR195"/>
      <c r="IDS195"/>
      <c r="IDT195"/>
      <c r="IDU195"/>
      <c r="IDV195"/>
      <c r="IDW195"/>
      <c r="IDX195"/>
      <c r="IDY195"/>
      <c r="IDZ195"/>
      <c r="IEA195"/>
      <c r="IEB195"/>
      <c r="IEC195"/>
      <c r="IED195"/>
      <c r="IEE195"/>
      <c r="IEF195"/>
      <c r="IEG195"/>
      <c r="IEH195"/>
      <c r="IEI195"/>
      <c r="IEJ195"/>
      <c r="IEK195"/>
      <c r="IEL195"/>
      <c r="IEM195"/>
      <c r="IEN195"/>
      <c r="IEO195"/>
      <c r="IEP195"/>
      <c r="IEQ195"/>
      <c r="IER195"/>
      <c r="IES195"/>
      <c r="IET195"/>
      <c r="IEU195"/>
      <c r="IEV195"/>
      <c r="IEW195"/>
      <c r="IEX195"/>
      <c r="IEY195"/>
      <c r="IEZ195"/>
      <c r="IFA195"/>
      <c r="IFB195"/>
      <c r="IFC195"/>
      <c r="IFD195"/>
      <c r="IFE195"/>
      <c r="IFF195"/>
      <c r="IFG195"/>
      <c r="IFH195"/>
      <c r="IFI195"/>
      <c r="IFJ195"/>
      <c r="IFK195"/>
      <c r="IFL195"/>
      <c r="IFM195"/>
      <c r="IFN195"/>
      <c r="IFO195"/>
      <c r="IFP195"/>
      <c r="IFQ195"/>
      <c r="IFR195"/>
      <c r="IFS195"/>
      <c r="IFT195"/>
      <c r="IFU195"/>
      <c r="IFV195"/>
      <c r="IFW195"/>
      <c r="IFX195"/>
      <c r="IFY195"/>
      <c r="IFZ195"/>
      <c r="IGA195"/>
      <c r="IGB195"/>
      <c r="IGC195"/>
      <c r="IGD195"/>
      <c r="IGE195"/>
      <c r="IGF195"/>
      <c r="IGG195"/>
      <c r="IGH195"/>
      <c r="IGI195"/>
      <c r="IGJ195"/>
      <c r="IGK195"/>
      <c r="IGL195"/>
      <c r="IGM195"/>
      <c r="IGN195"/>
      <c r="IGO195"/>
      <c r="IGP195"/>
      <c r="IGQ195"/>
      <c r="IGR195"/>
      <c r="IGS195"/>
      <c r="IGT195"/>
      <c r="IGU195"/>
      <c r="IGV195"/>
      <c r="IGW195"/>
      <c r="IGX195"/>
      <c r="IGY195"/>
      <c r="IGZ195"/>
      <c r="IHA195"/>
      <c r="IHB195"/>
      <c r="IHC195"/>
      <c r="IHD195"/>
      <c r="IHE195"/>
      <c r="IHF195"/>
      <c r="IHG195"/>
      <c r="IHH195"/>
      <c r="IHI195"/>
      <c r="IHJ195"/>
      <c r="IHK195"/>
      <c r="IHL195"/>
      <c r="IHM195"/>
      <c r="IHN195"/>
      <c r="IHO195"/>
      <c r="IHP195"/>
      <c r="IHQ195"/>
      <c r="IHR195"/>
      <c r="IHS195"/>
      <c r="IHT195"/>
      <c r="IHU195"/>
      <c r="IHV195"/>
      <c r="IHW195"/>
      <c r="IHX195"/>
      <c r="IHY195"/>
      <c r="IHZ195"/>
      <c r="IIA195"/>
      <c r="IIB195"/>
      <c r="IIC195"/>
      <c r="IID195"/>
      <c r="IIE195"/>
      <c r="IIF195"/>
      <c r="IIG195"/>
      <c r="IIH195"/>
      <c r="III195"/>
      <c r="IIJ195"/>
      <c r="IIK195"/>
      <c r="IIL195"/>
      <c r="IIM195"/>
      <c r="IIN195"/>
      <c r="IIO195"/>
      <c r="IIP195"/>
      <c r="IIQ195"/>
      <c r="IIR195"/>
      <c r="IIS195"/>
      <c r="IIT195"/>
      <c r="IIU195"/>
      <c r="IIV195"/>
      <c r="IIW195"/>
      <c r="IIX195"/>
      <c r="IIY195"/>
      <c r="IIZ195"/>
      <c r="IJA195"/>
      <c r="IJB195"/>
      <c r="IJC195"/>
      <c r="IJD195"/>
      <c r="IJE195"/>
      <c r="IJF195"/>
      <c r="IJG195"/>
      <c r="IJH195"/>
      <c r="IJI195"/>
      <c r="IJJ195"/>
      <c r="IJK195"/>
      <c r="IJL195"/>
      <c r="IJM195"/>
      <c r="IJN195"/>
      <c r="IJO195"/>
      <c r="IJP195"/>
      <c r="IJQ195"/>
      <c r="IJR195"/>
      <c r="IJS195"/>
      <c r="IJT195"/>
      <c r="IJU195"/>
      <c r="IJV195"/>
      <c r="IJW195"/>
      <c r="IJX195"/>
      <c r="IJY195"/>
      <c r="IJZ195"/>
      <c r="IKA195"/>
      <c r="IKB195"/>
      <c r="IKC195"/>
      <c r="IKD195"/>
      <c r="IKE195"/>
      <c r="IKF195"/>
      <c r="IKG195"/>
      <c r="IKH195"/>
      <c r="IKI195"/>
      <c r="IKJ195"/>
      <c r="IKK195"/>
      <c r="IKL195"/>
      <c r="IKM195"/>
      <c r="IKN195"/>
      <c r="IKO195"/>
      <c r="IKP195"/>
      <c r="IKQ195"/>
      <c r="IKR195"/>
      <c r="IKS195"/>
      <c r="IKT195"/>
      <c r="IKU195"/>
      <c r="IKV195"/>
      <c r="IKW195"/>
      <c r="IKX195"/>
      <c r="IKY195"/>
      <c r="IKZ195"/>
      <c r="ILA195"/>
      <c r="ILB195"/>
      <c r="ILC195"/>
      <c r="ILD195"/>
      <c r="ILE195"/>
      <c r="ILF195"/>
      <c r="ILG195"/>
      <c r="ILH195"/>
      <c r="ILI195"/>
      <c r="ILJ195"/>
      <c r="ILK195"/>
      <c r="ILL195"/>
      <c r="ILM195"/>
      <c r="ILN195"/>
      <c r="ILO195"/>
      <c r="ILP195"/>
      <c r="ILQ195"/>
      <c r="ILR195"/>
      <c r="ILS195"/>
      <c r="ILT195"/>
      <c r="ILU195"/>
      <c r="ILV195"/>
      <c r="ILW195"/>
      <c r="ILX195"/>
      <c r="ILY195"/>
      <c r="ILZ195"/>
      <c r="IMA195"/>
      <c r="IMB195"/>
      <c r="IMC195"/>
      <c r="IMD195"/>
      <c r="IME195"/>
      <c r="IMF195"/>
      <c r="IMG195"/>
      <c r="IMH195"/>
      <c r="IMI195"/>
      <c r="IMJ195"/>
      <c r="IMK195"/>
      <c r="IML195"/>
      <c r="IMM195"/>
      <c r="IMN195"/>
      <c r="IMO195"/>
      <c r="IMP195"/>
      <c r="IMQ195"/>
      <c r="IMR195"/>
      <c r="IMS195"/>
      <c r="IMT195"/>
      <c r="IMU195"/>
      <c r="IMV195"/>
      <c r="IMW195"/>
      <c r="IMX195"/>
      <c r="IMY195"/>
      <c r="IMZ195"/>
      <c r="INA195"/>
      <c r="INB195"/>
      <c r="INC195"/>
      <c r="IND195"/>
      <c r="INE195"/>
      <c r="INF195"/>
      <c r="ING195"/>
      <c r="INH195"/>
      <c r="INI195"/>
      <c r="INJ195"/>
      <c r="INK195"/>
      <c r="INL195"/>
      <c r="INM195"/>
      <c r="INN195"/>
      <c r="INO195"/>
      <c r="INP195"/>
      <c r="INQ195"/>
      <c r="INR195"/>
      <c r="INS195"/>
      <c r="INT195"/>
      <c r="INU195"/>
      <c r="INV195"/>
      <c r="INW195"/>
      <c r="INX195"/>
      <c r="INY195"/>
      <c r="INZ195"/>
      <c r="IOA195"/>
      <c r="IOB195"/>
      <c r="IOC195"/>
      <c r="IOD195"/>
      <c r="IOE195"/>
      <c r="IOF195"/>
      <c r="IOG195"/>
      <c r="IOH195"/>
      <c r="IOI195"/>
      <c r="IOJ195"/>
      <c r="IOK195"/>
      <c r="IOL195"/>
      <c r="IOM195"/>
      <c r="ION195"/>
      <c r="IOO195"/>
      <c r="IOP195"/>
      <c r="IOQ195"/>
      <c r="IOR195"/>
      <c r="IOS195"/>
      <c r="IOT195"/>
      <c r="IOU195"/>
      <c r="IOV195"/>
      <c r="IOW195"/>
      <c r="IOX195"/>
      <c r="IOY195"/>
      <c r="IOZ195"/>
      <c r="IPA195"/>
      <c r="IPB195"/>
      <c r="IPC195"/>
      <c r="IPD195"/>
      <c r="IPE195"/>
      <c r="IPF195"/>
      <c r="IPG195"/>
      <c r="IPH195"/>
      <c r="IPI195"/>
      <c r="IPJ195"/>
      <c r="IPK195"/>
      <c r="IPL195"/>
      <c r="IPM195"/>
      <c r="IPN195"/>
      <c r="IPO195"/>
      <c r="IPP195"/>
      <c r="IPQ195"/>
      <c r="IPR195"/>
      <c r="IPS195"/>
      <c r="IPT195"/>
      <c r="IPU195"/>
      <c r="IPV195"/>
      <c r="IPW195"/>
      <c r="IPX195"/>
      <c r="IPY195"/>
      <c r="IPZ195"/>
      <c r="IQA195"/>
      <c r="IQB195"/>
      <c r="IQC195"/>
      <c r="IQD195"/>
      <c r="IQE195"/>
      <c r="IQF195"/>
      <c r="IQG195"/>
      <c r="IQH195"/>
      <c r="IQI195"/>
      <c r="IQJ195"/>
      <c r="IQK195"/>
      <c r="IQL195"/>
      <c r="IQM195"/>
      <c r="IQN195"/>
      <c r="IQO195"/>
      <c r="IQP195"/>
      <c r="IQQ195"/>
      <c r="IQR195"/>
      <c r="IQS195"/>
      <c r="IQT195"/>
      <c r="IQU195"/>
      <c r="IQV195"/>
      <c r="IQW195"/>
      <c r="IQX195"/>
      <c r="IQY195"/>
      <c r="IQZ195"/>
      <c r="IRA195"/>
      <c r="IRB195"/>
      <c r="IRC195"/>
      <c r="IRD195"/>
      <c r="IRE195"/>
      <c r="IRF195"/>
      <c r="IRG195"/>
      <c r="IRH195"/>
      <c r="IRI195"/>
      <c r="IRJ195"/>
      <c r="IRK195"/>
      <c r="IRL195"/>
      <c r="IRM195"/>
      <c r="IRN195"/>
      <c r="IRO195"/>
      <c r="IRP195"/>
      <c r="IRQ195"/>
      <c r="IRR195"/>
      <c r="IRS195"/>
      <c r="IRT195"/>
      <c r="IRU195"/>
      <c r="IRV195"/>
      <c r="IRW195"/>
      <c r="IRX195"/>
      <c r="IRY195"/>
      <c r="IRZ195"/>
      <c r="ISA195"/>
      <c r="ISB195"/>
      <c r="ISC195"/>
      <c r="ISD195"/>
      <c r="ISE195"/>
      <c r="ISF195"/>
      <c r="ISG195"/>
      <c r="ISH195"/>
      <c r="ISI195"/>
      <c r="ISJ195"/>
      <c r="ISK195"/>
      <c r="ISL195"/>
      <c r="ISM195"/>
      <c r="ISN195"/>
      <c r="ISO195"/>
      <c r="ISP195"/>
      <c r="ISQ195"/>
      <c r="ISR195"/>
      <c r="ISS195"/>
      <c r="IST195"/>
      <c r="ISU195"/>
      <c r="ISV195"/>
      <c r="ISW195"/>
      <c r="ISX195"/>
      <c r="ISY195"/>
      <c r="ISZ195"/>
      <c r="ITA195"/>
      <c r="ITB195"/>
      <c r="ITC195"/>
      <c r="ITD195"/>
      <c r="ITE195"/>
      <c r="ITF195"/>
      <c r="ITG195"/>
      <c r="ITH195"/>
      <c r="ITI195"/>
      <c r="ITJ195"/>
      <c r="ITK195"/>
      <c r="ITL195"/>
      <c r="ITM195"/>
      <c r="ITN195"/>
      <c r="ITO195"/>
      <c r="ITP195"/>
      <c r="ITQ195"/>
      <c r="ITR195"/>
      <c r="ITS195"/>
      <c r="ITT195"/>
      <c r="ITU195"/>
      <c r="ITV195"/>
      <c r="ITW195"/>
      <c r="ITX195"/>
      <c r="ITY195"/>
      <c r="ITZ195"/>
      <c r="IUA195"/>
      <c r="IUB195"/>
      <c r="IUC195"/>
      <c r="IUD195"/>
      <c r="IUE195"/>
      <c r="IUF195"/>
      <c r="IUG195"/>
      <c r="IUH195"/>
      <c r="IUI195"/>
      <c r="IUJ195"/>
      <c r="IUK195"/>
      <c r="IUL195"/>
      <c r="IUM195"/>
      <c r="IUN195"/>
      <c r="IUO195"/>
      <c r="IUP195"/>
      <c r="IUQ195"/>
      <c r="IUR195"/>
      <c r="IUS195"/>
      <c r="IUT195"/>
      <c r="IUU195"/>
      <c r="IUV195"/>
      <c r="IUW195"/>
      <c r="IUX195"/>
      <c r="IUY195"/>
      <c r="IUZ195"/>
      <c r="IVA195"/>
      <c r="IVB195"/>
      <c r="IVC195"/>
      <c r="IVD195"/>
      <c r="IVE195"/>
      <c r="IVF195"/>
      <c r="IVG195"/>
      <c r="IVH195"/>
      <c r="IVI195"/>
      <c r="IVJ195"/>
      <c r="IVK195"/>
      <c r="IVL195"/>
      <c r="IVM195"/>
      <c r="IVN195"/>
      <c r="IVO195"/>
      <c r="IVP195"/>
      <c r="IVQ195"/>
      <c r="IVR195"/>
      <c r="IVS195"/>
      <c r="IVT195"/>
      <c r="IVU195"/>
      <c r="IVV195"/>
      <c r="IVW195"/>
      <c r="IVX195"/>
      <c r="IVY195"/>
      <c r="IVZ195"/>
      <c r="IWA195"/>
      <c r="IWB195"/>
      <c r="IWC195"/>
      <c r="IWD195"/>
      <c r="IWE195"/>
      <c r="IWF195"/>
      <c r="IWG195"/>
      <c r="IWH195"/>
      <c r="IWI195"/>
      <c r="IWJ195"/>
      <c r="IWK195"/>
      <c r="IWL195"/>
      <c r="IWM195"/>
      <c r="IWN195"/>
      <c r="IWO195"/>
      <c r="IWP195"/>
      <c r="IWQ195"/>
      <c r="IWR195"/>
      <c r="IWS195"/>
      <c r="IWT195"/>
      <c r="IWU195"/>
      <c r="IWV195"/>
      <c r="IWW195"/>
      <c r="IWX195"/>
      <c r="IWY195"/>
      <c r="IWZ195"/>
      <c r="IXA195"/>
      <c r="IXB195"/>
      <c r="IXC195"/>
      <c r="IXD195"/>
      <c r="IXE195"/>
      <c r="IXF195"/>
      <c r="IXG195"/>
      <c r="IXH195"/>
      <c r="IXI195"/>
      <c r="IXJ195"/>
      <c r="IXK195"/>
      <c r="IXL195"/>
      <c r="IXM195"/>
      <c r="IXN195"/>
      <c r="IXO195"/>
      <c r="IXP195"/>
      <c r="IXQ195"/>
      <c r="IXR195"/>
      <c r="IXS195"/>
      <c r="IXT195"/>
      <c r="IXU195"/>
      <c r="IXV195"/>
      <c r="IXW195"/>
      <c r="IXX195"/>
      <c r="IXY195"/>
      <c r="IXZ195"/>
      <c r="IYA195"/>
      <c r="IYB195"/>
      <c r="IYC195"/>
      <c r="IYD195"/>
      <c r="IYE195"/>
      <c r="IYF195"/>
      <c r="IYG195"/>
      <c r="IYH195"/>
      <c r="IYI195"/>
      <c r="IYJ195"/>
      <c r="IYK195"/>
      <c r="IYL195"/>
      <c r="IYM195"/>
      <c r="IYN195"/>
      <c r="IYO195"/>
      <c r="IYP195"/>
      <c r="IYQ195"/>
      <c r="IYR195"/>
      <c r="IYS195"/>
      <c r="IYT195"/>
      <c r="IYU195"/>
      <c r="IYV195"/>
      <c r="IYW195"/>
      <c r="IYX195"/>
      <c r="IYY195"/>
      <c r="IYZ195"/>
      <c r="IZA195"/>
      <c r="IZB195"/>
      <c r="IZC195"/>
      <c r="IZD195"/>
      <c r="IZE195"/>
      <c r="IZF195"/>
      <c r="IZG195"/>
      <c r="IZH195"/>
      <c r="IZI195"/>
      <c r="IZJ195"/>
      <c r="IZK195"/>
      <c r="IZL195"/>
      <c r="IZM195"/>
      <c r="IZN195"/>
      <c r="IZO195"/>
      <c r="IZP195"/>
      <c r="IZQ195"/>
      <c r="IZR195"/>
      <c r="IZS195"/>
      <c r="IZT195"/>
      <c r="IZU195"/>
      <c r="IZV195"/>
      <c r="IZW195"/>
      <c r="IZX195"/>
      <c r="IZY195"/>
      <c r="IZZ195"/>
      <c r="JAA195"/>
      <c r="JAB195"/>
      <c r="JAC195"/>
      <c r="JAD195"/>
      <c r="JAE195"/>
      <c r="JAF195"/>
      <c r="JAG195"/>
      <c r="JAH195"/>
      <c r="JAI195"/>
      <c r="JAJ195"/>
      <c r="JAK195"/>
      <c r="JAL195"/>
      <c r="JAM195"/>
      <c r="JAN195"/>
      <c r="JAO195"/>
      <c r="JAP195"/>
      <c r="JAQ195"/>
      <c r="JAR195"/>
      <c r="JAS195"/>
      <c r="JAT195"/>
      <c r="JAU195"/>
      <c r="JAV195"/>
      <c r="JAW195"/>
      <c r="JAX195"/>
      <c r="JAY195"/>
      <c r="JAZ195"/>
      <c r="JBA195"/>
      <c r="JBB195"/>
      <c r="JBC195"/>
      <c r="JBD195"/>
      <c r="JBE195"/>
      <c r="JBF195"/>
      <c r="JBG195"/>
      <c r="JBH195"/>
      <c r="JBI195"/>
      <c r="JBJ195"/>
      <c r="JBK195"/>
      <c r="JBL195"/>
      <c r="JBM195"/>
      <c r="JBN195"/>
      <c r="JBO195"/>
      <c r="JBP195"/>
      <c r="JBQ195"/>
      <c r="JBR195"/>
      <c r="JBS195"/>
      <c r="JBT195"/>
      <c r="JBU195"/>
      <c r="JBV195"/>
      <c r="JBW195"/>
      <c r="JBX195"/>
      <c r="JBY195"/>
      <c r="JBZ195"/>
      <c r="JCA195"/>
      <c r="JCB195"/>
      <c r="JCC195"/>
      <c r="JCD195"/>
      <c r="JCE195"/>
      <c r="JCF195"/>
      <c r="JCG195"/>
      <c r="JCH195"/>
      <c r="JCI195"/>
      <c r="JCJ195"/>
      <c r="JCK195"/>
      <c r="JCL195"/>
      <c r="JCM195"/>
      <c r="JCN195"/>
      <c r="JCO195"/>
      <c r="JCP195"/>
      <c r="JCQ195"/>
      <c r="JCR195"/>
      <c r="JCS195"/>
      <c r="JCT195"/>
      <c r="JCU195"/>
      <c r="JCV195"/>
      <c r="JCW195"/>
      <c r="JCX195"/>
      <c r="JCY195"/>
      <c r="JCZ195"/>
      <c r="JDA195"/>
      <c r="JDB195"/>
      <c r="JDC195"/>
      <c r="JDD195"/>
      <c r="JDE195"/>
      <c r="JDF195"/>
      <c r="JDG195"/>
      <c r="JDH195"/>
      <c r="JDI195"/>
      <c r="JDJ195"/>
      <c r="JDK195"/>
      <c r="JDL195"/>
      <c r="JDM195"/>
      <c r="JDN195"/>
      <c r="JDO195"/>
      <c r="JDP195"/>
      <c r="JDQ195"/>
      <c r="JDR195"/>
      <c r="JDS195"/>
      <c r="JDT195"/>
      <c r="JDU195"/>
      <c r="JDV195"/>
      <c r="JDW195"/>
      <c r="JDX195"/>
      <c r="JDY195"/>
      <c r="JDZ195"/>
      <c r="JEA195"/>
      <c r="JEB195"/>
      <c r="JEC195"/>
      <c r="JED195"/>
      <c r="JEE195"/>
      <c r="JEF195"/>
      <c r="JEG195"/>
      <c r="JEH195"/>
      <c r="JEI195"/>
      <c r="JEJ195"/>
      <c r="JEK195"/>
      <c r="JEL195"/>
      <c r="JEM195"/>
      <c r="JEN195"/>
      <c r="JEO195"/>
      <c r="JEP195"/>
      <c r="JEQ195"/>
      <c r="JER195"/>
      <c r="JES195"/>
      <c r="JET195"/>
      <c r="JEU195"/>
      <c r="JEV195"/>
      <c r="JEW195"/>
      <c r="JEX195"/>
      <c r="JEY195"/>
      <c r="JEZ195"/>
      <c r="JFA195"/>
      <c r="JFB195"/>
      <c r="JFC195"/>
      <c r="JFD195"/>
      <c r="JFE195"/>
      <c r="JFF195"/>
      <c r="JFG195"/>
      <c r="JFH195"/>
      <c r="JFI195"/>
      <c r="JFJ195"/>
      <c r="JFK195"/>
      <c r="JFL195"/>
      <c r="JFM195"/>
      <c r="JFN195"/>
      <c r="JFO195"/>
      <c r="JFP195"/>
      <c r="JFQ195"/>
      <c r="JFR195"/>
      <c r="JFS195"/>
      <c r="JFT195"/>
      <c r="JFU195"/>
      <c r="JFV195"/>
      <c r="JFW195"/>
      <c r="JFX195"/>
      <c r="JFY195"/>
      <c r="JFZ195"/>
      <c r="JGA195"/>
      <c r="JGB195"/>
      <c r="JGC195"/>
      <c r="JGD195"/>
      <c r="JGE195"/>
      <c r="JGF195"/>
      <c r="JGG195"/>
      <c r="JGH195"/>
      <c r="JGI195"/>
      <c r="JGJ195"/>
      <c r="JGK195"/>
      <c r="JGL195"/>
      <c r="JGM195"/>
      <c r="JGN195"/>
      <c r="JGO195"/>
      <c r="JGP195"/>
      <c r="JGQ195"/>
      <c r="JGR195"/>
      <c r="JGS195"/>
      <c r="JGT195"/>
      <c r="JGU195"/>
      <c r="JGV195"/>
      <c r="JGW195"/>
      <c r="JGX195"/>
      <c r="JGY195"/>
      <c r="JGZ195"/>
      <c r="JHA195"/>
      <c r="JHB195"/>
      <c r="JHC195"/>
      <c r="JHD195"/>
      <c r="JHE195"/>
      <c r="JHF195"/>
      <c r="JHG195"/>
      <c r="JHH195"/>
      <c r="JHI195"/>
      <c r="JHJ195"/>
      <c r="JHK195"/>
      <c r="JHL195"/>
      <c r="JHM195"/>
      <c r="JHN195"/>
      <c r="JHO195"/>
      <c r="JHP195"/>
      <c r="JHQ195"/>
      <c r="JHR195"/>
      <c r="JHS195"/>
      <c r="JHT195"/>
      <c r="JHU195"/>
      <c r="JHV195"/>
      <c r="JHW195"/>
      <c r="JHX195"/>
      <c r="JHY195"/>
      <c r="JHZ195"/>
      <c r="JIA195"/>
      <c r="JIB195"/>
      <c r="JIC195"/>
      <c r="JID195"/>
      <c r="JIE195"/>
      <c r="JIF195"/>
      <c r="JIG195"/>
      <c r="JIH195"/>
      <c r="JII195"/>
      <c r="JIJ195"/>
      <c r="JIK195"/>
      <c r="JIL195"/>
      <c r="JIM195"/>
      <c r="JIN195"/>
      <c r="JIO195"/>
      <c r="JIP195"/>
      <c r="JIQ195"/>
      <c r="JIR195"/>
      <c r="JIS195"/>
      <c r="JIT195"/>
      <c r="JIU195"/>
      <c r="JIV195"/>
      <c r="JIW195"/>
      <c r="JIX195"/>
      <c r="JIY195"/>
      <c r="JIZ195"/>
      <c r="JJA195"/>
      <c r="JJB195"/>
      <c r="JJC195"/>
      <c r="JJD195"/>
      <c r="JJE195"/>
      <c r="JJF195"/>
      <c r="JJG195"/>
      <c r="JJH195"/>
      <c r="JJI195"/>
      <c r="JJJ195"/>
      <c r="JJK195"/>
      <c r="JJL195"/>
      <c r="JJM195"/>
      <c r="JJN195"/>
      <c r="JJO195"/>
      <c r="JJP195"/>
      <c r="JJQ195"/>
      <c r="JJR195"/>
      <c r="JJS195"/>
      <c r="JJT195"/>
      <c r="JJU195"/>
      <c r="JJV195"/>
      <c r="JJW195"/>
      <c r="JJX195"/>
      <c r="JJY195"/>
      <c r="JJZ195"/>
      <c r="JKA195"/>
      <c r="JKB195"/>
      <c r="JKC195"/>
      <c r="JKD195"/>
      <c r="JKE195"/>
      <c r="JKF195"/>
      <c r="JKG195"/>
      <c r="JKH195"/>
      <c r="JKI195"/>
      <c r="JKJ195"/>
      <c r="JKK195"/>
      <c r="JKL195"/>
      <c r="JKM195"/>
      <c r="JKN195"/>
      <c r="JKO195"/>
      <c r="JKP195"/>
      <c r="JKQ195"/>
      <c r="JKR195"/>
      <c r="JKS195"/>
      <c r="JKT195"/>
      <c r="JKU195"/>
      <c r="JKV195"/>
      <c r="JKW195"/>
      <c r="JKX195"/>
      <c r="JKY195"/>
      <c r="JKZ195"/>
      <c r="JLA195"/>
      <c r="JLB195"/>
      <c r="JLC195"/>
      <c r="JLD195"/>
      <c r="JLE195"/>
      <c r="JLF195"/>
      <c r="JLG195"/>
      <c r="JLH195"/>
      <c r="JLI195"/>
      <c r="JLJ195"/>
      <c r="JLK195"/>
      <c r="JLL195"/>
      <c r="JLM195"/>
      <c r="JLN195"/>
      <c r="JLO195"/>
      <c r="JLP195"/>
      <c r="JLQ195"/>
      <c r="JLR195"/>
      <c r="JLS195"/>
      <c r="JLT195"/>
      <c r="JLU195"/>
      <c r="JLV195"/>
      <c r="JLW195"/>
      <c r="JLX195"/>
      <c r="JLY195"/>
      <c r="JLZ195"/>
      <c r="JMA195"/>
      <c r="JMB195"/>
      <c r="JMC195"/>
      <c r="JMD195"/>
      <c r="JME195"/>
      <c r="JMF195"/>
      <c r="JMG195"/>
      <c r="JMH195"/>
      <c r="JMI195"/>
      <c r="JMJ195"/>
      <c r="JMK195"/>
      <c r="JML195"/>
      <c r="JMM195"/>
      <c r="JMN195"/>
      <c r="JMO195"/>
      <c r="JMP195"/>
      <c r="JMQ195"/>
      <c r="JMR195"/>
      <c r="JMS195"/>
      <c r="JMT195"/>
      <c r="JMU195"/>
      <c r="JMV195"/>
      <c r="JMW195"/>
      <c r="JMX195"/>
      <c r="JMY195"/>
      <c r="JMZ195"/>
      <c r="JNA195"/>
      <c r="JNB195"/>
      <c r="JNC195"/>
      <c r="JND195"/>
      <c r="JNE195"/>
      <c r="JNF195"/>
      <c r="JNG195"/>
      <c r="JNH195"/>
      <c r="JNI195"/>
      <c r="JNJ195"/>
      <c r="JNK195"/>
      <c r="JNL195"/>
      <c r="JNM195"/>
      <c r="JNN195"/>
      <c r="JNO195"/>
      <c r="JNP195"/>
      <c r="JNQ195"/>
      <c r="JNR195"/>
      <c r="JNS195"/>
      <c r="JNT195"/>
      <c r="JNU195"/>
      <c r="JNV195"/>
      <c r="JNW195"/>
      <c r="JNX195"/>
      <c r="JNY195"/>
      <c r="JNZ195"/>
      <c r="JOA195"/>
      <c r="JOB195"/>
      <c r="JOC195"/>
      <c r="JOD195"/>
      <c r="JOE195"/>
      <c r="JOF195"/>
      <c r="JOG195"/>
      <c r="JOH195"/>
      <c r="JOI195"/>
      <c r="JOJ195"/>
      <c r="JOK195"/>
      <c r="JOL195"/>
      <c r="JOM195"/>
      <c r="JON195"/>
      <c r="JOO195"/>
      <c r="JOP195"/>
      <c r="JOQ195"/>
      <c r="JOR195"/>
      <c r="JOS195"/>
      <c r="JOT195"/>
      <c r="JOU195"/>
      <c r="JOV195"/>
      <c r="JOW195"/>
      <c r="JOX195"/>
      <c r="JOY195"/>
      <c r="JOZ195"/>
      <c r="JPA195"/>
      <c r="JPB195"/>
      <c r="JPC195"/>
      <c r="JPD195"/>
      <c r="JPE195"/>
      <c r="JPF195"/>
      <c r="JPG195"/>
      <c r="JPH195"/>
      <c r="JPI195"/>
      <c r="JPJ195"/>
      <c r="JPK195"/>
      <c r="JPL195"/>
      <c r="JPM195"/>
      <c r="JPN195"/>
      <c r="JPO195"/>
      <c r="JPP195"/>
      <c r="JPQ195"/>
      <c r="JPR195"/>
      <c r="JPS195"/>
      <c r="JPT195"/>
      <c r="JPU195"/>
      <c r="JPV195"/>
      <c r="JPW195"/>
      <c r="JPX195"/>
      <c r="JPY195"/>
      <c r="JPZ195"/>
      <c r="JQA195"/>
      <c r="JQB195"/>
      <c r="JQC195"/>
      <c r="JQD195"/>
      <c r="JQE195"/>
      <c r="JQF195"/>
      <c r="JQG195"/>
      <c r="JQH195"/>
      <c r="JQI195"/>
      <c r="JQJ195"/>
      <c r="JQK195"/>
      <c r="JQL195"/>
      <c r="JQM195"/>
      <c r="JQN195"/>
      <c r="JQO195"/>
      <c r="JQP195"/>
      <c r="JQQ195"/>
      <c r="JQR195"/>
      <c r="JQS195"/>
      <c r="JQT195"/>
      <c r="JQU195"/>
      <c r="JQV195"/>
      <c r="JQW195"/>
      <c r="JQX195"/>
      <c r="JQY195"/>
      <c r="JQZ195"/>
      <c r="JRA195"/>
      <c r="JRB195"/>
      <c r="JRC195"/>
      <c r="JRD195"/>
      <c r="JRE195"/>
      <c r="JRF195"/>
      <c r="JRG195"/>
      <c r="JRH195"/>
      <c r="JRI195"/>
      <c r="JRJ195"/>
      <c r="JRK195"/>
      <c r="JRL195"/>
      <c r="JRM195"/>
      <c r="JRN195"/>
      <c r="JRO195"/>
      <c r="JRP195"/>
      <c r="JRQ195"/>
      <c r="JRR195"/>
      <c r="JRS195"/>
      <c r="JRT195"/>
      <c r="JRU195"/>
      <c r="JRV195"/>
      <c r="JRW195"/>
      <c r="JRX195"/>
      <c r="JRY195"/>
      <c r="JRZ195"/>
      <c r="JSA195"/>
      <c r="JSB195"/>
      <c r="JSC195"/>
      <c r="JSD195"/>
      <c r="JSE195"/>
      <c r="JSF195"/>
      <c r="JSG195"/>
      <c r="JSH195"/>
      <c r="JSI195"/>
      <c r="JSJ195"/>
      <c r="JSK195"/>
      <c r="JSL195"/>
      <c r="JSM195"/>
      <c r="JSN195"/>
      <c r="JSO195"/>
      <c r="JSP195"/>
      <c r="JSQ195"/>
      <c r="JSR195"/>
      <c r="JSS195"/>
      <c r="JST195"/>
      <c r="JSU195"/>
      <c r="JSV195"/>
      <c r="JSW195"/>
      <c r="JSX195"/>
      <c r="JSY195"/>
      <c r="JSZ195"/>
      <c r="JTA195"/>
      <c r="JTB195"/>
      <c r="JTC195"/>
      <c r="JTD195"/>
      <c r="JTE195"/>
      <c r="JTF195"/>
      <c r="JTG195"/>
      <c r="JTH195"/>
      <c r="JTI195"/>
      <c r="JTJ195"/>
      <c r="JTK195"/>
      <c r="JTL195"/>
      <c r="JTM195"/>
      <c r="JTN195"/>
      <c r="JTO195"/>
      <c r="JTP195"/>
      <c r="JTQ195"/>
      <c r="JTR195"/>
      <c r="JTS195"/>
      <c r="JTT195"/>
      <c r="JTU195"/>
      <c r="JTV195"/>
      <c r="JTW195"/>
      <c r="JTX195"/>
      <c r="JTY195"/>
      <c r="JTZ195"/>
      <c r="JUA195"/>
      <c r="JUB195"/>
      <c r="JUC195"/>
      <c r="JUD195"/>
      <c r="JUE195"/>
      <c r="JUF195"/>
      <c r="JUG195"/>
      <c r="JUH195"/>
      <c r="JUI195"/>
      <c r="JUJ195"/>
      <c r="JUK195"/>
      <c r="JUL195"/>
      <c r="JUM195"/>
      <c r="JUN195"/>
      <c r="JUO195"/>
      <c r="JUP195"/>
      <c r="JUQ195"/>
      <c r="JUR195"/>
      <c r="JUS195"/>
      <c r="JUT195"/>
      <c r="JUU195"/>
      <c r="JUV195"/>
      <c r="JUW195"/>
      <c r="JUX195"/>
      <c r="JUY195"/>
      <c r="JUZ195"/>
      <c r="JVA195"/>
      <c r="JVB195"/>
      <c r="JVC195"/>
      <c r="JVD195"/>
      <c r="JVE195"/>
      <c r="JVF195"/>
      <c r="JVG195"/>
      <c r="JVH195"/>
      <c r="JVI195"/>
      <c r="JVJ195"/>
      <c r="JVK195"/>
      <c r="JVL195"/>
      <c r="JVM195"/>
      <c r="JVN195"/>
      <c r="JVO195"/>
      <c r="JVP195"/>
      <c r="JVQ195"/>
      <c r="JVR195"/>
      <c r="JVS195"/>
      <c r="JVT195"/>
      <c r="JVU195"/>
      <c r="JVV195"/>
      <c r="JVW195"/>
      <c r="JVX195"/>
      <c r="JVY195"/>
      <c r="JVZ195"/>
      <c r="JWA195"/>
      <c r="JWB195"/>
      <c r="JWC195"/>
      <c r="JWD195"/>
      <c r="JWE195"/>
      <c r="JWF195"/>
      <c r="JWG195"/>
      <c r="JWH195"/>
      <c r="JWI195"/>
      <c r="JWJ195"/>
      <c r="JWK195"/>
      <c r="JWL195"/>
      <c r="JWM195"/>
      <c r="JWN195"/>
      <c r="JWO195"/>
      <c r="JWP195"/>
      <c r="JWQ195"/>
      <c r="JWR195"/>
      <c r="JWS195"/>
      <c r="JWT195"/>
      <c r="JWU195"/>
      <c r="JWV195"/>
      <c r="JWW195"/>
      <c r="JWX195"/>
      <c r="JWY195"/>
      <c r="JWZ195"/>
      <c r="JXA195"/>
      <c r="JXB195"/>
      <c r="JXC195"/>
      <c r="JXD195"/>
      <c r="JXE195"/>
      <c r="JXF195"/>
      <c r="JXG195"/>
      <c r="JXH195"/>
      <c r="JXI195"/>
      <c r="JXJ195"/>
      <c r="JXK195"/>
      <c r="JXL195"/>
      <c r="JXM195"/>
      <c r="JXN195"/>
      <c r="JXO195"/>
      <c r="JXP195"/>
      <c r="JXQ195"/>
      <c r="JXR195"/>
      <c r="JXS195"/>
      <c r="JXT195"/>
      <c r="JXU195"/>
      <c r="JXV195"/>
      <c r="JXW195"/>
      <c r="JXX195"/>
      <c r="JXY195"/>
      <c r="JXZ195"/>
      <c r="JYA195"/>
      <c r="JYB195"/>
      <c r="JYC195"/>
      <c r="JYD195"/>
      <c r="JYE195"/>
      <c r="JYF195"/>
      <c r="JYG195"/>
      <c r="JYH195"/>
      <c r="JYI195"/>
      <c r="JYJ195"/>
      <c r="JYK195"/>
      <c r="JYL195"/>
      <c r="JYM195"/>
      <c r="JYN195"/>
      <c r="JYO195"/>
      <c r="JYP195"/>
      <c r="JYQ195"/>
      <c r="JYR195"/>
      <c r="JYS195"/>
      <c r="JYT195"/>
      <c r="JYU195"/>
      <c r="JYV195"/>
      <c r="JYW195"/>
      <c r="JYX195"/>
      <c r="JYY195"/>
      <c r="JYZ195"/>
      <c r="JZA195"/>
      <c r="JZB195"/>
      <c r="JZC195"/>
      <c r="JZD195"/>
      <c r="JZE195"/>
      <c r="JZF195"/>
      <c r="JZG195"/>
      <c r="JZH195"/>
      <c r="JZI195"/>
      <c r="JZJ195"/>
      <c r="JZK195"/>
      <c r="JZL195"/>
      <c r="JZM195"/>
      <c r="JZN195"/>
      <c r="JZO195"/>
      <c r="JZP195"/>
      <c r="JZQ195"/>
      <c r="JZR195"/>
      <c r="JZS195"/>
      <c r="JZT195"/>
      <c r="JZU195"/>
      <c r="JZV195"/>
      <c r="JZW195"/>
      <c r="JZX195"/>
      <c r="JZY195"/>
      <c r="JZZ195"/>
      <c r="KAA195"/>
      <c r="KAB195"/>
      <c r="KAC195"/>
      <c r="KAD195"/>
      <c r="KAE195"/>
      <c r="KAF195"/>
      <c r="KAG195"/>
      <c r="KAH195"/>
      <c r="KAI195"/>
      <c r="KAJ195"/>
      <c r="KAK195"/>
      <c r="KAL195"/>
      <c r="KAM195"/>
      <c r="KAN195"/>
      <c r="KAO195"/>
      <c r="KAP195"/>
      <c r="KAQ195"/>
      <c r="KAR195"/>
      <c r="KAS195"/>
      <c r="KAT195"/>
      <c r="KAU195"/>
      <c r="KAV195"/>
      <c r="KAW195"/>
      <c r="KAX195"/>
      <c r="KAY195"/>
      <c r="KAZ195"/>
      <c r="KBA195"/>
      <c r="KBB195"/>
      <c r="KBC195"/>
      <c r="KBD195"/>
      <c r="KBE195"/>
      <c r="KBF195"/>
      <c r="KBG195"/>
      <c r="KBH195"/>
      <c r="KBI195"/>
      <c r="KBJ195"/>
      <c r="KBK195"/>
      <c r="KBL195"/>
      <c r="KBM195"/>
      <c r="KBN195"/>
      <c r="KBO195"/>
      <c r="KBP195"/>
      <c r="KBQ195"/>
      <c r="KBR195"/>
      <c r="KBS195"/>
      <c r="KBT195"/>
      <c r="KBU195"/>
      <c r="KBV195"/>
      <c r="KBW195"/>
      <c r="KBX195"/>
      <c r="KBY195"/>
      <c r="KBZ195"/>
      <c r="KCA195"/>
      <c r="KCB195"/>
      <c r="KCC195"/>
      <c r="KCD195"/>
      <c r="KCE195"/>
      <c r="KCF195"/>
      <c r="KCG195"/>
      <c r="KCH195"/>
      <c r="KCI195"/>
      <c r="KCJ195"/>
      <c r="KCK195"/>
      <c r="KCL195"/>
      <c r="KCM195"/>
      <c r="KCN195"/>
      <c r="KCO195"/>
      <c r="KCP195"/>
      <c r="KCQ195"/>
      <c r="KCR195"/>
      <c r="KCS195"/>
      <c r="KCT195"/>
      <c r="KCU195"/>
      <c r="KCV195"/>
      <c r="KCW195"/>
      <c r="KCX195"/>
      <c r="KCY195"/>
      <c r="KCZ195"/>
      <c r="KDA195"/>
      <c r="KDB195"/>
      <c r="KDC195"/>
      <c r="KDD195"/>
      <c r="KDE195"/>
      <c r="KDF195"/>
      <c r="KDG195"/>
      <c r="KDH195"/>
      <c r="KDI195"/>
      <c r="KDJ195"/>
      <c r="KDK195"/>
      <c r="KDL195"/>
      <c r="KDM195"/>
      <c r="KDN195"/>
      <c r="KDO195"/>
      <c r="KDP195"/>
      <c r="KDQ195"/>
      <c r="KDR195"/>
      <c r="KDS195"/>
      <c r="KDT195"/>
      <c r="KDU195"/>
      <c r="KDV195"/>
      <c r="KDW195"/>
      <c r="KDX195"/>
      <c r="KDY195"/>
      <c r="KDZ195"/>
      <c r="KEA195"/>
      <c r="KEB195"/>
      <c r="KEC195"/>
      <c r="KED195"/>
      <c r="KEE195"/>
      <c r="KEF195"/>
      <c r="KEG195"/>
      <c r="KEH195"/>
      <c r="KEI195"/>
      <c r="KEJ195"/>
      <c r="KEK195"/>
      <c r="KEL195"/>
      <c r="KEM195"/>
      <c r="KEN195"/>
      <c r="KEO195"/>
      <c r="KEP195"/>
      <c r="KEQ195"/>
      <c r="KER195"/>
      <c r="KES195"/>
      <c r="KET195"/>
      <c r="KEU195"/>
      <c r="KEV195"/>
      <c r="KEW195"/>
      <c r="KEX195"/>
      <c r="KEY195"/>
      <c r="KEZ195"/>
      <c r="KFA195"/>
      <c r="KFB195"/>
      <c r="KFC195"/>
      <c r="KFD195"/>
      <c r="KFE195"/>
      <c r="KFF195"/>
      <c r="KFG195"/>
      <c r="KFH195"/>
      <c r="KFI195"/>
      <c r="KFJ195"/>
      <c r="KFK195"/>
      <c r="KFL195"/>
      <c r="KFM195"/>
      <c r="KFN195"/>
      <c r="KFO195"/>
      <c r="KFP195"/>
      <c r="KFQ195"/>
      <c r="KFR195"/>
      <c r="KFS195"/>
      <c r="KFT195"/>
      <c r="KFU195"/>
      <c r="KFV195"/>
      <c r="KFW195"/>
      <c r="KFX195"/>
      <c r="KFY195"/>
      <c r="KFZ195"/>
      <c r="KGA195"/>
      <c r="KGB195"/>
      <c r="KGC195"/>
      <c r="KGD195"/>
      <c r="KGE195"/>
      <c r="KGF195"/>
      <c r="KGG195"/>
      <c r="KGH195"/>
      <c r="KGI195"/>
      <c r="KGJ195"/>
      <c r="KGK195"/>
      <c r="KGL195"/>
      <c r="KGM195"/>
      <c r="KGN195"/>
      <c r="KGO195"/>
      <c r="KGP195"/>
      <c r="KGQ195"/>
      <c r="KGR195"/>
      <c r="KGS195"/>
      <c r="KGT195"/>
      <c r="KGU195"/>
      <c r="KGV195"/>
      <c r="KGW195"/>
      <c r="KGX195"/>
      <c r="KGY195"/>
      <c r="KGZ195"/>
      <c r="KHA195"/>
      <c r="KHB195"/>
      <c r="KHC195"/>
      <c r="KHD195"/>
      <c r="KHE195"/>
      <c r="KHF195"/>
      <c r="KHG195"/>
      <c r="KHH195"/>
      <c r="KHI195"/>
      <c r="KHJ195"/>
      <c r="KHK195"/>
      <c r="KHL195"/>
      <c r="KHM195"/>
      <c r="KHN195"/>
      <c r="KHO195"/>
      <c r="KHP195"/>
      <c r="KHQ195"/>
      <c r="KHR195"/>
      <c r="KHS195"/>
      <c r="KHT195"/>
      <c r="KHU195"/>
      <c r="KHV195"/>
      <c r="KHW195"/>
      <c r="KHX195"/>
      <c r="KHY195"/>
      <c r="KHZ195"/>
      <c r="KIA195"/>
      <c r="KIB195"/>
      <c r="KIC195"/>
      <c r="KID195"/>
      <c r="KIE195"/>
      <c r="KIF195"/>
      <c r="KIG195"/>
      <c r="KIH195"/>
      <c r="KII195"/>
      <c r="KIJ195"/>
      <c r="KIK195"/>
      <c r="KIL195"/>
      <c r="KIM195"/>
      <c r="KIN195"/>
      <c r="KIO195"/>
      <c r="KIP195"/>
      <c r="KIQ195"/>
      <c r="KIR195"/>
      <c r="KIS195"/>
      <c r="KIT195"/>
      <c r="KIU195"/>
      <c r="KIV195"/>
      <c r="KIW195"/>
      <c r="KIX195"/>
      <c r="KIY195"/>
      <c r="KIZ195"/>
      <c r="KJA195"/>
      <c r="KJB195"/>
      <c r="KJC195"/>
      <c r="KJD195"/>
      <c r="KJE195"/>
      <c r="KJF195"/>
      <c r="KJG195"/>
      <c r="KJH195"/>
      <c r="KJI195"/>
      <c r="KJJ195"/>
      <c r="KJK195"/>
      <c r="KJL195"/>
      <c r="KJM195"/>
      <c r="KJN195"/>
      <c r="KJO195"/>
      <c r="KJP195"/>
      <c r="KJQ195"/>
      <c r="KJR195"/>
      <c r="KJS195"/>
      <c r="KJT195"/>
      <c r="KJU195"/>
      <c r="KJV195"/>
      <c r="KJW195"/>
      <c r="KJX195"/>
      <c r="KJY195"/>
      <c r="KJZ195"/>
      <c r="KKA195"/>
      <c r="KKB195"/>
      <c r="KKC195"/>
      <c r="KKD195"/>
      <c r="KKE195"/>
      <c r="KKF195"/>
      <c r="KKG195"/>
      <c r="KKH195"/>
      <c r="KKI195"/>
      <c r="KKJ195"/>
      <c r="KKK195"/>
      <c r="KKL195"/>
      <c r="KKM195"/>
      <c r="KKN195"/>
      <c r="KKO195"/>
      <c r="KKP195"/>
      <c r="KKQ195"/>
      <c r="KKR195"/>
      <c r="KKS195"/>
      <c r="KKT195"/>
      <c r="KKU195"/>
      <c r="KKV195"/>
      <c r="KKW195"/>
      <c r="KKX195"/>
      <c r="KKY195"/>
      <c r="KKZ195"/>
      <c r="KLA195"/>
      <c r="KLB195"/>
      <c r="KLC195"/>
      <c r="KLD195"/>
      <c r="KLE195"/>
      <c r="KLF195"/>
      <c r="KLG195"/>
      <c r="KLH195"/>
      <c r="KLI195"/>
      <c r="KLJ195"/>
      <c r="KLK195"/>
      <c r="KLL195"/>
      <c r="KLM195"/>
      <c r="KLN195"/>
      <c r="KLO195"/>
      <c r="KLP195"/>
      <c r="KLQ195"/>
      <c r="KLR195"/>
      <c r="KLS195"/>
      <c r="KLT195"/>
      <c r="KLU195"/>
      <c r="KLV195"/>
      <c r="KLW195"/>
      <c r="KLX195"/>
      <c r="KLY195"/>
      <c r="KLZ195"/>
      <c r="KMA195"/>
      <c r="KMB195"/>
      <c r="KMC195"/>
      <c r="KMD195"/>
      <c r="KME195"/>
      <c r="KMF195"/>
      <c r="KMG195"/>
      <c r="KMH195"/>
      <c r="KMI195"/>
      <c r="KMJ195"/>
      <c r="KMK195"/>
      <c r="KML195"/>
      <c r="KMM195"/>
      <c r="KMN195"/>
      <c r="KMO195"/>
      <c r="KMP195"/>
      <c r="KMQ195"/>
      <c r="KMR195"/>
      <c r="KMS195"/>
      <c r="KMT195"/>
      <c r="KMU195"/>
      <c r="KMV195"/>
      <c r="KMW195"/>
      <c r="KMX195"/>
      <c r="KMY195"/>
      <c r="KMZ195"/>
      <c r="KNA195"/>
      <c r="KNB195"/>
      <c r="KNC195"/>
      <c r="KND195"/>
      <c r="KNE195"/>
      <c r="KNF195"/>
      <c r="KNG195"/>
      <c r="KNH195"/>
      <c r="KNI195"/>
      <c r="KNJ195"/>
      <c r="KNK195"/>
      <c r="KNL195"/>
      <c r="KNM195"/>
      <c r="KNN195"/>
      <c r="KNO195"/>
      <c r="KNP195"/>
      <c r="KNQ195"/>
      <c r="KNR195"/>
      <c r="KNS195"/>
      <c r="KNT195"/>
      <c r="KNU195"/>
      <c r="KNV195"/>
      <c r="KNW195"/>
      <c r="KNX195"/>
      <c r="KNY195"/>
      <c r="KNZ195"/>
      <c r="KOA195"/>
      <c r="KOB195"/>
      <c r="KOC195"/>
      <c r="KOD195"/>
      <c r="KOE195"/>
      <c r="KOF195"/>
      <c r="KOG195"/>
      <c r="KOH195"/>
      <c r="KOI195"/>
      <c r="KOJ195"/>
      <c r="KOK195"/>
      <c r="KOL195"/>
      <c r="KOM195"/>
      <c r="KON195"/>
      <c r="KOO195"/>
      <c r="KOP195"/>
      <c r="KOQ195"/>
      <c r="KOR195"/>
      <c r="KOS195"/>
      <c r="KOT195"/>
      <c r="KOU195"/>
      <c r="KOV195"/>
      <c r="KOW195"/>
      <c r="KOX195"/>
      <c r="KOY195"/>
      <c r="KOZ195"/>
      <c r="KPA195"/>
      <c r="KPB195"/>
      <c r="KPC195"/>
      <c r="KPD195"/>
      <c r="KPE195"/>
      <c r="KPF195"/>
      <c r="KPG195"/>
      <c r="KPH195"/>
      <c r="KPI195"/>
      <c r="KPJ195"/>
      <c r="KPK195"/>
      <c r="KPL195"/>
      <c r="KPM195"/>
      <c r="KPN195"/>
      <c r="KPO195"/>
      <c r="KPP195"/>
      <c r="KPQ195"/>
      <c r="KPR195"/>
      <c r="KPS195"/>
      <c r="KPT195"/>
      <c r="KPU195"/>
      <c r="KPV195"/>
      <c r="KPW195"/>
      <c r="KPX195"/>
      <c r="KPY195"/>
      <c r="KPZ195"/>
      <c r="KQA195"/>
      <c r="KQB195"/>
      <c r="KQC195"/>
      <c r="KQD195"/>
      <c r="KQE195"/>
      <c r="KQF195"/>
      <c r="KQG195"/>
      <c r="KQH195"/>
      <c r="KQI195"/>
      <c r="KQJ195"/>
      <c r="KQK195"/>
      <c r="KQL195"/>
      <c r="KQM195"/>
      <c r="KQN195"/>
      <c r="KQO195"/>
      <c r="KQP195"/>
      <c r="KQQ195"/>
      <c r="KQR195"/>
      <c r="KQS195"/>
      <c r="KQT195"/>
      <c r="KQU195"/>
      <c r="KQV195"/>
      <c r="KQW195"/>
      <c r="KQX195"/>
      <c r="KQY195"/>
      <c r="KQZ195"/>
      <c r="KRA195"/>
      <c r="KRB195"/>
      <c r="KRC195"/>
      <c r="KRD195"/>
      <c r="KRE195"/>
      <c r="KRF195"/>
      <c r="KRG195"/>
      <c r="KRH195"/>
      <c r="KRI195"/>
      <c r="KRJ195"/>
      <c r="KRK195"/>
      <c r="KRL195"/>
      <c r="KRM195"/>
      <c r="KRN195"/>
      <c r="KRO195"/>
      <c r="KRP195"/>
      <c r="KRQ195"/>
      <c r="KRR195"/>
      <c r="KRS195"/>
      <c r="KRT195"/>
      <c r="KRU195"/>
      <c r="KRV195"/>
      <c r="KRW195"/>
      <c r="KRX195"/>
      <c r="KRY195"/>
      <c r="KRZ195"/>
      <c r="KSA195"/>
      <c r="KSB195"/>
      <c r="KSC195"/>
      <c r="KSD195"/>
      <c r="KSE195"/>
      <c r="KSF195"/>
      <c r="KSG195"/>
      <c r="KSH195"/>
      <c r="KSI195"/>
      <c r="KSJ195"/>
      <c r="KSK195"/>
      <c r="KSL195"/>
      <c r="KSM195"/>
      <c r="KSN195"/>
      <c r="KSO195"/>
      <c r="KSP195"/>
      <c r="KSQ195"/>
      <c r="KSR195"/>
      <c r="KSS195"/>
      <c r="KST195"/>
      <c r="KSU195"/>
      <c r="KSV195"/>
      <c r="KSW195"/>
      <c r="KSX195"/>
      <c r="KSY195"/>
      <c r="KSZ195"/>
      <c r="KTA195"/>
      <c r="KTB195"/>
      <c r="KTC195"/>
      <c r="KTD195"/>
      <c r="KTE195"/>
      <c r="KTF195"/>
      <c r="KTG195"/>
      <c r="KTH195"/>
      <c r="KTI195"/>
      <c r="KTJ195"/>
      <c r="KTK195"/>
      <c r="KTL195"/>
      <c r="KTM195"/>
      <c r="KTN195"/>
      <c r="KTO195"/>
      <c r="KTP195"/>
      <c r="KTQ195"/>
      <c r="KTR195"/>
      <c r="KTS195"/>
      <c r="KTT195"/>
      <c r="KTU195"/>
      <c r="KTV195"/>
      <c r="KTW195"/>
      <c r="KTX195"/>
      <c r="KTY195"/>
      <c r="KTZ195"/>
      <c r="KUA195"/>
      <c r="KUB195"/>
      <c r="KUC195"/>
      <c r="KUD195"/>
      <c r="KUE195"/>
      <c r="KUF195"/>
      <c r="KUG195"/>
      <c r="KUH195"/>
      <c r="KUI195"/>
      <c r="KUJ195"/>
      <c r="KUK195"/>
      <c r="KUL195"/>
      <c r="KUM195"/>
      <c r="KUN195"/>
      <c r="KUO195"/>
      <c r="KUP195"/>
      <c r="KUQ195"/>
      <c r="KUR195"/>
      <c r="KUS195"/>
      <c r="KUT195"/>
      <c r="KUU195"/>
      <c r="KUV195"/>
      <c r="KUW195"/>
      <c r="KUX195"/>
      <c r="KUY195"/>
      <c r="KUZ195"/>
      <c r="KVA195"/>
      <c r="KVB195"/>
      <c r="KVC195"/>
      <c r="KVD195"/>
      <c r="KVE195"/>
      <c r="KVF195"/>
      <c r="KVG195"/>
      <c r="KVH195"/>
      <c r="KVI195"/>
      <c r="KVJ195"/>
      <c r="KVK195"/>
      <c r="KVL195"/>
      <c r="KVM195"/>
      <c r="KVN195"/>
      <c r="KVO195"/>
      <c r="KVP195"/>
      <c r="KVQ195"/>
      <c r="KVR195"/>
      <c r="KVS195"/>
      <c r="KVT195"/>
      <c r="KVU195"/>
      <c r="KVV195"/>
      <c r="KVW195"/>
      <c r="KVX195"/>
      <c r="KVY195"/>
      <c r="KVZ195"/>
      <c r="KWA195"/>
      <c r="KWB195"/>
      <c r="KWC195"/>
      <c r="KWD195"/>
      <c r="KWE195"/>
      <c r="KWF195"/>
      <c r="KWG195"/>
      <c r="KWH195"/>
      <c r="KWI195"/>
      <c r="KWJ195"/>
      <c r="KWK195"/>
      <c r="KWL195"/>
      <c r="KWM195"/>
      <c r="KWN195"/>
      <c r="KWO195"/>
      <c r="KWP195"/>
      <c r="KWQ195"/>
      <c r="KWR195"/>
      <c r="KWS195"/>
      <c r="KWT195"/>
      <c r="KWU195"/>
      <c r="KWV195"/>
      <c r="KWW195"/>
      <c r="KWX195"/>
      <c r="KWY195"/>
      <c r="KWZ195"/>
      <c r="KXA195"/>
      <c r="KXB195"/>
      <c r="KXC195"/>
      <c r="KXD195"/>
      <c r="KXE195"/>
      <c r="KXF195"/>
      <c r="KXG195"/>
      <c r="KXH195"/>
      <c r="KXI195"/>
      <c r="KXJ195"/>
      <c r="KXK195"/>
      <c r="KXL195"/>
      <c r="KXM195"/>
      <c r="KXN195"/>
      <c r="KXO195"/>
      <c r="KXP195"/>
      <c r="KXQ195"/>
      <c r="KXR195"/>
      <c r="KXS195"/>
      <c r="KXT195"/>
      <c r="KXU195"/>
      <c r="KXV195"/>
      <c r="KXW195"/>
      <c r="KXX195"/>
      <c r="KXY195"/>
      <c r="KXZ195"/>
      <c r="KYA195"/>
      <c r="KYB195"/>
      <c r="KYC195"/>
      <c r="KYD195"/>
      <c r="KYE195"/>
      <c r="KYF195"/>
      <c r="KYG195"/>
      <c r="KYH195"/>
      <c r="KYI195"/>
      <c r="KYJ195"/>
      <c r="KYK195"/>
      <c r="KYL195"/>
      <c r="KYM195"/>
      <c r="KYN195"/>
      <c r="KYO195"/>
      <c r="KYP195"/>
      <c r="KYQ195"/>
      <c r="KYR195"/>
      <c r="KYS195"/>
      <c r="KYT195"/>
      <c r="KYU195"/>
      <c r="KYV195"/>
      <c r="KYW195"/>
      <c r="KYX195"/>
      <c r="KYY195"/>
      <c r="KYZ195"/>
      <c r="KZA195"/>
      <c r="KZB195"/>
      <c r="KZC195"/>
      <c r="KZD195"/>
      <c r="KZE195"/>
      <c r="KZF195"/>
      <c r="KZG195"/>
      <c r="KZH195"/>
      <c r="KZI195"/>
      <c r="KZJ195"/>
      <c r="KZK195"/>
      <c r="KZL195"/>
      <c r="KZM195"/>
      <c r="KZN195"/>
      <c r="KZO195"/>
      <c r="KZP195"/>
      <c r="KZQ195"/>
      <c r="KZR195"/>
      <c r="KZS195"/>
      <c r="KZT195"/>
      <c r="KZU195"/>
      <c r="KZV195"/>
      <c r="KZW195"/>
      <c r="KZX195"/>
      <c r="KZY195"/>
      <c r="KZZ195"/>
      <c r="LAA195"/>
      <c r="LAB195"/>
      <c r="LAC195"/>
      <c r="LAD195"/>
      <c r="LAE195"/>
      <c r="LAF195"/>
      <c r="LAG195"/>
      <c r="LAH195"/>
      <c r="LAI195"/>
      <c r="LAJ195"/>
      <c r="LAK195"/>
      <c r="LAL195"/>
      <c r="LAM195"/>
      <c r="LAN195"/>
      <c r="LAO195"/>
      <c r="LAP195"/>
      <c r="LAQ195"/>
      <c r="LAR195"/>
      <c r="LAS195"/>
      <c r="LAT195"/>
      <c r="LAU195"/>
      <c r="LAV195"/>
      <c r="LAW195"/>
      <c r="LAX195"/>
      <c r="LAY195"/>
      <c r="LAZ195"/>
      <c r="LBA195"/>
      <c r="LBB195"/>
      <c r="LBC195"/>
      <c r="LBD195"/>
      <c r="LBE195"/>
      <c r="LBF195"/>
      <c r="LBG195"/>
      <c r="LBH195"/>
      <c r="LBI195"/>
      <c r="LBJ195"/>
      <c r="LBK195"/>
      <c r="LBL195"/>
      <c r="LBM195"/>
      <c r="LBN195"/>
      <c r="LBO195"/>
      <c r="LBP195"/>
      <c r="LBQ195"/>
      <c r="LBR195"/>
      <c r="LBS195"/>
      <c r="LBT195"/>
      <c r="LBU195"/>
      <c r="LBV195"/>
      <c r="LBW195"/>
      <c r="LBX195"/>
      <c r="LBY195"/>
      <c r="LBZ195"/>
      <c r="LCA195"/>
      <c r="LCB195"/>
      <c r="LCC195"/>
      <c r="LCD195"/>
      <c r="LCE195"/>
      <c r="LCF195"/>
      <c r="LCG195"/>
      <c r="LCH195"/>
      <c r="LCI195"/>
      <c r="LCJ195"/>
      <c r="LCK195"/>
      <c r="LCL195"/>
      <c r="LCM195"/>
      <c r="LCN195"/>
      <c r="LCO195"/>
      <c r="LCP195"/>
      <c r="LCQ195"/>
      <c r="LCR195"/>
      <c r="LCS195"/>
      <c r="LCT195"/>
      <c r="LCU195"/>
      <c r="LCV195"/>
      <c r="LCW195"/>
      <c r="LCX195"/>
      <c r="LCY195"/>
      <c r="LCZ195"/>
      <c r="LDA195"/>
      <c r="LDB195"/>
      <c r="LDC195"/>
      <c r="LDD195"/>
      <c r="LDE195"/>
      <c r="LDF195"/>
      <c r="LDG195"/>
      <c r="LDH195"/>
      <c r="LDI195"/>
      <c r="LDJ195"/>
      <c r="LDK195"/>
      <c r="LDL195"/>
      <c r="LDM195"/>
      <c r="LDN195"/>
      <c r="LDO195"/>
      <c r="LDP195"/>
      <c r="LDQ195"/>
      <c r="LDR195"/>
      <c r="LDS195"/>
      <c r="LDT195"/>
      <c r="LDU195"/>
      <c r="LDV195"/>
      <c r="LDW195"/>
      <c r="LDX195"/>
      <c r="LDY195"/>
      <c r="LDZ195"/>
      <c r="LEA195"/>
      <c r="LEB195"/>
      <c r="LEC195"/>
      <c r="LED195"/>
      <c r="LEE195"/>
      <c r="LEF195"/>
      <c r="LEG195"/>
      <c r="LEH195"/>
      <c r="LEI195"/>
      <c r="LEJ195"/>
      <c r="LEK195"/>
      <c r="LEL195"/>
      <c r="LEM195"/>
      <c r="LEN195"/>
      <c r="LEO195"/>
      <c r="LEP195"/>
      <c r="LEQ195"/>
      <c r="LER195"/>
      <c r="LES195"/>
      <c r="LET195"/>
      <c r="LEU195"/>
      <c r="LEV195"/>
      <c r="LEW195"/>
      <c r="LEX195"/>
      <c r="LEY195"/>
      <c r="LEZ195"/>
      <c r="LFA195"/>
      <c r="LFB195"/>
      <c r="LFC195"/>
      <c r="LFD195"/>
      <c r="LFE195"/>
      <c r="LFF195"/>
      <c r="LFG195"/>
      <c r="LFH195"/>
      <c r="LFI195"/>
      <c r="LFJ195"/>
      <c r="LFK195"/>
      <c r="LFL195"/>
      <c r="LFM195"/>
      <c r="LFN195"/>
      <c r="LFO195"/>
      <c r="LFP195"/>
      <c r="LFQ195"/>
      <c r="LFR195"/>
      <c r="LFS195"/>
      <c r="LFT195"/>
      <c r="LFU195"/>
      <c r="LFV195"/>
      <c r="LFW195"/>
      <c r="LFX195"/>
      <c r="LFY195"/>
      <c r="LFZ195"/>
      <c r="LGA195"/>
      <c r="LGB195"/>
      <c r="LGC195"/>
      <c r="LGD195"/>
      <c r="LGE195"/>
      <c r="LGF195"/>
      <c r="LGG195"/>
      <c r="LGH195"/>
      <c r="LGI195"/>
      <c r="LGJ195"/>
      <c r="LGK195"/>
      <c r="LGL195"/>
      <c r="LGM195"/>
      <c r="LGN195"/>
      <c r="LGO195"/>
      <c r="LGP195"/>
      <c r="LGQ195"/>
      <c r="LGR195"/>
      <c r="LGS195"/>
      <c r="LGT195"/>
      <c r="LGU195"/>
      <c r="LGV195"/>
      <c r="LGW195"/>
      <c r="LGX195"/>
      <c r="LGY195"/>
      <c r="LGZ195"/>
      <c r="LHA195"/>
      <c r="LHB195"/>
      <c r="LHC195"/>
      <c r="LHD195"/>
      <c r="LHE195"/>
      <c r="LHF195"/>
      <c r="LHG195"/>
      <c r="LHH195"/>
      <c r="LHI195"/>
      <c r="LHJ195"/>
      <c r="LHK195"/>
      <c r="LHL195"/>
      <c r="LHM195"/>
      <c r="LHN195"/>
      <c r="LHO195"/>
      <c r="LHP195"/>
      <c r="LHQ195"/>
      <c r="LHR195"/>
      <c r="LHS195"/>
      <c r="LHT195"/>
      <c r="LHU195"/>
      <c r="LHV195"/>
      <c r="LHW195"/>
      <c r="LHX195"/>
      <c r="LHY195"/>
      <c r="LHZ195"/>
      <c r="LIA195"/>
      <c r="LIB195"/>
      <c r="LIC195"/>
      <c r="LID195"/>
      <c r="LIE195"/>
      <c r="LIF195"/>
      <c r="LIG195"/>
      <c r="LIH195"/>
      <c r="LII195"/>
      <c r="LIJ195"/>
      <c r="LIK195"/>
      <c r="LIL195"/>
      <c r="LIM195"/>
      <c r="LIN195"/>
      <c r="LIO195"/>
      <c r="LIP195"/>
      <c r="LIQ195"/>
      <c r="LIR195"/>
      <c r="LIS195"/>
      <c r="LIT195"/>
      <c r="LIU195"/>
      <c r="LIV195"/>
      <c r="LIW195"/>
      <c r="LIX195"/>
      <c r="LIY195"/>
      <c r="LIZ195"/>
      <c r="LJA195"/>
      <c r="LJB195"/>
      <c r="LJC195"/>
      <c r="LJD195"/>
      <c r="LJE195"/>
      <c r="LJF195"/>
      <c r="LJG195"/>
      <c r="LJH195"/>
      <c r="LJI195"/>
      <c r="LJJ195"/>
      <c r="LJK195"/>
      <c r="LJL195"/>
      <c r="LJM195"/>
      <c r="LJN195"/>
      <c r="LJO195"/>
      <c r="LJP195"/>
      <c r="LJQ195"/>
      <c r="LJR195"/>
      <c r="LJS195"/>
      <c r="LJT195"/>
      <c r="LJU195"/>
      <c r="LJV195"/>
      <c r="LJW195"/>
      <c r="LJX195"/>
      <c r="LJY195"/>
      <c r="LJZ195"/>
      <c r="LKA195"/>
      <c r="LKB195"/>
      <c r="LKC195"/>
      <c r="LKD195"/>
      <c r="LKE195"/>
      <c r="LKF195"/>
      <c r="LKG195"/>
      <c r="LKH195"/>
      <c r="LKI195"/>
      <c r="LKJ195"/>
      <c r="LKK195"/>
      <c r="LKL195"/>
      <c r="LKM195"/>
      <c r="LKN195"/>
      <c r="LKO195"/>
      <c r="LKP195"/>
      <c r="LKQ195"/>
      <c r="LKR195"/>
      <c r="LKS195"/>
      <c r="LKT195"/>
      <c r="LKU195"/>
      <c r="LKV195"/>
      <c r="LKW195"/>
      <c r="LKX195"/>
      <c r="LKY195"/>
      <c r="LKZ195"/>
      <c r="LLA195"/>
      <c r="LLB195"/>
      <c r="LLC195"/>
      <c r="LLD195"/>
      <c r="LLE195"/>
      <c r="LLF195"/>
      <c r="LLG195"/>
      <c r="LLH195"/>
      <c r="LLI195"/>
      <c r="LLJ195"/>
      <c r="LLK195"/>
      <c r="LLL195"/>
      <c r="LLM195"/>
      <c r="LLN195"/>
      <c r="LLO195"/>
      <c r="LLP195"/>
      <c r="LLQ195"/>
      <c r="LLR195"/>
      <c r="LLS195"/>
      <c r="LLT195"/>
      <c r="LLU195"/>
      <c r="LLV195"/>
      <c r="LLW195"/>
      <c r="LLX195"/>
      <c r="LLY195"/>
      <c r="LLZ195"/>
      <c r="LMA195"/>
      <c r="LMB195"/>
      <c r="LMC195"/>
      <c r="LMD195"/>
      <c r="LME195"/>
      <c r="LMF195"/>
      <c r="LMG195"/>
      <c r="LMH195"/>
      <c r="LMI195"/>
      <c r="LMJ195"/>
      <c r="LMK195"/>
      <c r="LML195"/>
      <c r="LMM195"/>
      <c r="LMN195"/>
      <c r="LMO195"/>
      <c r="LMP195"/>
      <c r="LMQ195"/>
      <c r="LMR195"/>
      <c r="LMS195"/>
      <c r="LMT195"/>
      <c r="LMU195"/>
      <c r="LMV195"/>
      <c r="LMW195"/>
      <c r="LMX195"/>
      <c r="LMY195"/>
      <c r="LMZ195"/>
      <c r="LNA195"/>
      <c r="LNB195"/>
      <c r="LNC195"/>
      <c r="LND195"/>
      <c r="LNE195"/>
      <c r="LNF195"/>
      <c r="LNG195"/>
      <c r="LNH195"/>
      <c r="LNI195"/>
      <c r="LNJ195"/>
      <c r="LNK195"/>
      <c r="LNL195"/>
      <c r="LNM195"/>
      <c r="LNN195"/>
      <c r="LNO195"/>
      <c r="LNP195"/>
      <c r="LNQ195"/>
      <c r="LNR195"/>
      <c r="LNS195"/>
      <c r="LNT195"/>
      <c r="LNU195"/>
      <c r="LNV195"/>
      <c r="LNW195"/>
      <c r="LNX195"/>
      <c r="LNY195"/>
      <c r="LNZ195"/>
      <c r="LOA195"/>
      <c r="LOB195"/>
      <c r="LOC195"/>
      <c r="LOD195"/>
      <c r="LOE195"/>
      <c r="LOF195"/>
      <c r="LOG195"/>
      <c r="LOH195"/>
      <c r="LOI195"/>
      <c r="LOJ195"/>
      <c r="LOK195"/>
      <c r="LOL195"/>
      <c r="LOM195"/>
      <c r="LON195"/>
      <c r="LOO195"/>
      <c r="LOP195"/>
      <c r="LOQ195"/>
      <c r="LOR195"/>
      <c r="LOS195"/>
      <c r="LOT195"/>
      <c r="LOU195"/>
      <c r="LOV195"/>
      <c r="LOW195"/>
      <c r="LOX195"/>
      <c r="LOY195"/>
      <c r="LOZ195"/>
      <c r="LPA195"/>
      <c r="LPB195"/>
      <c r="LPC195"/>
      <c r="LPD195"/>
      <c r="LPE195"/>
      <c r="LPF195"/>
      <c r="LPG195"/>
      <c r="LPH195"/>
      <c r="LPI195"/>
      <c r="LPJ195"/>
      <c r="LPK195"/>
      <c r="LPL195"/>
      <c r="LPM195"/>
      <c r="LPN195"/>
      <c r="LPO195"/>
      <c r="LPP195"/>
      <c r="LPQ195"/>
      <c r="LPR195"/>
      <c r="LPS195"/>
      <c r="LPT195"/>
      <c r="LPU195"/>
      <c r="LPV195"/>
      <c r="LPW195"/>
      <c r="LPX195"/>
      <c r="LPY195"/>
      <c r="LPZ195"/>
      <c r="LQA195"/>
      <c r="LQB195"/>
      <c r="LQC195"/>
      <c r="LQD195"/>
      <c r="LQE195"/>
      <c r="LQF195"/>
      <c r="LQG195"/>
      <c r="LQH195"/>
      <c r="LQI195"/>
      <c r="LQJ195"/>
      <c r="LQK195"/>
      <c r="LQL195"/>
      <c r="LQM195"/>
      <c r="LQN195"/>
      <c r="LQO195"/>
      <c r="LQP195"/>
      <c r="LQQ195"/>
      <c r="LQR195"/>
      <c r="LQS195"/>
      <c r="LQT195"/>
      <c r="LQU195"/>
      <c r="LQV195"/>
      <c r="LQW195"/>
      <c r="LQX195"/>
      <c r="LQY195"/>
      <c r="LQZ195"/>
      <c r="LRA195"/>
      <c r="LRB195"/>
      <c r="LRC195"/>
      <c r="LRD195"/>
      <c r="LRE195"/>
      <c r="LRF195"/>
      <c r="LRG195"/>
      <c r="LRH195"/>
      <c r="LRI195"/>
      <c r="LRJ195"/>
      <c r="LRK195"/>
      <c r="LRL195"/>
      <c r="LRM195"/>
      <c r="LRN195"/>
      <c r="LRO195"/>
      <c r="LRP195"/>
      <c r="LRQ195"/>
      <c r="LRR195"/>
      <c r="LRS195"/>
      <c r="LRT195"/>
      <c r="LRU195"/>
      <c r="LRV195"/>
      <c r="LRW195"/>
      <c r="LRX195"/>
      <c r="LRY195"/>
      <c r="LRZ195"/>
      <c r="LSA195"/>
      <c r="LSB195"/>
      <c r="LSC195"/>
      <c r="LSD195"/>
      <c r="LSE195"/>
      <c r="LSF195"/>
      <c r="LSG195"/>
      <c r="LSH195"/>
      <c r="LSI195"/>
      <c r="LSJ195"/>
      <c r="LSK195"/>
      <c r="LSL195"/>
      <c r="LSM195"/>
      <c r="LSN195"/>
      <c r="LSO195"/>
      <c r="LSP195"/>
      <c r="LSQ195"/>
      <c r="LSR195"/>
      <c r="LSS195"/>
      <c r="LST195"/>
      <c r="LSU195"/>
      <c r="LSV195"/>
      <c r="LSW195"/>
      <c r="LSX195"/>
      <c r="LSY195"/>
      <c r="LSZ195"/>
      <c r="LTA195"/>
      <c r="LTB195"/>
      <c r="LTC195"/>
      <c r="LTD195"/>
      <c r="LTE195"/>
      <c r="LTF195"/>
      <c r="LTG195"/>
      <c r="LTH195"/>
      <c r="LTI195"/>
      <c r="LTJ195"/>
      <c r="LTK195"/>
      <c r="LTL195"/>
      <c r="LTM195"/>
      <c r="LTN195"/>
      <c r="LTO195"/>
      <c r="LTP195"/>
      <c r="LTQ195"/>
      <c r="LTR195"/>
      <c r="LTS195"/>
      <c r="LTT195"/>
      <c r="LTU195"/>
      <c r="LTV195"/>
      <c r="LTW195"/>
      <c r="LTX195"/>
      <c r="LTY195"/>
      <c r="LTZ195"/>
      <c r="LUA195"/>
      <c r="LUB195"/>
      <c r="LUC195"/>
      <c r="LUD195"/>
      <c r="LUE195"/>
      <c r="LUF195"/>
      <c r="LUG195"/>
      <c r="LUH195"/>
      <c r="LUI195"/>
      <c r="LUJ195"/>
      <c r="LUK195"/>
      <c r="LUL195"/>
      <c r="LUM195"/>
      <c r="LUN195"/>
      <c r="LUO195"/>
      <c r="LUP195"/>
      <c r="LUQ195"/>
      <c r="LUR195"/>
      <c r="LUS195"/>
      <c r="LUT195"/>
      <c r="LUU195"/>
      <c r="LUV195"/>
      <c r="LUW195"/>
      <c r="LUX195"/>
      <c r="LUY195"/>
      <c r="LUZ195"/>
      <c r="LVA195"/>
      <c r="LVB195"/>
      <c r="LVC195"/>
      <c r="LVD195"/>
      <c r="LVE195"/>
      <c r="LVF195"/>
      <c r="LVG195"/>
      <c r="LVH195"/>
      <c r="LVI195"/>
      <c r="LVJ195"/>
      <c r="LVK195"/>
      <c r="LVL195"/>
      <c r="LVM195"/>
      <c r="LVN195"/>
      <c r="LVO195"/>
      <c r="LVP195"/>
      <c r="LVQ195"/>
      <c r="LVR195"/>
      <c r="LVS195"/>
      <c r="LVT195"/>
      <c r="LVU195"/>
      <c r="LVV195"/>
      <c r="LVW195"/>
      <c r="LVX195"/>
      <c r="LVY195"/>
      <c r="LVZ195"/>
      <c r="LWA195"/>
      <c r="LWB195"/>
      <c r="LWC195"/>
      <c r="LWD195"/>
      <c r="LWE195"/>
      <c r="LWF195"/>
      <c r="LWG195"/>
      <c r="LWH195"/>
      <c r="LWI195"/>
      <c r="LWJ195"/>
      <c r="LWK195"/>
      <c r="LWL195"/>
      <c r="LWM195"/>
      <c r="LWN195"/>
      <c r="LWO195"/>
      <c r="LWP195"/>
      <c r="LWQ195"/>
      <c r="LWR195"/>
      <c r="LWS195"/>
      <c r="LWT195"/>
      <c r="LWU195"/>
      <c r="LWV195"/>
      <c r="LWW195"/>
      <c r="LWX195"/>
      <c r="LWY195"/>
      <c r="LWZ195"/>
      <c r="LXA195"/>
      <c r="LXB195"/>
      <c r="LXC195"/>
      <c r="LXD195"/>
      <c r="LXE195"/>
      <c r="LXF195"/>
      <c r="LXG195"/>
      <c r="LXH195"/>
      <c r="LXI195"/>
      <c r="LXJ195"/>
      <c r="LXK195"/>
      <c r="LXL195"/>
      <c r="LXM195"/>
      <c r="LXN195"/>
      <c r="LXO195"/>
      <c r="LXP195"/>
      <c r="LXQ195"/>
      <c r="LXR195"/>
      <c r="LXS195"/>
      <c r="LXT195"/>
      <c r="LXU195"/>
      <c r="LXV195"/>
      <c r="LXW195"/>
      <c r="LXX195"/>
      <c r="LXY195"/>
      <c r="LXZ195"/>
      <c r="LYA195"/>
      <c r="LYB195"/>
      <c r="LYC195"/>
      <c r="LYD195"/>
      <c r="LYE195"/>
      <c r="LYF195"/>
      <c r="LYG195"/>
      <c r="LYH195"/>
      <c r="LYI195"/>
      <c r="LYJ195"/>
      <c r="LYK195"/>
      <c r="LYL195"/>
      <c r="LYM195"/>
      <c r="LYN195"/>
      <c r="LYO195"/>
      <c r="LYP195"/>
      <c r="LYQ195"/>
      <c r="LYR195"/>
      <c r="LYS195"/>
      <c r="LYT195"/>
      <c r="LYU195"/>
      <c r="LYV195"/>
      <c r="LYW195"/>
      <c r="LYX195"/>
      <c r="LYY195"/>
      <c r="LYZ195"/>
      <c r="LZA195"/>
      <c r="LZB195"/>
      <c r="LZC195"/>
      <c r="LZD195"/>
      <c r="LZE195"/>
      <c r="LZF195"/>
      <c r="LZG195"/>
      <c r="LZH195"/>
      <c r="LZI195"/>
      <c r="LZJ195"/>
      <c r="LZK195"/>
      <c r="LZL195"/>
      <c r="LZM195"/>
      <c r="LZN195"/>
      <c r="LZO195"/>
      <c r="LZP195"/>
      <c r="LZQ195"/>
      <c r="LZR195"/>
      <c r="LZS195"/>
      <c r="LZT195"/>
      <c r="LZU195"/>
      <c r="LZV195"/>
      <c r="LZW195"/>
      <c r="LZX195"/>
      <c r="LZY195"/>
      <c r="LZZ195"/>
      <c r="MAA195"/>
      <c r="MAB195"/>
      <c r="MAC195"/>
      <c r="MAD195"/>
      <c r="MAE195"/>
      <c r="MAF195"/>
      <c r="MAG195"/>
      <c r="MAH195"/>
      <c r="MAI195"/>
      <c r="MAJ195"/>
      <c r="MAK195"/>
      <c r="MAL195"/>
      <c r="MAM195"/>
      <c r="MAN195"/>
      <c r="MAO195"/>
      <c r="MAP195"/>
      <c r="MAQ195"/>
      <c r="MAR195"/>
      <c r="MAS195"/>
      <c r="MAT195"/>
      <c r="MAU195"/>
      <c r="MAV195"/>
      <c r="MAW195"/>
      <c r="MAX195"/>
      <c r="MAY195"/>
      <c r="MAZ195"/>
      <c r="MBA195"/>
      <c r="MBB195"/>
      <c r="MBC195"/>
      <c r="MBD195"/>
      <c r="MBE195"/>
      <c r="MBF195"/>
      <c r="MBG195"/>
      <c r="MBH195"/>
      <c r="MBI195"/>
      <c r="MBJ195"/>
      <c r="MBK195"/>
      <c r="MBL195"/>
      <c r="MBM195"/>
      <c r="MBN195"/>
      <c r="MBO195"/>
      <c r="MBP195"/>
      <c r="MBQ195"/>
      <c r="MBR195"/>
      <c r="MBS195"/>
      <c r="MBT195"/>
      <c r="MBU195"/>
      <c r="MBV195"/>
      <c r="MBW195"/>
      <c r="MBX195"/>
      <c r="MBY195"/>
      <c r="MBZ195"/>
      <c r="MCA195"/>
      <c r="MCB195"/>
      <c r="MCC195"/>
      <c r="MCD195"/>
      <c r="MCE195"/>
      <c r="MCF195"/>
      <c r="MCG195"/>
      <c r="MCH195"/>
      <c r="MCI195"/>
      <c r="MCJ195"/>
      <c r="MCK195"/>
      <c r="MCL195"/>
      <c r="MCM195"/>
      <c r="MCN195"/>
      <c r="MCO195"/>
      <c r="MCP195"/>
      <c r="MCQ195"/>
      <c r="MCR195"/>
      <c r="MCS195"/>
      <c r="MCT195"/>
      <c r="MCU195"/>
      <c r="MCV195"/>
      <c r="MCW195"/>
      <c r="MCX195"/>
      <c r="MCY195"/>
      <c r="MCZ195"/>
      <c r="MDA195"/>
      <c r="MDB195"/>
      <c r="MDC195"/>
      <c r="MDD195"/>
      <c r="MDE195"/>
      <c r="MDF195"/>
      <c r="MDG195"/>
      <c r="MDH195"/>
      <c r="MDI195"/>
      <c r="MDJ195"/>
      <c r="MDK195"/>
      <c r="MDL195"/>
      <c r="MDM195"/>
      <c r="MDN195"/>
      <c r="MDO195"/>
      <c r="MDP195"/>
      <c r="MDQ195"/>
      <c r="MDR195"/>
      <c r="MDS195"/>
      <c r="MDT195"/>
      <c r="MDU195"/>
      <c r="MDV195"/>
      <c r="MDW195"/>
      <c r="MDX195"/>
      <c r="MDY195"/>
      <c r="MDZ195"/>
      <c r="MEA195"/>
      <c r="MEB195"/>
      <c r="MEC195"/>
      <c r="MED195"/>
      <c r="MEE195"/>
      <c r="MEF195"/>
      <c r="MEG195"/>
      <c r="MEH195"/>
      <c r="MEI195"/>
      <c r="MEJ195"/>
      <c r="MEK195"/>
      <c r="MEL195"/>
      <c r="MEM195"/>
      <c r="MEN195"/>
      <c r="MEO195"/>
      <c r="MEP195"/>
      <c r="MEQ195"/>
      <c r="MER195"/>
      <c r="MES195"/>
      <c r="MET195"/>
      <c r="MEU195"/>
      <c r="MEV195"/>
      <c r="MEW195"/>
      <c r="MEX195"/>
      <c r="MEY195"/>
      <c r="MEZ195"/>
      <c r="MFA195"/>
      <c r="MFB195"/>
      <c r="MFC195"/>
      <c r="MFD195"/>
      <c r="MFE195"/>
      <c r="MFF195"/>
      <c r="MFG195"/>
      <c r="MFH195"/>
      <c r="MFI195"/>
      <c r="MFJ195"/>
      <c r="MFK195"/>
      <c r="MFL195"/>
      <c r="MFM195"/>
      <c r="MFN195"/>
      <c r="MFO195"/>
      <c r="MFP195"/>
      <c r="MFQ195"/>
      <c r="MFR195"/>
      <c r="MFS195"/>
      <c r="MFT195"/>
      <c r="MFU195"/>
      <c r="MFV195"/>
      <c r="MFW195"/>
      <c r="MFX195"/>
      <c r="MFY195"/>
      <c r="MFZ195"/>
      <c r="MGA195"/>
      <c r="MGB195"/>
      <c r="MGC195"/>
      <c r="MGD195"/>
      <c r="MGE195"/>
      <c r="MGF195"/>
      <c r="MGG195"/>
      <c r="MGH195"/>
      <c r="MGI195"/>
      <c r="MGJ195"/>
      <c r="MGK195"/>
      <c r="MGL195"/>
      <c r="MGM195"/>
      <c r="MGN195"/>
      <c r="MGO195"/>
      <c r="MGP195"/>
      <c r="MGQ195"/>
      <c r="MGR195"/>
      <c r="MGS195"/>
      <c r="MGT195"/>
      <c r="MGU195"/>
      <c r="MGV195"/>
      <c r="MGW195"/>
      <c r="MGX195"/>
      <c r="MGY195"/>
      <c r="MGZ195"/>
      <c r="MHA195"/>
      <c r="MHB195"/>
      <c r="MHC195"/>
      <c r="MHD195"/>
      <c r="MHE195"/>
      <c r="MHF195"/>
      <c r="MHG195"/>
      <c r="MHH195"/>
      <c r="MHI195"/>
      <c r="MHJ195"/>
      <c r="MHK195"/>
      <c r="MHL195"/>
      <c r="MHM195"/>
      <c r="MHN195"/>
      <c r="MHO195"/>
      <c r="MHP195"/>
      <c r="MHQ195"/>
      <c r="MHR195"/>
      <c r="MHS195"/>
      <c r="MHT195"/>
      <c r="MHU195"/>
      <c r="MHV195"/>
      <c r="MHW195"/>
      <c r="MHX195"/>
      <c r="MHY195"/>
      <c r="MHZ195"/>
      <c r="MIA195"/>
      <c r="MIB195"/>
      <c r="MIC195"/>
      <c r="MID195"/>
      <c r="MIE195"/>
      <c r="MIF195"/>
      <c r="MIG195"/>
      <c r="MIH195"/>
      <c r="MII195"/>
      <c r="MIJ195"/>
      <c r="MIK195"/>
      <c r="MIL195"/>
      <c r="MIM195"/>
      <c r="MIN195"/>
      <c r="MIO195"/>
      <c r="MIP195"/>
      <c r="MIQ195"/>
      <c r="MIR195"/>
      <c r="MIS195"/>
      <c r="MIT195"/>
      <c r="MIU195"/>
      <c r="MIV195"/>
      <c r="MIW195"/>
      <c r="MIX195"/>
      <c r="MIY195"/>
      <c r="MIZ195"/>
      <c r="MJA195"/>
      <c r="MJB195"/>
      <c r="MJC195"/>
      <c r="MJD195"/>
      <c r="MJE195"/>
      <c r="MJF195"/>
      <c r="MJG195"/>
      <c r="MJH195"/>
      <c r="MJI195"/>
      <c r="MJJ195"/>
      <c r="MJK195"/>
      <c r="MJL195"/>
      <c r="MJM195"/>
      <c r="MJN195"/>
      <c r="MJO195"/>
      <c r="MJP195"/>
      <c r="MJQ195"/>
      <c r="MJR195"/>
      <c r="MJS195"/>
      <c r="MJT195"/>
      <c r="MJU195"/>
      <c r="MJV195"/>
      <c r="MJW195"/>
      <c r="MJX195"/>
      <c r="MJY195"/>
      <c r="MJZ195"/>
      <c r="MKA195"/>
      <c r="MKB195"/>
      <c r="MKC195"/>
      <c r="MKD195"/>
      <c r="MKE195"/>
      <c r="MKF195"/>
      <c r="MKG195"/>
      <c r="MKH195"/>
      <c r="MKI195"/>
      <c r="MKJ195"/>
      <c r="MKK195"/>
      <c r="MKL195"/>
      <c r="MKM195"/>
      <c r="MKN195"/>
      <c r="MKO195"/>
      <c r="MKP195"/>
      <c r="MKQ195"/>
      <c r="MKR195"/>
      <c r="MKS195"/>
      <c r="MKT195"/>
      <c r="MKU195"/>
      <c r="MKV195"/>
      <c r="MKW195"/>
      <c r="MKX195"/>
      <c r="MKY195"/>
      <c r="MKZ195"/>
      <c r="MLA195"/>
      <c r="MLB195"/>
      <c r="MLC195"/>
      <c r="MLD195"/>
      <c r="MLE195"/>
      <c r="MLF195"/>
      <c r="MLG195"/>
      <c r="MLH195"/>
      <c r="MLI195"/>
      <c r="MLJ195"/>
      <c r="MLK195"/>
      <c r="MLL195"/>
      <c r="MLM195"/>
      <c r="MLN195"/>
      <c r="MLO195"/>
      <c r="MLP195"/>
      <c r="MLQ195"/>
      <c r="MLR195"/>
      <c r="MLS195"/>
      <c r="MLT195"/>
      <c r="MLU195"/>
      <c r="MLV195"/>
      <c r="MLW195"/>
      <c r="MLX195"/>
      <c r="MLY195"/>
      <c r="MLZ195"/>
      <c r="MMA195"/>
      <c r="MMB195"/>
      <c r="MMC195"/>
      <c r="MMD195"/>
      <c r="MME195"/>
      <c r="MMF195"/>
      <c r="MMG195"/>
      <c r="MMH195"/>
      <c r="MMI195"/>
      <c r="MMJ195"/>
      <c r="MMK195"/>
      <c r="MML195"/>
      <c r="MMM195"/>
      <c r="MMN195"/>
      <c r="MMO195"/>
      <c r="MMP195"/>
      <c r="MMQ195"/>
      <c r="MMR195"/>
      <c r="MMS195"/>
      <c r="MMT195"/>
      <c r="MMU195"/>
      <c r="MMV195"/>
      <c r="MMW195"/>
      <c r="MMX195"/>
      <c r="MMY195"/>
      <c r="MMZ195"/>
      <c r="MNA195"/>
      <c r="MNB195"/>
      <c r="MNC195"/>
      <c r="MND195"/>
      <c r="MNE195"/>
      <c r="MNF195"/>
      <c r="MNG195"/>
      <c r="MNH195"/>
      <c r="MNI195"/>
      <c r="MNJ195"/>
      <c r="MNK195"/>
      <c r="MNL195"/>
      <c r="MNM195"/>
      <c r="MNN195"/>
      <c r="MNO195"/>
      <c r="MNP195"/>
      <c r="MNQ195"/>
      <c r="MNR195"/>
      <c r="MNS195"/>
      <c r="MNT195"/>
      <c r="MNU195"/>
      <c r="MNV195"/>
      <c r="MNW195"/>
      <c r="MNX195"/>
      <c r="MNY195"/>
      <c r="MNZ195"/>
      <c r="MOA195"/>
      <c r="MOB195"/>
      <c r="MOC195"/>
      <c r="MOD195"/>
      <c r="MOE195"/>
      <c r="MOF195"/>
      <c r="MOG195"/>
      <c r="MOH195"/>
      <c r="MOI195"/>
      <c r="MOJ195"/>
      <c r="MOK195"/>
      <c r="MOL195"/>
      <c r="MOM195"/>
      <c r="MON195"/>
      <c r="MOO195"/>
      <c r="MOP195"/>
      <c r="MOQ195"/>
      <c r="MOR195"/>
      <c r="MOS195"/>
      <c r="MOT195"/>
      <c r="MOU195"/>
      <c r="MOV195"/>
      <c r="MOW195"/>
      <c r="MOX195"/>
      <c r="MOY195"/>
      <c r="MOZ195"/>
      <c r="MPA195"/>
      <c r="MPB195"/>
      <c r="MPC195"/>
      <c r="MPD195"/>
      <c r="MPE195"/>
      <c r="MPF195"/>
      <c r="MPG195"/>
      <c r="MPH195"/>
      <c r="MPI195"/>
      <c r="MPJ195"/>
      <c r="MPK195"/>
      <c r="MPL195"/>
      <c r="MPM195"/>
      <c r="MPN195"/>
      <c r="MPO195"/>
      <c r="MPP195"/>
      <c r="MPQ195"/>
      <c r="MPR195"/>
      <c r="MPS195"/>
      <c r="MPT195"/>
      <c r="MPU195"/>
      <c r="MPV195"/>
      <c r="MPW195"/>
      <c r="MPX195"/>
      <c r="MPY195"/>
      <c r="MPZ195"/>
      <c r="MQA195"/>
      <c r="MQB195"/>
      <c r="MQC195"/>
      <c r="MQD195"/>
      <c r="MQE195"/>
      <c r="MQF195"/>
      <c r="MQG195"/>
      <c r="MQH195"/>
      <c r="MQI195"/>
      <c r="MQJ195"/>
      <c r="MQK195"/>
      <c r="MQL195"/>
      <c r="MQM195"/>
      <c r="MQN195"/>
      <c r="MQO195"/>
      <c r="MQP195"/>
      <c r="MQQ195"/>
      <c r="MQR195"/>
      <c r="MQS195"/>
      <c r="MQT195"/>
      <c r="MQU195"/>
      <c r="MQV195"/>
      <c r="MQW195"/>
      <c r="MQX195"/>
      <c r="MQY195"/>
      <c r="MQZ195"/>
      <c r="MRA195"/>
      <c r="MRB195"/>
      <c r="MRC195"/>
      <c r="MRD195"/>
      <c r="MRE195"/>
      <c r="MRF195"/>
      <c r="MRG195"/>
      <c r="MRH195"/>
      <c r="MRI195"/>
      <c r="MRJ195"/>
      <c r="MRK195"/>
      <c r="MRL195"/>
      <c r="MRM195"/>
      <c r="MRN195"/>
      <c r="MRO195"/>
      <c r="MRP195"/>
      <c r="MRQ195"/>
      <c r="MRR195"/>
      <c r="MRS195"/>
      <c r="MRT195"/>
      <c r="MRU195"/>
      <c r="MRV195"/>
      <c r="MRW195"/>
      <c r="MRX195"/>
      <c r="MRY195"/>
      <c r="MRZ195"/>
      <c r="MSA195"/>
      <c r="MSB195"/>
      <c r="MSC195"/>
      <c r="MSD195"/>
      <c r="MSE195"/>
      <c r="MSF195"/>
      <c r="MSG195"/>
      <c r="MSH195"/>
      <c r="MSI195"/>
      <c r="MSJ195"/>
      <c r="MSK195"/>
      <c r="MSL195"/>
      <c r="MSM195"/>
      <c r="MSN195"/>
      <c r="MSO195"/>
      <c r="MSP195"/>
      <c r="MSQ195"/>
      <c r="MSR195"/>
      <c r="MSS195"/>
      <c r="MST195"/>
      <c r="MSU195"/>
      <c r="MSV195"/>
      <c r="MSW195"/>
      <c r="MSX195"/>
      <c r="MSY195"/>
      <c r="MSZ195"/>
      <c r="MTA195"/>
      <c r="MTB195"/>
      <c r="MTC195"/>
      <c r="MTD195"/>
      <c r="MTE195"/>
      <c r="MTF195"/>
      <c r="MTG195"/>
      <c r="MTH195"/>
      <c r="MTI195"/>
      <c r="MTJ195"/>
      <c r="MTK195"/>
      <c r="MTL195"/>
      <c r="MTM195"/>
      <c r="MTN195"/>
      <c r="MTO195"/>
      <c r="MTP195"/>
      <c r="MTQ195"/>
      <c r="MTR195"/>
      <c r="MTS195"/>
      <c r="MTT195"/>
      <c r="MTU195"/>
      <c r="MTV195"/>
      <c r="MTW195"/>
      <c r="MTX195"/>
      <c r="MTY195"/>
      <c r="MTZ195"/>
      <c r="MUA195"/>
      <c r="MUB195"/>
      <c r="MUC195"/>
      <c r="MUD195"/>
      <c r="MUE195"/>
      <c r="MUF195"/>
      <c r="MUG195"/>
      <c r="MUH195"/>
      <c r="MUI195"/>
      <c r="MUJ195"/>
      <c r="MUK195"/>
      <c r="MUL195"/>
      <c r="MUM195"/>
      <c r="MUN195"/>
      <c r="MUO195"/>
      <c r="MUP195"/>
      <c r="MUQ195"/>
      <c r="MUR195"/>
      <c r="MUS195"/>
      <c r="MUT195"/>
      <c r="MUU195"/>
      <c r="MUV195"/>
      <c r="MUW195"/>
      <c r="MUX195"/>
      <c r="MUY195"/>
      <c r="MUZ195"/>
      <c r="MVA195"/>
      <c r="MVB195"/>
      <c r="MVC195"/>
      <c r="MVD195"/>
      <c r="MVE195"/>
      <c r="MVF195"/>
      <c r="MVG195"/>
      <c r="MVH195"/>
      <c r="MVI195"/>
      <c r="MVJ195"/>
      <c r="MVK195"/>
      <c r="MVL195"/>
      <c r="MVM195"/>
      <c r="MVN195"/>
      <c r="MVO195"/>
      <c r="MVP195"/>
      <c r="MVQ195"/>
      <c r="MVR195"/>
      <c r="MVS195"/>
      <c r="MVT195"/>
      <c r="MVU195"/>
      <c r="MVV195"/>
      <c r="MVW195"/>
      <c r="MVX195"/>
      <c r="MVY195"/>
      <c r="MVZ195"/>
      <c r="MWA195"/>
      <c r="MWB195"/>
      <c r="MWC195"/>
      <c r="MWD195"/>
      <c r="MWE195"/>
      <c r="MWF195"/>
      <c r="MWG195"/>
      <c r="MWH195"/>
      <c r="MWI195"/>
      <c r="MWJ195"/>
      <c r="MWK195"/>
      <c r="MWL195"/>
      <c r="MWM195"/>
      <c r="MWN195"/>
      <c r="MWO195"/>
      <c r="MWP195"/>
      <c r="MWQ195"/>
      <c r="MWR195"/>
      <c r="MWS195"/>
      <c r="MWT195"/>
      <c r="MWU195"/>
      <c r="MWV195"/>
      <c r="MWW195"/>
      <c r="MWX195"/>
      <c r="MWY195"/>
      <c r="MWZ195"/>
      <c r="MXA195"/>
      <c r="MXB195"/>
      <c r="MXC195"/>
      <c r="MXD195"/>
      <c r="MXE195"/>
      <c r="MXF195"/>
      <c r="MXG195"/>
      <c r="MXH195"/>
      <c r="MXI195"/>
      <c r="MXJ195"/>
      <c r="MXK195"/>
      <c r="MXL195"/>
      <c r="MXM195"/>
      <c r="MXN195"/>
      <c r="MXO195"/>
      <c r="MXP195"/>
      <c r="MXQ195"/>
      <c r="MXR195"/>
      <c r="MXS195"/>
      <c r="MXT195"/>
      <c r="MXU195"/>
      <c r="MXV195"/>
      <c r="MXW195"/>
      <c r="MXX195"/>
      <c r="MXY195"/>
      <c r="MXZ195"/>
      <c r="MYA195"/>
      <c r="MYB195"/>
      <c r="MYC195"/>
      <c r="MYD195"/>
      <c r="MYE195"/>
      <c r="MYF195"/>
      <c r="MYG195"/>
      <c r="MYH195"/>
      <c r="MYI195"/>
      <c r="MYJ195"/>
      <c r="MYK195"/>
      <c r="MYL195"/>
      <c r="MYM195"/>
      <c r="MYN195"/>
      <c r="MYO195"/>
      <c r="MYP195"/>
      <c r="MYQ195"/>
      <c r="MYR195"/>
      <c r="MYS195"/>
      <c r="MYT195"/>
      <c r="MYU195"/>
      <c r="MYV195"/>
      <c r="MYW195"/>
      <c r="MYX195"/>
      <c r="MYY195"/>
      <c r="MYZ195"/>
      <c r="MZA195"/>
      <c r="MZB195"/>
      <c r="MZC195"/>
      <c r="MZD195"/>
      <c r="MZE195"/>
      <c r="MZF195"/>
      <c r="MZG195"/>
      <c r="MZH195"/>
      <c r="MZI195"/>
      <c r="MZJ195"/>
      <c r="MZK195"/>
      <c r="MZL195"/>
      <c r="MZM195"/>
      <c r="MZN195"/>
      <c r="MZO195"/>
      <c r="MZP195"/>
      <c r="MZQ195"/>
      <c r="MZR195"/>
      <c r="MZS195"/>
      <c r="MZT195"/>
      <c r="MZU195"/>
      <c r="MZV195"/>
      <c r="MZW195"/>
      <c r="MZX195"/>
      <c r="MZY195"/>
      <c r="MZZ195"/>
      <c r="NAA195"/>
      <c r="NAB195"/>
      <c r="NAC195"/>
      <c r="NAD195"/>
      <c r="NAE195"/>
      <c r="NAF195"/>
      <c r="NAG195"/>
      <c r="NAH195"/>
      <c r="NAI195"/>
      <c r="NAJ195"/>
      <c r="NAK195"/>
      <c r="NAL195"/>
      <c r="NAM195"/>
      <c r="NAN195"/>
      <c r="NAO195"/>
      <c r="NAP195"/>
      <c r="NAQ195"/>
      <c r="NAR195"/>
      <c r="NAS195"/>
      <c r="NAT195"/>
      <c r="NAU195"/>
      <c r="NAV195"/>
      <c r="NAW195"/>
      <c r="NAX195"/>
      <c r="NAY195"/>
      <c r="NAZ195"/>
      <c r="NBA195"/>
      <c r="NBB195"/>
      <c r="NBC195"/>
      <c r="NBD195"/>
      <c r="NBE195"/>
      <c r="NBF195"/>
      <c r="NBG195"/>
      <c r="NBH195"/>
      <c r="NBI195"/>
      <c r="NBJ195"/>
      <c r="NBK195"/>
      <c r="NBL195"/>
      <c r="NBM195"/>
      <c r="NBN195"/>
      <c r="NBO195"/>
      <c r="NBP195"/>
      <c r="NBQ195"/>
      <c r="NBR195"/>
      <c r="NBS195"/>
      <c r="NBT195"/>
      <c r="NBU195"/>
      <c r="NBV195"/>
      <c r="NBW195"/>
      <c r="NBX195"/>
      <c r="NBY195"/>
      <c r="NBZ195"/>
      <c r="NCA195"/>
      <c r="NCB195"/>
      <c r="NCC195"/>
      <c r="NCD195"/>
      <c r="NCE195"/>
      <c r="NCF195"/>
      <c r="NCG195"/>
      <c r="NCH195"/>
      <c r="NCI195"/>
      <c r="NCJ195"/>
      <c r="NCK195"/>
      <c r="NCL195"/>
      <c r="NCM195"/>
      <c r="NCN195"/>
      <c r="NCO195"/>
      <c r="NCP195"/>
      <c r="NCQ195"/>
      <c r="NCR195"/>
      <c r="NCS195"/>
      <c r="NCT195"/>
      <c r="NCU195"/>
      <c r="NCV195"/>
      <c r="NCW195"/>
      <c r="NCX195"/>
      <c r="NCY195"/>
      <c r="NCZ195"/>
      <c r="NDA195"/>
      <c r="NDB195"/>
      <c r="NDC195"/>
      <c r="NDD195"/>
      <c r="NDE195"/>
      <c r="NDF195"/>
      <c r="NDG195"/>
      <c r="NDH195"/>
      <c r="NDI195"/>
      <c r="NDJ195"/>
      <c r="NDK195"/>
      <c r="NDL195"/>
      <c r="NDM195"/>
      <c r="NDN195"/>
      <c r="NDO195"/>
      <c r="NDP195"/>
      <c r="NDQ195"/>
      <c r="NDR195"/>
      <c r="NDS195"/>
      <c r="NDT195"/>
      <c r="NDU195"/>
      <c r="NDV195"/>
      <c r="NDW195"/>
      <c r="NDX195"/>
      <c r="NDY195"/>
      <c r="NDZ195"/>
      <c r="NEA195"/>
      <c r="NEB195"/>
      <c r="NEC195"/>
      <c r="NED195"/>
      <c r="NEE195"/>
      <c r="NEF195"/>
      <c r="NEG195"/>
      <c r="NEH195"/>
      <c r="NEI195"/>
      <c r="NEJ195"/>
      <c r="NEK195"/>
      <c r="NEL195"/>
      <c r="NEM195"/>
      <c r="NEN195"/>
      <c r="NEO195"/>
      <c r="NEP195"/>
      <c r="NEQ195"/>
      <c r="NER195"/>
      <c r="NES195"/>
      <c r="NET195"/>
      <c r="NEU195"/>
      <c r="NEV195"/>
      <c r="NEW195"/>
      <c r="NEX195"/>
      <c r="NEY195"/>
      <c r="NEZ195"/>
      <c r="NFA195"/>
      <c r="NFB195"/>
      <c r="NFC195"/>
      <c r="NFD195"/>
      <c r="NFE195"/>
      <c r="NFF195"/>
      <c r="NFG195"/>
      <c r="NFH195"/>
      <c r="NFI195"/>
      <c r="NFJ195"/>
      <c r="NFK195"/>
      <c r="NFL195"/>
      <c r="NFM195"/>
      <c r="NFN195"/>
      <c r="NFO195"/>
      <c r="NFP195"/>
      <c r="NFQ195"/>
      <c r="NFR195"/>
      <c r="NFS195"/>
      <c r="NFT195"/>
      <c r="NFU195"/>
      <c r="NFV195"/>
      <c r="NFW195"/>
      <c r="NFX195"/>
      <c r="NFY195"/>
      <c r="NFZ195"/>
      <c r="NGA195"/>
      <c r="NGB195"/>
      <c r="NGC195"/>
      <c r="NGD195"/>
      <c r="NGE195"/>
      <c r="NGF195"/>
      <c r="NGG195"/>
      <c r="NGH195"/>
      <c r="NGI195"/>
      <c r="NGJ195"/>
      <c r="NGK195"/>
      <c r="NGL195"/>
      <c r="NGM195"/>
      <c r="NGN195"/>
      <c r="NGO195"/>
      <c r="NGP195"/>
      <c r="NGQ195"/>
      <c r="NGR195"/>
      <c r="NGS195"/>
      <c r="NGT195"/>
      <c r="NGU195"/>
      <c r="NGV195"/>
      <c r="NGW195"/>
      <c r="NGX195"/>
      <c r="NGY195"/>
      <c r="NGZ195"/>
      <c r="NHA195"/>
      <c r="NHB195"/>
      <c r="NHC195"/>
      <c r="NHD195"/>
      <c r="NHE195"/>
      <c r="NHF195"/>
      <c r="NHG195"/>
      <c r="NHH195"/>
      <c r="NHI195"/>
      <c r="NHJ195"/>
      <c r="NHK195"/>
      <c r="NHL195"/>
      <c r="NHM195"/>
      <c r="NHN195"/>
      <c r="NHO195"/>
      <c r="NHP195"/>
      <c r="NHQ195"/>
      <c r="NHR195"/>
      <c r="NHS195"/>
      <c r="NHT195"/>
      <c r="NHU195"/>
      <c r="NHV195"/>
      <c r="NHW195"/>
      <c r="NHX195"/>
      <c r="NHY195"/>
      <c r="NHZ195"/>
      <c r="NIA195"/>
      <c r="NIB195"/>
      <c r="NIC195"/>
      <c r="NID195"/>
      <c r="NIE195"/>
      <c r="NIF195"/>
      <c r="NIG195"/>
      <c r="NIH195"/>
      <c r="NII195"/>
      <c r="NIJ195"/>
      <c r="NIK195"/>
      <c r="NIL195"/>
      <c r="NIM195"/>
      <c r="NIN195"/>
      <c r="NIO195"/>
      <c r="NIP195"/>
      <c r="NIQ195"/>
      <c r="NIR195"/>
      <c r="NIS195"/>
      <c r="NIT195"/>
      <c r="NIU195"/>
      <c r="NIV195"/>
      <c r="NIW195"/>
      <c r="NIX195"/>
      <c r="NIY195"/>
      <c r="NIZ195"/>
      <c r="NJA195"/>
      <c r="NJB195"/>
      <c r="NJC195"/>
      <c r="NJD195"/>
      <c r="NJE195"/>
      <c r="NJF195"/>
      <c r="NJG195"/>
      <c r="NJH195"/>
      <c r="NJI195"/>
      <c r="NJJ195"/>
      <c r="NJK195"/>
      <c r="NJL195"/>
      <c r="NJM195"/>
      <c r="NJN195"/>
      <c r="NJO195"/>
      <c r="NJP195"/>
      <c r="NJQ195"/>
      <c r="NJR195"/>
      <c r="NJS195"/>
      <c r="NJT195"/>
      <c r="NJU195"/>
      <c r="NJV195"/>
      <c r="NJW195"/>
      <c r="NJX195"/>
      <c r="NJY195"/>
      <c r="NJZ195"/>
      <c r="NKA195"/>
      <c r="NKB195"/>
      <c r="NKC195"/>
      <c r="NKD195"/>
      <c r="NKE195"/>
      <c r="NKF195"/>
      <c r="NKG195"/>
      <c r="NKH195"/>
      <c r="NKI195"/>
      <c r="NKJ195"/>
      <c r="NKK195"/>
      <c r="NKL195"/>
      <c r="NKM195"/>
      <c r="NKN195"/>
      <c r="NKO195"/>
      <c r="NKP195"/>
      <c r="NKQ195"/>
      <c r="NKR195"/>
      <c r="NKS195"/>
      <c r="NKT195"/>
      <c r="NKU195"/>
      <c r="NKV195"/>
      <c r="NKW195"/>
      <c r="NKX195"/>
      <c r="NKY195"/>
      <c r="NKZ195"/>
      <c r="NLA195"/>
      <c r="NLB195"/>
      <c r="NLC195"/>
      <c r="NLD195"/>
      <c r="NLE195"/>
      <c r="NLF195"/>
      <c r="NLG195"/>
      <c r="NLH195"/>
      <c r="NLI195"/>
      <c r="NLJ195"/>
      <c r="NLK195"/>
      <c r="NLL195"/>
      <c r="NLM195"/>
      <c r="NLN195"/>
      <c r="NLO195"/>
      <c r="NLP195"/>
      <c r="NLQ195"/>
      <c r="NLR195"/>
      <c r="NLS195"/>
      <c r="NLT195"/>
      <c r="NLU195"/>
      <c r="NLV195"/>
      <c r="NLW195"/>
      <c r="NLX195"/>
      <c r="NLY195"/>
      <c r="NLZ195"/>
      <c r="NMA195"/>
      <c r="NMB195"/>
      <c r="NMC195"/>
      <c r="NMD195"/>
      <c r="NME195"/>
      <c r="NMF195"/>
      <c r="NMG195"/>
      <c r="NMH195"/>
      <c r="NMI195"/>
      <c r="NMJ195"/>
      <c r="NMK195"/>
      <c r="NML195"/>
      <c r="NMM195"/>
      <c r="NMN195"/>
      <c r="NMO195"/>
      <c r="NMP195"/>
      <c r="NMQ195"/>
      <c r="NMR195"/>
      <c r="NMS195"/>
      <c r="NMT195"/>
      <c r="NMU195"/>
      <c r="NMV195"/>
      <c r="NMW195"/>
      <c r="NMX195"/>
      <c r="NMY195"/>
      <c r="NMZ195"/>
      <c r="NNA195"/>
      <c r="NNB195"/>
      <c r="NNC195"/>
      <c r="NND195"/>
      <c r="NNE195"/>
      <c r="NNF195"/>
      <c r="NNG195"/>
      <c r="NNH195"/>
      <c r="NNI195"/>
      <c r="NNJ195"/>
      <c r="NNK195"/>
      <c r="NNL195"/>
      <c r="NNM195"/>
      <c r="NNN195"/>
      <c r="NNO195"/>
      <c r="NNP195"/>
      <c r="NNQ195"/>
      <c r="NNR195"/>
      <c r="NNS195"/>
      <c r="NNT195"/>
      <c r="NNU195"/>
      <c r="NNV195"/>
      <c r="NNW195"/>
      <c r="NNX195"/>
      <c r="NNY195"/>
      <c r="NNZ195"/>
      <c r="NOA195"/>
      <c r="NOB195"/>
      <c r="NOC195"/>
      <c r="NOD195"/>
      <c r="NOE195"/>
      <c r="NOF195"/>
      <c r="NOG195"/>
      <c r="NOH195"/>
      <c r="NOI195"/>
      <c r="NOJ195"/>
      <c r="NOK195"/>
      <c r="NOL195"/>
      <c r="NOM195"/>
      <c r="NON195"/>
      <c r="NOO195"/>
      <c r="NOP195"/>
      <c r="NOQ195"/>
      <c r="NOR195"/>
      <c r="NOS195"/>
      <c r="NOT195"/>
      <c r="NOU195"/>
      <c r="NOV195"/>
      <c r="NOW195"/>
      <c r="NOX195"/>
      <c r="NOY195"/>
      <c r="NOZ195"/>
      <c r="NPA195"/>
      <c r="NPB195"/>
      <c r="NPC195"/>
      <c r="NPD195"/>
      <c r="NPE195"/>
      <c r="NPF195"/>
      <c r="NPG195"/>
      <c r="NPH195"/>
      <c r="NPI195"/>
      <c r="NPJ195"/>
      <c r="NPK195"/>
      <c r="NPL195"/>
      <c r="NPM195"/>
      <c r="NPN195"/>
      <c r="NPO195"/>
      <c r="NPP195"/>
      <c r="NPQ195"/>
      <c r="NPR195"/>
      <c r="NPS195"/>
      <c r="NPT195"/>
      <c r="NPU195"/>
      <c r="NPV195"/>
      <c r="NPW195"/>
      <c r="NPX195"/>
      <c r="NPY195"/>
      <c r="NPZ195"/>
      <c r="NQA195"/>
      <c r="NQB195"/>
      <c r="NQC195"/>
      <c r="NQD195"/>
      <c r="NQE195"/>
      <c r="NQF195"/>
      <c r="NQG195"/>
      <c r="NQH195"/>
      <c r="NQI195"/>
      <c r="NQJ195"/>
      <c r="NQK195"/>
      <c r="NQL195"/>
      <c r="NQM195"/>
      <c r="NQN195"/>
      <c r="NQO195"/>
      <c r="NQP195"/>
      <c r="NQQ195"/>
      <c r="NQR195"/>
      <c r="NQS195"/>
      <c r="NQT195"/>
      <c r="NQU195"/>
      <c r="NQV195"/>
      <c r="NQW195"/>
      <c r="NQX195"/>
      <c r="NQY195"/>
      <c r="NQZ195"/>
      <c r="NRA195"/>
      <c r="NRB195"/>
      <c r="NRC195"/>
      <c r="NRD195"/>
      <c r="NRE195"/>
      <c r="NRF195"/>
      <c r="NRG195"/>
      <c r="NRH195"/>
      <c r="NRI195"/>
      <c r="NRJ195"/>
      <c r="NRK195"/>
      <c r="NRL195"/>
      <c r="NRM195"/>
      <c r="NRN195"/>
      <c r="NRO195"/>
      <c r="NRP195"/>
      <c r="NRQ195"/>
      <c r="NRR195"/>
      <c r="NRS195"/>
      <c r="NRT195"/>
      <c r="NRU195"/>
      <c r="NRV195"/>
      <c r="NRW195"/>
      <c r="NRX195"/>
      <c r="NRY195"/>
      <c r="NRZ195"/>
      <c r="NSA195"/>
      <c r="NSB195"/>
      <c r="NSC195"/>
      <c r="NSD195"/>
      <c r="NSE195"/>
      <c r="NSF195"/>
      <c r="NSG195"/>
      <c r="NSH195"/>
      <c r="NSI195"/>
      <c r="NSJ195"/>
      <c r="NSK195"/>
      <c r="NSL195"/>
      <c r="NSM195"/>
      <c r="NSN195"/>
      <c r="NSO195"/>
      <c r="NSP195"/>
      <c r="NSQ195"/>
      <c r="NSR195"/>
      <c r="NSS195"/>
      <c r="NST195"/>
      <c r="NSU195"/>
      <c r="NSV195"/>
      <c r="NSW195"/>
      <c r="NSX195"/>
      <c r="NSY195"/>
      <c r="NSZ195"/>
      <c r="NTA195"/>
      <c r="NTB195"/>
      <c r="NTC195"/>
      <c r="NTD195"/>
      <c r="NTE195"/>
      <c r="NTF195"/>
      <c r="NTG195"/>
      <c r="NTH195"/>
      <c r="NTI195"/>
      <c r="NTJ195"/>
      <c r="NTK195"/>
      <c r="NTL195"/>
      <c r="NTM195"/>
      <c r="NTN195"/>
      <c r="NTO195"/>
      <c r="NTP195"/>
      <c r="NTQ195"/>
      <c r="NTR195"/>
      <c r="NTS195"/>
      <c r="NTT195"/>
      <c r="NTU195"/>
      <c r="NTV195"/>
      <c r="NTW195"/>
      <c r="NTX195"/>
      <c r="NTY195"/>
      <c r="NTZ195"/>
      <c r="NUA195"/>
      <c r="NUB195"/>
      <c r="NUC195"/>
      <c r="NUD195"/>
      <c r="NUE195"/>
      <c r="NUF195"/>
      <c r="NUG195"/>
      <c r="NUH195"/>
      <c r="NUI195"/>
      <c r="NUJ195"/>
      <c r="NUK195"/>
      <c r="NUL195"/>
      <c r="NUM195"/>
      <c r="NUN195"/>
      <c r="NUO195"/>
      <c r="NUP195"/>
      <c r="NUQ195"/>
      <c r="NUR195"/>
      <c r="NUS195"/>
      <c r="NUT195"/>
      <c r="NUU195"/>
      <c r="NUV195"/>
      <c r="NUW195"/>
      <c r="NUX195"/>
      <c r="NUY195"/>
      <c r="NUZ195"/>
      <c r="NVA195"/>
      <c r="NVB195"/>
      <c r="NVC195"/>
      <c r="NVD195"/>
      <c r="NVE195"/>
      <c r="NVF195"/>
      <c r="NVG195"/>
      <c r="NVH195"/>
      <c r="NVI195"/>
      <c r="NVJ195"/>
      <c r="NVK195"/>
      <c r="NVL195"/>
      <c r="NVM195"/>
      <c r="NVN195"/>
      <c r="NVO195"/>
      <c r="NVP195"/>
      <c r="NVQ195"/>
      <c r="NVR195"/>
      <c r="NVS195"/>
      <c r="NVT195"/>
      <c r="NVU195"/>
      <c r="NVV195"/>
      <c r="NVW195"/>
      <c r="NVX195"/>
      <c r="NVY195"/>
      <c r="NVZ195"/>
      <c r="NWA195"/>
      <c r="NWB195"/>
      <c r="NWC195"/>
      <c r="NWD195"/>
      <c r="NWE195"/>
      <c r="NWF195"/>
      <c r="NWG195"/>
      <c r="NWH195"/>
      <c r="NWI195"/>
      <c r="NWJ195"/>
      <c r="NWK195"/>
      <c r="NWL195"/>
      <c r="NWM195"/>
      <c r="NWN195"/>
      <c r="NWO195"/>
      <c r="NWP195"/>
      <c r="NWQ195"/>
      <c r="NWR195"/>
      <c r="NWS195"/>
      <c r="NWT195"/>
      <c r="NWU195"/>
      <c r="NWV195"/>
      <c r="NWW195"/>
      <c r="NWX195"/>
      <c r="NWY195"/>
      <c r="NWZ195"/>
      <c r="NXA195"/>
      <c r="NXB195"/>
      <c r="NXC195"/>
      <c r="NXD195"/>
      <c r="NXE195"/>
      <c r="NXF195"/>
      <c r="NXG195"/>
      <c r="NXH195"/>
      <c r="NXI195"/>
      <c r="NXJ195"/>
      <c r="NXK195"/>
      <c r="NXL195"/>
      <c r="NXM195"/>
      <c r="NXN195"/>
      <c r="NXO195"/>
      <c r="NXP195"/>
      <c r="NXQ195"/>
      <c r="NXR195"/>
      <c r="NXS195"/>
      <c r="NXT195"/>
      <c r="NXU195"/>
      <c r="NXV195"/>
      <c r="NXW195"/>
      <c r="NXX195"/>
      <c r="NXY195"/>
      <c r="NXZ195"/>
      <c r="NYA195"/>
      <c r="NYB195"/>
      <c r="NYC195"/>
      <c r="NYD195"/>
      <c r="NYE195"/>
      <c r="NYF195"/>
      <c r="NYG195"/>
      <c r="NYH195"/>
      <c r="NYI195"/>
      <c r="NYJ195"/>
      <c r="NYK195"/>
      <c r="NYL195"/>
      <c r="NYM195"/>
      <c r="NYN195"/>
      <c r="NYO195"/>
      <c r="NYP195"/>
      <c r="NYQ195"/>
      <c r="NYR195"/>
      <c r="NYS195"/>
      <c r="NYT195"/>
      <c r="NYU195"/>
      <c r="NYV195"/>
      <c r="NYW195"/>
      <c r="NYX195"/>
      <c r="NYY195"/>
      <c r="NYZ195"/>
      <c r="NZA195"/>
      <c r="NZB195"/>
      <c r="NZC195"/>
      <c r="NZD195"/>
      <c r="NZE195"/>
      <c r="NZF195"/>
      <c r="NZG195"/>
      <c r="NZH195"/>
      <c r="NZI195"/>
      <c r="NZJ195"/>
      <c r="NZK195"/>
      <c r="NZL195"/>
      <c r="NZM195"/>
      <c r="NZN195"/>
      <c r="NZO195"/>
      <c r="NZP195"/>
      <c r="NZQ195"/>
      <c r="NZR195"/>
      <c r="NZS195"/>
      <c r="NZT195"/>
      <c r="NZU195"/>
      <c r="NZV195"/>
      <c r="NZW195"/>
      <c r="NZX195"/>
      <c r="NZY195"/>
      <c r="NZZ195"/>
      <c r="OAA195"/>
      <c r="OAB195"/>
      <c r="OAC195"/>
      <c r="OAD195"/>
      <c r="OAE195"/>
      <c r="OAF195"/>
      <c r="OAG195"/>
      <c r="OAH195"/>
      <c r="OAI195"/>
      <c r="OAJ195"/>
      <c r="OAK195"/>
      <c r="OAL195"/>
      <c r="OAM195"/>
      <c r="OAN195"/>
      <c r="OAO195"/>
      <c r="OAP195"/>
      <c r="OAQ195"/>
      <c r="OAR195"/>
      <c r="OAS195"/>
      <c r="OAT195"/>
      <c r="OAU195"/>
      <c r="OAV195"/>
      <c r="OAW195"/>
      <c r="OAX195"/>
      <c r="OAY195"/>
      <c r="OAZ195"/>
      <c r="OBA195"/>
      <c r="OBB195"/>
      <c r="OBC195"/>
      <c r="OBD195"/>
      <c r="OBE195"/>
      <c r="OBF195"/>
      <c r="OBG195"/>
      <c r="OBH195"/>
      <c r="OBI195"/>
      <c r="OBJ195"/>
      <c r="OBK195"/>
      <c r="OBL195"/>
      <c r="OBM195"/>
      <c r="OBN195"/>
      <c r="OBO195"/>
      <c r="OBP195"/>
      <c r="OBQ195"/>
      <c r="OBR195"/>
      <c r="OBS195"/>
      <c r="OBT195"/>
      <c r="OBU195"/>
      <c r="OBV195"/>
      <c r="OBW195"/>
      <c r="OBX195"/>
      <c r="OBY195"/>
      <c r="OBZ195"/>
      <c r="OCA195"/>
      <c r="OCB195"/>
      <c r="OCC195"/>
      <c r="OCD195"/>
      <c r="OCE195"/>
      <c r="OCF195"/>
      <c r="OCG195"/>
      <c r="OCH195"/>
      <c r="OCI195"/>
      <c r="OCJ195"/>
      <c r="OCK195"/>
      <c r="OCL195"/>
      <c r="OCM195"/>
      <c r="OCN195"/>
      <c r="OCO195"/>
      <c r="OCP195"/>
      <c r="OCQ195"/>
      <c r="OCR195"/>
      <c r="OCS195"/>
      <c r="OCT195"/>
      <c r="OCU195"/>
      <c r="OCV195"/>
      <c r="OCW195"/>
      <c r="OCX195"/>
      <c r="OCY195"/>
      <c r="OCZ195"/>
      <c r="ODA195"/>
      <c r="ODB195"/>
      <c r="ODC195"/>
      <c r="ODD195"/>
      <c r="ODE195"/>
      <c r="ODF195"/>
      <c r="ODG195"/>
      <c r="ODH195"/>
      <c r="ODI195"/>
      <c r="ODJ195"/>
      <c r="ODK195"/>
      <c r="ODL195"/>
      <c r="ODM195"/>
      <c r="ODN195"/>
      <c r="ODO195"/>
      <c r="ODP195"/>
      <c r="ODQ195"/>
      <c r="ODR195"/>
      <c r="ODS195"/>
      <c r="ODT195"/>
      <c r="ODU195"/>
      <c r="ODV195"/>
      <c r="ODW195"/>
      <c r="ODX195"/>
      <c r="ODY195"/>
      <c r="ODZ195"/>
      <c r="OEA195"/>
      <c r="OEB195"/>
      <c r="OEC195"/>
      <c r="OED195"/>
      <c r="OEE195"/>
      <c r="OEF195"/>
      <c r="OEG195"/>
      <c r="OEH195"/>
      <c r="OEI195"/>
      <c r="OEJ195"/>
      <c r="OEK195"/>
      <c r="OEL195"/>
      <c r="OEM195"/>
      <c r="OEN195"/>
      <c r="OEO195"/>
      <c r="OEP195"/>
      <c r="OEQ195"/>
      <c r="OER195"/>
      <c r="OES195"/>
      <c r="OET195"/>
      <c r="OEU195"/>
      <c r="OEV195"/>
      <c r="OEW195"/>
      <c r="OEX195"/>
      <c r="OEY195"/>
      <c r="OEZ195"/>
      <c r="OFA195"/>
      <c r="OFB195"/>
      <c r="OFC195"/>
      <c r="OFD195"/>
      <c r="OFE195"/>
      <c r="OFF195"/>
      <c r="OFG195"/>
      <c r="OFH195"/>
      <c r="OFI195"/>
      <c r="OFJ195"/>
      <c r="OFK195"/>
      <c r="OFL195"/>
      <c r="OFM195"/>
      <c r="OFN195"/>
      <c r="OFO195"/>
      <c r="OFP195"/>
      <c r="OFQ195"/>
      <c r="OFR195"/>
      <c r="OFS195"/>
      <c r="OFT195"/>
      <c r="OFU195"/>
      <c r="OFV195"/>
      <c r="OFW195"/>
      <c r="OFX195"/>
      <c r="OFY195"/>
      <c r="OFZ195"/>
      <c r="OGA195"/>
      <c r="OGB195"/>
      <c r="OGC195"/>
      <c r="OGD195"/>
      <c r="OGE195"/>
      <c r="OGF195"/>
      <c r="OGG195"/>
      <c r="OGH195"/>
      <c r="OGI195"/>
      <c r="OGJ195"/>
      <c r="OGK195"/>
      <c r="OGL195"/>
      <c r="OGM195"/>
      <c r="OGN195"/>
      <c r="OGO195"/>
      <c r="OGP195"/>
      <c r="OGQ195"/>
      <c r="OGR195"/>
      <c r="OGS195"/>
      <c r="OGT195"/>
      <c r="OGU195"/>
      <c r="OGV195"/>
      <c r="OGW195"/>
      <c r="OGX195"/>
      <c r="OGY195"/>
      <c r="OGZ195"/>
      <c r="OHA195"/>
      <c r="OHB195"/>
      <c r="OHC195"/>
      <c r="OHD195"/>
      <c r="OHE195"/>
      <c r="OHF195"/>
      <c r="OHG195"/>
      <c r="OHH195"/>
      <c r="OHI195"/>
      <c r="OHJ195"/>
      <c r="OHK195"/>
      <c r="OHL195"/>
      <c r="OHM195"/>
      <c r="OHN195"/>
      <c r="OHO195"/>
      <c r="OHP195"/>
      <c r="OHQ195"/>
      <c r="OHR195"/>
      <c r="OHS195"/>
      <c r="OHT195"/>
      <c r="OHU195"/>
      <c r="OHV195"/>
      <c r="OHW195"/>
      <c r="OHX195"/>
      <c r="OHY195"/>
      <c r="OHZ195"/>
      <c r="OIA195"/>
      <c r="OIB195"/>
      <c r="OIC195"/>
      <c r="OID195"/>
      <c r="OIE195"/>
      <c r="OIF195"/>
      <c r="OIG195"/>
      <c r="OIH195"/>
      <c r="OII195"/>
      <c r="OIJ195"/>
      <c r="OIK195"/>
      <c r="OIL195"/>
      <c r="OIM195"/>
      <c r="OIN195"/>
      <c r="OIO195"/>
      <c r="OIP195"/>
      <c r="OIQ195"/>
      <c r="OIR195"/>
      <c r="OIS195"/>
      <c r="OIT195"/>
      <c r="OIU195"/>
      <c r="OIV195"/>
      <c r="OIW195"/>
      <c r="OIX195"/>
      <c r="OIY195"/>
      <c r="OIZ195"/>
      <c r="OJA195"/>
      <c r="OJB195"/>
      <c r="OJC195"/>
      <c r="OJD195"/>
      <c r="OJE195"/>
      <c r="OJF195"/>
      <c r="OJG195"/>
      <c r="OJH195"/>
      <c r="OJI195"/>
      <c r="OJJ195"/>
      <c r="OJK195"/>
      <c r="OJL195"/>
      <c r="OJM195"/>
      <c r="OJN195"/>
      <c r="OJO195"/>
      <c r="OJP195"/>
      <c r="OJQ195"/>
      <c r="OJR195"/>
      <c r="OJS195"/>
      <c r="OJT195"/>
      <c r="OJU195"/>
      <c r="OJV195"/>
      <c r="OJW195"/>
      <c r="OJX195"/>
      <c r="OJY195"/>
      <c r="OJZ195"/>
      <c r="OKA195"/>
      <c r="OKB195"/>
      <c r="OKC195"/>
      <c r="OKD195"/>
      <c r="OKE195"/>
      <c r="OKF195"/>
      <c r="OKG195"/>
      <c r="OKH195"/>
      <c r="OKI195"/>
      <c r="OKJ195"/>
      <c r="OKK195"/>
      <c r="OKL195"/>
      <c r="OKM195"/>
      <c r="OKN195"/>
      <c r="OKO195"/>
      <c r="OKP195"/>
      <c r="OKQ195"/>
      <c r="OKR195"/>
      <c r="OKS195"/>
      <c r="OKT195"/>
      <c r="OKU195"/>
      <c r="OKV195"/>
      <c r="OKW195"/>
      <c r="OKX195"/>
      <c r="OKY195"/>
      <c r="OKZ195"/>
      <c r="OLA195"/>
      <c r="OLB195"/>
      <c r="OLC195"/>
      <c r="OLD195"/>
      <c r="OLE195"/>
      <c r="OLF195"/>
      <c r="OLG195"/>
      <c r="OLH195"/>
      <c r="OLI195"/>
      <c r="OLJ195"/>
      <c r="OLK195"/>
      <c r="OLL195"/>
      <c r="OLM195"/>
      <c r="OLN195"/>
      <c r="OLO195"/>
      <c r="OLP195"/>
      <c r="OLQ195"/>
      <c r="OLR195"/>
      <c r="OLS195"/>
      <c r="OLT195"/>
      <c r="OLU195"/>
      <c r="OLV195"/>
      <c r="OLW195"/>
      <c r="OLX195"/>
      <c r="OLY195"/>
      <c r="OLZ195"/>
      <c r="OMA195"/>
      <c r="OMB195"/>
      <c r="OMC195"/>
      <c r="OMD195"/>
      <c r="OME195"/>
      <c r="OMF195"/>
      <c r="OMG195"/>
      <c r="OMH195"/>
      <c r="OMI195"/>
      <c r="OMJ195"/>
      <c r="OMK195"/>
      <c r="OML195"/>
      <c r="OMM195"/>
      <c r="OMN195"/>
      <c r="OMO195"/>
      <c r="OMP195"/>
      <c r="OMQ195"/>
      <c r="OMR195"/>
      <c r="OMS195"/>
      <c r="OMT195"/>
      <c r="OMU195"/>
      <c r="OMV195"/>
      <c r="OMW195"/>
      <c r="OMX195"/>
      <c r="OMY195"/>
      <c r="OMZ195"/>
      <c r="ONA195"/>
      <c r="ONB195"/>
      <c r="ONC195"/>
      <c r="OND195"/>
      <c r="ONE195"/>
      <c r="ONF195"/>
      <c r="ONG195"/>
      <c r="ONH195"/>
      <c r="ONI195"/>
      <c r="ONJ195"/>
      <c r="ONK195"/>
      <c r="ONL195"/>
      <c r="ONM195"/>
      <c r="ONN195"/>
      <c r="ONO195"/>
      <c r="ONP195"/>
      <c r="ONQ195"/>
      <c r="ONR195"/>
      <c r="ONS195"/>
      <c r="ONT195"/>
      <c r="ONU195"/>
      <c r="ONV195"/>
      <c r="ONW195"/>
      <c r="ONX195"/>
      <c r="ONY195"/>
      <c r="ONZ195"/>
      <c r="OOA195"/>
      <c r="OOB195"/>
      <c r="OOC195"/>
      <c r="OOD195"/>
      <c r="OOE195"/>
      <c r="OOF195"/>
      <c r="OOG195"/>
      <c r="OOH195"/>
      <c r="OOI195"/>
      <c r="OOJ195"/>
      <c r="OOK195"/>
      <c r="OOL195"/>
      <c r="OOM195"/>
      <c r="OON195"/>
      <c r="OOO195"/>
      <c r="OOP195"/>
      <c r="OOQ195"/>
      <c r="OOR195"/>
      <c r="OOS195"/>
      <c r="OOT195"/>
      <c r="OOU195"/>
      <c r="OOV195"/>
      <c r="OOW195"/>
      <c r="OOX195"/>
      <c r="OOY195"/>
      <c r="OOZ195"/>
      <c r="OPA195"/>
      <c r="OPB195"/>
      <c r="OPC195"/>
      <c r="OPD195"/>
      <c r="OPE195"/>
      <c r="OPF195"/>
      <c r="OPG195"/>
      <c r="OPH195"/>
      <c r="OPI195"/>
      <c r="OPJ195"/>
      <c r="OPK195"/>
      <c r="OPL195"/>
      <c r="OPM195"/>
      <c r="OPN195"/>
      <c r="OPO195"/>
      <c r="OPP195"/>
      <c r="OPQ195"/>
      <c r="OPR195"/>
      <c r="OPS195"/>
      <c r="OPT195"/>
      <c r="OPU195"/>
      <c r="OPV195"/>
      <c r="OPW195"/>
      <c r="OPX195"/>
      <c r="OPY195"/>
      <c r="OPZ195"/>
      <c r="OQA195"/>
      <c r="OQB195"/>
      <c r="OQC195"/>
      <c r="OQD195"/>
      <c r="OQE195"/>
      <c r="OQF195"/>
      <c r="OQG195"/>
      <c r="OQH195"/>
      <c r="OQI195"/>
      <c r="OQJ195"/>
      <c r="OQK195"/>
      <c r="OQL195"/>
      <c r="OQM195"/>
      <c r="OQN195"/>
      <c r="OQO195"/>
      <c r="OQP195"/>
      <c r="OQQ195"/>
      <c r="OQR195"/>
      <c r="OQS195"/>
      <c r="OQT195"/>
      <c r="OQU195"/>
      <c r="OQV195"/>
      <c r="OQW195"/>
      <c r="OQX195"/>
      <c r="OQY195"/>
      <c r="OQZ195"/>
      <c r="ORA195"/>
      <c r="ORB195"/>
      <c r="ORC195"/>
      <c r="ORD195"/>
      <c r="ORE195"/>
      <c r="ORF195"/>
      <c r="ORG195"/>
      <c r="ORH195"/>
      <c r="ORI195"/>
      <c r="ORJ195"/>
      <c r="ORK195"/>
      <c r="ORL195"/>
      <c r="ORM195"/>
      <c r="ORN195"/>
      <c r="ORO195"/>
      <c r="ORP195"/>
      <c r="ORQ195"/>
      <c r="ORR195"/>
      <c r="ORS195"/>
      <c r="ORT195"/>
      <c r="ORU195"/>
      <c r="ORV195"/>
      <c r="ORW195"/>
      <c r="ORX195"/>
      <c r="ORY195"/>
      <c r="ORZ195"/>
      <c r="OSA195"/>
      <c r="OSB195"/>
      <c r="OSC195"/>
      <c r="OSD195"/>
      <c r="OSE195"/>
      <c r="OSF195"/>
      <c r="OSG195"/>
      <c r="OSH195"/>
      <c r="OSI195"/>
      <c r="OSJ195"/>
      <c r="OSK195"/>
      <c r="OSL195"/>
      <c r="OSM195"/>
      <c r="OSN195"/>
      <c r="OSO195"/>
      <c r="OSP195"/>
      <c r="OSQ195"/>
      <c r="OSR195"/>
      <c r="OSS195"/>
      <c r="OST195"/>
      <c r="OSU195"/>
      <c r="OSV195"/>
      <c r="OSW195"/>
      <c r="OSX195"/>
      <c r="OSY195"/>
      <c r="OSZ195"/>
      <c r="OTA195"/>
      <c r="OTB195"/>
      <c r="OTC195"/>
      <c r="OTD195"/>
      <c r="OTE195"/>
      <c r="OTF195"/>
      <c r="OTG195"/>
      <c r="OTH195"/>
      <c r="OTI195"/>
      <c r="OTJ195"/>
      <c r="OTK195"/>
      <c r="OTL195"/>
      <c r="OTM195"/>
      <c r="OTN195"/>
      <c r="OTO195"/>
      <c r="OTP195"/>
      <c r="OTQ195"/>
      <c r="OTR195"/>
      <c r="OTS195"/>
      <c r="OTT195"/>
      <c r="OTU195"/>
      <c r="OTV195"/>
      <c r="OTW195"/>
      <c r="OTX195"/>
      <c r="OTY195"/>
      <c r="OTZ195"/>
      <c r="OUA195"/>
      <c r="OUB195"/>
      <c r="OUC195"/>
      <c r="OUD195"/>
      <c r="OUE195"/>
      <c r="OUF195"/>
      <c r="OUG195"/>
      <c r="OUH195"/>
      <c r="OUI195"/>
      <c r="OUJ195"/>
      <c r="OUK195"/>
      <c r="OUL195"/>
      <c r="OUM195"/>
      <c r="OUN195"/>
      <c r="OUO195"/>
      <c r="OUP195"/>
      <c r="OUQ195"/>
      <c r="OUR195"/>
      <c r="OUS195"/>
      <c r="OUT195"/>
      <c r="OUU195"/>
      <c r="OUV195"/>
      <c r="OUW195"/>
      <c r="OUX195"/>
      <c r="OUY195"/>
      <c r="OUZ195"/>
      <c r="OVA195"/>
      <c r="OVB195"/>
      <c r="OVC195"/>
      <c r="OVD195"/>
      <c r="OVE195"/>
      <c r="OVF195"/>
      <c r="OVG195"/>
      <c r="OVH195"/>
      <c r="OVI195"/>
      <c r="OVJ195"/>
      <c r="OVK195"/>
      <c r="OVL195"/>
      <c r="OVM195"/>
      <c r="OVN195"/>
      <c r="OVO195"/>
      <c r="OVP195"/>
      <c r="OVQ195"/>
      <c r="OVR195"/>
      <c r="OVS195"/>
      <c r="OVT195"/>
      <c r="OVU195"/>
      <c r="OVV195"/>
      <c r="OVW195"/>
      <c r="OVX195"/>
      <c r="OVY195"/>
      <c r="OVZ195"/>
      <c r="OWA195"/>
      <c r="OWB195"/>
      <c r="OWC195"/>
      <c r="OWD195"/>
      <c r="OWE195"/>
      <c r="OWF195"/>
      <c r="OWG195"/>
      <c r="OWH195"/>
      <c r="OWI195"/>
      <c r="OWJ195"/>
      <c r="OWK195"/>
      <c r="OWL195"/>
      <c r="OWM195"/>
      <c r="OWN195"/>
      <c r="OWO195"/>
      <c r="OWP195"/>
      <c r="OWQ195"/>
      <c r="OWR195"/>
      <c r="OWS195"/>
      <c r="OWT195"/>
      <c r="OWU195"/>
      <c r="OWV195"/>
      <c r="OWW195"/>
      <c r="OWX195"/>
      <c r="OWY195"/>
      <c r="OWZ195"/>
      <c r="OXA195"/>
      <c r="OXB195"/>
      <c r="OXC195"/>
      <c r="OXD195"/>
      <c r="OXE195"/>
      <c r="OXF195"/>
      <c r="OXG195"/>
      <c r="OXH195"/>
      <c r="OXI195"/>
      <c r="OXJ195"/>
      <c r="OXK195"/>
      <c r="OXL195"/>
      <c r="OXM195"/>
      <c r="OXN195"/>
      <c r="OXO195"/>
      <c r="OXP195"/>
      <c r="OXQ195"/>
      <c r="OXR195"/>
      <c r="OXS195"/>
      <c r="OXT195"/>
      <c r="OXU195"/>
      <c r="OXV195"/>
      <c r="OXW195"/>
      <c r="OXX195"/>
      <c r="OXY195"/>
      <c r="OXZ195"/>
      <c r="OYA195"/>
      <c r="OYB195"/>
      <c r="OYC195"/>
      <c r="OYD195"/>
      <c r="OYE195"/>
      <c r="OYF195"/>
      <c r="OYG195"/>
      <c r="OYH195"/>
      <c r="OYI195"/>
      <c r="OYJ195"/>
      <c r="OYK195"/>
      <c r="OYL195"/>
      <c r="OYM195"/>
      <c r="OYN195"/>
      <c r="OYO195"/>
      <c r="OYP195"/>
      <c r="OYQ195"/>
      <c r="OYR195"/>
      <c r="OYS195"/>
      <c r="OYT195"/>
      <c r="OYU195"/>
      <c r="OYV195"/>
      <c r="OYW195"/>
      <c r="OYX195"/>
      <c r="OYY195"/>
      <c r="OYZ195"/>
      <c r="OZA195"/>
      <c r="OZB195"/>
      <c r="OZC195"/>
      <c r="OZD195"/>
      <c r="OZE195"/>
      <c r="OZF195"/>
      <c r="OZG195"/>
      <c r="OZH195"/>
      <c r="OZI195"/>
      <c r="OZJ195"/>
      <c r="OZK195"/>
      <c r="OZL195"/>
      <c r="OZM195"/>
      <c r="OZN195"/>
      <c r="OZO195"/>
      <c r="OZP195"/>
      <c r="OZQ195"/>
      <c r="OZR195"/>
      <c r="OZS195"/>
      <c r="OZT195"/>
      <c r="OZU195"/>
      <c r="OZV195"/>
      <c r="OZW195"/>
      <c r="OZX195"/>
      <c r="OZY195"/>
      <c r="OZZ195"/>
      <c r="PAA195"/>
      <c r="PAB195"/>
      <c r="PAC195"/>
      <c r="PAD195"/>
      <c r="PAE195"/>
      <c r="PAF195"/>
      <c r="PAG195"/>
      <c r="PAH195"/>
      <c r="PAI195"/>
      <c r="PAJ195"/>
      <c r="PAK195"/>
      <c r="PAL195"/>
      <c r="PAM195"/>
      <c r="PAN195"/>
      <c r="PAO195"/>
      <c r="PAP195"/>
      <c r="PAQ195"/>
      <c r="PAR195"/>
      <c r="PAS195"/>
      <c r="PAT195"/>
      <c r="PAU195"/>
      <c r="PAV195"/>
      <c r="PAW195"/>
      <c r="PAX195"/>
      <c r="PAY195"/>
      <c r="PAZ195"/>
      <c r="PBA195"/>
      <c r="PBB195"/>
      <c r="PBC195"/>
      <c r="PBD195"/>
      <c r="PBE195"/>
      <c r="PBF195"/>
      <c r="PBG195"/>
      <c r="PBH195"/>
      <c r="PBI195"/>
      <c r="PBJ195"/>
      <c r="PBK195"/>
      <c r="PBL195"/>
      <c r="PBM195"/>
      <c r="PBN195"/>
      <c r="PBO195"/>
      <c r="PBP195"/>
      <c r="PBQ195"/>
      <c r="PBR195"/>
      <c r="PBS195"/>
      <c r="PBT195"/>
      <c r="PBU195"/>
      <c r="PBV195"/>
      <c r="PBW195"/>
      <c r="PBX195"/>
      <c r="PBY195"/>
      <c r="PBZ195"/>
      <c r="PCA195"/>
      <c r="PCB195"/>
      <c r="PCC195"/>
      <c r="PCD195"/>
      <c r="PCE195"/>
      <c r="PCF195"/>
      <c r="PCG195"/>
      <c r="PCH195"/>
      <c r="PCI195"/>
      <c r="PCJ195"/>
      <c r="PCK195"/>
      <c r="PCL195"/>
      <c r="PCM195"/>
      <c r="PCN195"/>
      <c r="PCO195"/>
      <c r="PCP195"/>
      <c r="PCQ195"/>
      <c r="PCR195"/>
      <c r="PCS195"/>
      <c r="PCT195"/>
      <c r="PCU195"/>
      <c r="PCV195"/>
      <c r="PCW195"/>
      <c r="PCX195"/>
      <c r="PCY195"/>
      <c r="PCZ195"/>
      <c r="PDA195"/>
      <c r="PDB195"/>
      <c r="PDC195"/>
      <c r="PDD195"/>
      <c r="PDE195"/>
      <c r="PDF195"/>
      <c r="PDG195"/>
      <c r="PDH195"/>
      <c r="PDI195"/>
      <c r="PDJ195"/>
      <c r="PDK195"/>
      <c r="PDL195"/>
      <c r="PDM195"/>
      <c r="PDN195"/>
      <c r="PDO195"/>
      <c r="PDP195"/>
      <c r="PDQ195"/>
      <c r="PDR195"/>
      <c r="PDS195"/>
      <c r="PDT195"/>
      <c r="PDU195"/>
      <c r="PDV195"/>
      <c r="PDW195"/>
      <c r="PDX195"/>
      <c r="PDY195"/>
      <c r="PDZ195"/>
      <c r="PEA195"/>
      <c r="PEB195"/>
      <c r="PEC195"/>
      <c r="PED195"/>
      <c r="PEE195"/>
      <c r="PEF195"/>
      <c r="PEG195"/>
      <c r="PEH195"/>
      <c r="PEI195"/>
      <c r="PEJ195"/>
      <c r="PEK195"/>
      <c r="PEL195"/>
      <c r="PEM195"/>
      <c r="PEN195"/>
      <c r="PEO195"/>
      <c r="PEP195"/>
      <c r="PEQ195"/>
      <c r="PER195"/>
      <c r="PES195"/>
      <c r="PET195"/>
      <c r="PEU195"/>
      <c r="PEV195"/>
      <c r="PEW195"/>
      <c r="PEX195"/>
      <c r="PEY195"/>
      <c r="PEZ195"/>
      <c r="PFA195"/>
      <c r="PFB195"/>
      <c r="PFC195"/>
      <c r="PFD195"/>
      <c r="PFE195"/>
      <c r="PFF195"/>
      <c r="PFG195"/>
      <c r="PFH195"/>
      <c r="PFI195"/>
      <c r="PFJ195"/>
      <c r="PFK195"/>
      <c r="PFL195"/>
      <c r="PFM195"/>
      <c r="PFN195"/>
      <c r="PFO195"/>
      <c r="PFP195"/>
      <c r="PFQ195"/>
      <c r="PFR195"/>
      <c r="PFS195"/>
      <c r="PFT195"/>
      <c r="PFU195"/>
      <c r="PFV195"/>
      <c r="PFW195"/>
      <c r="PFX195"/>
      <c r="PFY195"/>
      <c r="PFZ195"/>
      <c r="PGA195"/>
      <c r="PGB195"/>
      <c r="PGC195"/>
      <c r="PGD195"/>
      <c r="PGE195"/>
      <c r="PGF195"/>
      <c r="PGG195"/>
      <c r="PGH195"/>
      <c r="PGI195"/>
      <c r="PGJ195"/>
      <c r="PGK195"/>
      <c r="PGL195"/>
      <c r="PGM195"/>
      <c r="PGN195"/>
      <c r="PGO195"/>
      <c r="PGP195"/>
      <c r="PGQ195"/>
      <c r="PGR195"/>
      <c r="PGS195"/>
      <c r="PGT195"/>
      <c r="PGU195"/>
      <c r="PGV195"/>
      <c r="PGW195"/>
      <c r="PGX195"/>
      <c r="PGY195"/>
      <c r="PGZ195"/>
      <c r="PHA195"/>
      <c r="PHB195"/>
      <c r="PHC195"/>
      <c r="PHD195"/>
      <c r="PHE195"/>
      <c r="PHF195"/>
      <c r="PHG195"/>
      <c r="PHH195"/>
      <c r="PHI195"/>
      <c r="PHJ195"/>
      <c r="PHK195"/>
      <c r="PHL195"/>
      <c r="PHM195"/>
      <c r="PHN195"/>
      <c r="PHO195"/>
      <c r="PHP195"/>
      <c r="PHQ195"/>
      <c r="PHR195"/>
      <c r="PHS195"/>
      <c r="PHT195"/>
      <c r="PHU195"/>
      <c r="PHV195"/>
      <c r="PHW195"/>
      <c r="PHX195"/>
      <c r="PHY195"/>
      <c r="PHZ195"/>
      <c r="PIA195"/>
      <c r="PIB195"/>
      <c r="PIC195"/>
      <c r="PID195"/>
      <c r="PIE195"/>
      <c r="PIF195"/>
      <c r="PIG195"/>
      <c r="PIH195"/>
      <c r="PII195"/>
      <c r="PIJ195"/>
      <c r="PIK195"/>
      <c r="PIL195"/>
      <c r="PIM195"/>
      <c r="PIN195"/>
      <c r="PIO195"/>
      <c r="PIP195"/>
      <c r="PIQ195"/>
      <c r="PIR195"/>
      <c r="PIS195"/>
      <c r="PIT195"/>
      <c r="PIU195"/>
      <c r="PIV195"/>
      <c r="PIW195"/>
      <c r="PIX195"/>
      <c r="PIY195"/>
      <c r="PIZ195"/>
      <c r="PJA195"/>
      <c r="PJB195"/>
      <c r="PJC195"/>
      <c r="PJD195"/>
      <c r="PJE195"/>
      <c r="PJF195"/>
      <c r="PJG195"/>
      <c r="PJH195"/>
      <c r="PJI195"/>
      <c r="PJJ195"/>
      <c r="PJK195"/>
      <c r="PJL195"/>
      <c r="PJM195"/>
      <c r="PJN195"/>
      <c r="PJO195"/>
      <c r="PJP195"/>
      <c r="PJQ195"/>
      <c r="PJR195"/>
      <c r="PJS195"/>
      <c r="PJT195"/>
      <c r="PJU195"/>
      <c r="PJV195"/>
      <c r="PJW195"/>
      <c r="PJX195"/>
      <c r="PJY195"/>
      <c r="PJZ195"/>
      <c r="PKA195"/>
      <c r="PKB195"/>
      <c r="PKC195"/>
      <c r="PKD195"/>
      <c r="PKE195"/>
      <c r="PKF195"/>
      <c r="PKG195"/>
      <c r="PKH195"/>
      <c r="PKI195"/>
      <c r="PKJ195"/>
      <c r="PKK195"/>
      <c r="PKL195"/>
      <c r="PKM195"/>
      <c r="PKN195"/>
      <c r="PKO195"/>
      <c r="PKP195"/>
      <c r="PKQ195"/>
      <c r="PKR195"/>
      <c r="PKS195"/>
      <c r="PKT195"/>
      <c r="PKU195"/>
      <c r="PKV195"/>
      <c r="PKW195"/>
      <c r="PKX195"/>
      <c r="PKY195"/>
      <c r="PKZ195"/>
      <c r="PLA195"/>
      <c r="PLB195"/>
      <c r="PLC195"/>
      <c r="PLD195"/>
      <c r="PLE195"/>
      <c r="PLF195"/>
      <c r="PLG195"/>
      <c r="PLH195"/>
      <c r="PLI195"/>
      <c r="PLJ195"/>
      <c r="PLK195"/>
      <c r="PLL195"/>
      <c r="PLM195"/>
      <c r="PLN195"/>
      <c r="PLO195"/>
      <c r="PLP195"/>
      <c r="PLQ195"/>
      <c r="PLR195"/>
      <c r="PLS195"/>
      <c r="PLT195"/>
      <c r="PLU195"/>
      <c r="PLV195"/>
      <c r="PLW195"/>
      <c r="PLX195"/>
      <c r="PLY195"/>
      <c r="PLZ195"/>
      <c r="PMA195"/>
      <c r="PMB195"/>
      <c r="PMC195"/>
      <c r="PMD195"/>
      <c r="PME195"/>
      <c r="PMF195"/>
      <c r="PMG195"/>
      <c r="PMH195"/>
      <c r="PMI195"/>
      <c r="PMJ195"/>
      <c r="PMK195"/>
      <c r="PML195"/>
      <c r="PMM195"/>
      <c r="PMN195"/>
      <c r="PMO195"/>
      <c r="PMP195"/>
      <c r="PMQ195"/>
      <c r="PMR195"/>
      <c r="PMS195"/>
      <c r="PMT195"/>
      <c r="PMU195"/>
      <c r="PMV195"/>
      <c r="PMW195"/>
      <c r="PMX195"/>
      <c r="PMY195"/>
      <c r="PMZ195"/>
      <c r="PNA195"/>
      <c r="PNB195"/>
      <c r="PNC195"/>
      <c r="PND195"/>
      <c r="PNE195"/>
      <c r="PNF195"/>
      <c r="PNG195"/>
      <c r="PNH195"/>
      <c r="PNI195"/>
      <c r="PNJ195"/>
      <c r="PNK195"/>
      <c r="PNL195"/>
      <c r="PNM195"/>
      <c r="PNN195"/>
      <c r="PNO195"/>
      <c r="PNP195"/>
      <c r="PNQ195"/>
      <c r="PNR195"/>
      <c r="PNS195"/>
      <c r="PNT195"/>
      <c r="PNU195"/>
      <c r="PNV195"/>
      <c r="PNW195"/>
      <c r="PNX195"/>
      <c r="PNY195"/>
      <c r="PNZ195"/>
      <c r="POA195"/>
      <c r="POB195"/>
      <c r="POC195"/>
      <c r="POD195"/>
      <c r="POE195"/>
      <c r="POF195"/>
      <c r="POG195"/>
      <c r="POH195"/>
      <c r="POI195"/>
      <c r="POJ195"/>
      <c r="POK195"/>
      <c r="POL195"/>
      <c r="POM195"/>
      <c r="PON195"/>
      <c r="POO195"/>
      <c r="POP195"/>
      <c r="POQ195"/>
      <c r="POR195"/>
      <c r="POS195"/>
      <c r="POT195"/>
      <c r="POU195"/>
      <c r="POV195"/>
      <c r="POW195"/>
      <c r="POX195"/>
      <c r="POY195"/>
      <c r="POZ195"/>
      <c r="PPA195"/>
      <c r="PPB195"/>
      <c r="PPC195"/>
      <c r="PPD195"/>
      <c r="PPE195"/>
      <c r="PPF195"/>
      <c r="PPG195"/>
      <c r="PPH195"/>
      <c r="PPI195"/>
      <c r="PPJ195"/>
      <c r="PPK195"/>
      <c r="PPL195"/>
      <c r="PPM195"/>
      <c r="PPN195"/>
      <c r="PPO195"/>
      <c r="PPP195"/>
      <c r="PPQ195"/>
      <c r="PPR195"/>
      <c r="PPS195"/>
      <c r="PPT195"/>
      <c r="PPU195"/>
      <c r="PPV195"/>
      <c r="PPW195"/>
      <c r="PPX195"/>
      <c r="PPY195"/>
      <c r="PPZ195"/>
      <c r="PQA195"/>
      <c r="PQB195"/>
      <c r="PQC195"/>
      <c r="PQD195"/>
      <c r="PQE195"/>
      <c r="PQF195"/>
      <c r="PQG195"/>
      <c r="PQH195"/>
      <c r="PQI195"/>
      <c r="PQJ195"/>
      <c r="PQK195"/>
      <c r="PQL195"/>
      <c r="PQM195"/>
      <c r="PQN195"/>
      <c r="PQO195"/>
      <c r="PQP195"/>
      <c r="PQQ195"/>
      <c r="PQR195"/>
      <c r="PQS195"/>
      <c r="PQT195"/>
      <c r="PQU195"/>
      <c r="PQV195"/>
      <c r="PQW195"/>
      <c r="PQX195"/>
      <c r="PQY195"/>
      <c r="PQZ195"/>
      <c r="PRA195"/>
      <c r="PRB195"/>
      <c r="PRC195"/>
      <c r="PRD195"/>
      <c r="PRE195"/>
      <c r="PRF195"/>
      <c r="PRG195"/>
      <c r="PRH195"/>
      <c r="PRI195"/>
      <c r="PRJ195"/>
      <c r="PRK195"/>
      <c r="PRL195"/>
      <c r="PRM195"/>
      <c r="PRN195"/>
      <c r="PRO195"/>
      <c r="PRP195"/>
      <c r="PRQ195"/>
      <c r="PRR195"/>
      <c r="PRS195"/>
      <c r="PRT195"/>
      <c r="PRU195"/>
      <c r="PRV195"/>
      <c r="PRW195"/>
      <c r="PRX195"/>
      <c r="PRY195"/>
      <c r="PRZ195"/>
      <c r="PSA195"/>
      <c r="PSB195"/>
      <c r="PSC195"/>
      <c r="PSD195"/>
      <c r="PSE195"/>
      <c r="PSF195"/>
      <c r="PSG195"/>
      <c r="PSH195"/>
      <c r="PSI195"/>
      <c r="PSJ195"/>
      <c r="PSK195"/>
      <c r="PSL195"/>
      <c r="PSM195"/>
      <c r="PSN195"/>
      <c r="PSO195"/>
      <c r="PSP195"/>
      <c r="PSQ195"/>
      <c r="PSR195"/>
      <c r="PSS195"/>
      <c r="PST195"/>
      <c r="PSU195"/>
      <c r="PSV195"/>
      <c r="PSW195"/>
      <c r="PSX195"/>
      <c r="PSY195"/>
      <c r="PSZ195"/>
      <c r="PTA195"/>
      <c r="PTB195"/>
      <c r="PTC195"/>
      <c r="PTD195"/>
      <c r="PTE195"/>
      <c r="PTF195"/>
      <c r="PTG195"/>
      <c r="PTH195"/>
      <c r="PTI195"/>
      <c r="PTJ195"/>
      <c r="PTK195"/>
      <c r="PTL195"/>
      <c r="PTM195"/>
      <c r="PTN195"/>
      <c r="PTO195"/>
      <c r="PTP195"/>
      <c r="PTQ195"/>
      <c r="PTR195"/>
      <c r="PTS195"/>
      <c r="PTT195"/>
      <c r="PTU195"/>
      <c r="PTV195"/>
      <c r="PTW195"/>
      <c r="PTX195"/>
      <c r="PTY195"/>
      <c r="PTZ195"/>
      <c r="PUA195"/>
      <c r="PUB195"/>
      <c r="PUC195"/>
      <c r="PUD195"/>
      <c r="PUE195"/>
      <c r="PUF195"/>
      <c r="PUG195"/>
      <c r="PUH195"/>
      <c r="PUI195"/>
      <c r="PUJ195"/>
      <c r="PUK195"/>
      <c r="PUL195"/>
      <c r="PUM195"/>
      <c r="PUN195"/>
      <c r="PUO195"/>
      <c r="PUP195"/>
      <c r="PUQ195"/>
      <c r="PUR195"/>
      <c r="PUS195"/>
      <c r="PUT195"/>
      <c r="PUU195"/>
      <c r="PUV195"/>
      <c r="PUW195"/>
      <c r="PUX195"/>
      <c r="PUY195"/>
      <c r="PUZ195"/>
      <c r="PVA195"/>
      <c r="PVB195"/>
      <c r="PVC195"/>
      <c r="PVD195"/>
      <c r="PVE195"/>
      <c r="PVF195"/>
      <c r="PVG195"/>
      <c r="PVH195"/>
      <c r="PVI195"/>
      <c r="PVJ195"/>
      <c r="PVK195"/>
      <c r="PVL195"/>
      <c r="PVM195"/>
      <c r="PVN195"/>
      <c r="PVO195"/>
      <c r="PVP195"/>
      <c r="PVQ195"/>
      <c r="PVR195"/>
      <c r="PVS195"/>
      <c r="PVT195"/>
      <c r="PVU195"/>
      <c r="PVV195"/>
      <c r="PVW195"/>
      <c r="PVX195"/>
      <c r="PVY195"/>
      <c r="PVZ195"/>
      <c r="PWA195"/>
      <c r="PWB195"/>
      <c r="PWC195"/>
      <c r="PWD195"/>
      <c r="PWE195"/>
      <c r="PWF195"/>
      <c r="PWG195"/>
      <c r="PWH195"/>
      <c r="PWI195"/>
      <c r="PWJ195"/>
      <c r="PWK195"/>
      <c r="PWL195"/>
      <c r="PWM195"/>
      <c r="PWN195"/>
      <c r="PWO195"/>
      <c r="PWP195"/>
      <c r="PWQ195"/>
      <c r="PWR195"/>
      <c r="PWS195"/>
      <c r="PWT195"/>
      <c r="PWU195"/>
      <c r="PWV195"/>
      <c r="PWW195"/>
      <c r="PWX195"/>
      <c r="PWY195"/>
      <c r="PWZ195"/>
      <c r="PXA195"/>
      <c r="PXB195"/>
      <c r="PXC195"/>
      <c r="PXD195"/>
      <c r="PXE195"/>
      <c r="PXF195"/>
      <c r="PXG195"/>
      <c r="PXH195"/>
      <c r="PXI195"/>
      <c r="PXJ195"/>
      <c r="PXK195"/>
      <c r="PXL195"/>
      <c r="PXM195"/>
      <c r="PXN195"/>
      <c r="PXO195"/>
      <c r="PXP195"/>
      <c r="PXQ195"/>
      <c r="PXR195"/>
      <c r="PXS195"/>
      <c r="PXT195"/>
      <c r="PXU195"/>
      <c r="PXV195"/>
      <c r="PXW195"/>
      <c r="PXX195"/>
      <c r="PXY195"/>
      <c r="PXZ195"/>
      <c r="PYA195"/>
      <c r="PYB195"/>
      <c r="PYC195"/>
      <c r="PYD195"/>
      <c r="PYE195"/>
      <c r="PYF195"/>
      <c r="PYG195"/>
      <c r="PYH195"/>
      <c r="PYI195"/>
      <c r="PYJ195"/>
      <c r="PYK195"/>
      <c r="PYL195"/>
      <c r="PYM195"/>
      <c r="PYN195"/>
      <c r="PYO195"/>
      <c r="PYP195"/>
      <c r="PYQ195"/>
      <c r="PYR195"/>
      <c r="PYS195"/>
      <c r="PYT195"/>
      <c r="PYU195"/>
      <c r="PYV195"/>
      <c r="PYW195"/>
      <c r="PYX195"/>
      <c r="PYY195"/>
      <c r="PYZ195"/>
      <c r="PZA195"/>
      <c r="PZB195"/>
      <c r="PZC195"/>
      <c r="PZD195"/>
      <c r="PZE195"/>
      <c r="PZF195"/>
      <c r="PZG195"/>
      <c r="PZH195"/>
      <c r="PZI195"/>
      <c r="PZJ195"/>
      <c r="PZK195"/>
      <c r="PZL195"/>
      <c r="PZM195"/>
      <c r="PZN195"/>
      <c r="PZO195"/>
      <c r="PZP195"/>
      <c r="PZQ195"/>
      <c r="PZR195"/>
      <c r="PZS195"/>
      <c r="PZT195"/>
      <c r="PZU195"/>
      <c r="PZV195"/>
      <c r="PZW195"/>
      <c r="PZX195"/>
      <c r="PZY195"/>
      <c r="PZZ195"/>
      <c r="QAA195"/>
      <c r="QAB195"/>
      <c r="QAC195"/>
      <c r="QAD195"/>
      <c r="QAE195"/>
      <c r="QAF195"/>
      <c r="QAG195"/>
      <c r="QAH195"/>
      <c r="QAI195"/>
      <c r="QAJ195"/>
      <c r="QAK195"/>
      <c r="QAL195"/>
      <c r="QAM195"/>
      <c r="QAN195"/>
      <c r="QAO195"/>
      <c r="QAP195"/>
      <c r="QAQ195"/>
      <c r="QAR195"/>
      <c r="QAS195"/>
      <c r="QAT195"/>
      <c r="QAU195"/>
      <c r="QAV195"/>
      <c r="QAW195"/>
      <c r="QAX195"/>
      <c r="QAY195"/>
      <c r="QAZ195"/>
      <c r="QBA195"/>
      <c r="QBB195"/>
      <c r="QBC195"/>
      <c r="QBD195"/>
      <c r="QBE195"/>
      <c r="QBF195"/>
      <c r="QBG195"/>
      <c r="QBH195"/>
      <c r="QBI195"/>
      <c r="QBJ195"/>
      <c r="QBK195"/>
      <c r="QBL195"/>
      <c r="QBM195"/>
      <c r="QBN195"/>
      <c r="QBO195"/>
      <c r="QBP195"/>
      <c r="QBQ195"/>
      <c r="QBR195"/>
      <c r="QBS195"/>
      <c r="QBT195"/>
      <c r="QBU195"/>
      <c r="QBV195"/>
      <c r="QBW195"/>
      <c r="QBX195"/>
      <c r="QBY195"/>
      <c r="QBZ195"/>
      <c r="QCA195"/>
      <c r="QCB195"/>
      <c r="QCC195"/>
      <c r="QCD195"/>
      <c r="QCE195"/>
      <c r="QCF195"/>
      <c r="QCG195"/>
      <c r="QCH195"/>
      <c r="QCI195"/>
      <c r="QCJ195"/>
      <c r="QCK195"/>
      <c r="QCL195"/>
      <c r="QCM195"/>
      <c r="QCN195"/>
      <c r="QCO195"/>
      <c r="QCP195"/>
      <c r="QCQ195"/>
      <c r="QCR195"/>
      <c r="QCS195"/>
      <c r="QCT195"/>
      <c r="QCU195"/>
      <c r="QCV195"/>
      <c r="QCW195"/>
      <c r="QCX195"/>
      <c r="QCY195"/>
      <c r="QCZ195"/>
      <c r="QDA195"/>
      <c r="QDB195"/>
      <c r="QDC195"/>
      <c r="QDD195"/>
      <c r="QDE195"/>
      <c r="QDF195"/>
      <c r="QDG195"/>
      <c r="QDH195"/>
      <c r="QDI195"/>
      <c r="QDJ195"/>
      <c r="QDK195"/>
      <c r="QDL195"/>
      <c r="QDM195"/>
      <c r="QDN195"/>
      <c r="QDO195"/>
      <c r="QDP195"/>
      <c r="QDQ195"/>
      <c r="QDR195"/>
      <c r="QDS195"/>
      <c r="QDT195"/>
      <c r="QDU195"/>
      <c r="QDV195"/>
      <c r="QDW195"/>
      <c r="QDX195"/>
      <c r="QDY195"/>
      <c r="QDZ195"/>
      <c r="QEA195"/>
      <c r="QEB195"/>
      <c r="QEC195"/>
      <c r="QED195"/>
      <c r="QEE195"/>
      <c r="QEF195"/>
      <c r="QEG195"/>
      <c r="QEH195"/>
      <c r="QEI195"/>
      <c r="QEJ195"/>
      <c r="QEK195"/>
      <c r="QEL195"/>
      <c r="QEM195"/>
      <c r="QEN195"/>
      <c r="QEO195"/>
      <c r="QEP195"/>
      <c r="QEQ195"/>
      <c r="QER195"/>
      <c r="QES195"/>
      <c r="QET195"/>
      <c r="QEU195"/>
      <c r="QEV195"/>
      <c r="QEW195"/>
      <c r="QEX195"/>
      <c r="QEY195"/>
      <c r="QEZ195"/>
      <c r="QFA195"/>
      <c r="QFB195"/>
      <c r="QFC195"/>
      <c r="QFD195"/>
      <c r="QFE195"/>
      <c r="QFF195"/>
      <c r="QFG195"/>
      <c r="QFH195"/>
      <c r="QFI195"/>
      <c r="QFJ195"/>
      <c r="QFK195"/>
      <c r="QFL195"/>
      <c r="QFM195"/>
      <c r="QFN195"/>
      <c r="QFO195"/>
      <c r="QFP195"/>
      <c r="QFQ195"/>
      <c r="QFR195"/>
      <c r="QFS195"/>
      <c r="QFT195"/>
      <c r="QFU195"/>
      <c r="QFV195"/>
      <c r="QFW195"/>
      <c r="QFX195"/>
      <c r="QFY195"/>
      <c r="QFZ195"/>
      <c r="QGA195"/>
      <c r="QGB195"/>
      <c r="QGC195"/>
      <c r="QGD195"/>
      <c r="QGE195"/>
      <c r="QGF195"/>
      <c r="QGG195"/>
      <c r="QGH195"/>
      <c r="QGI195"/>
      <c r="QGJ195"/>
      <c r="QGK195"/>
      <c r="QGL195"/>
      <c r="QGM195"/>
      <c r="QGN195"/>
      <c r="QGO195"/>
      <c r="QGP195"/>
      <c r="QGQ195"/>
      <c r="QGR195"/>
      <c r="QGS195"/>
      <c r="QGT195"/>
      <c r="QGU195"/>
      <c r="QGV195"/>
      <c r="QGW195"/>
      <c r="QGX195"/>
      <c r="QGY195"/>
      <c r="QGZ195"/>
      <c r="QHA195"/>
      <c r="QHB195"/>
      <c r="QHC195"/>
      <c r="QHD195"/>
      <c r="QHE195"/>
      <c r="QHF195"/>
      <c r="QHG195"/>
      <c r="QHH195"/>
      <c r="QHI195"/>
      <c r="QHJ195"/>
      <c r="QHK195"/>
      <c r="QHL195"/>
      <c r="QHM195"/>
      <c r="QHN195"/>
      <c r="QHO195"/>
      <c r="QHP195"/>
      <c r="QHQ195"/>
      <c r="QHR195"/>
      <c r="QHS195"/>
      <c r="QHT195"/>
      <c r="QHU195"/>
      <c r="QHV195"/>
      <c r="QHW195"/>
      <c r="QHX195"/>
      <c r="QHY195"/>
      <c r="QHZ195"/>
      <c r="QIA195"/>
      <c r="QIB195"/>
      <c r="QIC195"/>
      <c r="QID195"/>
      <c r="QIE195"/>
      <c r="QIF195"/>
      <c r="QIG195"/>
      <c r="QIH195"/>
      <c r="QII195"/>
      <c r="QIJ195"/>
      <c r="QIK195"/>
      <c r="QIL195"/>
      <c r="QIM195"/>
      <c r="QIN195"/>
      <c r="QIO195"/>
      <c r="QIP195"/>
      <c r="QIQ195"/>
      <c r="QIR195"/>
      <c r="QIS195"/>
      <c r="QIT195"/>
      <c r="QIU195"/>
      <c r="QIV195"/>
      <c r="QIW195"/>
      <c r="QIX195"/>
      <c r="QIY195"/>
      <c r="QIZ195"/>
      <c r="QJA195"/>
      <c r="QJB195"/>
      <c r="QJC195"/>
      <c r="QJD195"/>
      <c r="QJE195"/>
      <c r="QJF195"/>
      <c r="QJG195"/>
      <c r="QJH195"/>
      <c r="QJI195"/>
      <c r="QJJ195"/>
      <c r="QJK195"/>
      <c r="QJL195"/>
      <c r="QJM195"/>
      <c r="QJN195"/>
      <c r="QJO195"/>
      <c r="QJP195"/>
      <c r="QJQ195"/>
      <c r="QJR195"/>
      <c r="QJS195"/>
      <c r="QJT195"/>
      <c r="QJU195"/>
      <c r="QJV195"/>
      <c r="QJW195"/>
      <c r="QJX195"/>
      <c r="QJY195"/>
      <c r="QJZ195"/>
      <c r="QKA195"/>
      <c r="QKB195"/>
      <c r="QKC195"/>
      <c r="QKD195"/>
      <c r="QKE195"/>
      <c r="QKF195"/>
      <c r="QKG195"/>
      <c r="QKH195"/>
      <c r="QKI195"/>
      <c r="QKJ195"/>
      <c r="QKK195"/>
      <c r="QKL195"/>
      <c r="QKM195"/>
      <c r="QKN195"/>
      <c r="QKO195"/>
      <c r="QKP195"/>
      <c r="QKQ195"/>
      <c r="QKR195"/>
      <c r="QKS195"/>
      <c r="QKT195"/>
      <c r="QKU195"/>
      <c r="QKV195"/>
      <c r="QKW195"/>
      <c r="QKX195"/>
      <c r="QKY195"/>
      <c r="QKZ195"/>
      <c r="QLA195"/>
      <c r="QLB195"/>
      <c r="QLC195"/>
      <c r="QLD195"/>
      <c r="QLE195"/>
      <c r="QLF195"/>
      <c r="QLG195"/>
      <c r="QLH195"/>
      <c r="QLI195"/>
      <c r="QLJ195"/>
      <c r="QLK195"/>
      <c r="QLL195"/>
      <c r="QLM195"/>
      <c r="QLN195"/>
      <c r="QLO195"/>
      <c r="QLP195"/>
      <c r="QLQ195"/>
      <c r="QLR195"/>
      <c r="QLS195"/>
      <c r="QLT195"/>
      <c r="QLU195"/>
      <c r="QLV195"/>
      <c r="QLW195"/>
      <c r="QLX195"/>
      <c r="QLY195"/>
      <c r="QLZ195"/>
      <c r="QMA195"/>
      <c r="QMB195"/>
      <c r="QMC195"/>
      <c r="QMD195"/>
      <c r="QME195"/>
      <c r="QMF195"/>
      <c r="QMG195"/>
      <c r="QMH195"/>
      <c r="QMI195"/>
      <c r="QMJ195"/>
      <c r="QMK195"/>
      <c r="QML195"/>
      <c r="QMM195"/>
      <c r="QMN195"/>
      <c r="QMO195"/>
      <c r="QMP195"/>
      <c r="QMQ195"/>
      <c r="QMR195"/>
      <c r="QMS195"/>
      <c r="QMT195"/>
      <c r="QMU195"/>
      <c r="QMV195"/>
      <c r="QMW195"/>
      <c r="QMX195"/>
      <c r="QMY195"/>
      <c r="QMZ195"/>
      <c r="QNA195"/>
      <c r="QNB195"/>
      <c r="QNC195"/>
      <c r="QND195"/>
      <c r="QNE195"/>
      <c r="QNF195"/>
      <c r="QNG195"/>
      <c r="QNH195"/>
      <c r="QNI195"/>
      <c r="QNJ195"/>
      <c r="QNK195"/>
      <c r="QNL195"/>
      <c r="QNM195"/>
      <c r="QNN195"/>
      <c r="QNO195"/>
      <c r="QNP195"/>
      <c r="QNQ195"/>
      <c r="QNR195"/>
      <c r="QNS195"/>
      <c r="QNT195"/>
      <c r="QNU195"/>
      <c r="QNV195"/>
      <c r="QNW195"/>
      <c r="QNX195"/>
      <c r="QNY195"/>
      <c r="QNZ195"/>
      <c r="QOA195"/>
      <c r="QOB195"/>
      <c r="QOC195"/>
      <c r="QOD195"/>
      <c r="QOE195"/>
      <c r="QOF195"/>
      <c r="QOG195"/>
      <c r="QOH195"/>
      <c r="QOI195"/>
      <c r="QOJ195"/>
      <c r="QOK195"/>
      <c r="QOL195"/>
      <c r="QOM195"/>
      <c r="QON195"/>
      <c r="QOO195"/>
      <c r="QOP195"/>
      <c r="QOQ195"/>
      <c r="QOR195"/>
      <c r="QOS195"/>
      <c r="QOT195"/>
      <c r="QOU195"/>
      <c r="QOV195"/>
      <c r="QOW195"/>
      <c r="QOX195"/>
      <c r="QOY195"/>
      <c r="QOZ195"/>
      <c r="QPA195"/>
      <c r="QPB195"/>
      <c r="QPC195"/>
      <c r="QPD195"/>
      <c r="QPE195"/>
      <c r="QPF195"/>
      <c r="QPG195"/>
      <c r="QPH195"/>
      <c r="QPI195"/>
      <c r="QPJ195"/>
      <c r="QPK195"/>
      <c r="QPL195"/>
      <c r="QPM195"/>
      <c r="QPN195"/>
      <c r="QPO195"/>
      <c r="QPP195"/>
      <c r="QPQ195"/>
      <c r="QPR195"/>
      <c r="QPS195"/>
      <c r="QPT195"/>
      <c r="QPU195"/>
      <c r="QPV195"/>
      <c r="QPW195"/>
      <c r="QPX195"/>
      <c r="QPY195"/>
      <c r="QPZ195"/>
      <c r="QQA195"/>
      <c r="QQB195"/>
      <c r="QQC195"/>
      <c r="QQD195"/>
      <c r="QQE195"/>
      <c r="QQF195"/>
      <c r="QQG195"/>
      <c r="QQH195"/>
      <c r="QQI195"/>
      <c r="QQJ195"/>
      <c r="QQK195"/>
      <c r="QQL195"/>
      <c r="QQM195"/>
      <c r="QQN195"/>
      <c r="QQO195"/>
      <c r="QQP195"/>
      <c r="QQQ195"/>
      <c r="QQR195"/>
      <c r="QQS195"/>
      <c r="QQT195"/>
      <c r="QQU195"/>
      <c r="QQV195"/>
      <c r="QQW195"/>
      <c r="QQX195"/>
      <c r="QQY195"/>
      <c r="QQZ195"/>
      <c r="QRA195"/>
      <c r="QRB195"/>
      <c r="QRC195"/>
      <c r="QRD195"/>
      <c r="QRE195"/>
      <c r="QRF195"/>
      <c r="QRG195"/>
      <c r="QRH195"/>
      <c r="QRI195"/>
      <c r="QRJ195"/>
      <c r="QRK195"/>
      <c r="QRL195"/>
      <c r="QRM195"/>
      <c r="QRN195"/>
      <c r="QRO195"/>
      <c r="QRP195"/>
      <c r="QRQ195"/>
      <c r="QRR195"/>
      <c r="QRS195"/>
      <c r="QRT195"/>
      <c r="QRU195"/>
      <c r="QRV195"/>
      <c r="QRW195"/>
      <c r="QRX195"/>
      <c r="QRY195"/>
      <c r="QRZ195"/>
      <c r="QSA195"/>
      <c r="QSB195"/>
      <c r="QSC195"/>
      <c r="QSD195"/>
      <c r="QSE195"/>
      <c r="QSF195"/>
      <c r="QSG195"/>
      <c r="QSH195"/>
      <c r="QSI195"/>
      <c r="QSJ195"/>
      <c r="QSK195"/>
      <c r="QSL195"/>
      <c r="QSM195"/>
      <c r="QSN195"/>
      <c r="QSO195"/>
      <c r="QSP195"/>
      <c r="QSQ195"/>
      <c r="QSR195"/>
      <c r="QSS195"/>
      <c r="QST195"/>
      <c r="QSU195"/>
      <c r="QSV195"/>
      <c r="QSW195"/>
      <c r="QSX195"/>
      <c r="QSY195"/>
      <c r="QSZ195"/>
      <c r="QTA195"/>
      <c r="QTB195"/>
      <c r="QTC195"/>
      <c r="QTD195"/>
      <c r="QTE195"/>
      <c r="QTF195"/>
      <c r="QTG195"/>
      <c r="QTH195"/>
      <c r="QTI195"/>
      <c r="QTJ195"/>
      <c r="QTK195"/>
      <c r="QTL195"/>
      <c r="QTM195"/>
      <c r="QTN195"/>
      <c r="QTO195"/>
      <c r="QTP195"/>
      <c r="QTQ195"/>
      <c r="QTR195"/>
      <c r="QTS195"/>
      <c r="QTT195"/>
      <c r="QTU195"/>
      <c r="QTV195"/>
      <c r="QTW195"/>
      <c r="QTX195"/>
      <c r="QTY195"/>
      <c r="QTZ195"/>
      <c r="QUA195"/>
      <c r="QUB195"/>
      <c r="QUC195"/>
      <c r="QUD195"/>
      <c r="QUE195"/>
      <c r="QUF195"/>
      <c r="QUG195"/>
      <c r="QUH195"/>
      <c r="QUI195"/>
      <c r="QUJ195"/>
      <c r="QUK195"/>
      <c r="QUL195"/>
      <c r="QUM195"/>
      <c r="QUN195"/>
      <c r="QUO195"/>
      <c r="QUP195"/>
      <c r="QUQ195"/>
      <c r="QUR195"/>
      <c r="QUS195"/>
      <c r="QUT195"/>
      <c r="QUU195"/>
      <c r="QUV195"/>
      <c r="QUW195"/>
      <c r="QUX195"/>
      <c r="QUY195"/>
      <c r="QUZ195"/>
      <c r="QVA195"/>
      <c r="QVB195"/>
      <c r="QVC195"/>
      <c r="QVD195"/>
      <c r="QVE195"/>
      <c r="QVF195"/>
      <c r="QVG195"/>
      <c r="QVH195"/>
      <c r="QVI195"/>
      <c r="QVJ195"/>
      <c r="QVK195"/>
      <c r="QVL195"/>
      <c r="QVM195"/>
      <c r="QVN195"/>
      <c r="QVO195"/>
      <c r="QVP195"/>
      <c r="QVQ195"/>
      <c r="QVR195"/>
      <c r="QVS195"/>
      <c r="QVT195"/>
      <c r="QVU195"/>
      <c r="QVV195"/>
      <c r="QVW195"/>
      <c r="QVX195"/>
      <c r="QVY195"/>
      <c r="QVZ195"/>
      <c r="QWA195"/>
      <c r="QWB195"/>
      <c r="QWC195"/>
      <c r="QWD195"/>
      <c r="QWE195"/>
      <c r="QWF195"/>
      <c r="QWG195"/>
      <c r="QWH195"/>
      <c r="QWI195"/>
      <c r="QWJ195"/>
      <c r="QWK195"/>
      <c r="QWL195"/>
      <c r="QWM195"/>
      <c r="QWN195"/>
      <c r="QWO195"/>
      <c r="QWP195"/>
      <c r="QWQ195"/>
      <c r="QWR195"/>
      <c r="QWS195"/>
      <c r="QWT195"/>
      <c r="QWU195"/>
      <c r="QWV195"/>
      <c r="QWW195"/>
      <c r="QWX195"/>
      <c r="QWY195"/>
      <c r="QWZ195"/>
      <c r="QXA195"/>
      <c r="QXB195"/>
      <c r="QXC195"/>
      <c r="QXD195"/>
      <c r="QXE195"/>
      <c r="QXF195"/>
      <c r="QXG195"/>
      <c r="QXH195"/>
      <c r="QXI195"/>
      <c r="QXJ195"/>
      <c r="QXK195"/>
      <c r="QXL195"/>
      <c r="QXM195"/>
      <c r="QXN195"/>
      <c r="QXO195"/>
      <c r="QXP195"/>
      <c r="QXQ195"/>
      <c r="QXR195"/>
      <c r="QXS195"/>
      <c r="QXT195"/>
      <c r="QXU195"/>
      <c r="QXV195"/>
      <c r="QXW195"/>
      <c r="QXX195"/>
      <c r="QXY195"/>
      <c r="QXZ195"/>
      <c r="QYA195"/>
      <c r="QYB195"/>
      <c r="QYC195"/>
      <c r="QYD195"/>
      <c r="QYE195"/>
      <c r="QYF195"/>
      <c r="QYG195"/>
      <c r="QYH195"/>
      <c r="QYI195"/>
      <c r="QYJ195"/>
      <c r="QYK195"/>
      <c r="QYL195"/>
      <c r="QYM195"/>
      <c r="QYN195"/>
      <c r="QYO195"/>
      <c r="QYP195"/>
      <c r="QYQ195"/>
      <c r="QYR195"/>
      <c r="QYS195"/>
      <c r="QYT195"/>
      <c r="QYU195"/>
      <c r="QYV195"/>
      <c r="QYW195"/>
      <c r="QYX195"/>
      <c r="QYY195"/>
      <c r="QYZ195"/>
      <c r="QZA195"/>
      <c r="QZB195"/>
      <c r="QZC195"/>
      <c r="QZD195"/>
      <c r="QZE195"/>
      <c r="QZF195"/>
      <c r="QZG195"/>
      <c r="QZH195"/>
      <c r="QZI195"/>
      <c r="QZJ195"/>
      <c r="QZK195"/>
      <c r="QZL195"/>
      <c r="QZM195"/>
      <c r="QZN195"/>
      <c r="QZO195"/>
      <c r="QZP195"/>
      <c r="QZQ195"/>
      <c r="QZR195"/>
      <c r="QZS195"/>
      <c r="QZT195"/>
      <c r="QZU195"/>
      <c r="QZV195"/>
      <c r="QZW195"/>
      <c r="QZX195"/>
      <c r="QZY195"/>
      <c r="QZZ195"/>
      <c r="RAA195"/>
      <c r="RAB195"/>
      <c r="RAC195"/>
      <c r="RAD195"/>
      <c r="RAE195"/>
      <c r="RAF195"/>
      <c r="RAG195"/>
      <c r="RAH195"/>
      <c r="RAI195"/>
      <c r="RAJ195"/>
      <c r="RAK195"/>
      <c r="RAL195"/>
      <c r="RAM195"/>
      <c r="RAN195"/>
      <c r="RAO195"/>
      <c r="RAP195"/>
      <c r="RAQ195"/>
      <c r="RAR195"/>
      <c r="RAS195"/>
      <c r="RAT195"/>
      <c r="RAU195"/>
      <c r="RAV195"/>
      <c r="RAW195"/>
      <c r="RAX195"/>
      <c r="RAY195"/>
      <c r="RAZ195"/>
      <c r="RBA195"/>
      <c r="RBB195"/>
      <c r="RBC195"/>
      <c r="RBD195"/>
      <c r="RBE195"/>
      <c r="RBF195"/>
      <c r="RBG195"/>
      <c r="RBH195"/>
      <c r="RBI195"/>
      <c r="RBJ195"/>
      <c r="RBK195"/>
      <c r="RBL195"/>
      <c r="RBM195"/>
      <c r="RBN195"/>
      <c r="RBO195"/>
      <c r="RBP195"/>
      <c r="RBQ195"/>
      <c r="RBR195"/>
      <c r="RBS195"/>
      <c r="RBT195"/>
      <c r="RBU195"/>
      <c r="RBV195"/>
      <c r="RBW195"/>
      <c r="RBX195"/>
      <c r="RBY195"/>
      <c r="RBZ195"/>
      <c r="RCA195"/>
      <c r="RCB195"/>
      <c r="RCC195"/>
      <c r="RCD195"/>
      <c r="RCE195"/>
      <c r="RCF195"/>
      <c r="RCG195"/>
      <c r="RCH195"/>
      <c r="RCI195"/>
      <c r="RCJ195"/>
      <c r="RCK195"/>
      <c r="RCL195"/>
      <c r="RCM195"/>
      <c r="RCN195"/>
      <c r="RCO195"/>
      <c r="RCP195"/>
      <c r="RCQ195"/>
      <c r="RCR195"/>
      <c r="RCS195"/>
      <c r="RCT195"/>
      <c r="RCU195"/>
      <c r="RCV195"/>
      <c r="RCW195"/>
      <c r="RCX195"/>
      <c r="RCY195"/>
      <c r="RCZ195"/>
      <c r="RDA195"/>
      <c r="RDB195"/>
      <c r="RDC195"/>
      <c r="RDD195"/>
      <c r="RDE195"/>
      <c r="RDF195"/>
      <c r="RDG195"/>
      <c r="RDH195"/>
      <c r="RDI195"/>
      <c r="RDJ195"/>
      <c r="RDK195"/>
      <c r="RDL195"/>
      <c r="RDM195"/>
      <c r="RDN195"/>
      <c r="RDO195"/>
      <c r="RDP195"/>
      <c r="RDQ195"/>
      <c r="RDR195"/>
      <c r="RDS195"/>
      <c r="RDT195"/>
      <c r="RDU195"/>
      <c r="RDV195"/>
      <c r="RDW195"/>
      <c r="RDX195"/>
      <c r="RDY195"/>
      <c r="RDZ195"/>
      <c r="REA195"/>
      <c r="REB195"/>
      <c r="REC195"/>
      <c r="RED195"/>
      <c r="REE195"/>
      <c r="REF195"/>
      <c r="REG195"/>
      <c r="REH195"/>
      <c r="REI195"/>
      <c r="REJ195"/>
      <c r="REK195"/>
      <c r="REL195"/>
      <c r="REM195"/>
      <c r="REN195"/>
      <c r="REO195"/>
      <c r="REP195"/>
      <c r="REQ195"/>
      <c r="RER195"/>
      <c r="RES195"/>
      <c r="RET195"/>
      <c r="REU195"/>
      <c r="REV195"/>
      <c r="REW195"/>
      <c r="REX195"/>
      <c r="REY195"/>
      <c r="REZ195"/>
      <c r="RFA195"/>
      <c r="RFB195"/>
      <c r="RFC195"/>
      <c r="RFD195"/>
      <c r="RFE195"/>
      <c r="RFF195"/>
      <c r="RFG195"/>
      <c r="RFH195"/>
      <c r="RFI195"/>
      <c r="RFJ195"/>
      <c r="RFK195"/>
      <c r="RFL195"/>
      <c r="RFM195"/>
      <c r="RFN195"/>
      <c r="RFO195"/>
      <c r="RFP195"/>
      <c r="RFQ195"/>
      <c r="RFR195"/>
      <c r="RFS195"/>
      <c r="RFT195"/>
      <c r="RFU195"/>
      <c r="RFV195"/>
      <c r="RFW195"/>
      <c r="RFX195"/>
      <c r="RFY195"/>
      <c r="RFZ195"/>
      <c r="RGA195"/>
      <c r="RGB195"/>
      <c r="RGC195"/>
      <c r="RGD195"/>
      <c r="RGE195"/>
      <c r="RGF195"/>
      <c r="RGG195"/>
      <c r="RGH195"/>
      <c r="RGI195"/>
      <c r="RGJ195"/>
      <c r="RGK195"/>
      <c r="RGL195"/>
      <c r="RGM195"/>
      <c r="RGN195"/>
      <c r="RGO195"/>
      <c r="RGP195"/>
      <c r="RGQ195"/>
      <c r="RGR195"/>
      <c r="RGS195"/>
      <c r="RGT195"/>
      <c r="RGU195"/>
      <c r="RGV195"/>
      <c r="RGW195"/>
      <c r="RGX195"/>
      <c r="RGY195"/>
      <c r="RGZ195"/>
      <c r="RHA195"/>
      <c r="RHB195"/>
      <c r="RHC195"/>
      <c r="RHD195"/>
      <c r="RHE195"/>
      <c r="RHF195"/>
      <c r="RHG195"/>
      <c r="RHH195"/>
      <c r="RHI195"/>
      <c r="RHJ195"/>
      <c r="RHK195"/>
      <c r="RHL195"/>
      <c r="RHM195"/>
      <c r="RHN195"/>
      <c r="RHO195"/>
      <c r="RHP195"/>
      <c r="RHQ195"/>
      <c r="RHR195"/>
      <c r="RHS195"/>
      <c r="RHT195"/>
      <c r="RHU195"/>
      <c r="RHV195"/>
      <c r="RHW195"/>
      <c r="RHX195"/>
      <c r="RHY195"/>
      <c r="RHZ195"/>
      <c r="RIA195"/>
      <c r="RIB195"/>
      <c r="RIC195"/>
      <c r="RID195"/>
      <c r="RIE195"/>
      <c r="RIF195"/>
      <c r="RIG195"/>
      <c r="RIH195"/>
      <c r="RII195"/>
      <c r="RIJ195"/>
      <c r="RIK195"/>
      <c r="RIL195"/>
      <c r="RIM195"/>
      <c r="RIN195"/>
      <c r="RIO195"/>
      <c r="RIP195"/>
      <c r="RIQ195"/>
      <c r="RIR195"/>
      <c r="RIS195"/>
      <c r="RIT195"/>
      <c r="RIU195"/>
      <c r="RIV195"/>
      <c r="RIW195"/>
      <c r="RIX195"/>
      <c r="RIY195"/>
      <c r="RIZ195"/>
      <c r="RJA195"/>
      <c r="RJB195"/>
      <c r="RJC195"/>
      <c r="RJD195"/>
      <c r="RJE195"/>
      <c r="RJF195"/>
      <c r="RJG195"/>
      <c r="RJH195"/>
      <c r="RJI195"/>
      <c r="RJJ195"/>
      <c r="RJK195"/>
      <c r="RJL195"/>
      <c r="RJM195"/>
      <c r="RJN195"/>
      <c r="RJO195"/>
      <c r="RJP195"/>
      <c r="RJQ195"/>
      <c r="RJR195"/>
      <c r="RJS195"/>
      <c r="RJT195"/>
      <c r="RJU195"/>
      <c r="RJV195"/>
      <c r="RJW195"/>
      <c r="RJX195"/>
      <c r="RJY195"/>
      <c r="RJZ195"/>
      <c r="RKA195"/>
      <c r="RKB195"/>
      <c r="RKC195"/>
      <c r="RKD195"/>
      <c r="RKE195"/>
      <c r="RKF195"/>
      <c r="RKG195"/>
      <c r="RKH195"/>
      <c r="RKI195"/>
      <c r="RKJ195"/>
      <c r="RKK195"/>
      <c r="RKL195"/>
      <c r="RKM195"/>
      <c r="RKN195"/>
      <c r="RKO195"/>
      <c r="RKP195"/>
      <c r="RKQ195"/>
      <c r="RKR195"/>
      <c r="RKS195"/>
      <c r="RKT195"/>
      <c r="RKU195"/>
      <c r="RKV195"/>
      <c r="RKW195"/>
      <c r="RKX195"/>
      <c r="RKY195"/>
      <c r="RKZ195"/>
      <c r="RLA195"/>
      <c r="RLB195"/>
      <c r="RLC195"/>
      <c r="RLD195"/>
      <c r="RLE195"/>
      <c r="RLF195"/>
      <c r="RLG195"/>
      <c r="RLH195"/>
      <c r="RLI195"/>
      <c r="RLJ195"/>
      <c r="RLK195"/>
      <c r="RLL195"/>
      <c r="RLM195"/>
      <c r="RLN195"/>
      <c r="RLO195"/>
      <c r="RLP195"/>
      <c r="RLQ195"/>
      <c r="RLR195"/>
      <c r="RLS195"/>
      <c r="RLT195"/>
      <c r="RLU195"/>
      <c r="RLV195"/>
      <c r="RLW195"/>
      <c r="RLX195"/>
      <c r="RLY195"/>
      <c r="RLZ195"/>
      <c r="RMA195"/>
      <c r="RMB195"/>
      <c r="RMC195"/>
      <c r="RMD195"/>
      <c r="RME195"/>
      <c r="RMF195"/>
      <c r="RMG195"/>
      <c r="RMH195"/>
      <c r="RMI195"/>
      <c r="RMJ195"/>
      <c r="RMK195"/>
      <c r="RML195"/>
      <c r="RMM195"/>
      <c r="RMN195"/>
      <c r="RMO195"/>
      <c r="RMP195"/>
      <c r="RMQ195"/>
      <c r="RMR195"/>
      <c r="RMS195"/>
      <c r="RMT195"/>
      <c r="RMU195"/>
      <c r="RMV195"/>
      <c r="RMW195"/>
      <c r="RMX195"/>
      <c r="RMY195"/>
      <c r="RMZ195"/>
      <c r="RNA195"/>
      <c r="RNB195"/>
      <c r="RNC195"/>
      <c r="RND195"/>
      <c r="RNE195"/>
      <c r="RNF195"/>
      <c r="RNG195"/>
      <c r="RNH195"/>
      <c r="RNI195"/>
      <c r="RNJ195"/>
      <c r="RNK195"/>
      <c r="RNL195"/>
      <c r="RNM195"/>
      <c r="RNN195"/>
      <c r="RNO195"/>
      <c r="RNP195"/>
      <c r="RNQ195"/>
      <c r="RNR195"/>
      <c r="RNS195"/>
      <c r="RNT195"/>
      <c r="RNU195"/>
      <c r="RNV195"/>
      <c r="RNW195"/>
      <c r="RNX195"/>
      <c r="RNY195"/>
      <c r="RNZ195"/>
      <c r="ROA195"/>
      <c r="ROB195"/>
      <c r="ROC195"/>
      <c r="ROD195"/>
      <c r="ROE195"/>
      <c r="ROF195"/>
      <c r="ROG195"/>
      <c r="ROH195"/>
      <c r="ROI195"/>
      <c r="ROJ195"/>
      <c r="ROK195"/>
      <c r="ROL195"/>
      <c r="ROM195"/>
      <c r="RON195"/>
      <c r="ROO195"/>
      <c r="ROP195"/>
      <c r="ROQ195"/>
      <c r="ROR195"/>
      <c r="ROS195"/>
      <c r="ROT195"/>
      <c r="ROU195"/>
      <c r="ROV195"/>
      <c r="ROW195"/>
      <c r="ROX195"/>
      <c r="ROY195"/>
      <c r="ROZ195"/>
      <c r="RPA195"/>
      <c r="RPB195"/>
      <c r="RPC195"/>
      <c r="RPD195"/>
      <c r="RPE195"/>
      <c r="RPF195"/>
      <c r="RPG195"/>
      <c r="RPH195"/>
      <c r="RPI195"/>
      <c r="RPJ195"/>
      <c r="RPK195"/>
      <c r="RPL195"/>
      <c r="RPM195"/>
      <c r="RPN195"/>
      <c r="RPO195"/>
      <c r="RPP195"/>
      <c r="RPQ195"/>
      <c r="RPR195"/>
      <c r="RPS195"/>
      <c r="RPT195"/>
      <c r="RPU195"/>
      <c r="RPV195"/>
      <c r="RPW195"/>
      <c r="RPX195"/>
      <c r="RPY195"/>
      <c r="RPZ195"/>
      <c r="RQA195"/>
      <c r="RQB195"/>
      <c r="RQC195"/>
      <c r="RQD195"/>
      <c r="RQE195"/>
      <c r="RQF195"/>
      <c r="RQG195"/>
      <c r="RQH195"/>
      <c r="RQI195"/>
      <c r="RQJ195"/>
      <c r="RQK195"/>
      <c r="RQL195"/>
      <c r="RQM195"/>
      <c r="RQN195"/>
      <c r="RQO195"/>
      <c r="RQP195"/>
      <c r="RQQ195"/>
      <c r="RQR195"/>
      <c r="RQS195"/>
      <c r="RQT195"/>
      <c r="RQU195"/>
      <c r="RQV195"/>
      <c r="RQW195"/>
      <c r="RQX195"/>
      <c r="RQY195"/>
      <c r="RQZ195"/>
      <c r="RRA195"/>
      <c r="RRB195"/>
      <c r="RRC195"/>
      <c r="RRD195"/>
      <c r="RRE195"/>
      <c r="RRF195"/>
      <c r="RRG195"/>
      <c r="RRH195"/>
      <c r="RRI195"/>
      <c r="RRJ195"/>
      <c r="RRK195"/>
      <c r="RRL195"/>
      <c r="RRM195"/>
      <c r="RRN195"/>
      <c r="RRO195"/>
      <c r="RRP195"/>
      <c r="RRQ195"/>
      <c r="RRR195"/>
      <c r="RRS195"/>
      <c r="RRT195"/>
      <c r="RRU195"/>
      <c r="RRV195"/>
      <c r="RRW195"/>
      <c r="RRX195"/>
      <c r="RRY195"/>
      <c r="RRZ195"/>
      <c r="RSA195"/>
      <c r="RSB195"/>
      <c r="RSC195"/>
      <c r="RSD195"/>
      <c r="RSE195"/>
      <c r="RSF195"/>
      <c r="RSG195"/>
      <c r="RSH195"/>
      <c r="RSI195"/>
      <c r="RSJ195"/>
      <c r="RSK195"/>
      <c r="RSL195"/>
      <c r="RSM195"/>
      <c r="RSN195"/>
      <c r="RSO195"/>
      <c r="RSP195"/>
      <c r="RSQ195"/>
      <c r="RSR195"/>
      <c r="RSS195"/>
      <c r="RST195"/>
      <c r="RSU195"/>
      <c r="RSV195"/>
      <c r="RSW195"/>
      <c r="RSX195"/>
      <c r="RSY195"/>
      <c r="RSZ195"/>
      <c r="RTA195"/>
      <c r="RTB195"/>
      <c r="RTC195"/>
      <c r="RTD195"/>
      <c r="RTE195"/>
      <c r="RTF195"/>
      <c r="RTG195"/>
      <c r="RTH195"/>
      <c r="RTI195"/>
      <c r="RTJ195"/>
      <c r="RTK195"/>
      <c r="RTL195"/>
      <c r="RTM195"/>
      <c r="RTN195"/>
      <c r="RTO195"/>
      <c r="RTP195"/>
      <c r="RTQ195"/>
      <c r="RTR195"/>
      <c r="RTS195"/>
      <c r="RTT195"/>
      <c r="RTU195"/>
      <c r="RTV195"/>
      <c r="RTW195"/>
      <c r="RTX195"/>
      <c r="RTY195"/>
      <c r="RTZ195"/>
      <c r="RUA195"/>
      <c r="RUB195"/>
      <c r="RUC195"/>
      <c r="RUD195"/>
      <c r="RUE195"/>
      <c r="RUF195"/>
      <c r="RUG195"/>
      <c r="RUH195"/>
      <c r="RUI195"/>
      <c r="RUJ195"/>
      <c r="RUK195"/>
      <c r="RUL195"/>
      <c r="RUM195"/>
      <c r="RUN195"/>
      <c r="RUO195"/>
      <c r="RUP195"/>
      <c r="RUQ195"/>
      <c r="RUR195"/>
      <c r="RUS195"/>
      <c r="RUT195"/>
      <c r="RUU195"/>
      <c r="RUV195"/>
      <c r="RUW195"/>
      <c r="RUX195"/>
      <c r="RUY195"/>
      <c r="RUZ195"/>
      <c r="RVA195"/>
      <c r="RVB195"/>
      <c r="RVC195"/>
      <c r="RVD195"/>
      <c r="RVE195"/>
      <c r="RVF195"/>
      <c r="RVG195"/>
      <c r="RVH195"/>
      <c r="RVI195"/>
      <c r="RVJ195"/>
      <c r="RVK195"/>
      <c r="RVL195"/>
      <c r="RVM195"/>
      <c r="RVN195"/>
      <c r="RVO195"/>
      <c r="RVP195"/>
      <c r="RVQ195"/>
      <c r="RVR195"/>
      <c r="RVS195"/>
      <c r="RVT195"/>
      <c r="RVU195"/>
      <c r="RVV195"/>
      <c r="RVW195"/>
      <c r="RVX195"/>
      <c r="RVY195"/>
      <c r="RVZ195"/>
      <c r="RWA195"/>
      <c r="RWB195"/>
      <c r="RWC195"/>
      <c r="RWD195"/>
      <c r="RWE195"/>
      <c r="RWF195"/>
      <c r="RWG195"/>
      <c r="RWH195"/>
      <c r="RWI195"/>
      <c r="RWJ195"/>
      <c r="RWK195"/>
      <c r="RWL195"/>
      <c r="RWM195"/>
      <c r="RWN195"/>
      <c r="RWO195"/>
      <c r="RWP195"/>
      <c r="RWQ195"/>
      <c r="RWR195"/>
      <c r="RWS195"/>
      <c r="RWT195"/>
      <c r="RWU195"/>
      <c r="RWV195"/>
      <c r="RWW195"/>
      <c r="RWX195"/>
      <c r="RWY195"/>
      <c r="RWZ195"/>
      <c r="RXA195"/>
      <c r="RXB195"/>
      <c r="RXC195"/>
      <c r="RXD195"/>
      <c r="RXE195"/>
      <c r="RXF195"/>
      <c r="RXG195"/>
      <c r="RXH195"/>
      <c r="RXI195"/>
      <c r="RXJ195"/>
      <c r="RXK195"/>
      <c r="RXL195"/>
      <c r="RXM195"/>
      <c r="RXN195"/>
      <c r="RXO195"/>
      <c r="RXP195"/>
      <c r="RXQ195"/>
      <c r="RXR195"/>
      <c r="RXS195"/>
      <c r="RXT195"/>
      <c r="RXU195"/>
      <c r="RXV195"/>
      <c r="RXW195"/>
      <c r="RXX195"/>
      <c r="RXY195"/>
      <c r="RXZ195"/>
      <c r="RYA195"/>
      <c r="RYB195"/>
      <c r="RYC195"/>
      <c r="RYD195"/>
      <c r="RYE195"/>
      <c r="RYF195"/>
      <c r="RYG195"/>
      <c r="RYH195"/>
      <c r="RYI195"/>
      <c r="RYJ195"/>
      <c r="RYK195"/>
      <c r="RYL195"/>
      <c r="RYM195"/>
      <c r="RYN195"/>
      <c r="RYO195"/>
      <c r="RYP195"/>
      <c r="RYQ195"/>
      <c r="RYR195"/>
      <c r="RYS195"/>
      <c r="RYT195"/>
      <c r="RYU195"/>
      <c r="RYV195"/>
      <c r="RYW195"/>
      <c r="RYX195"/>
      <c r="RYY195"/>
      <c r="RYZ195"/>
      <c r="RZA195"/>
      <c r="RZB195"/>
      <c r="RZC195"/>
      <c r="RZD195"/>
      <c r="RZE195"/>
      <c r="RZF195"/>
      <c r="RZG195"/>
      <c r="RZH195"/>
      <c r="RZI195"/>
      <c r="RZJ195"/>
      <c r="RZK195"/>
      <c r="RZL195"/>
      <c r="RZM195"/>
      <c r="RZN195"/>
      <c r="RZO195"/>
      <c r="RZP195"/>
      <c r="RZQ195"/>
      <c r="RZR195"/>
      <c r="RZS195"/>
      <c r="RZT195"/>
      <c r="RZU195"/>
      <c r="RZV195"/>
      <c r="RZW195"/>
      <c r="RZX195"/>
      <c r="RZY195"/>
      <c r="RZZ195"/>
      <c r="SAA195"/>
      <c r="SAB195"/>
      <c r="SAC195"/>
      <c r="SAD195"/>
      <c r="SAE195"/>
      <c r="SAF195"/>
      <c r="SAG195"/>
      <c r="SAH195"/>
      <c r="SAI195"/>
      <c r="SAJ195"/>
      <c r="SAK195"/>
      <c r="SAL195"/>
      <c r="SAM195"/>
      <c r="SAN195"/>
      <c r="SAO195"/>
      <c r="SAP195"/>
      <c r="SAQ195"/>
      <c r="SAR195"/>
      <c r="SAS195"/>
      <c r="SAT195"/>
      <c r="SAU195"/>
      <c r="SAV195"/>
      <c r="SAW195"/>
      <c r="SAX195"/>
      <c r="SAY195"/>
      <c r="SAZ195"/>
      <c r="SBA195"/>
      <c r="SBB195"/>
      <c r="SBC195"/>
      <c r="SBD195"/>
      <c r="SBE195"/>
      <c r="SBF195"/>
      <c r="SBG195"/>
      <c r="SBH195"/>
      <c r="SBI195"/>
      <c r="SBJ195"/>
      <c r="SBK195"/>
      <c r="SBL195"/>
      <c r="SBM195"/>
      <c r="SBN195"/>
      <c r="SBO195"/>
      <c r="SBP195"/>
      <c r="SBQ195"/>
      <c r="SBR195"/>
      <c r="SBS195"/>
      <c r="SBT195"/>
      <c r="SBU195"/>
      <c r="SBV195"/>
      <c r="SBW195"/>
      <c r="SBX195"/>
      <c r="SBY195"/>
      <c r="SBZ195"/>
      <c r="SCA195"/>
      <c r="SCB195"/>
      <c r="SCC195"/>
      <c r="SCD195"/>
      <c r="SCE195"/>
      <c r="SCF195"/>
      <c r="SCG195"/>
      <c r="SCH195"/>
      <c r="SCI195"/>
      <c r="SCJ195"/>
      <c r="SCK195"/>
      <c r="SCL195"/>
      <c r="SCM195"/>
      <c r="SCN195"/>
      <c r="SCO195"/>
      <c r="SCP195"/>
      <c r="SCQ195"/>
      <c r="SCR195"/>
      <c r="SCS195"/>
      <c r="SCT195"/>
      <c r="SCU195"/>
      <c r="SCV195"/>
      <c r="SCW195"/>
      <c r="SCX195"/>
      <c r="SCY195"/>
      <c r="SCZ195"/>
      <c r="SDA195"/>
      <c r="SDB195"/>
      <c r="SDC195"/>
      <c r="SDD195"/>
      <c r="SDE195"/>
      <c r="SDF195"/>
      <c r="SDG195"/>
      <c r="SDH195"/>
      <c r="SDI195"/>
      <c r="SDJ195"/>
      <c r="SDK195"/>
      <c r="SDL195"/>
      <c r="SDM195"/>
      <c r="SDN195"/>
      <c r="SDO195"/>
      <c r="SDP195"/>
      <c r="SDQ195"/>
      <c r="SDR195"/>
      <c r="SDS195"/>
      <c r="SDT195"/>
      <c r="SDU195"/>
      <c r="SDV195"/>
      <c r="SDW195"/>
      <c r="SDX195"/>
      <c r="SDY195"/>
      <c r="SDZ195"/>
      <c r="SEA195"/>
      <c r="SEB195"/>
      <c r="SEC195"/>
      <c r="SED195"/>
      <c r="SEE195"/>
      <c r="SEF195"/>
      <c r="SEG195"/>
      <c r="SEH195"/>
      <c r="SEI195"/>
      <c r="SEJ195"/>
      <c r="SEK195"/>
      <c r="SEL195"/>
      <c r="SEM195"/>
      <c r="SEN195"/>
      <c r="SEO195"/>
      <c r="SEP195"/>
      <c r="SEQ195"/>
      <c r="SER195"/>
      <c r="SES195"/>
      <c r="SET195"/>
      <c r="SEU195"/>
      <c r="SEV195"/>
      <c r="SEW195"/>
      <c r="SEX195"/>
      <c r="SEY195"/>
      <c r="SEZ195"/>
      <c r="SFA195"/>
      <c r="SFB195"/>
      <c r="SFC195"/>
      <c r="SFD195"/>
      <c r="SFE195"/>
      <c r="SFF195"/>
      <c r="SFG195"/>
      <c r="SFH195"/>
      <c r="SFI195"/>
      <c r="SFJ195"/>
      <c r="SFK195"/>
      <c r="SFL195"/>
      <c r="SFM195"/>
      <c r="SFN195"/>
      <c r="SFO195"/>
      <c r="SFP195"/>
      <c r="SFQ195"/>
      <c r="SFR195"/>
      <c r="SFS195"/>
      <c r="SFT195"/>
      <c r="SFU195"/>
      <c r="SFV195"/>
      <c r="SFW195"/>
      <c r="SFX195"/>
      <c r="SFY195"/>
      <c r="SFZ195"/>
      <c r="SGA195"/>
      <c r="SGB195"/>
      <c r="SGC195"/>
      <c r="SGD195"/>
      <c r="SGE195"/>
      <c r="SGF195"/>
      <c r="SGG195"/>
      <c r="SGH195"/>
      <c r="SGI195"/>
      <c r="SGJ195"/>
      <c r="SGK195"/>
      <c r="SGL195"/>
      <c r="SGM195"/>
      <c r="SGN195"/>
      <c r="SGO195"/>
      <c r="SGP195"/>
      <c r="SGQ195"/>
      <c r="SGR195"/>
      <c r="SGS195"/>
      <c r="SGT195"/>
      <c r="SGU195"/>
      <c r="SGV195"/>
      <c r="SGW195"/>
      <c r="SGX195"/>
      <c r="SGY195"/>
      <c r="SGZ195"/>
      <c r="SHA195"/>
      <c r="SHB195"/>
      <c r="SHC195"/>
      <c r="SHD195"/>
      <c r="SHE195"/>
      <c r="SHF195"/>
      <c r="SHG195"/>
      <c r="SHH195"/>
      <c r="SHI195"/>
      <c r="SHJ195"/>
      <c r="SHK195"/>
      <c r="SHL195"/>
      <c r="SHM195"/>
      <c r="SHN195"/>
      <c r="SHO195"/>
      <c r="SHP195"/>
      <c r="SHQ195"/>
      <c r="SHR195"/>
      <c r="SHS195"/>
      <c r="SHT195"/>
      <c r="SHU195"/>
      <c r="SHV195"/>
      <c r="SHW195"/>
      <c r="SHX195"/>
      <c r="SHY195"/>
      <c r="SHZ195"/>
      <c r="SIA195"/>
      <c r="SIB195"/>
      <c r="SIC195"/>
      <c r="SID195"/>
      <c r="SIE195"/>
      <c r="SIF195"/>
      <c r="SIG195"/>
      <c r="SIH195"/>
      <c r="SII195"/>
      <c r="SIJ195"/>
      <c r="SIK195"/>
      <c r="SIL195"/>
      <c r="SIM195"/>
      <c r="SIN195"/>
      <c r="SIO195"/>
      <c r="SIP195"/>
      <c r="SIQ195"/>
      <c r="SIR195"/>
      <c r="SIS195"/>
      <c r="SIT195"/>
      <c r="SIU195"/>
      <c r="SIV195"/>
      <c r="SIW195"/>
      <c r="SIX195"/>
      <c r="SIY195"/>
      <c r="SIZ195"/>
      <c r="SJA195"/>
      <c r="SJB195"/>
      <c r="SJC195"/>
      <c r="SJD195"/>
      <c r="SJE195"/>
      <c r="SJF195"/>
      <c r="SJG195"/>
      <c r="SJH195"/>
      <c r="SJI195"/>
      <c r="SJJ195"/>
      <c r="SJK195"/>
      <c r="SJL195"/>
      <c r="SJM195"/>
      <c r="SJN195"/>
      <c r="SJO195"/>
      <c r="SJP195"/>
      <c r="SJQ195"/>
      <c r="SJR195"/>
      <c r="SJS195"/>
      <c r="SJT195"/>
      <c r="SJU195"/>
      <c r="SJV195"/>
      <c r="SJW195"/>
      <c r="SJX195"/>
      <c r="SJY195"/>
      <c r="SJZ195"/>
      <c r="SKA195"/>
      <c r="SKB195"/>
      <c r="SKC195"/>
      <c r="SKD195"/>
      <c r="SKE195"/>
      <c r="SKF195"/>
      <c r="SKG195"/>
      <c r="SKH195"/>
      <c r="SKI195"/>
      <c r="SKJ195"/>
      <c r="SKK195"/>
      <c r="SKL195"/>
      <c r="SKM195"/>
      <c r="SKN195"/>
      <c r="SKO195"/>
      <c r="SKP195"/>
      <c r="SKQ195"/>
      <c r="SKR195"/>
      <c r="SKS195"/>
      <c r="SKT195"/>
      <c r="SKU195"/>
      <c r="SKV195"/>
      <c r="SKW195"/>
      <c r="SKX195"/>
      <c r="SKY195"/>
      <c r="SKZ195"/>
      <c r="SLA195"/>
      <c r="SLB195"/>
      <c r="SLC195"/>
      <c r="SLD195"/>
      <c r="SLE195"/>
      <c r="SLF195"/>
      <c r="SLG195"/>
      <c r="SLH195"/>
      <c r="SLI195"/>
      <c r="SLJ195"/>
      <c r="SLK195"/>
      <c r="SLL195"/>
      <c r="SLM195"/>
      <c r="SLN195"/>
      <c r="SLO195"/>
      <c r="SLP195"/>
      <c r="SLQ195"/>
      <c r="SLR195"/>
      <c r="SLS195"/>
      <c r="SLT195"/>
      <c r="SLU195"/>
      <c r="SLV195"/>
      <c r="SLW195"/>
      <c r="SLX195"/>
      <c r="SLY195"/>
      <c r="SLZ195"/>
      <c r="SMA195"/>
      <c r="SMB195"/>
      <c r="SMC195"/>
      <c r="SMD195"/>
      <c r="SME195"/>
      <c r="SMF195"/>
      <c r="SMG195"/>
      <c r="SMH195"/>
      <c r="SMI195"/>
      <c r="SMJ195"/>
      <c r="SMK195"/>
      <c r="SML195"/>
      <c r="SMM195"/>
      <c r="SMN195"/>
      <c r="SMO195"/>
      <c r="SMP195"/>
      <c r="SMQ195"/>
      <c r="SMR195"/>
      <c r="SMS195"/>
      <c r="SMT195"/>
      <c r="SMU195"/>
      <c r="SMV195"/>
      <c r="SMW195"/>
      <c r="SMX195"/>
      <c r="SMY195"/>
      <c r="SMZ195"/>
      <c r="SNA195"/>
      <c r="SNB195"/>
      <c r="SNC195"/>
      <c r="SND195"/>
      <c r="SNE195"/>
      <c r="SNF195"/>
      <c r="SNG195"/>
      <c r="SNH195"/>
      <c r="SNI195"/>
      <c r="SNJ195"/>
      <c r="SNK195"/>
      <c r="SNL195"/>
      <c r="SNM195"/>
      <c r="SNN195"/>
      <c r="SNO195"/>
      <c r="SNP195"/>
      <c r="SNQ195"/>
      <c r="SNR195"/>
      <c r="SNS195"/>
      <c r="SNT195"/>
      <c r="SNU195"/>
      <c r="SNV195"/>
      <c r="SNW195"/>
      <c r="SNX195"/>
      <c r="SNY195"/>
      <c r="SNZ195"/>
      <c r="SOA195"/>
      <c r="SOB195"/>
      <c r="SOC195"/>
      <c r="SOD195"/>
      <c r="SOE195"/>
      <c r="SOF195"/>
      <c r="SOG195"/>
      <c r="SOH195"/>
      <c r="SOI195"/>
      <c r="SOJ195"/>
      <c r="SOK195"/>
      <c r="SOL195"/>
      <c r="SOM195"/>
      <c r="SON195"/>
      <c r="SOO195"/>
      <c r="SOP195"/>
      <c r="SOQ195"/>
      <c r="SOR195"/>
      <c r="SOS195"/>
      <c r="SOT195"/>
      <c r="SOU195"/>
      <c r="SOV195"/>
      <c r="SOW195"/>
      <c r="SOX195"/>
      <c r="SOY195"/>
      <c r="SOZ195"/>
      <c r="SPA195"/>
      <c r="SPB195"/>
      <c r="SPC195"/>
      <c r="SPD195"/>
      <c r="SPE195"/>
      <c r="SPF195"/>
      <c r="SPG195"/>
      <c r="SPH195"/>
      <c r="SPI195"/>
      <c r="SPJ195"/>
      <c r="SPK195"/>
      <c r="SPL195"/>
      <c r="SPM195"/>
      <c r="SPN195"/>
      <c r="SPO195"/>
      <c r="SPP195"/>
      <c r="SPQ195"/>
      <c r="SPR195"/>
      <c r="SPS195"/>
      <c r="SPT195"/>
      <c r="SPU195"/>
      <c r="SPV195"/>
      <c r="SPW195"/>
      <c r="SPX195"/>
      <c r="SPY195"/>
      <c r="SPZ195"/>
      <c r="SQA195"/>
      <c r="SQB195"/>
      <c r="SQC195"/>
      <c r="SQD195"/>
      <c r="SQE195"/>
      <c r="SQF195"/>
      <c r="SQG195"/>
      <c r="SQH195"/>
      <c r="SQI195"/>
      <c r="SQJ195"/>
      <c r="SQK195"/>
      <c r="SQL195"/>
      <c r="SQM195"/>
      <c r="SQN195"/>
      <c r="SQO195"/>
      <c r="SQP195"/>
      <c r="SQQ195"/>
      <c r="SQR195"/>
      <c r="SQS195"/>
      <c r="SQT195"/>
      <c r="SQU195"/>
      <c r="SQV195"/>
      <c r="SQW195"/>
      <c r="SQX195"/>
      <c r="SQY195"/>
      <c r="SQZ195"/>
      <c r="SRA195"/>
      <c r="SRB195"/>
      <c r="SRC195"/>
      <c r="SRD195"/>
      <c r="SRE195"/>
      <c r="SRF195"/>
      <c r="SRG195"/>
      <c r="SRH195"/>
      <c r="SRI195"/>
      <c r="SRJ195"/>
      <c r="SRK195"/>
      <c r="SRL195"/>
      <c r="SRM195"/>
      <c r="SRN195"/>
      <c r="SRO195"/>
      <c r="SRP195"/>
      <c r="SRQ195"/>
      <c r="SRR195"/>
      <c r="SRS195"/>
      <c r="SRT195"/>
      <c r="SRU195"/>
      <c r="SRV195"/>
      <c r="SRW195"/>
      <c r="SRX195"/>
      <c r="SRY195"/>
      <c r="SRZ195"/>
      <c r="SSA195"/>
      <c r="SSB195"/>
      <c r="SSC195"/>
      <c r="SSD195"/>
      <c r="SSE195"/>
      <c r="SSF195"/>
      <c r="SSG195"/>
      <c r="SSH195"/>
      <c r="SSI195"/>
      <c r="SSJ195"/>
      <c r="SSK195"/>
      <c r="SSL195"/>
      <c r="SSM195"/>
      <c r="SSN195"/>
      <c r="SSO195"/>
      <c r="SSP195"/>
      <c r="SSQ195"/>
      <c r="SSR195"/>
      <c r="SSS195"/>
      <c r="SST195"/>
      <c r="SSU195"/>
      <c r="SSV195"/>
      <c r="SSW195"/>
      <c r="SSX195"/>
      <c r="SSY195"/>
      <c r="SSZ195"/>
      <c r="STA195"/>
      <c r="STB195"/>
      <c r="STC195"/>
      <c r="STD195"/>
      <c r="STE195"/>
      <c r="STF195"/>
      <c r="STG195"/>
      <c r="STH195"/>
      <c r="STI195"/>
      <c r="STJ195"/>
      <c r="STK195"/>
      <c r="STL195"/>
      <c r="STM195"/>
      <c r="STN195"/>
      <c r="STO195"/>
      <c r="STP195"/>
      <c r="STQ195"/>
      <c r="STR195"/>
      <c r="STS195"/>
      <c r="STT195"/>
      <c r="STU195"/>
      <c r="STV195"/>
      <c r="STW195"/>
      <c r="STX195"/>
      <c r="STY195"/>
      <c r="STZ195"/>
      <c r="SUA195"/>
      <c r="SUB195"/>
      <c r="SUC195"/>
      <c r="SUD195"/>
      <c r="SUE195"/>
      <c r="SUF195"/>
      <c r="SUG195"/>
      <c r="SUH195"/>
      <c r="SUI195"/>
      <c r="SUJ195"/>
      <c r="SUK195"/>
      <c r="SUL195"/>
      <c r="SUM195"/>
      <c r="SUN195"/>
      <c r="SUO195"/>
      <c r="SUP195"/>
      <c r="SUQ195"/>
      <c r="SUR195"/>
      <c r="SUS195"/>
      <c r="SUT195"/>
      <c r="SUU195"/>
      <c r="SUV195"/>
      <c r="SUW195"/>
      <c r="SUX195"/>
      <c r="SUY195"/>
      <c r="SUZ195"/>
      <c r="SVA195"/>
      <c r="SVB195"/>
      <c r="SVC195"/>
      <c r="SVD195"/>
      <c r="SVE195"/>
      <c r="SVF195"/>
      <c r="SVG195"/>
      <c r="SVH195"/>
      <c r="SVI195"/>
      <c r="SVJ195"/>
      <c r="SVK195"/>
      <c r="SVL195"/>
      <c r="SVM195"/>
      <c r="SVN195"/>
      <c r="SVO195"/>
      <c r="SVP195"/>
      <c r="SVQ195"/>
      <c r="SVR195"/>
      <c r="SVS195"/>
      <c r="SVT195"/>
      <c r="SVU195"/>
      <c r="SVV195"/>
      <c r="SVW195"/>
      <c r="SVX195"/>
      <c r="SVY195"/>
      <c r="SVZ195"/>
      <c r="SWA195"/>
      <c r="SWB195"/>
      <c r="SWC195"/>
      <c r="SWD195"/>
      <c r="SWE195"/>
      <c r="SWF195"/>
      <c r="SWG195"/>
      <c r="SWH195"/>
      <c r="SWI195"/>
      <c r="SWJ195"/>
      <c r="SWK195"/>
      <c r="SWL195"/>
      <c r="SWM195"/>
      <c r="SWN195"/>
      <c r="SWO195"/>
      <c r="SWP195"/>
      <c r="SWQ195"/>
      <c r="SWR195"/>
      <c r="SWS195"/>
      <c r="SWT195"/>
      <c r="SWU195"/>
      <c r="SWV195"/>
      <c r="SWW195"/>
      <c r="SWX195"/>
      <c r="SWY195"/>
      <c r="SWZ195"/>
      <c r="SXA195"/>
      <c r="SXB195"/>
      <c r="SXC195"/>
      <c r="SXD195"/>
      <c r="SXE195"/>
      <c r="SXF195"/>
      <c r="SXG195"/>
      <c r="SXH195"/>
      <c r="SXI195"/>
      <c r="SXJ195"/>
      <c r="SXK195"/>
      <c r="SXL195"/>
      <c r="SXM195"/>
      <c r="SXN195"/>
      <c r="SXO195"/>
      <c r="SXP195"/>
      <c r="SXQ195"/>
      <c r="SXR195"/>
      <c r="SXS195"/>
      <c r="SXT195"/>
      <c r="SXU195"/>
      <c r="SXV195"/>
      <c r="SXW195"/>
      <c r="SXX195"/>
      <c r="SXY195"/>
      <c r="SXZ195"/>
      <c r="SYA195"/>
      <c r="SYB195"/>
      <c r="SYC195"/>
      <c r="SYD195"/>
      <c r="SYE195"/>
      <c r="SYF195"/>
      <c r="SYG195"/>
      <c r="SYH195"/>
      <c r="SYI195"/>
      <c r="SYJ195"/>
      <c r="SYK195"/>
      <c r="SYL195"/>
      <c r="SYM195"/>
      <c r="SYN195"/>
      <c r="SYO195"/>
      <c r="SYP195"/>
      <c r="SYQ195"/>
      <c r="SYR195"/>
      <c r="SYS195"/>
      <c r="SYT195"/>
      <c r="SYU195"/>
      <c r="SYV195"/>
      <c r="SYW195"/>
      <c r="SYX195"/>
      <c r="SYY195"/>
      <c r="SYZ195"/>
      <c r="SZA195"/>
      <c r="SZB195"/>
      <c r="SZC195"/>
      <c r="SZD195"/>
      <c r="SZE195"/>
      <c r="SZF195"/>
      <c r="SZG195"/>
      <c r="SZH195"/>
      <c r="SZI195"/>
      <c r="SZJ195"/>
      <c r="SZK195"/>
      <c r="SZL195"/>
      <c r="SZM195"/>
      <c r="SZN195"/>
      <c r="SZO195"/>
      <c r="SZP195"/>
      <c r="SZQ195"/>
      <c r="SZR195"/>
      <c r="SZS195"/>
      <c r="SZT195"/>
      <c r="SZU195"/>
      <c r="SZV195"/>
      <c r="SZW195"/>
      <c r="SZX195"/>
      <c r="SZY195"/>
      <c r="SZZ195"/>
      <c r="TAA195"/>
      <c r="TAB195"/>
      <c r="TAC195"/>
      <c r="TAD195"/>
      <c r="TAE195"/>
      <c r="TAF195"/>
      <c r="TAG195"/>
      <c r="TAH195"/>
      <c r="TAI195"/>
      <c r="TAJ195"/>
      <c r="TAK195"/>
      <c r="TAL195"/>
      <c r="TAM195"/>
      <c r="TAN195"/>
      <c r="TAO195"/>
      <c r="TAP195"/>
      <c r="TAQ195"/>
      <c r="TAR195"/>
      <c r="TAS195"/>
      <c r="TAT195"/>
      <c r="TAU195"/>
      <c r="TAV195"/>
      <c r="TAW195"/>
      <c r="TAX195"/>
      <c r="TAY195"/>
      <c r="TAZ195"/>
      <c r="TBA195"/>
      <c r="TBB195"/>
      <c r="TBC195"/>
      <c r="TBD195"/>
      <c r="TBE195"/>
      <c r="TBF195"/>
      <c r="TBG195"/>
      <c r="TBH195"/>
      <c r="TBI195"/>
      <c r="TBJ195"/>
      <c r="TBK195"/>
      <c r="TBL195"/>
      <c r="TBM195"/>
      <c r="TBN195"/>
      <c r="TBO195"/>
      <c r="TBP195"/>
      <c r="TBQ195"/>
      <c r="TBR195"/>
      <c r="TBS195"/>
      <c r="TBT195"/>
      <c r="TBU195"/>
      <c r="TBV195"/>
      <c r="TBW195"/>
      <c r="TBX195"/>
      <c r="TBY195"/>
      <c r="TBZ195"/>
      <c r="TCA195"/>
      <c r="TCB195"/>
      <c r="TCC195"/>
      <c r="TCD195"/>
      <c r="TCE195"/>
      <c r="TCF195"/>
      <c r="TCG195"/>
      <c r="TCH195"/>
      <c r="TCI195"/>
      <c r="TCJ195"/>
      <c r="TCK195"/>
      <c r="TCL195"/>
      <c r="TCM195"/>
      <c r="TCN195"/>
      <c r="TCO195"/>
      <c r="TCP195"/>
      <c r="TCQ195"/>
      <c r="TCR195"/>
      <c r="TCS195"/>
      <c r="TCT195"/>
      <c r="TCU195"/>
      <c r="TCV195"/>
      <c r="TCW195"/>
      <c r="TCX195"/>
      <c r="TCY195"/>
      <c r="TCZ195"/>
      <c r="TDA195"/>
      <c r="TDB195"/>
      <c r="TDC195"/>
      <c r="TDD195"/>
      <c r="TDE195"/>
      <c r="TDF195"/>
      <c r="TDG195"/>
      <c r="TDH195"/>
      <c r="TDI195"/>
      <c r="TDJ195"/>
      <c r="TDK195"/>
      <c r="TDL195"/>
      <c r="TDM195"/>
      <c r="TDN195"/>
      <c r="TDO195"/>
      <c r="TDP195"/>
      <c r="TDQ195"/>
      <c r="TDR195"/>
      <c r="TDS195"/>
      <c r="TDT195"/>
      <c r="TDU195"/>
      <c r="TDV195"/>
      <c r="TDW195"/>
      <c r="TDX195"/>
      <c r="TDY195"/>
      <c r="TDZ195"/>
      <c r="TEA195"/>
      <c r="TEB195"/>
      <c r="TEC195"/>
      <c r="TED195"/>
      <c r="TEE195"/>
      <c r="TEF195"/>
      <c r="TEG195"/>
      <c r="TEH195"/>
      <c r="TEI195"/>
      <c r="TEJ195"/>
      <c r="TEK195"/>
      <c r="TEL195"/>
      <c r="TEM195"/>
      <c r="TEN195"/>
      <c r="TEO195"/>
      <c r="TEP195"/>
      <c r="TEQ195"/>
      <c r="TER195"/>
      <c r="TES195"/>
      <c r="TET195"/>
      <c r="TEU195"/>
      <c r="TEV195"/>
      <c r="TEW195"/>
      <c r="TEX195"/>
      <c r="TEY195"/>
      <c r="TEZ195"/>
      <c r="TFA195"/>
      <c r="TFB195"/>
      <c r="TFC195"/>
      <c r="TFD195"/>
      <c r="TFE195"/>
      <c r="TFF195"/>
      <c r="TFG195"/>
      <c r="TFH195"/>
      <c r="TFI195"/>
      <c r="TFJ195"/>
      <c r="TFK195"/>
      <c r="TFL195"/>
      <c r="TFM195"/>
      <c r="TFN195"/>
      <c r="TFO195"/>
      <c r="TFP195"/>
      <c r="TFQ195"/>
      <c r="TFR195"/>
      <c r="TFS195"/>
      <c r="TFT195"/>
      <c r="TFU195"/>
      <c r="TFV195"/>
      <c r="TFW195"/>
      <c r="TFX195"/>
      <c r="TFY195"/>
      <c r="TFZ195"/>
      <c r="TGA195"/>
      <c r="TGB195"/>
      <c r="TGC195"/>
      <c r="TGD195"/>
      <c r="TGE195"/>
      <c r="TGF195"/>
      <c r="TGG195"/>
      <c r="TGH195"/>
      <c r="TGI195"/>
      <c r="TGJ195"/>
      <c r="TGK195"/>
      <c r="TGL195"/>
      <c r="TGM195"/>
      <c r="TGN195"/>
      <c r="TGO195"/>
      <c r="TGP195"/>
      <c r="TGQ195"/>
      <c r="TGR195"/>
      <c r="TGS195"/>
      <c r="TGT195"/>
      <c r="TGU195"/>
      <c r="TGV195"/>
      <c r="TGW195"/>
      <c r="TGX195"/>
      <c r="TGY195"/>
      <c r="TGZ195"/>
      <c r="THA195"/>
      <c r="THB195"/>
      <c r="THC195"/>
      <c r="THD195"/>
      <c r="THE195"/>
      <c r="THF195"/>
      <c r="THG195"/>
      <c r="THH195"/>
      <c r="THI195"/>
      <c r="THJ195"/>
      <c r="THK195"/>
      <c r="THL195"/>
      <c r="THM195"/>
      <c r="THN195"/>
      <c r="THO195"/>
      <c r="THP195"/>
      <c r="THQ195"/>
      <c r="THR195"/>
      <c r="THS195"/>
      <c r="THT195"/>
      <c r="THU195"/>
      <c r="THV195"/>
      <c r="THW195"/>
      <c r="THX195"/>
      <c r="THY195"/>
      <c r="THZ195"/>
      <c r="TIA195"/>
      <c r="TIB195"/>
      <c r="TIC195"/>
      <c r="TID195"/>
      <c r="TIE195"/>
      <c r="TIF195"/>
      <c r="TIG195"/>
      <c r="TIH195"/>
      <c r="TII195"/>
      <c r="TIJ195"/>
      <c r="TIK195"/>
      <c r="TIL195"/>
      <c r="TIM195"/>
      <c r="TIN195"/>
      <c r="TIO195"/>
      <c r="TIP195"/>
      <c r="TIQ195"/>
      <c r="TIR195"/>
      <c r="TIS195"/>
      <c r="TIT195"/>
      <c r="TIU195"/>
      <c r="TIV195"/>
      <c r="TIW195"/>
      <c r="TIX195"/>
      <c r="TIY195"/>
      <c r="TIZ195"/>
      <c r="TJA195"/>
      <c r="TJB195"/>
      <c r="TJC195"/>
      <c r="TJD195"/>
      <c r="TJE195"/>
      <c r="TJF195"/>
      <c r="TJG195"/>
      <c r="TJH195"/>
      <c r="TJI195"/>
      <c r="TJJ195"/>
      <c r="TJK195"/>
      <c r="TJL195"/>
      <c r="TJM195"/>
      <c r="TJN195"/>
      <c r="TJO195"/>
      <c r="TJP195"/>
      <c r="TJQ195"/>
      <c r="TJR195"/>
      <c r="TJS195"/>
      <c r="TJT195"/>
      <c r="TJU195"/>
      <c r="TJV195"/>
      <c r="TJW195"/>
      <c r="TJX195"/>
      <c r="TJY195"/>
      <c r="TJZ195"/>
      <c r="TKA195"/>
      <c r="TKB195"/>
      <c r="TKC195"/>
      <c r="TKD195"/>
      <c r="TKE195"/>
      <c r="TKF195"/>
      <c r="TKG195"/>
      <c r="TKH195"/>
      <c r="TKI195"/>
      <c r="TKJ195"/>
      <c r="TKK195"/>
      <c r="TKL195"/>
      <c r="TKM195"/>
      <c r="TKN195"/>
      <c r="TKO195"/>
      <c r="TKP195"/>
      <c r="TKQ195"/>
      <c r="TKR195"/>
      <c r="TKS195"/>
      <c r="TKT195"/>
      <c r="TKU195"/>
      <c r="TKV195"/>
      <c r="TKW195"/>
      <c r="TKX195"/>
      <c r="TKY195"/>
      <c r="TKZ195"/>
      <c r="TLA195"/>
      <c r="TLB195"/>
      <c r="TLC195"/>
      <c r="TLD195"/>
      <c r="TLE195"/>
      <c r="TLF195"/>
      <c r="TLG195"/>
      <c r="TLH195"/>
      <c r="TLI195"/>
      <c r="TLJ195"/>
      <c r="TLK195"/>
      <c r="TLL195"/>
      <c r="TLM195"/>
      <c r="TLN195"/>
      <c r="TLO195"/>
      <c r="TLP195"/>
      <c r="TLQ195"/>
      <c r="TLR195"/>
      <c r="TLS195"/>
      <c r="TLT195"/>
      <c r="TLU195"/>
      <c r="TLV195"/>
      <c r="TLW195"/>
      <c r="TLX195"/>
      <c r="TLY195"/>
      <c r="TLZ195"/>
      <c r="TMA195"/>
      <c r="TMB195"/>
      <c r="TMC195"/>
      <c r="TMD195"/>
      <c r="TME195"/>
      <c r="TMF195"/>
      <c r="TMG195"/>
      <c r="TMH195"/>
      <c r="TMI195"/>
      <c r="TMJ195"/>
      <c r="TMK195"/>
      <c r="TML195"/>
      <c r="TMM195"/>
      <c r="TMN195"/>
      <c r="TMO195"/>
      <c r="TMP195"/>
      <c r="TMQ195"/>
      <c r="TMR195"/>
      <c r="TMS195"/>
      <c r="TMT195"/>
      <c r="TMU195"/>
      <c r="TMV195"/>
      <c r="TMW195"/>
      <c r="TMX195"/>
      <c r="TMY195"/>
      <c r="TMZ195"/>
      <c r="TNA195"/>
      <c r="TNB195"/>
      <c r="TNC195"/>
      <c r="TND195"/>
      <c r="TNE195"/>
      <c r="TNF195"/>
      <c r="TNG195"/>
      <c r="TNH195"/>
      <c r="TNI195"/>
      <c r="TNJ195"/>
      <c r="TNK195"/>
      <c r="TNL195"/>
      <c r="TNM195"/>
      <c r="TNN195"/>
      <c r="TNO195"/>
      <c r="TNP195"/>
      <c r="TNQ195"/>
      <c r="TNR195"/>
      <c r="TNS195"/>
      <c r="TNT195"/>
      <c r="TNU195"/>
      <c r="TNV195"/>
      <c r="TNW195"/>
      <c r="TNX195"/>
      <c r="TNY195"/>
      <c r="TNZ195"/>
      <c r="TOA195"/>
      <c r="TOB195"/>
      <c r="TOC195"/>
      <c r="TOD195"/>
      <c r="TOE195"/>
      <c r="TOF195"/>
      <c r="TOG195"/>
      <c r="TOH195"/>
      <c r="TOI195"/>
      <c r="TOJ195"/>
      <c r="TOK195"/>
      <c r="TOL195"/>
      <c r="TOM195"/>
      <c r="TON195"/>
      <c r="TOO195"/>
      <c r="TOP195"/>
      <c r="TOQ195"/>
      <c r="TOR195"/>
      <c r="TOS195"/>
      <c r="TOT195"/>
      <c r="TOU195"/>
      <c r="TOV195"/>
      <c r="TOW195"/>
      <c r="TOX195"/>
      <c r="TOY195"/>
      <c r="TOZ195"/>
      <c r="TPA195"/>
      <c r="TPB195"/>
      <c r="TPC195"/>
      <c r="TPD195"/>
      <c r="TPE195"/>
      <c r="TPF195"/>
      <c r="TPG195"/>
      <c r="TPH195"/>
      <c r="TPI195"/>
      <c r="TPJ195"/>
      <c r="TPK195"/>
      <c r="TPL195"/>
      <c r="TPM195"/>
      <c r="TPN195"/>
      <c r="TPO195"/>
      <c r="TPP195"/>
      <c r="TPQ195"/>
      <c r="TPR195"/>
      <c r="TPS195"/>
      <c r="TPT195"/>
      <c r="TPU195"/>
      <c r="TPV195"/>
      <c r="TPW195"/>
      <c r="TPX195"/>
      <c r="TPY195"/>
      <c r="TPZ195"/>
      <c r="TQA195"/>
      <c r="TQB195"/>
      <c r="TQC195"/>
      <c r="TQD195"/>
      <c r="TQE195"/>
      <c r="TQF195"/>
      <c r="TQG195"/>
      <c r="TQH195"/>
      <c r="TQI195"/>
      <c r="TQJ195"/>
      <c r="TQK195"/>
      <c r="TQL195"/>
      <c r="TQM195"/>
      <c r="TQN195"/>
      <c r="TQO195"/>
      <c r="TQP195"/>
      <c r="TQQ195"/>
      <c r="TQR195"/>
      <c r="TQS195"/>
      <c r="TQT195"/>
      <c r="TQU195"/>
      <c r="TQV195"/>
      <c r="TQW195"/>
      <c r="TQX195"/>
      <c r="TQY195"/>
      <c r="TQZ195"/>
      <c r="TRA195"/>
      <c r="TRB195"/>
      <c r="TRC195"/>
      <c r="TRD195"/>
      <c r="TRE195"/>
      <c r="TRF195"/>
      <c r="TRG195"/>
      <c r="TRH195"/>
      <c r="TRI195"/>
      <c r="TRJ195"/>
      <c r="TRK195"/>
      <c r="TRL195"/>
      <c r="TRM195"/>
      <c r="TRN195"/>
      <c r="TRO195"/>
      <c r="TRP195"/>
      <c r="TRQ195"/>
      <c r="TRR195"/>
      <c r="TRS195"/>
      <c r="TRT195"/>
      <c r="TRU195"/>
      <c r="TRV195"/>
      <c r="TRW195"/>
      <c r="TRX195"/>
      <c r="TRY195"/>
      <c r="TRZ195"/>
      <c r="TSA195"/>
      <c r="TSB195"/>
      <c r="TSC195"/>
      <c r="TSD195"/>
      <c r="TSE195"/>
      <c r="TSF195"/>
      <c r="TSG195"/>
      <c r="TSH195"/>
      <c r="TSI195"/>
      <c r="TSJ195"/>
      <c r="TSK195"/>
      <c r="TSL195"/>
      <c r="TSM195"/>
      <c r="TSN195"/>
      <c r="TSO195"/>
      <c r="TSP195"/>
      <c r="TSQ195"/>
      <c r="TSR195"/>
      <c r="TSS195"/>
      <c r="TST195"/>
      <c r="TSU195"/>
      <c r="TSV195"/>
      <c r="TSW195"/>
      <c r="TSX195"/>
      <c r="TSY195"/>
      <c r="TSZ195"/>
      <c r="TTA195"/>
      <c r="TTB195"/>
      <c r="TTC195"/>
      <c r="TTD195"/>
      <c r="TTE195"/>
      <c r="TTF195"/>
      <c r="TTG195"/>
      <c r="TTH195"/>
      <c r="TTI195"/>
      <c r="TTJ195"/>
      <c r="TTK195"/>
      <c r="TTL195"/>
      <c r="TTM195"/>
      <c r="TTN195"/>
      <c r="TTO195"/>
      <c r="TTP195"/>
      <c r="TTQ195"/>
      <c r="TTR195"/>
      <c r="TTS195"/>
      <c r="TTT195"/>
      <c r="TTU195"/>
      <c r="TTV195"/>
      <c r="TTW195"/>
      <c r="TTX195"/>
      <c r="TTY195"/>
      <c r="TTZ195"/>
      <c r="TUA195"/>
      <c r="TUB195"/>
      <c r="TUC195"/>
      <c r="TUD195"/>
      <c r="TUE195"/>
      <c r="TUF195"/>
      <c r="TUG195"/>
      <c r="TUH195"/>
      <c r="TUI195"/>
      <c r="TUJ195"/>
      <c r="TUK195"/>
      <c r="TUL195"/>
      <c r="TUM195"/>
      <c r="TUN195"/>
      <c r="TUO195"/>
      <c r="TUP195"/>
      <c r="TUQ195"/>
      <c r="TUR195"/>
      <c r="TUS195"/>
      <c r="TUT195"/>
      <c r="TUU195"/>
      <c r="TUV195"/>
      <c r="TUW195"/>
      <c r="TUX195"/>
      <c r="TUY195"/>
      <c r="TUZ195"/>
      <c r="TVA195"/>
      <c r="TVB195"/>
      <c r="TVC195"/>
      <c r="TVD195"/>
      <c r="TVE195"/>
      <c r="TVF195"/>
      <c r="TVG195"/>
      <c r="TVH195"/>
      <c r="TVI195"/>
      <c r="TVJ195"/>
      <c r="TVK195"/>
      <c r="TVL195"/>
      <c r="TVM195"/>
      <c r="TVN195"/>
      <c r="TVO195"/>
      <c r="TVP195"/>
      <c r="TVQ195"/>
      <c r="TVR195"/>
      <c r="TVS195"/>
      <c r="TVT195"/>
      <c r="TVU195"/>
      <c r="TVV195"/>
      <c r="TVW195"/>
      <c r="TVX195"/>
      <c r="TVY195"/>
      <c r="TVZ195"/>
      <c r="TWA195"/>
      <c r="TWB195"/>
      <c r="TWC195"/>
      <c r="TWD195"/>
      <c r="TWE195"/>
      <c r="TWF195"/>
      <c r="TWG195"/>
      <c r="TWH195"/>
      <c r="TWI195"/>
      <c r="TWJ195"/>
      <c r="TWK195"/>
      <c r="TWL195"/>
      <c r="TWM195"/>
      <c r="TWN195"/>
      <c r="TWO195"/>
      <c r="TWP195"/>
      <c r="TWQ195"/>
      <c r="TWR195"/>
      <c r="TWS195"/>
      <c r="TWT195"/>
      <c r="TWU195"/>
      <c r="TWV195"/>
      <c r="TWW195"/>
      <c r="TWX195"/>
      <c r="TWY195"/>
      <c r="TWZ195"/>
      <c r="TXA195"/>
      <c r="TXB195"/>
      <c r="TXC195"/>
      <c r="TXD195"/>
      <c r="TXE195"/>
      <c r="TXF195"/>
      <c r="TXG195"/>
      <c r="TXH195"/>
      <c r="TXI195"/>
      <c r="TXJ195"/>
      <c r="TXK195"/>
      <c r="TXL195"/>
      <c r="TXM195"/>
      <c r="TXN195"/>
      <c r="TXO195"/>
      <c r="TXP195"/>
      <c r="TXQ195"/>
      <c r="TXR195"/>
      <c r="TXS195"/>
      <c r="TXT195"/>
      <c r="TXU195"/>
      <c r="TXV195"/>
      <c r="TXW195"/>
      <c r="TXX195"/>
      <c r="TXY195"/>
      <c r="TXZ195"/>
      <c r="TYA195"/>
      <c r="TYB195"/>
      <c r="TYC195"/>
      <c r="TYD195"/>
      <c r="TYE195"/>
      <c r="TYF195"/>
      <c r="TYG195"/>
      <c r="TYH195"/>
      <c r="TYI195"/>
      <c r="TYJ195"/>
      <c r="TYK195"/>
      <c r="TYL195"/>
      <c r="TYM195"/>
      <c r="TYN195"/>
      <c r="TYO195"/>
      <c r="TYP195"/>
      <c r="TYQ195"/>
      <c r="TYR195"/>
      <c r="TYS195"/>
      <c r="TYT195"/>
      <c r="TYU195"/>
      <c r="TYV195"/>
      <c r="TYW195"/>
      <c r="TYX195"/>
      <c r="TYY195"/>
      <c r="TYZ195"/>
      <c r="TZA195"/>
      <c r="TZB195"/>
      <c r="TZC195"/>
      <c r="TZD195"/>
      <c r="TZE195"/>
      <c r="TZF195"/>
      <c r="TZG195"/>
      <c r="TZH195"/>
      <c r="TZI195"/>
      <c r="TZJ195"/>
      <c r="TZK195"/>
      <c r="TZL195"/>
      <c r="TZM195"/>
      <c r="TZN195"/>
      <c r="TZO195"/>
      <c r="TZP195"/>
      <c r="TZQ195"/>
      <c r="TZR195"/>
      <c r="TZS195"/>
      <c r="TZT195"/>
      <c r="TZU195"/>
      <c r="TZV195"/>
      <c r="TZW195"/>
      <c r="TZX195"/>
      <c r="TZY195"/>
      <c r="TZZ195"/>
      <c r="UAA195"/>
      <c r="UAB195"/>
      <c r="UAC195"/>
      <c r="UAD195"/>
      <c r="UAE195"/>
      <c r="UAF195"/>
      <c r="UAG195"/>
      <c r="UAH195"/>
      <c r="UAI195"/>
      <c r="UAJ195"/>
      <c r="UAK195"/>
      <c r="UAL195"/>
      <c r="UAM195"/>
      <c r="UAN195"/>
      <c r="UAO195"/>
      <c r="UAP195"/>
      <c r="UAQ195"/>
      <c r="UAR195"/>
      <c r="UAS195"/>
      <c r="UAT195"/>
      <c r="UAU195"/>
      <c r="UAV195"/>
      <c r="UAW195"/>
      <c r="UAX195"/>
      <c r="UAY195"/>
      <c r="UAZ195"/>
      <c r="UBA195"/>
      <c r="UBB195"/>
      <c r="UBC195"/>
      <c r="UBD195"/>
      <c r="UBE195"/>
      <c r="UBF195"/>
      <c r="UBG195"/>
      <c r="UBH195"/>
      <c r="UBI195"/>
      <c r="UBJ195"/>
      <c r="UBK195"/>
      <c r="UBL195"/>
      <c r="UBM195"/>
      <c r="UBN195"/>
      <c r="UBO195"/>
      <c r="UBP195"/>
      <c r="UBQ195"/>
      <c r="UBR195"/>
      <c r="UBS195"/>
      <c r="UBT195"/>
      <c r="UBU195"/>
      <c r="UBV195"/>
      <c r="UBW195"/>
      <c r="UBX195"/>
      <c r="UBY195"/>
      <c r="UBZ195"/>
      <c r="UCA195"/>
      <c r="UCB195"/>
      <c r="UCC195"/>
      <c r="UCD195"/>
      <c r="UCE195"/>
      <c r="UCF195"/>
      <c r="UCG195"/>
      <c r="UCH195"/>
      <c r="UCI195"/>
      <c r="UCJ195"/>
      <c r="UCK195"/>
      <c r="UCL195"/>
      <c r="UCM195"/>
      <c r="UCN195"/>
      <c r="UCO195"/>
      <c r="UCP195"/>
      <c r="UCQ195"/>
      <c r="UCR195"/>
      <c r="UCS195"/>
      <c r="UCT195"/>
      <c r="UCU195"/>
      <c r="UCV195"/>
      <c r="UCW195"/>
      <c r="UCX195"/>
      <c r="UCY195"/>
      <c r="UCZ195"/>
      <c r="UDA195"/>
      <c r="UDB195"/>
      <c r="UDC195"/>
      <c r="UDD195"/>
      <c r="UDE195"/>
      <c r="UDF195"/>
      <c r="UDG195"/>
      <c r="UDH195"/>
      <c r="UDI195"/>
      <c r="UDJ195"/>
      <c r="UDK195"/>
      <c r="UDL195"/>
      <c r="UDM195"/>
      <c r="UDN195"/>
      <c r="UDO195"/>
      <c r="UDP195"/>
      <c r="UDQ195"/>
      <c r="UDR195"/>
      <c r="UDS195"/>
      <c r="UDT195"/>
      <c r="UDU195"/>
      <c r="UDV195"/>
      <c r="UDW195"/>
      <c r="UDX195"/>
      <c r="UDY195"/>
      <c r="UDZ195"/>
      <c r="UEA195"/>
      <c r="UEB195"/>
      <c r="UEC195"/>
      <c r="UED195"/>
      <c r="UEE195"/>
      <c r="UEF195"/>
      <c r="UEG195"/>
      <c r="UEH195"/>
      <c r="UEI195"/>
      <c r="UEJ195"/>
      <c r="UEK195"/>
      <c r="UEL195"/>
      <c r="UEM195"/>
      <c r="UEN195"/>
      <c r="UEO195"/>
      <c r="UEP195"/>
      <c r="UEQ195"/>
      <c r="UER195"/>
      <c r="UES195"/>
      <c r="UET195"/>
      <c r="UEU195"/>
      <c r="UEV195"/>
      <c r="UEW195"/>
      <c r="UEX195"/>
      <c r="UEY195"/>
      <c r="UEZ195"/>
      <c r="UFA195"/>
      <c r="UFB195"/>
      <c r="UFC195"/>
      <c r="UFD195"/>
      <c r="UFE195"/>
      <c r="UFF195"/>
      <c r="UFG195"/>
      <c r="UFH195"/>
      <c r="UFI195"/>
      <c r="UFJ195"/>
      <c r="UFK195"/>
      <c r="UFL195"/>
      <c r="UFM195"/>
      <c r="UFN195"/>
      <c r="UFO195"/>
      <c r="UFP195"/>
      <c r="UFQ195"/>
      <c r="UFR195"/>
      <c r="UFS195"/>
      <c r="UFT195"/>
      <c r="UFU195"/>
      <c r="UFV195"/>
      <c r="UFW195"/>
      <c r="UFX195"/>
      <c r="UFY195"/>
      <c r="UFZ195"/>
      <c r="UGA195"/>
      <c r="UGB195"/>
      <c r="UGC195"/>
      <c r="UGD195"/>
      <c r="UGE195"/>
      <c r="UGF195"/>
      <c r="UGG195"/>
      <c r="UGH195"/>
      <c r="UGI195"/>
      <c r="UGJ195"/>
      <c r="UGK195"/>
      <c r="UGL195"/>
      <c r="UGM195"/>
      <c r="UGN195"/>
      <c r="UGO195"/>
      <c r="UGP195"/>
      <c r="UGQ195"/>
      <c r="UGR195"/>
      <c r="UGS195"/>
      <c r="UGT195"/>
      <c r="UGU195"/>
      <c r="UGV195"/>
      <c r="UGW195"/>
      <c r="UGX195"/>
      <c r="UGY195"/>
      <c r="UGZ195"/>
      <c r="UHA195"/>
      <c r="UHB195"/>
      <c r="UHC195"/>
      <c r="UHD195"/>
      <c r="UHE195"/>
      <c r="UHF195"/>
      <c r="UHG195"/>
      <c r="UHH195"/>
      <c r="UHI195"/>
      <c r="UHJ195"/>
      <c r="UHK195"/>
      <c r="UHL195"/>
      <c r="UHM195"/>
      <c r="UHN195"/>
      <c r="UHO195"/>
      <c r="UHP195"/>
      <c r="UHQ195"/>
      <c r="UHR195"/>
      <c r="UHS195"/>
      <c r="UHT195"/>
      <c r="UHU195"/>
      <c r="UHV195"/>
      <c r="UHW195"/>
      <c r="UHX195"/>
      <c r="UHY195"/>
      <c r="UHZ195"/>
      <c r="UIA195"/>
      <c r="UIB195"/>
      <c r="UIC195"/>
      <c r="UID195"/>
      <c r="UIE195"/>
      <c r="UIF195"/>
      <c r="UIG195"/>
      <c r="UIH195"/>
      <c r="UII195"/>
      <c r="UIJ195"/>
      <c r="UIK195"/>
      <c r="UIL195"/>
      <c r="UIM195"/>
      <c r="UIN195"/>
      <c r="UIO195"/>
      <c r="UIP195"/>
      <c r="UIQ195"/>
      <c r="UIR195"/>
      <c r="UIS195"/>
      <c r="UIT195"/>
      <c r="UIU195"/>
      <c r="UIV195"/>
      <c r="UIW195"/>
      <c r="UIX195"/>
      <c r="UIY195"/>
      <c r="UIZ195"/>
      <c r="UJA195"/>
      <c r="UJB195"/>
      <c r="UJC195"/>
      <c r="UJD195"/>
      <c r="UJE195"/>
      <c r="UJF195"/>
      <c r="UJG195"/>
      <c r="UJH195"/>
      <c r="UJI195"/>
      <c r="UJJ195"/>
      <c r="UJK195"/>
      <c r="UJL195"/>
      <c r="UJM195"/>
      <c r="UJN195"/>
      <c r="UJO195"/>
      <c r="UJP195"/>
      <c r="UJQ195"/>
      <c r="UJR195"/>
      <c r="UJS195"/>
      <c r="UJT195"/>
      <c r="UJU195"/>
      <c r="UJV195"/>
      <c r="UJW195"/>
      <c r="UJX195"/>
      <c r="UJY195"/>
      <c r="UJZ195"/>
      <c r="UKA195"/>
      <c r="UKB195"/>
      <c r="UKC195"/>
      <c r="UKD195"/>
      <c r="UKE195"/>
      <c r="UKF195"/>
      <c r="UKG195"/>
      <c r="UKH195"/>
      <c r="UKI195"/>
      <c r="UKJ195"/>
      <c r="UKK195"/>
      <c r="UKL195"/>
      <c r="UKM195"/>
      <c r="UKN195"/>
      <c r="UKO195"/>
      <c r="UKP195"/>
      <c r="UKQ195"/>
      <c r="UKR195"/>
      <c r="UKS195"/>
      <c r="UKT195"/>
      <c r="UKU195"/>
      <c r="UKV195"/>
      <c r="UKW195"/>
      <c r="UKX195"/>
      <c r="UKY195"/>
      <c r="UKZ195"/>
      <c r="ULA195"/>
      <c r="ULB195"/>
      <c r="ULC195"/>
      <c r="ULD195"/>
      <c r="ULE195"/>
      <c r="ULF195"/>
      <c r="ULG195"/>
      <c r="ULH195"/>
      <c r="ULI195"/>
      <c r="ULJ195"/>
      <c r="ULK195"/>
      <c r="ULL195"/>
      <c r="ULM195"/>
      <c r="ULN195"/>
      <c r="ULO195"/>
      <c r="ULP195"/>
      <c r="ULQ195"/>
      <c r="ULR195"/>
      <c r="ULS195"/>
      <c r="ULT195"/>
      <c r="ULU195"/>
      <c r="ULV195"/>
      <c r="ULW195"/>
      <c r="ULX195"/>
      <c r="ULY195"/>
      <c r="ULZ195"/>
      <c r="UMA195"/>
      <c r="UMB195"/>
      <c r="UMC195"/>
      <c r="UMD195"/>
      <c r="UME195"/>
      <c r="UMF195"/>
      <c r="UMG195"/>
      <c r="UMH195"/>
      <c r="UMI195"/>
      <c r="UMJ195"/>
      <c r="UMK195"/>
      <c r="UML195"/>
      <c r="UMM195"/>
      <c r="UMN195"/>
      <c r="UMO195"/>
      <c r="UMP195"/>
      <c r="UMQ195"/>
      <c r="UMR195"/>
      <c r="UMS195"/>
      <c r="UMT195"/>
      <c r="UMU195"/>
      <c r="UMV195"/>
      <c r="UMW195"/>
      <c r="UMX195"/>
      <c r="UMY195"/>
      <c r="UMZ195"/>
      <c r="UNA195"/>
      <c r="UNB195"/>
      <c r="UNC195"/>
      <c r="UND195"/>
      <c r="UNE195"/>
      <c r="UNF195"/>
      <c r="UNG195"/>
      <c r="UNH195"/>
      <c r="UNI195"/>
      <c r="UNJ195"/>
      <c r="UNK195"/>
      <c r="UNL195"/>
      <c r="UNM195"/>
      <c r="UNN195"/>
      <c r="UNO195"/>
      <c r="UNP195"/>
      <c r="UNQ195"/>
      <c r="UNR195"/>
      <c r="UNS195"/>
      <c r="UNT195"/>
      <c r="UNU195"/>
      <c r="UNV195"/>
      <c r="UNW195"/>
      <c r="UNX195"/>
      <c r="UNY195"/>
      <c r="UNZ195"/>
      <c r="UOA195"/>
      <c r="UOB195"/>
      <c r="UOC195"/>
      <c r="UOD195"/>
      <c r="UOE195"/>
      <c r="UOF195"/>
      <c r="UOG195"/>
      <c r="UOH195"/>
      <c r="UOI195"/>
      <c r="UOJ195"/>
      <c r="UOK195"/>
      <c r="UOL195"/>
      <c r="UOM195"/>
      <c r="UON195"/>
      <c r="UOO195"/>
      <c r="UOP195"/>
      <c r="UOQ195"/>
      <c r="UOR195"/>
      <c r="UOS195"/>
      <c r="UOT195"/>
      <c r="UOU195"/>
      <c r="UOV195"/>
      <c r="UOW195"/>
      <c r="UOX195"/>
      <c r="UOY195"/>
      <c r="UOZ195"/>
      <c r="UPA195"/>
      <c r="UPB195"/>
      <c r="UPC195"/>
      <c r="UPD195"/>
      <c r="UPE195"/>
      <c r="UPF195"/>
      <c r="UPG195"/>
      <c r="UPH195"/>
      <c r="UPI195"/>
      <c r="UPJ195"/>
      <c r="UPK195"/>
      <c r="UPL195"/>
      <c r="UPM195"/>
      <c r="UPN195"/>
      <c r="UPO195"/>
      <c r="UPP195"/>
      <c r="UPQ195"/>
      <c r="UPR195"/>
      <c r="UPS195"/>
      <c r="UPT195"/>
      <c r="UPU195"/>
      <c r="UPV195"/>
      <c r="UPW195"/>
      <c r="UPX195"/>
      <c r="UPY195"/>
      <c r="UPZ195"/>
      <c r="UQA195"/>
      <c r="UQB195"/>
      <c r="UQC195"/>
      <c r="UQD195"/>
      <c r="UQE195"/>
      <c r="UQF195"/>
      <c r="UQG195"/>
      <c r="UQH195"/>
      <c r="UQI195"/>
      <c r="UQJ195"/>
      <c r="UQK195"/>
      <c r="UQL195"/>
      <c r="UQM195"/>
      <c r="UQN195"/>
      <c r="UQO195"/>
      <c r="UQP195"/>
      <c r="UQQ195"/>
      <c r="UQR195"/>
      <c r="UQS195"/>
      <c r="UQT195"/>
      <c r="UQU195"/>
      <c r="UQV195"/>
      <c r="UQW195"/>
      <c r="UQX195"/>
      <c r="UQY195"/>
      <c r="UQZ195"/>
      <c r="URA195"/>
      <c r="URB195"/>
      <c r="URC195"/>
      <c r="URD195"/>
      <c r="URE195"/>
      <c r="URF195"/>
      <c r="URG195"/>
      <c r="URH195"/>
      <c r="URI195"/>
      <c r="URJ195"/>
      <c r="URK195"/>
      <c r="URL195"/>
      <c r="URM195"/>
      <c r="URN195"/>
      <c r="URO195"/>
      <c r="URP195"/>
      <c r="URQ195"/>
      <c r="URR195"/>
      <c r="URS195"/>
      <c r="URT195"/>
      <c r="URU195"/>
      <c r="URV195"/>
      <c r="URW195"/>
      <c r="URX195"/>
      <c r="URY195"/>
      <c r="URZ195"/>
      <c r="USA195"/>
      <c r="USB195"/>
      <c r="USC195"/>
      <c r="USD195"/>
      <c r="USE195"/>
      <c r="USF195"/>
      <c r="USG195"/>
      <c r="USH195"/>
      <c r="USI195"/>
      <c r="USJ195"/>
      <c r="USK195"/>
      <c r="USL195"/>
      <c r="USM195"/>
      <c r="USN195"/>
      <c r="USO195"/>
      <c r="USP195"/>
      <c r="USQ195"/>
      <c r="USR195"/>
      <c r="USS195"/>
      <c r="UST195"/>
      <c r="USU195"/>
      <c r="USV195"/>
      <c r="USW195"/>
      <c r="USX195"/>
      <c r="USY195"/>
      <c r="USZ195"/>
      <c r="UTA195"/>
      <c r="UTB195"/>
      <c r="UTC195"/>
      <c r="UTD195"/>
      <c r="UTE195"/>
      <c r="UTF195"/>
      <c r="UTG195"/>
      <c r="UTH195"/>
      <c r="UTI195"/>
      <c r="UTJ195"/>
      <c r="UTK195"/>
      <c r="UTL195"/>
      <c r="UTM195"/>
      <c r="UTN195"/>
      <c r="UTO195"/>
      <c r="UTP195"/>
      <c r="UTQ195"/>
      <c r="UTR195"/>
      <c r="UTS195"/>
      <c r="UTT195"/>
      <c r="UTU195"/>
      <c r="UTV195"/>
      <c r="UTW195"/>
      <c r="UTX195"/>
      <c r="UTY195"/>
      <c r="UTZ195"/>
      <c r="UUA195"/>
      <c r="UUB195"/>
      <c r="UUC195"/>
      <c r="UUD195"/>
      <c r="UUE195"/>
      <c r="UUF195"/>
      <c r="UUG195"/>
      <c r="UUH195"/>
      <c r="UUI195"/>
      <c r="UUJ195"/>
      <c r="UUK195"/>
      <c r="UUL195"/>
      <c r="UUM195"/>
      <c r="UUN195"/>
      <c r="UUO195"/>
      <c r="UUP195"/>
      <c r="UUQ195"/>
      <c r="UUR195"/>
      <c r="UUS195"/>
      <c r="UUT195"/>
      <c r="UUU195"/>
      <c r="UUV195"/>
      <c r="UUW195"/>
      <c r="UUX195"/>
      <c r="UUY195"/>
      <c r="UUZ195"/>
      <c r="UVA195"/>
      <c r="UVB195"/>
      <c r="UVC195"/>
      <c r="UVD195"/>
      <c r="UVE195"/>
      <c r="UVF195"/>
      <c r="UVG195"/>
      <c r="UVH195"/>
      <c r="UVI195"/>
      <c r="UVJ195"/>
      <c r="UVK195"/>
      <c r="UVL195"/>
      <c r="UVM195"/>
      <c r="UVN195"/>
      <c r="UVO195"/>
      <c r="UVP195"/>
      <c r="UVQ195"/>
      <c r="UVR195"/>
      <c r="UVS195"/>
      <c r="UVT195"/>
      <c r="UVU195"/>
      <c r="UVV195"/>
      <c r="UVW195"/>
      <c r="UVX195"/>
      <c r="UVY195"/>
      <c r="UVZ195"/>
      <c r="UWA195"/>
      <c r="UWB195"/>
      <c r="UWC195"/>
      <c r="UWD195"/>
      <c r="UWE195"/>
      <c r="UWF195"/>
      <c r="UWG195"/>
      <c r="UWH195"/>
      <c r="UWI195"/>
      <c r="UWJ195"/>
      <c r="UWK195"/>
      <c r="UWL195"/>
      <c r="UWM195"/>
      <c r="UWN195"/>
      <c r="UWO195"/>
      <c r="UWP195"/>
      <c r="UWQ195"/>
      <c r="UWR195"/>
      <c r="UWS195"/>
      <c r="UWT195"/>
      <c r="UWU195"/>
      <c r="UWV195"/>
      <c r="UWW195"/>
      <c r="UWX195"/>
      <c r="UWY195"/>
      <c r="UWZ195"/>
      <c r="UXA195"/>
      <c r="UXB195"/>
      <c r="UXC195"/>
      <c r="UXD195"/>
      <c r="UXE195"/>
      <c r="UXF195"/>
      <c r="UXG195"/>
      <c r="UXH195"/>
      <c r="UXI195"/>
      <c r="UXJ195"/>
      <c r="UXK195"/>
      <c r="UXL195"/>
      <c r="UXM195"/>
      <c r="UXN195"/>
      <c r="UXO195"/>
      <c r="UXP195"/>
      <c r="UXQ195"/>
      <c r="UXR195"/>
      <c r="UXS195"/>
      <c r="UXT195"/>
      <c r="UXU195"/>
      <c r="UXV195"/>
      <c r="UXW195"/>
      <c r="UXX195"/>
      <c r="UXY195"/>
      <c r="UXZ195"/>
      <c r="UYA195"/>
      <c r="UYB195"/>
      <c r="UYC195"/>
      <c r="UYD195"/>
      <c r="UYE195"/>
      <c r="UYF195"/>
      <c r="UYG195"/>
      <c r="UYH195"/>
      <c r="UYI195"/>
      <c r="UYJ195"/>
      <c r="UYK195"/>
      <c r="UYL195"/>
      <c r="UYM195"/>
      <c r="UYN195"/>
      <c r="UYO195"/>
      <c r="UYP195"/>
      <c r="UYQ195"/>
      <c r="UYR195"/>
      <c r="UYS195"/>
      <c r="UYT195"/>
      <c r="UYU195"/>
      <c r="UYV195"/>
      <c r="UYW195"/>
      <c r="UYX195"/>
      <c r="UYY195"/>
      <c r="UYZ195"/>
      <c r="UZA195"/>
      <c r="UZB195"/>
      <c r="UZC195"/>
      <c r="UZD195"/>
      <c r="UZE195"/>
      <c r="UZF195"/>
      <c r="UZG195"/>
      <c r="UZH195"/>
      <c r="UZI195"/>
      <c r="UZJ195"/>
      <c r="UZK195"/>
      <c r="UZL195"/>
      <c r="UZM195"/>
      <c r="UZN195"/>
      <c r="UZO195"/>
      <c r="UZP195"/>
      <c r="UZQ195"/>
      <c r="UZR195"/>
      <c r="UZS195"/>
      <c r="UZT195"/>
      <c r="UZU195"/>
      <c r="UZV195"/>
      <c r="UZW195"/>
      <c r="UZX195"/>
      <c r="UZY195"/>
      <c r="UZZ195"/>
      <c r="VAA195"/>
      <c r="VAB195"/>
      <c r="VAC195"/>
      <c r="VAD195"/>
      <c r="VAE195"/>
      <c r="VAF195"/>
      <c r="VAG195"/>
      <c r="VAH195"/>
      <c r="VAI195"/>
      <c r="VAJ195"/>
      <c r="VAK195"/>
      <c r="VAL195"/>
      <c r="VAM195"/>
      <c r="VAN195"/>
      <c r="VAO195"/>
      <c r="VAP195"/>
      <c r="VAQ195"/>
      <c r="VAR195"/>
      <c r="VAS195"/>
      <c r="VAT195"/>
      <c r="VAU195"/>
      <c r="VAV195"/>
      <c r="VAW195"/>
      <c r="VAX195"/>
      <c r="VAY195"/>
      <c r="VAZ195"/>
      <c r="VBA195"/>
      <c r="VBB195"/>
      <c r="VBC195"/>
      <c r="VBD195"/>
      <c r="VBE195"/>
      <c r="VBF195"/>
      <c r="VBG195"/>
      <c r="VBH195"/>
      <c r="VBI195"/>
      <c r="VBJ195"/>
      <c r="VBK195"/>
      <c r="VBL195"/>
      <c r="VBM195"/>
      <c r="VBN195"/>
      <c r="VBO195"/>
      <c r="VBP195"/>
      <c r="VBQ195"/>
      <c r="VBR195"/>
      <c r="VBS195"/>
      <c r="VBT195"/>
      <c r="VBU195"/>
      <c r="VBV195"/>
      <c r="VBW195"/>
      <c r="VBX195"/>
      <c r="VBY195"/>
      <c r="VBZ195"/>
      <c r="VCA195"/>
      <c r="VCB195"/>
      <c r="VCC195"/>
      <c r="VCD195"/>
      <c r="VCE195"/>
      <c r="VCF195"/>
      <c r="VCG195"/>
      <c r="VCH195"/>
      <c r="VCI195"/>
      <c r="VCJ195"/>
      <c r="VCK195"/>
      <c r="VCL195"/>
      <c r="VCM195"/>
      <c r="VCN195"/>
      <c r="VCO195"/>
      <c r="VCP195"/>
      <c r="VCQ195"/>
      <c r="VCR195"/>
      <c r="VCS195"/>
      <c r="VCT195"/>
      <c r="VCU195"/>
      <c r="VCV195"/>
      <c r="VCW195"/>
      <c r="VCX195"/>
      <c r="VCY195"/>
      <c r="VCZ195"/>
      <c r="VDA195"/>
      <c r="VDB195"/>
      <c r="VDC195"/>
      <c r="VDD195"/>
      <c r="VDE195"/>
      <c r="VDF195"/>
      <c r="VDG195"/>
      <c r="VDH195"/>
      <c r="VDI195"/>
      <c r="VDJ195"/>
      <c r="VDK195"/>
      <c r="VDL195"/>
      <c r="VDM195"/>
      <c r="VDN195"/>
      <c r="VDO195"/>
      <c r="VDP195"/>
      <c r="VDQ195"/>
      <c r="VDR195"/>
      <c r="VDS195"/>
      <c r="VDT195"/>
      <c r="VDU195"/>
      <c r="VDV195"/>
      <c r="VDW195"/>
      <c r="VDX195"/>
      <c r="VDY195"/>
      <c r="VDZ195"/>
      <c r="VEA195"/>
      <c r="VEB195"/>
      <c r="VEC195"/>
      <c r="VED195"/>
      <c r="VEE195"/>
      <c r="VEF195"/>
      <c r="VEG195"/>
      <c r="VEH195"/>
      <c r="VEI195"/>
      <c r="VEJ195"/>
      <c r="VEK195"/>
      <c r="VEL195"/>
      <c r="VEM195"/>
      <c r="VEN195"/>
      <c r="VEO195"/>
      <c r="VEP195"/>
      <c r="VEQ195"/>
      <c r="VER195"/>
      <c r="VES195"/>
      <c r="VET195"/>
      <c r="VEU195"/>
      <c r="VEV195"/>
      <c r="VEW195"/>
      <c r="VEX195"/>
      <c r="VEY195"/>
      <c r="VEZ195"/>
      <c r="VFA195"/>
      <c r="VFB195"/>
      <c r="VFC195"/>
      <c r="VFD195"/>
      <c r="VFE195"/>
      <c r="VFF195"/>
      <c r="VFG195"/>
      <c r="VFH195"/>
      <c r="VFI195"/>
      <c r="VFJ195"/>
      <c r="VFK195"/>
      <c r="VFL195"/>
      <c r="VFM195"/>
      <c r="VFN195"/>
      <c r="VFO195"/>
      <c r="VFP195"/>
      <c r="VFQ195"/>
      <c r="VFR195"/>
      <c r="VFS195"/>
      <c r="VFT195"/>
      <c r="VFU195"/>
      <c r="VFV195"/>
      <c r="VFW195"/>
      <c r="VFX195"/>
      <c r="VFY195"/>
      <c r="VFZ195"/>
      <c r="VGA195"/>
      <c r="VGB195"/>
      <c r="VGC195"/>
      <c r="VGD195"/>
      <c r="VGE195"/>
      <c r="VGF195"/>
      <c r="VGG195"/>
      <c r="VGH195"/>
      <c r="VGI195"/>
      <c r="VGJ195"/>
      <c r="VGK195"/>
      <c r="VGL195"/>
      <c r="VGM195"/>
      <c r="VGN195"/>
      <c r="VGO195"/>
      <c r="VGP195"/>
      <c r="VGQ195"/>
      <c r="VGR195"/>
      <c r="VGS195"/>
      <c r="VGT195"/>
      <c r="VGU195"/>
      <c r="VGV195"/>
      <c r="VGW195"/>
      <c r="VGX195"/>
      <c r="VGY195"/>
      <c r="VGZ195"/>
      <c r="VHA195"/>
      <c r="VHB195"/>
      <c r="VHC195"/>
      <c r="VHD195"/>
      <c r="VHE195"/>
      <c r="VHF195"/>
      <c r="VHG195"/>
      <c r="VHH195"/>
      <c r="VHI195"/>
      <c r="VHJ195"/>
      <c r="VHK195"/>
      <c r="VHL195"/>
      <c r="VHM195"/>
      <c r="VHN195"/>
      <c r="VHO195"/>
      <c r="VHP195"/>
      <c r="VHQ195"/>
      <c r="VHR195"/>
      <c r="VHS195"/>
      <c r="VHT195"/>
      <c r="VHU195"/>
      <c r="VHV195"/>
      <c r="VHW195"/>
      <c r="VHX195"/>
      <c r="VHY195"/>
      <c r="VHZ195"/>
      <c r="VIA195"/>
      <c r="VIB195"/>
      <c r="VIC195"/>
      <c r="VID195"/>
      <c r="VIE195"/>
      <c r="VIF195"/>
      <c r="VIG195"/>
      <c r="VIH195"/>
      <c r="VII195"/>
      <c r="VIJ195"/>
      <c r="VIK195"/>
      <c r="VIL195"/>
      <c r="VIM195"/>
      <c r="VIN195"/>
      <c r="VIO195"/>
      <c r="VIP195"/>
      <c r="VIQ195"/>
      <c r="VIR195"/>
      <c r="VIS195"/>
      <c r="VIT195"/>
      <c r="VIU195"/>
      <c r="VIV195"/>
      <c r="VIW195"/>
      <c r="VIX195"/>
      <c r="VIY195"/>
      <c r="VIZ195"/>
      <c r="VJA195"/>
      <c r="VJB195"/>
      <c r="VJC195"/>
      <c r="VJD195"/>
      <c r="VJE195"/>
      <c r="VJF195"/>
      <c r="VJG195"/>
      <c r="VJH195"/>
      <c r="VJI195"/>
      <c r="VJJ195"/>
      <c r="VJK195"/>
      <c r="VJL195"/>
      <c r="VJM195"/>
      <c r="VJN195"/>
      <c r="VJO195"/>
      <c r="VJP195"/>
      <c r="VJQ195"/>
      <c r="VJR195"/>
      <c r="VJS195"/>
      <c r="VJT195"/>
      <c r="VJU195"/>
      <c r="VJV195"/>
      <c r="VJW195"/>
      <c r="VJX195"/>
      <c r="VJY195"/>
      <c r="VJZ195"/>
      <c r="VKA195"/>
      <c r="VKB195"/>
      <c r="VKC195"/>
      <c r="VKD195"/>
      <c r="VKE195"/>
      <c r="VKF195"/>
      <c r="VKG195"/>
      <c r="VKH195"/>
      <c r="VKI195"/>
      <c r="VKJ195"/>
      <c r="VKK195"/>
      <c r="VKL195"/>
      <c r="VKM195"/>
      <c r="VKN195"/>
      <c r="VKO195"/>
      <c r="VKP195"/>
      <c r="VKQ195"/>
      <c r="VKR195"/>
      <c r="VKS195"/>
      <c r="VKT195"/>
      <c r="VKU195"/>
      <c r="VKV195"/>
      <c r="VKW195"/>
      <c r="VKX195"/>
      <c r="VKY195"/>
      <c r="VKZ195"/>
      <c r="VLA195"/>
      <c r="VLB195"/>
      <c r="VLC195"/>
      <c r="VLD195"/>
      <c r="VLE195"/>
      <c r="VLF195"/>
      <c r="VLG195"/>
      <c r="VLH195"/>
      <c r="VLI195"/>
      <c r="VLJ195"/>
      <c r="VLK195"/>
      <c r="VLL195"/>
      <c r="VLM195"/>
      <c r="VLN195"/>
      <c r="VLO195"/>
      <c r="VLP195"/>
      <c r="VLQ195"/>
      <c r="VLR195"/>
      <c r="VLS195"/>
      <c r="VLT195"/>
      <c r="VLU195"/>
      <c r="VLV195"/>
      <c r="VLW195"/>
      <c r="VLX195"/>
      <c r="VLY195"/>
      <c r="VLZ195"/>
      <c r="VMA195"/>
      <c r="VMB195"/>
      <c r="VMC195"/>
      <c r="VMD195"/>
      <c r="VME195"/>
      <c r="VMF195"/>
      <c r="VMG195"/>
      <c r="VMH195"/>
      <c r="VMI195"/>
      <c r="VMJ195"/>
      <c r="VMK195"/>
      <c r="VML195"/>
      <c r="VMM195"/>
      <c r="VMN195"/>
      <c r="VMO195"/>
      <c r="VMP195"/>
      <c r="VMQ195"/>
      <c r="VMR195"/>
      <c r="VMS195"/>
      <c r="VMT195"/>
      <c r="VMU195"/>
      <c r="VMV195"/>
      <c r="VMW195"/>
      <c r="VMX195"/>
      <c r="VMY195"/>
      <c r="VMZ195"/>
      <c r="VNA195"/>
      <c r="VNB195"/>
      <c r="VNC195"/>
      <c r="VND195"/>
      <c r="VNE195"/>
      <c r="VNF195"/>
      <c r="VNG195"/>
      <c r="VNH195"/>
      <c r="VNI195"/>
      <c r="VNJ195"/>
      <c r="VNK195"/>
      <c r="VNL195"/>
      <c r="VNM195"/>
      <c r="VNN195"/>
      <c r="VNO195"/>
      <c r="VNP195"/>
      <c r="VNQ195"/>
      <c r="VNR195"/>
      <c r="VNS195"/>
      <c r="VNT195"/>
      <c r="VNU195"/>
      <c r="VNV195"/>
      <c r="VNW195"/>
      <c r="VNX195"/>
      <c r="VNY195"/>
      <c r="VNZ195"/>
      <c r="VOA195"/>
      <c r="VOB195"/>
      <c r="VOC195"/>
      <c r="VOD195"/>
      <c r="VOE195"/>
      <c r="VOF195"/>
      <c r="VOG195"/>
      <c r="VOH195"/>
      <c r="VOI195"/>
      <c r="VOJ195"/>
      <c r="VOK195"/>
      <c r="VOL195"/>
      <c r="VOM195"/>
      <c r="VON195"/>
      <c r="VOO195"/>
      <c r="VOP195"/>
      <c r="VOQ195"/>
      <c r="VOR195"/>
      <c r="VOS195"/>
      <c r="VOT195"/>
      <c r="VOU195"/>
      <c r="VOV195"/>
      <c r="VOW195"/>
      <c r="VOX195"/>
      <c r="VOY195"/>
      <c r="VOZ195"/>
      <c r="VPA195"/>
      <c r="VPB195"/>
      <c r="VPC195"/>
      <c r="VPD195"/>
      <c r="VPE195"/>
      <c r="VPF195"/>
      <c r="VPG195"/>
      <c r="VPH195"/>
      <c r="VPI195"/>
      <c r="VPJ195"/>
      <c r="VPK195"/>
      <c r="VPL195"/>
      <c r="VPM195"/>
      <c r="VPN195"/>
      <c r="VPO195"/>
      <c r="VPP195"/>
      <c r="VPQ195"/>
      <c r="VPR195"/>
      <c r="VPS195"/>
      <c r="VPT195"/>
      <c r="VPU195"/>
      <c r="VPV195"/>
      <c r="VPW195"/>
      <c r="VPX195"/>
      <c r="VPY195"/>
      <c r="VPZ195"/>
      <c r="VQA195"/>
      <c r="VQB195"/>
      <c r="VQC195"/>
      <c r="VQD195"/>
      <c r="VQE195"/>
      <c r="VQF195"/>
      <c r="VQG195"/>
      <c r="VQH195"/>
      <c r="VQI195"/>
      <c r="VQJ195"/>
      <c r="VQK195"/>
      <c r="VQL195"/>
      <c r="VQM195"/>
      <c r="VQN195"/>
      <c r="VQO195"/>
      <c r="VQP195"/>
      <c r="VQQ195"/>
      <c r="VQR195"/>
      <c r="VQS195"/>
      <c r="VQT195"/>
      <c r="VQU195"/>
      <c r="VQV195"/>
      <c r="VQW195"/>
      <c r="VQX195"/>
      <c r="VQY195"/>
      <c r="VQZ195"/>
      <c r="VRA195"/>
      <c r="VRB195"/>
      <c r="VRC195"/>
      <c r="VRD195"/>
      <c r="VRE195"/>
      <c r="VRF195"/>
      <c r="VRG195"/>
      <c r="VRH195"/>
      <c r="VRI195"/>
      <c r="VRJ195"/>
      <c r="VRK195"/>
      <c r="VRL195"/>
      <c r="VRM195"/>
      <c r="VRN195"/>
      <c r="VRO195"/>
      <c r="VRP195"/>
      <c r="VRQ195"/>
      <c r="VRR195"/>
      <c r="VRS195"/>
      <c r="VRT195"/>
      <c r="VRU195"/>
      <c r="VRV195"/>
      <c r="VRW195"/>
      <c r="VRX195"/>
      <c r="VRY195"/>
      <c r="VRZ195"/>
      <c r="VSA195"/>
      <c r="VSB195"/>
      <c r="VSC195"/>
      <c r="VSD195"/>
      <c r="VSE195"/>
      <c r="VSF195"/>
      <c r="VSG195"/>
      <c r="VSH195"/>
      <c r="VSI195"/>
      <c r="VSJ195"/>
      <c r="VSK195"/>
      <c r="VSL195"/>
      <c r="VSM195"/>
      <c r="VSN195"/>
      <c r="VSO195"/>
      <c r="VSP195"/>
      <c r="VSQ195"/>
      <c r="VSR195"/>
      <c r="VSS195"/>
      <c r="VST195"/>
      <c r="VSU195"/>
      <c r="VSV195"/>
      <c r="VSW195"/>
      <c r="VSX195"/>
      <c r="VSY195"/>
      <c r="VSZ195"/>
      <c r="VTA195"/>
      <c r="VTB195"/>
      <c r="VTC195"/>
      <c r="VTD195"/>
      <c r="VTE195"/>
      <c r="VTF195"/>
      <c r="VTG195"/>
      <c r="VTH195"/>
      <c r="VTI195"/>
      <c r="VTJ195"/>
      <c r="VTK195"/>
      <c r="VTL195"/>
      <c r="VTM195"/>
      <c r="VTN195"/>
      <c r="VTO195"/>
      <c r="VTP195"/>
      <c r="VTQ195"/>
      <c r="VTR195"/>
      <c r="VTS195"/>
      <c r="VTT195"/>
      <c r="VTU195"/>
      <c r="VTV195"/>
      <c r="VTW195"/>
      <c r="VTX195"/>
      <c r="VTY195"/>
      <c r="VTZ195"/>
      <c r="VUA195"/>
      <c r="VUB195"/>
      <c r="VUC195"/>
      <c r="VUD195"/>
      <c r="VUE195"/>
      <c r="VUF195"/>
      <c r="VUG195"/>
      <c r="VUH195"/>
      <c r="VUI195"/>
      <c r="VUJ195"/>
      <c r="VUK195"/>
      <c r="VUL195"/>
      <c r="VUM195"/>
      <c r="VUN195"/>
      <c r="VUO195"/>
      <c r="VUP195"/>
      <c r="VUQ195"/>
      <c r="VUR195"/>
      <c r="VUS195"/>
      <c r="VUT195"/>
      <c r="VUU195"/>
      <c r="VUV195"/>
      <c r="VUW195"/>
      <c r="VUX195"/>
      <c r="VUY195"/>
      <c r="VUZ195"/>
      <c r="VVA195"/>
      <c r="VVB195"/>
      <c r="VVC195"/>
      <c r="VVD195"/>
      <c r="VVE195"/>
      <c r="VVF195"/>
      <c r="VVG195"/>
      <c r="VVH195"/>
      <c r="VVI195"/>
      <c r="VVJ195"/>
      <c r="VVK195"/>
      <c r="VVL195"/>
      <c r="VVM195"/>
      <c r="VVN195"/>
      <c r="VVO195"/>
      <c r="VVP195"/>
      <c r="VVQ195"/>
      <c r="VVR195"/>
      <c r="VVS195"/>
      <c r="VVT195"/>
      <c r="VVU195"/>
      <c r="VVV195"/>
      <c r="VVW195"/>
      <c r="VVX195"/>
      <c r="VVY195"/>
      <c r="VVZ195"/>
      <c r="VWA195"/>
      <c r="VWB195"/>
      <c r="VWC195"/>
      <c r="VWD195"/>
      <c r="VWE195"/>
      <c r="VWF195"/>
      <c r="VWG195"/>
      <c r="VWH195"/>
      <c r="VWI195"/>
      <c r="VWJ195"/>
      <c r="VWK195"/>
      <c r="VWL195"/>
      <c r="VWM195"/>
      <c r="VWN195"/>
      <c r="VWO195"/>
      <c r="VWP195"/>
      <c r="VWQ195"/>
      <c r="VWR195"/>
      <c r="VWS195"/>
      <c r="VWT195"/>
      <c r="VWU195"/>
      <c r="VWV195"/>
      <c r="VWW195"/>
      <c r="VWX195"/>
      <c r="VWY195"/>
      <c r="VWZ195"/>
      <c r="VXA195"/>
      <c r="VXB195"/>
      <c r="VXC195"/>
      <c r="VXD195"/>
      <c r="VXE195"/>
      <c r="VXF195"/>
      <c r="VXG195"/>
      <c r="VXH195"/>
      <c r="VXI195"/>
      <c r="VXJ195"/>
      <c r="VXK195"/>
      <c r="VXL195"/>
      <c r="VXM195"/>
      <c r="VXN195"/>
      <c r="VXO195"/>
      <c r="VXP195"/>
      <c r="VXQ195"/>
      <c r="VXR195"/>
      <c r="VXS195"/>
      <c r="VXT195"/>
      <c r="VXU195"/>
      <c r="VXV195"/>
      <c r="VXW195"/>
      <c r="VXX195"/>
      <c r="VXY195"/>
      <c r="VXZ195"/>
      <c r="VYA195"/>
      <c r="VYB195"/>
      <c r="VYC195"/>
      <c r="VYD195"/>
      <c r="VYE195"/>
      <c r="VYF195"/>
      <c r="VYG195"/>
      <c r="VYH195"/>
      <c r="VYI195"/>
      <c r="VYJ195"/>
      <c r="VYK195"/>
      <c r="VYL195"/>
      <c r="VYM195"/>
      <c r="VYN195"/>
      <c r="VYO195"/>
      <c r="VYP195"/>
      <c r="VYQ195"/>
      <c r="VYR195"/>
      <c r="VYS195"/>
      <c r="VYT195"/>
      <c r="VYU195"/>
      <c r="VYV195"/>
      <c r="VYW195"/>
      <c r="VYX195"/>
      <c r="VYY195"/>
      <c r="VYZ195"/>
      <c r="VZA195"/>
      <c r="VZB195"/>
      <c r="VZC195"/>
      <c r="VZD195"/>
      <c r="VZE195"/>
      <c r="VZF195"/>
      <c r="VZG195"/>
      <c r="VZH195"/>
      <c r="VZI195"/>
      <c r="VZJ195"/>
      <c r="VZK195"/>
      <c r="VZL195"/>
      <c r="VZM195"/>
      <c r="VZN195"/>
      <c r="VZO195"/>
      <c r="VZP195"/>
      <c r="VZQ195"/>
      <c r="VZR195"/>
      <c r="VZS195"/>
      <c r="VZT195"/>
      <c r="VZU195"/>
      <c r="VZV195"/>
      <c r="VZW195"/>
      <c r="VZX195"/>
      <c r="VZY195"/>
      <c r="VZZ195"/>
      <c r="WAA195"/>
      <c r="WAB195"/>
      <c r="WAC195"/>
      <c r="WAD195"/>
      <c r="WAE195"/>
      <c r="WAF195"/>
      <c r="WAG195"/>
      <c r="WAH195"/>
      <c r="WAI195"/>
      <c r="WAJ195"/>
      <c r="WAK195"/>
      <c r="WAL195"/>
      <c r="WAM195"/>
      <c r="WAN195"/>
      <c r="WAO195"/>
      <c r="WAP195"/>
      <c r="WAQ195"/>
      <c r="WAR195"/>
      <c r="WAS195"/>
      <c r="WAT195"/>
      <c r="WAU195"/>
      <c r="WAV195"/>
      <c r="WAW195"/>
      <c r="WAX195"/>
      <c r="WAY195"/>
      <c r="WAZ195"/>
      <c r="WBA195"/>
      <c r="WBB195"/>
      <c r="WBC195"/>
      <c r="WBD195"/>
      <c r="WBE195"/>
      <c r="WBF195"/>
      <c r="WBG195"/>
      <c r="WBH195"/>
      <c r="WBI195"/>
      <c r="WBJ195"/>
      <c r="WBK195"/>
      <c r="WBL195"/>
      <c r="WBM195"/>
      <c r="WBN195"/>
      <c r="WBO195"/>
      <c r="WBP195"/>
      <c r="WBQ195"/>
      <c r="WBR195"/>
      <c r="WBS195"/>
      <c r="WBT195"/>
      <c r="WBU195"/>
      <c r="WBV195"/>
      <c r="WBW195"/>
      <c r="WBX195"/>
      <c r="WBY195"/>
      <c r="WBZ195"/>
      <c r="WCA195"/>
      <c r="WCB195"/>
      <c r="WCC195"/>
      <c r="WCD195"/>
      <c r="WCE195"/>
      <c r="WCF195"/>
      <c r="WCG195"/>
      <c r="WCH195"/>
      <c r="WCI195"/>
      <c r="WCJ195"/>
      <c r="WCK195"/>
      <c r="WCL195"/>
      <c r="WCM195"/>
      <c r="WCN195"/>
      <c r="WCO195"/>
      <c r="WCP195"/>
      <c r="WCQ195"/>
      <c r="WCR195"/>
      <c r="WCS195"/>
      <c r="WCT195"/>
      <c r="WCU195"/>
      <c r="WCV195"/>
      <c r="WCW195"/>
      <c r="WCX195"/>
      <c r="WCY195"/>
      <c r="WCZ195"/>
      <c r="WDA195"/>
      <c r="WDB195"/>
      <c r="WDC195"/>
      <c r="WDD195"/>
      <c r="WDE195"/>
      <c r="WDF195"/>
      <c r="WDG195"/>
      <c r="WDH195"/>
      <c r="WDI195"/>
      <c r="WDJ195"/>
      <c r="WDK195"/>
      <c r="WDL195"/>
      <c r="WDM195"/>
      <c r="WDN195"/>
      <c r="WDO195"/>
      <c r="WDP195"/>
      <c r="WDQ195"/>
      <c r="WDR195"/>
      <c r="WDS195"/>
      <c r="WDT195"/>
      <c r="WDU195"/>
      <c r="WDV195"/>
      <c r="WDW195"/>
      <c r="WDX195"/>
      <c r="WDY195"/>
      <c r="WDZ195"/>
      <c r="WEA195"/>
      <c r="WEB195"/>
      <c r="WEC195"/>
      <c r="WED195"/>
      <c r="WEE195"/>
      <c r="WEF195"/>
      <c r="WEG195"/>
      <c r="WEH195"/>
      <c r="WEI195"/>
      <c r="WEJ195"/>
      <c r="WEK195"/>
      <c r="WEL195"/>
      <c r="WEM195"/>
      <c r="WEN195"/>
      <c r="WEO195"/>
      <c r="WEP195"/>
      <c r="WEQ195"/>
      <c r="WER195"/>
      <c r="WES195"/>
      <c r="WET195"/>
      <c r="WEU195"/>
      <c r="WEV195"/>
      <c r="WEW195"/>
      <c r="WEX195"/>
      <c r="WEY195"/>
      <c r="WEZ195"/>
      <c r="WFA195"/>
      <c r="WFB195"/>
      <c r="WFC195"/>
      <c r="WFD195"/>
      <c r="WFE195"/>
      <c r="WFF195"/>
      <c r="WFG195"/>
      <c r="WFH195"/>
      <c r="WFI195"/>
      <c r="WFJ195"/>
      <c r="WFK195"/>
      <c r="WFL195"/>
      <c r="WFM195"/>
      <c r="WFN195"/>
      <c r="WFO195"/>
      <c r="WFP195"/>
      <c r="WFQ195"/>
      <c r="WFR195"/>
      <c r="WFS195"/>
      <c r="WFT195"/>
      <c r="WFU195"/>
      <c r="WFV195"/>
      <c r="WFW195"/>
      <c r="WFX195"/>
      <c r="WFY195"/>
      <c r="WFZ195"/>
      <c r="WGA195"/>
      <c r="WGB195"/>
      <c r="WGC195"/>
      <c r="WGD195"/>
      <c r="WGE195"/>
      <c r="WGF195"/>
      <c r="WGG195"/>
      <c r="WGH195"/>
      <c r="WGI195"/>
      <c r="WGJ195"/>
      <c r="WGK195"/>
      <c r="WGL195"/>
      <c r="WGM195"/>
      <c r="WGN195"/>
      <c r="WGO195"/>
      <c r="WGP195"/>
      <c r="WGQ195"/>
      <c r="WGR195"/>
      <c r="WGS195"/>
      <c r="WGT195"/>
      <c r="WGU195"/>
      <c r="WGV195"/>
      <c r="WGW195"/>
      <c r="WGX195"/>
      <c r="WGY195"/>
      <c r="WGZ195"/>
      <c r="WHA195"/>
      <c r="WHB195"/>
      <c r="WHC195"/>
      <c r="WHD195"/>
      <c r="WHE195"/>
      <c r="WHF195"/>
      <c r="WHG195"/>
      <c r="WHH195"/>
      <c r="WHI195"/>
      <c r="WHJ195"/>
      <c r="WHK195"/>
      <c r="WHL195"/>
      <c r="WHM195"/>
      <c r="WHN195"/>
      <c r="WHO195"/>
      <c r="WHP195"/>
      <c r="WHQ195"/>
      <c r="WHR195"/>
      <c r="WHS195"/>
      <c r="WHT195"/>
      <c r="WHU195"/>
      <c r="WHV195"/>
      <c r="WHW195"/>
      <c r="WHX195"/>
      <c r="WHY195"/>
      <c r="WHZ195"/>
      <c r="WIA195"/>
      <c r="WIB195"/>
      <c r="WIC195"/>
      <c r="WID195"/>
      <c r="WIE195"/>
      <c r="WIF195"/>
      <c r="WIG195"/>
      <c r="WIH195"/>
      <c r="WII195"/>
      <c r="WIJ195"/>
      <c r="WIK195"/>
      <c r="WIL195"/>
      <c r="WIM195"/>
      <c r="WIN195"/>
      <c r="WIO195"/>
      <c r="WIP195"/>
      <c r="WIQ195"/>
      <c r="WIR195"/>
      <c r="WIS195"/>
      <c r="WIT195"/>
      <c r="WIU195"/>
      <c r="WIV195"/>
      <c r="WIW195"/>
      <c r="WIX195"/>
      <c r="WIY195"/>
      <c r="WIZ195"/>
      <c r="WJA195"/>
      <c r="WJB195"/>
      <c r="WJC195"/>
      <c r="WJD195"/>
      <c r="WJE195"/>
      <c r="WJF195"/>
      <c r="WJG195"/>
      <c r="WJH195"/>
      <c r="WJI195"/>
      <c r="WJJ195"/>
      <c r="WJK195"/>
      <c r="WJL195"/>
      <c r="WJM195"/>
      <c r="WJN195"/>
      <c r="WJO195"/>
      <c r="WJP195"/>
      <c r="WJQ195"/>
      <c r="WJR195"/>
      <c r="WJS195"/>
      <c r="WJT195"/>
      <c r="WJU195"/>
      <c r="WJV195"/>
      <c r="WJW195"/>
      <c r="WJX195"/>
      <c r="WJY195"/>
      <c r="WJZ195"/>
      <c r="WKA195"/>
      <c r="WKB195"/>
      <c r="WKC195"/>
      <c r="WKD195"/>
      <c r="WKE195"/>
      <c r="WKF195"/>
      <c r="WKG195"/>
      <c r="WKH195"/>
      <c r="WKI195"/>
      <c r="WKJ195"/>
      <c r="WKK195"/>
      <c r="WKL195"/>
      <c r="WKM195"/>
      <c r="WKN195"/>
      <c r="WKO195"/>
      <c r="WKP195"/>
      <c r="WKQ195"/>
      <c r="WKR195"/>
      <c r="WKS195"/>
      <c r="WKT195"/>
      <c r="WKU195"/>
      <c r="WKV195"/>
      <c r="WKW195"/>
      <c r="WKX195"/>
      <c r="WKY195"/>
      <c r="WKZ195"/>
      <c r="WLA195"/>
      <c r="WLB195"/>
      <c r="WLC195"/>
      <c r="WLD195"/>
      <c r="WLE195"/>
      <c r="WLF195"/>
      <c r="WLG195"/>
      <c r="WLH195"/>
      <c r="WLI195"/>
      <c r="WLJ195"/>
      <c r="WLK195"/>
      <c r="WLL195"/>
      <c r="WLM195"/>
      <c r="WLN195"/>
      <c r="WLO195"/>
      <c r="WLP195"/>
      <c r="WLQ195"/>
      <c r="WLR195"/>
      <c r="WLS195"/>
      <c r="WLT195"/>
      <c r="WLU195"/>
      <c r="WLV195"/>
      <c r="WLW195"/>
      <c r="WLX195"/>
      <c r="WLY195"/>
      <c r="WLZ195"/>
      <c r="WMA195"/>
      <c r="WMB195"/>
      <c r="WMC195"/>
      <c r="WMD195"/>
      <c r="WME195"/>
      <c r="WMF195"/>
      <c r="WMG195"/>
      <c r="WMH195"/>
      <c r="WMI195"/>
      <c r="WMJ195"/>
      <c r="WMK195"/>
      <c r="WML195"/>
      <c r="WMM195"/>
      <c r="WMN195"/>
      <c r="WMO195"/>
      <c r="WMP195"/>
      <c r="WMQ195"/>
      <c r="WMR195"/>
      <c r="WMS195"/>
      <c r="WMT195"/>
      <c r="WMU195"/>
      <c r="WMV195"/>
      <c r="WMW195"/>
      <c r="WMX195"/>
      <c r="WMY195"/>
      <c r="WMZ195"/>
      <c r="WNA195"/>
      <c r="WNB195"/>
      <c r="WNC195"/>
      <c r="WND195"/>
      <c r="WNE195"/>
      <c r="WNF195"/>
      <c r="WNG195"/>
      <c r="WNH195"/>
      <c r="WNI195"/>
      <c r="WNJ195"/>
      <c r="WNK195"/>
      <c r="WNL195"/>
      <c r="WNM195"/>
      <c r="WNN195"/>
      <c r="WNO195"/>
      <c r="WNP195"/>
      <c r="WNQ195"/>
      <c r="WNR195"/>
      <c r="WNS195"/>
      <c r="WNT195"/>
      <c r="WNU195"/>
      <c r="WNV195"/>
      <c r="WNW195"/>
      <c r="WNX195"/>
      <c r="WNY195"/>
      <c r="WNZ195"/>
      <c r="WOA195"/>
      <c r="WOB195"/>
      <c r="WOC195"/>
      <c r="WOD195"/>
      <c r="WOE195"/>
      <c r="WOF195"/>
      <c r="WOG195"/>
      <c r="WOH195"/>
      <c r="WOI195"/>
      <c r="WOJ195"/>
      <c r="WOK195"/>
      <c r="WOL195"/>
      <c r="WOM195"/>
      <c r="WON195"/>
      <c r="WOO195"/>
      <c r="WOP195"/>
      <c r="WOQ195"/>
      <c r="WOR195"/>
      <c r="WOS195"/>
      <c r="WOT195"/>
      <c r="WOU195"/>
      <c r="WOV195"/>
      <c r="WOW195"/>
      <c r="WOX195"/>
      <c r="WOY195"/>
      <c r="WOZ195"/>
      <c r="WPA195"/>
      <c r="WPB195"/>
      <c r="WPC195"/>
      <c r="WPD195"/>
      <c r="WPE195"/>
      <c r="WPF195"/>
      <c r="WPG195"/>
      <c r="WPH195"/>
      <c r="WPI195"/>
      <c r="WPJ195"/>
      <c r="WPK195"/>
      <c r="WPL195"/>
      <c r="WPM195"/>
      <c r="WPN195"/>
      <c r="WPO195"/>
      <c r="WPP195"/>
      <c r="WPQ195"/>
      <c r="WPR195"/>
      <c r="WPS195"/>
      <c r="WPT195"/>
      <c r="WPU195"/>
      <c r="WPV195"/>
      <c r="WPW195"/>
      <c r="WPX195"/>
      <c r="WPY195"/>
      <c r="WPZ195"/>
      <c r="WQA195"/>
      <c r="WQB195"/>
      <c r="WQC195"/>
      <c r="WQD195"/>
      <c r="WQE195"/>
      <c r="WQF195"/>
      <c r="WQG195"/>
      <c r="WQH195"/>
      <c r="WQI195"/>
      <c r="WQJ195"/>
      <c r="WQK195"/>
      <c r="WQL195"/>
      <c r="WQM195"/>
      <c r="WQN195"/>
      <c r="WQO195"/>
      <c r="WQP195"/>
      <c r="WQQ195"/>
      <c r="WQR195"/>
      <c r="WQS195"/>
      <c r="WQT195"/>
      <c r="WQU195"/>
      <c r="WQV195"/>
      <c r="WQW195"/>
      <c r="WQX195"/>
      <c r="WQY195"/>
      <c r="WQZ195"/>
      <c r="WRA195"/>
      <c r="WRB195"/>
      <c r="WRC195"/>
      <c r="WRD195"/>
      <c r="WRE195"/>
      <c r="WRF195"/>
      <c r="WRG195"/>
      <c r="WRH195"/>
      <c r="WRI195"/>
      <c r="WRJ195"/>
      <c r="WRK195"/>
      <c r="WRL195"/>
      <c r="WRM195"/>
      <c r="WRN195"/>
      <c r="WRO195"/>
      <c r="WRP195"/>
      <c r="WRQ195"/>
      <c r="WRR195"/>
      <c r="WRS195"/>
      <c r="WRT195"/>
      <c r="WRU195"/>
      <c r="WRV195"/>
      <c r="WRW195"/>
      <c r="WRX195"/>
      <c r="WRY195"/>
      <c r="WRZ195"/>
      <c r="WSA195"/>
      <c r="WSB195"/>
      <c r="WSC195"/>
      <c r="WSD195"/>
      <c r="WSE195"/>
      <c r="WSF195"/>
      <c r="WSG195"/>
      <c r="WSH195"/>
      <c r="WSI195"/>
      <c r="WSJ195"/>
      <c r="WSK195"/>
      <c r="WSL195"/>
      <c r="WSM195"/>
      <c r="WSN195"/>
      <c r="WSO195"/>
      <c r="WSP195"/>
      <c r="WSQ195"/>
      <c r="WSR195"/>
      <c r="WSS195"/>
      <c r="WST195"/>
      <c r="WSU195"/>
      <c r="WSV195"/>
      <c r="WSW195"/>
      <c r="WSX195"/>
      <c r="WSY195"/>
      <c r="WSZ195"/>
      <c r="WTA195"/>
      <c r="WTB195"/>
      <c r="WTC195"/>
      <c r="WTD195"/>
      <c r="WTE195"/>
      <c r="WTF195"/>
      <c r="WTG195"/>
      <c r="WTH195"/>
      <c r="WTI195"/>
      <c r="WTJ195"/>
      <c r="WTK195"/>
      <c r="WTL195"/>
      <c r="WTM195"/>
      <c r="WTN195"/>
      <c r="WTO195"/>
      <c r="WTP195"/>
      <c r="WTQ195"/>
      <c r="WTR195"/>
      <c r="WTS195"/>
      <c r="WTT195"/>
      <c r="WTU195"/>
      <c r="WTV195"/>
      <c r="WTW195"/>
      <c r="WTX195"/>
      <c r="WTY195"/>
      <c r="WTZ195"/>
      <c r="WUA195"/>
      <c r="WUB195"/>
      <c r="WUC195"/>
      <c r="WUD195"/>
      <c r="WUE195"/>
      <c r="WUF195"/>
      <c r="WUG195"/>
      <c r="WUH195"/>
      <c r="WUI195"/>
      <c r="WUJ195"/>
      <c r="WUK195"/>
      <c r="WUL195"/>
      <c r="WUM195"/>
      <c r="WUN195"/>
      <c r="WUO195"/>
      <c r="WUP195"/>
      <c r="WUQ195"/>
      <c r="WUR195"/>
      <c r="WUS195"/>
      <c r="WUT195"/>
      <c r="WUU195"/>
      <c r="WUV195"/>
      <c r="WUW195"/>
      <c r="WUX195"/>
      <c r="WUY195"/>
      <c r="WUZ195"/>
      <c r="WVA195"/>
      <c r="WVB195"/>
      <c r="WVC195"/>
      <c r="WVD195"/>
      <c r="WVE195"/>
      <c r="WVF195"/>
      <c r="WVG195"/>
      <c r="WVH195"/>
      <c r="WVI195"/>
      <c r="WVJ195"/>
      <c r="WVK195"/>
      <c r="WVL195"/>
      <c r="WVM195"/>
      <c r="WVN195"/>
      <c r="WVO195"/>
      <c r="WVP195"/>
      <c r="WVQ195"/>
      <c r="WVR195"/>
      <c r="WVS195"/>
      <c r="WVT195"/>
      <c r="WVU195"/>
      <c r="WVV195"/>
      <c r="WVW195"/>
      <c r="WVX195"/>
      <c r="WVY195"/>
      <c r="WVZ195"/>
      <c r="WWA195"/>
      <c r="WWB195"/>
      <c r="WWC195"/>
      <c r="WWD195"/>
      <c r="WWE195"/>
      <c r="WWF195"/>
      <c r="WWG195"/>
      <c r="WWH195"/>
      <c r="WWI195"/>
      <c r="WWJ195"/>
      <c r="WWK195"/>
      <c r="WWL195"/>
      <c r="WWM195"/>
      <c r="WWN195"/>
      <c r="WWO195"/>
      <c r="WWP195"/>
      <c r="WWQ195"/>
      <c r="WWR195"/>
      <c r="WWS195"/>
      <c r="WWT195"/>
      <c r="WWU195"/>
      <c r="WWV195"/>
      <c r="WWW195"/>
      <c r="WWX195"/>
      <c r="WWY195"/>
      <c r="WWZ195"/>
      <c r="WXA195"/>
      <c r="WXB195"/>
      <c r="WXC195"/>
      <c r="WXD195"/>
      <c r="WXE195"/>
      <c r="WXF195"/>
      <c r="WXG195"/>
      <c r="WXH195"/>
      <c r="WXI195"/>
      <c r="WXJ195"/>
      <c r="WXK195"/>
      <c r="WXL195"/>
      <c r="WXM195"/>
      <c r="WXN195"/>
      <c r="WXO195"/>
      <c r="WXP195"/>
      <c r="WXQ195"/>
      <c r="WXR195"/>
      <c r="WXS195"/>
      <c r="WXT195"/>
      <c r="WXU195"/>
      <c r="WXV195"/>
      <c r="WXW195"/>
      <c r="WXX195"/>
      <c r="WXY195"/>
      <c r="WXZ195"/>
      <c r="WYA195"/>
      <c r="WYB195"/>
      <c r="WYC195"/>
      <c r="WYD195"/>
      <c r="WYE195"/>
      <c r="WYF195"/>
      <c r="WYG195"/>
      <c r="WYH195"/>
      <c r="WYI195"/>
      <c r="WYJ195"/>
      <c r="WYK195"/>
      <c r="WYL195"/>
      <c r="WYM195"/>
      <c r="WYN195"/>
      <c r="WYO195"/>
      <c r="WYP195"/>
      <c r="WYQ195"/>
      <c r="WYR195"/>
      <c r="WYS195"/>
      <c r="WYT195"/>
      <c r="WYU195"/>
      <c r="WYV195"/>
      <c r="WYW195"/>
      <c r="WYX195"/>
      <c r="WYY195"/>
      <c r="WYZ195"/>
      <c r="WZA195"/>
      <c r="WZB195"/>
      <c r="WZC195"/>
      <c r="WZD195"/>
      <c r="WZE195"/>
      <c r="WZF195"/>
      <c r="WZG195"/>
      <c r="WZH195"/>
      <c r="WZI195"/>
      <c r="WZJ195"/>
      <c r="WZK195"/>
      <c r="WZL195"/>
      <c r="WZM195"/>
      <c r="WZN195"/>
      <c r="WZO195"/>
      <c r="WZP195"/>
      <c r="WZQ195"/>
      <c r="WZR195"/>
      <c r="WZS195"/>
      <c r="WZT195"/>
      <c r="WZU195"/>
      <c r="WZV195"/>
      <c r="WZW195"/>
      <c r="WZX195"/>
      <c r="WZY195"/>
      <c r="WZZ195"/>
      <c r="XAA195"/>
      <c r="XAB195"/>
      <c r="XAC195"/>
      <c r="XAD195"/>
      <c r="XAE195"/>
      <c r="XAF195"/>
      <c r="XAG195"/>
      <c r="XAH195"/>
      <c r="XAI195"/>
      <c r="XAJ195"/>
      <c r="XAK195"/>
      <c r="XAL195"/>
      <c r="XAM195"/>
      <c r="XAN195"/>
      <c r="XAO195"/>
      <c r="XAP195"/>
      <c r="XAQ195"/>
      <c r="XAR195"/>
      <c r="XAS195"/>
      <c r="XAT195"/>
      <c r="XAU195"/>
      <c r="XAV195"/>
      <c r="XAW195"/>
      <c r="XAX195"/>
      <c r="XAY195"/>
      <c r="XAZ195"/>
      <c r="XBA195"/>
      <c r="XBB195"/>
      <c r="XBC195"/>
      <c r="XBD195"/>
      <c r="XBE195"/>
      <c r="XBF195"/>
      <c r="XBG195"/>
      <c r="XBH195"/>
      <c r="XBI195"/>
      <c r="XBJ195"/>
      <c r="XBK195"/>
      <c r="XBL195"/>
      <c r="XBM195"/>
      <c r="XBN195"/>
      <c r="XBO195"/>
      <c r="XBP195"/>
      <c r="XBQ195"/>
      <c r="XBR195"/>
      <c r="XBS195"/>
      <c r="XBT195"/>
      <c r="XBU195"/>
      <c r="XBV195"/>
      <c r="XBW195"/>
      <c r="XBX195"/>
      <c r="XBY195"/>
      <c r="XBZ195"/>
      <c r="XCA195"/>
      <c r="XCB195"/>
      <c r="XCC195"/>
      <c r="XCD195"/>
      <c r="XCE195"/>
      <c r="XCF195"/>
      <c r="XCG195"/>
      <c r="XCH195"/>
      <c r="XCI195"/>
      <c r="XCJ195"/>
      <c r="XCK195"/>
      <c r="XCL195"/>
      <c r="XCM195"/>
      <c r="XCN195"/>
      <c r="XCO195"/>
      <c r="XCP195"/>
      <c r="XCQ195"/>
      <c r="XCR195"/>
      <c r="XCS195"/>
      <c r="XCT195"/>
      <c r="XCU195"/>
      <c r="XCV195"/>
      <c r="XCW195"/>
      <c r="XCX195"/>
      <c r="XCY195"/>
      <c r="XCZ195"/>
      <c r="XDA195"/>
      <c r="XDB195"/>
      <c r="XDC195"/>
      <c r="XDD195"/>
      <c r="XDE195"/>
      <c r="XDF195"/>
      <c r="XDG195"/>
      <c r="XDH195"/>
      <c r="XDI195"/>
      <c r="XDJ195"/>
      <c r="XDK195"/>
      <c r="XDL195"/>
      <c r="XDM195"/>
      <c r="XDN195"/>
      <c r="XDO195"/>
      <c r="XDP195"/>
      <c r="XDQ195"/>
      <c r="XDR195"/>
      <c r="XDS195"/>
      <c r="XDT195"/>
      <c r="XDU195"/>
      <c r="XDV195"/>
      <c r="XDW195"/>
      <c r="XDX195"/>
      <c r="XDY195"/>
      <c r="XDZ195"/>
      <c r="XEA195"/>
      <c r="XEB195"/>
      <c r="XEC195"/>
      <c r="XED195"/>
    </row>
    <row r="196" spans="1:16358" x14ac:dyDescent="0.25">
      <c r="A196" s="165" t="s">
        <v>435</v>
      </c>
      <c r="B196" s="165"/>
    </row>
    <row r="197" spans="1:16358" s="114" customFormat="1" ht="11.25" x14ac:dyDescent="0.2">
      <c r="A197" s="164" t="s">
        <v>441</v>
      </c>
      <c r="B197" s="164"/>
      <c r="C197" s="164"/>
      <c r="D197" s="164"/>
      <c r="E197" s="164"/>
      <c r="F197" s="164"/>
      <c r="G197" s="164"/>
      <c r="H197" s="164"/>
    </row>
    <row r="198" spans="1:16358" s="114" customFormat="1" ht="24.75" customHeight="1" x14ac:dyDescent="0.25">
      <c r="A198" s="158" t="s">
        <v>442</v>
      </c>
      <c r="B198" s="159"/>
      <c r="C198" s="159"/>
      <c r="D198" s="159"/>
      <c r="E198" s="159"/>
      <c r="F198" s="159"/>
      <c r="G198" s="159"/>
      <c r="H198" s="159"/>
      <c r="I198" s="159"/>
      <c r="J198" s="159"/>
    </row>
    <row r="199" spans="1:16358" s="114" customFormat="1" x14ac:dyDescent="0.25">
      <c r="A199" s="118"/>
      <c r="B199" s="119"/>
      <c r="C199" s="119"/>
      <c r="D199" s="119"/>
      <c r="E199" s="119"/>
      <c r="F199" s="119"/>
      <c r="G199" s="119"/>
      <c r="H199" s="119"/>
      <c r="I199" s="119"/>
      <c r="J199" s="119"/>
    </row>
    <row r="200" spans="1:16358" s="114" customFormat="1" ht="11.25" x14ac:dyDescent="0.2">
      <c r="A200" s="153" t="s">
        <v>5</v>
      </c>
      <c r="B200" s="153"/>
    </row>
  </sheetData>
  <mergeCells count="41">
    <mergeCell ref="A2:B2"/>
    <mergeCell ref="A5:B5"/>
    <mergeCell ref="A197:H197"/>
    <mergeCell ref="A196:B196"/>
    <mergeCell ref="A150:C150"/>
    <mergeCell ref="A147:F147"/>
    <mergeCell ref="A200:B200"/>
    <mergeCell ref="A6:B6"/>
    <mergeCell ref="C6:G6"/>
    <mergeCell ref="A7:B7"/>
    <mergeCell ref="C7:G7"/>
    <mergeCell ref="A172:D172"/>
    <mergeCell ref="A198:J198"/>
    <mergeCell ref="A102:B102"/>
    <mergeCell ref="A124:D124"/>
    <mergeCell ref="A56:B56"/>
    <mergeCell ref="A78:D78"/>
    <mergeCell ref="A99:F99"/>
    <mergeCell ref="A10:B10"/>
    <mergeCell ref="A194:F194"/>
    <mergeCell ref="P54:V54"/>
    <mergeCell ref="P147:V147"/>
    <mergeCell ref="A148:F148"/>
    <mergeCell ref="K148:L148"/>
    <mergeCell ref="P148:V148"/>
    <mergeCell ref="K194:L194"/>
    <mergeCell ref="P194:V194"/>
    <mergeCell ref="A1:F1"/>
    <mergeCell ref="P1:V1"/>
    <mergeCell ref="A3:F3"/>
    <mergeCell ref="K3:L3"/>
    <mergeCell ref="P3:V3"/>
    <mergeCell ref="P99:V99"/>
    <mergeCell ref="A100:F100"/>
    <mergeCell ref="K100:L100"/>
    <mergeCell ref="P100:V100"/>
    <mergeCell ref="A32:D32"/>
    <mergeCell ref="A53:F53"/>
    <mergeCell ref="P53:V53"/>
    <mergeCell ref="A54:F54"/>
    <mergeCell ref="K54:L54"/>
  </mergeCells>
  <hyperlinks>
    <hyperlink ref="K3" display="Back to contents page "/>
    <hyperlink ref="K3:L3" location="Contents!A1" display="Back to contents page "/>
    <hyperlink ref="K54" display="Back to contents page "/>
    <hyperlink ref="K54:L54" location="Contents!A1" display="Back to contents page "/>
    <hyperlink ref="K100" display="Back to contents page "/>
    <hyperlink ref="K100:L100" location="Contents!A1" display="Back to contents page "/>
    <hyperlink ref="K148" display="Back to contents page "/>
    <hyperlink ref="K148:L148" location="Contents!A1" display="Back to contents page "/>
    <hyperlink ref="K194" display="Back to contents page "/>
    <hyperlink ref="K194:L194" location="Contents!A1" display="Back to contents page "/>
    <hyperlink ref="A6:B6" location="'South Lanarkshire'!A33" display="1. Total Fertility Rate (All persons)"/>
    <hyperlink ref="C6:G6" location="'South Lanarkshire'!A79" display="2. Standardised Mortality Ratio (All Persons)"/>
    <hyperlink ref="A7:B7" location="'South Lanarkshire'!A125" display="3. Life Expectancy (All Persons)"/>
    <hyperlink ref="C7:G7" location="'South Lanarkshire'!A17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List Box 1">
              <controlPr defaultSize="0" autoLine="0" autoPict="0">
                <anchor moveWithCells="1">
                  <from>
                    <xdr:col>1</xdr:col>
                    <xdr:colOff>9525</xdr:colOff>
                    <xdr:row>32</xdr:row>
                    <xdr:rowOff>0</xdr:rowOff>
                  </from>
                  <to>
                    <xdr:col>2</xdr:col>
                    <xdr:colOff>9525</xdr:colOff>
                    <xdr:row>51</xdr:row>
                    <xdr:rowOff>0</xdr:rowOff>
                  </to>
                </anchor>
              </controlPr>
            </control>
          </mc:Choice>
        </mc:AlternateContent>
        <mc:AlternateContent xmlns:mc="http://schemas.openxmlformats.org/markup-compatibility/2006">
          <mc:Choice Requires="x14">
            <control shapeId="66562" r:id="rId5" name="List Box 2">
              <controlPr defaultSize="0" autoLine="0" autoPict="0">
                <anchor moveWithCells="1">
                  <from>
                    <xdr:col>1</xdr:col>
                    <xdr:colOff>38100</xdr:colOff>
                    <xdr:row>78</xdr:row>
                    <xdr:rowOff>19050</xdr:rowOff>
                  </from>
                  <to>
                    <xdr:col>2</xdr:col>
                    <xdr:colOff>9525</xdr:colOff>
                    <xdr:row>96</xdr:row>
                    <xdr:rowOff>180975</xdr:rowOff>
                  </to>
                </anchor>
              </controlPr>
            </control>
          </mc:Choice>
        </mc:AlternateContent>
        <mc:AlternateContent xmlns:mc="http://schemas.openxmlformats.org/markup-compatibility/2006">
          <mc:Choice Requires="x14">
            <control shapeId="66563" r:id="rId6" name="List Box 3">
              <controlPr defaultSize="0" autoLine="0" autoPict="0">
                <anchor moveWithCells="1">
                  <from>
                    <xdr:col>1</xdr:col>
                    <xdr:colOff>38100</xdr:colOff>
                    <xdr:row>124</xdr:row>
                    <xdr:rowOff>57150</xdr:rowOff>
                  </from>
                  <to>
                    <xdr:col>2</xdr:col>
                    <xdr:colOff>28575</xdr:colOff>
                    <xdr:row>144</xdr:row>
                    <xdr:rowOff>114300</xdr:rowOff>
                  </to>
                </anchor>
              </controlPr>
            </control>
          </mc:Choice>
        </mc:AlternateContent>
        <mc:AlternateContent xmlns:mc="http://schemas.openxmlformats.org/markup-compatibility/2006">
          <mc:Choice Requires="x14">
            <control shapeId="66564" r:id="rId7" name="List Box 4">
              <controlPr defaultSize="0" autoLine="0" autoPict="0">
                <anchor moveWithCells="1">
                  <from>
                    <xdr:col>1</xdr:col>
                    <xdr:colOff>38100</xdr:colOff>
                    <xdr:row>172</xdr:row>
                    <xdr:rowOff>57150</xdr:rowOff>
                  </from>
                  <to>
                    <xdr:col>2</xdr:col>
                    <xdr:colOff>28575</xdr:colOff>
                    <xdr:row>192</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XED172"/>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33</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357</v>
      </c>
      <c r="C13" s="48">
        <v>1.6740626096725464</v>
      </c>
      <c r="D13" s="49">
        <v>1.6808038949966431</v>
      </c>
      <c r="E13" s="49">
        <v>1.6910121440887451</v>
      </c>
      <c r="F13" s="49">
        <v>1.7036558389663696</v>
      </c>
      <c r="G13" s="49">
        <v>1.7138619422912598</v>
      </c>
      <c r="H13" s="49">
        <v>1.7221449613571167</v>
      </c>
      <c r="I13" s="49">
        <v>1.727938175201416</v>
      </c>
      <c r="J13" s="50">
        <v>1.7324905395507812</v>
      </c>
      <c r="K13" s="50">
        <v>1.7372637987136841</v>
      </c>
      <c r="L13" s="50">
        <v>1.7419641017913818</v>
      </c>
      <c r="M13" s="50">
        <v>1.7476176023483276</v>
      </c>
      <c r="N13" s="50">
        <v>1.7544472217559814</v>
      </c>
      <c r="O13" s="50">
        <v>1.7611874341964722</v>
      </c>
      <c r="P13" s="50">
        <v>1.7679623365402222</v>
      </c>
      <c r="Q13" s="50">
        <v>1.7732195854187012</v>
      </c>
      <c r="R13" s="50">
        <v>1.7772606611251831</v>
      </c>
      <c r="S13" s="50">
        <v>1.7814722061157227</v>
      </c>
      <c r="T13" s="50">
        <v>1.7870196104049683</v>
      </c>
      <c r="U13" s="50">
        <v>1.7912204265594482</v>
      </c>
      <c r="V13" s="50">
        <v>1.7910221815109253</v>
      </c>
      <c r="W13" s="50">
        <v>1.7907264232635498</v>
      </c>
      <c r="X13" s="50">
        <v>1.7906111478805542</v>
      </c>
      <c r="Y13" s="50">
        <v>1.790651798248291</v>
      </c>
      <c r="Z13" s="50">
        <v>1.7908490896224976</v>
      </c>
      <c r="AA13" s="51">
        <v>1.7907803058624268</v>
      </c>
    </row>
    <row r="14" spans="1:27" x14ac:dyDescent="0.25">
      <c r="A14" s="19">
        <v>2</v>
      </c>
      <c r="B14" s="16" t="s">
        <v>358</v>
      </c>
      <c r="C14" s="48">
        <v>1.9982621669769287</v>
      </c>
      <c r="D14" s="49">
        <v>2.0063090324401855</v>
      </c>
      <c r="E14" s="49">
        <v>2.0184941291809082</v>
      </c>
      <c r="F14" s="49">
        <v>2.0335865020751953</v>
      </c>
      <c r="G14" s="49">
        <v>2.0457689762115479</v>
      </c>
      <c r="H14" s="49">
        <v>2.0556561946868896</v>
      </c>
      <c r="I14" s="49">
        <v>2.0625712871551514</v>
      </c>
      <c r="J14" s="50">
        <v>2.0680050849914551</v>
      </c>
      <c r="K14" s="50">
        <v>2.0737028121948242</v>
      </c>
      <c r="L14" s="50">
        <v>2.0793135166168213</v>
      </c>
      <c r="M14" s="50">
        <v>2.0860617160797119</v>
      </c>
      <c r="N14" s="50">
        <v>2.0942139625549316</v>
      </c>
      <c r="O14" s="50">
        <v>2.102259635925293</v>
      </c>
      <c r="P14" s="50">
        <v>2.1103465557098389</v>
      </c>
      <c r="Q14" s="50">
        <v>2.1166219711303711</v>
      </c>
      <c r="R14" s="50">
        <v>2.1214456558227539</v>
      </c>
      <c r="S14" s="50">
        <v>2.1264727115631104</v>
      </c>
      <c r="T14" s="50">
        <v>2.133094310760498</v>
      </c>
      <c r="U14" s="50">
        <v>2.1381087303161621</v>
      </c>
      <c r="V14" s="50">
        <v>2.1378722190856934</v>
      </c>
      <c r="W14" s="50">
        <v>2.1375191211700439</v>
      </c>
      <c r="X14" s="50">
        <v>2.1373815536499023</v>
      </c>
      <c r="Y14" s="50">
        <v>2.1374301910400391</v>
      </c>
      <c r="Z14" s="50">
        <v>2.1376655101776123</v>
      </c>
      <c r="AA14" s="51">
        <v>2.1375834941864014</v>
      </c>
    </row>
    <row r="15" spans="1:27" x14ac:dyDescent="0.25">
      <c r="A15" s="19">
        <v>3</v>
      </c>
      <c r="B15" s="16" t="s">
        <v>359</v>
      </c>
      <c r="C15" s="48">
        <v>1.5874513387680054</v>
      </c>
      <c r="D15" s="49">
        <v>1.5938438177108765</v>
      </c>
      <c r="E15" s="49">
        <v>1.6035239696502686</v>
      </c>
      <c r="F15" s="49">
        <v>1.6155134439468384</v>
      </c>
      <c r="G15" s="49">
        <v>1.6251914501190186</v>
      </c>
      <c r="H15" s="49">
        <v>1.63304603099823</v>
      </c>
      <c r="I15" s="49">
        <v>1.6385394334793091</v>
      </c>
      <c r="J15" s="50">
        <v>1.642856240272522</v>
      </c>
      <c r="K15" s="50">
        <v>1.6473826169967651</v>
      </c>
      <c r="L15" s="50">
        <v>1.6518397331237793</v>
      </c>
      <c r="M15" s="50">
        <v>1.6572006940841675</v>
      </c>
      <c r="N15" s="50">
        <v>1.6636769771575928</v>
      </c>
      <c r="O15" s="50">
        <v>1.6700685024261475</v>
      </c>
      <c r="P15" s="50">
        <v>1.6764928102493286</v>
      </c>
      <c r="Q15" s="50">
        <v>1.6814781427383423</v>
      </c>
      <c r="R15" s="50">
        <v>1.6853102445602417</v>
      </c>
      <c r="S15" s="50">
        <v>1.6893038749694824</v>
      </c>
      <c r="T15" s="50">
        <v>1.6945641040802002</v>
      </c>
      <c r="U15" s="50">
        <v>1.6985476016998291</v>
      </c>
      <c r="V15" s="50">
        <v>1.6983596086502075</v>
      </c>
      <c r="W15" s="50">
        <v>1.6980792284011841</v>
      </c>
      <c r="X15" s="50">
        <v>1.697969913482666</v>
      </c>
      <c r="Y15" s="50">
        <v>1.6980085372924805</v>
      </c>
      <c r="Z15" s="50">
        <v>1.6981955766677856</v>
      </c>
      <c r="AA15" s="51">
        <v>1.6981303691864014</v>
      </c>
    </row>
    <row r="16" spans="1:27" x14ac:dyDescent="0.25">
      <c r="A16" s="19">
        <v>4</v>
      </c>
      <c r="B16" s="16" t="s">
        <v>360</v>
      </c>
      <c r="C16" s="52">
        <v>1.7633452415466309</v>
      </c>
      <c r="D16" s="50">
        <v>1.7704459428787231</v>
      </c>
      <c r="E16" s="50">
        <v>1.7811987400054932</v>
      </c>
      <c r="F16" s="50">
        <v>1.7945166826248169</v>
      </c>
      <c r="G16" s="50">
        <v>1.8052670955657959</v>
      </c>
      <c r="H16" s="50">
        <v>1.813991904258728</v>
      </c>
      <c r="I16" s="50">
        <v>1.8200939893722534</v>
      </c>
      <c r="J16" s="50">
        <v>1.8248891830444336</v>
      </c>
      <c r="K16" s="50">
        <v>1.8299170732498169</v>
      </c>
      <c r="L16" s="50">
        <v>1.8348680734634399</v>
      </c>
      <c r="M16" s="50">
        <v>1.8408230543136597</v>
      </c>
      <c r="N16" s="50">
        <v>1.8480168581008911</v>
      </c>
      <c r="O16" s="50">
        <v>1.855116605758667</v>
      </c>
      <c r="P16" s="50">
        <v>1.8622528314590454</v>
      </c>
      <c r="Q16" s="50">
        <v>1.8677905797958374</v>
      </c>
      <c r="R16" s="50">
        <v>1.8720470666885376</v>
      </c>
      <c r="S16" s="50">
        <v>1.8764833211898804</v>
      </c>
      <c r="T16" s="50">
        <v>1.8823264837265015</v>
      </c>
      <c r="U16" s="50">
        <v>1.8867512941360474</v>
      </c>
      <c r="V16" s="50">
        <v>1.8865424394607544</v>
      </c>
      <c r="W16" s="50">
        <v>1.8862310647964478</v>
      </c>
      <c r="X16" s="50">
        <v>1.8861095905303955</v>
      </c>
      <c r="Y16" s="50">
        <v>1.8861523866653442</v>
      </c>
      <c r="Z16" s="50">
        <v>1.8863601684570313</v>
      </c>
      <c r="AA16" s="51">
        <v>1.8862876892089844</v>
      </c>
    </row>
    <row r="17" spans="1:27" x14ac:dyDescent="0.25">
      <c r="A17" s="19">
        <v>5</v>
      </c>
      <c r="B17" s="16" t="s">
        <v>361</v>
      </c>
      <c r="C17" s="52">
        <v>1.3795439004898071</v>
      </c>
      <c r="D17" s="50">
        <v>1.3850991725921631</v>
      </c>
      <c r="E17" s="50">
        <v>1.3935114145278931</v>
      </c>
      <c r="F17" s="50">
        <v>1.4039307832717896</v>
      </c>
      <c r="G17" s="50">
        <v>1.4123412370681763</v>
      </c>
      <c r="H17" s="50">
        <v>1.4191670417785645</v>
      </c>
      <c r="I17" s="50">
        <v>1.4239410161972046</v>
      </c>
      <c r="J17" s="50">
        <v>1.4276924133300781</v>
      </c>
      <c r="K17" s="50">
        <v>1.4316259622573853</v>
      </c>
      <c r="L17" s="50">
        <v>1.4354994297027588</v>
      </c>
      <c r="M17" s="50">
        <v>1.4401582479476929</v>
      </c>
      <c r="N17" s="50">
        <v>1.4457863569259644</v>
      </c>
      <c r="O17" s="50">
        <v>1.4513406753540039</v>
      </c>
      <c r="P17" s="50">
        <v>1.4569237232208252</v>
      </c>
      <c r="Q17" s="50">
        <v>1.4612561464309692</v>
      </c>
      <c r="R17" s="50">
        <v>1.4645862579345703</v>
      </c>
      <c r="S17" s="50">
        <v>1.4680567979812622</v>
      </c>
      <c r="T17" s="50">
        <v>1.4726282358169556</v>
      </c>
      <c r="U17" s="50">
        <v>1.4760899543762207</v>
      </c>
      <c r="V17" s="50">
        <v>1.4759266376495361</v>
      </c>
      <c r="W17" s="50">
        <v>1.4756829738616943</v>
      </c>
      <c r="X17" s="50">
        <v>1.4755879640579224</v>
      </c>
      <c r="Y17" s="50">
        <v>1.4756214618682861</v>
      </c>
      <c r="Z17" s="50">
        <v>1.4757840633392334</v>
      </c>
      <c r="AA17" s="51">
        <v>1.4757273197174072</v>
      </c>
    </row>
    <row r="18" spans="1:27" x14ac:dyDescent="0.25">
      <c r="A18" s="19">
        <v>6</v>
      </c>
      <c r="B18" s="16" t="s">
        <v>362</v>
      </c>
      <c r="C18" s="52">
        <v>1.7613825798034668</v>
      </c>
      <c r="D18" s="50">
        <v>1.7684755325317383</v>
      </c>
      <c r="E18" s="50">
        <v>1.7792162895202637</v>
      </c>
      <c r="F18" s="50">
        <v>1.7925194501876831</v>
      </c>
      <c r="G18" s="50">
        <v>1.803257942199707</v>
      </c>
      <c r="H18" s="50">
        <v>1.811972975730896</v>
      </c>
      <c r="I18" s="50">
        <v>1.818068265914917</v>
      </c>
      <c r="J18" s="50">
        <v>1.8228580951690674</v>
      </c>
      <c r="K18" s="50">
        <v>1.8278803825378418</v>
      </c>
      <c r="L18" s="50">
        <v>1.8328258991241455</v>
      </c>
      <c r="M18" s="50">
        <v>1.8387743234634399</v>
      </c>
      <c r="N18" s="50">
        <v>1.8459601402282715</v>
      </c>
      <c r="O18" s="50">
        <v>1.8530519008636475</v>
      </c>
      <c r="P18" s="50">
        <v>1.860180139541626</v>
      </c>
      <c r="Q18" s="50">
        <v>1.8657116889953613</v>
      </c>
      <c r="R18" s="50">
        <v>1.869963526725769</v>
      </c>
      <c r="S18" s="50">
        <v>1.8743947744369507</v>
      </c>
      <c r="T18" s="50">
        <v>1.880231499671936</v>
      </c>
      <c r="U18" s="50">
        <v>1.8846514225006104</v>
      </c>
      <c r="V18" s="50">
        <v>1.8844428062438965</v>
      </c>
      <c r="W18" s="50">
        <v>1.8841316699981689</v>
      </c>
      <c r="X18" s="50">
        <v>1.8840104341506958</v>
      </c>
      <c r="Y18" s="50">
        <v>1.8840532302856445</v>
      </c>
      <c r="Z18" s="50">
        <v>1.8842607736587524</v>
      </c>
      <c r="AA18" s="51">
        <v>1.8841882944107056</v>
      </c>
    </row>
    <row r="19" spans="1:27" x14ac:dyDescent="0.25">
      <c r="A19" s="20">
        <v>7</v>
      </c>
      <c r="B19" s="17" t="s">
        <v>363</v>
      </c>
      <c r="C19" s="53">
        <v>1.6105748414993286</v>
      </c>
      <c r="D19" s="54">
        <v>1.6170604228973389</v>
      </c>
      <c r="E19" s="54">
        <v>1.6268815994262695</v>
      </c>
      <c r="F19" s="54">
        <v>1.6390457153320313</v>
      </c>
      <c r="G19" s="54">
        <v>1.64886474609375</v>
      </c>
      <c r="H19" s="54">
        <v>1.6568336486816406</v>
      </c>
      <c r="I19" s="54">
        <v>1.6624071598052979</v>
      </c>
      <c r="J19" s="54">
        <v>1.6667869091033936</v>
      </c>
      <c r="K19" s="54">
        <v>1.6713790893554687</v>
      </c>
      <c r="L19" s="54">
        <v>1.6759011745452881</v>
      </c>
      <c r="M19" s="54">
        <v>1.6813403367996216</v>
      </c>
      <c r="N19" s="54">
        <v>1.6879109144210815</v>
      </c>
      <c r="O19" s="54">
        <v>1.6943954229354858</v>
      </c>
      <c r="P19" s="54">
        <v>1.7009134292602539</v>
      </c>
      <c r="Q19" s="54">
        <v>1.705971360206604</v>
      </c>
      <c r="R19" s="54">
        <v>1.7098592519760132</v>
      </c>
      <c r="S19" s="54">
        <v>1.7139110565185547</v>
      </c>
      <c r="T19" s="54">
        <v>1.7192479372024536</v>
      </c>
      <c r="U19" s="54">
        <v>1.7232894897460938</v>
      </c>
      <c r="V19" s="54">
        <v>1.7230987548828125</v>
      </c>
      <c r="W19" s="54">
        <v>1.7228142023086548</v>
      </c>
      <c r="X19" s="54">
        <v>1.7227033376693726</v>
      </c>
      <c r="Y19" s="54">
        <v>1.7227424383163452</v>
      </c>
      <c r="Z19" s="54">
        <v>1.7229322195053101</v>
      </c>
      <c r="AA19" s="55">
        <v>1.7228660583496094</v>
      </c>
    </row>
    <row r="20" spans="1:2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69"/>
      <c r="B21" s="10" t="s">
        <v>85</v>
      </c>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15" t="s">
        <v>84</v>
      </c>
      <c r="B22" s="22" t="s">
        <v>83</v>
      </c>
      <c r="C22" s="46" t="s">
        <v>45</v>
      </c>
      <c r="D22" s="46" t="s">
        <v>46</v>
      </c>
      <c r="E22" s="46" t="s">
        <v>47</v>
      </c>
      <c r="F22" s="46" t="s">
        <v>48</v>
      </c>
      <c r="G22" s="46" t="s">
        <v>49</v>
      </c>
      <c r="H22" s="46" t="s">
        <v>50</v>
      </c>
      <c r="I22" s="46" t="s">
        <v>51</v>
      </c>
      <c r="J22" s="46" t="s">
        <v>52</v>
      </c>
      <c r="K22" s="46" t="s">
        <v>53</v>
      </c>
      <c r="L22" s="46" t="s">
        <v>54</v>
      </c>
      <c r="M22" s="46" t="s">
        <v>55</v>
      </c>
      <c r="N22" s="46" t="s">
        <v>56</v>
      </c>
      <c r="O22" s="46" t="s">
        <v>57</v>
      </c>
      <c r="P22" s="46" t="s">
        <v>58</v>
      </c>
      <c r="Q22" s="46" t="s">
        <v>59</v>
      </c>
      <c r="R22" s="46" t="s">
        <v>60</v>
      </c>
      <c r="S22" s="46" t="s">
        <v>61</v>
      </c>
      <c r="T22" s="46" t="s">
        <v>62</v>
      </c>
      <c r="U22" s="46" t="s">
        <v>63</v>
      </c>
      <c r="V22" s="46" t="s">
        <v>64</v>
      </c>
      <c r="W22" s="46" t="s">
        <v>65</v>
      </c>
      <c r="X22" s="46" t="s">
        <v>66</v>
      </c>
      <c r="Y22" s="46" t="s">
        <v>67</v>
      </c>
      <c r="Z22" s="46" t="s">
        <v>68</v>
      </c>
      <c r="AA22" s="47" t="s">
        <v>69</v>
      </c>
    </row>
    <row r="23" spans="1:27" x14ac:dyDescent="0.25">
      <c r="A23" s="23">
        <v>1</v>
      </c>
      <c r="B23" s="21" t="str">
        <f>VLOOKUP($A23,$A$13:$AA$19,2)</f>
        <v>Bannockburn</v>
      </c>
      <c r="C23" s="64">
        <f>VLOOKUP($A23,$A$13:$AA$19,3)</f>
        <v>1.6740626096725464</v>
      </c>
      <c r="D23" s="64">
        <f>VLOOKUP($A23,$A$13:$AA$19,4)</f>
        <v>1.6808038949966431</v>
      </c>
      <c r="E23" s="64">
        <f>VLOOKUP($A23,$A$13:$AA$19,5)</f>
        <v>1.6910121440887451</v>
      </c>
      <c r="F23" s="64">
        <f>VLOOKUP($A23,$A$13:$AA$19,6)</f>
        <v>1.7036558389663696</v>
      </c>
      <c r="G23" s="64">
        <f>VLOOKUP($A23,$A$13:$AA$19,7)</f>
        <v>1.7138619422912598</v>
      </c>
      <c r="H23" s="64">
        <f>VLOOKUP($A23,$A$13:$AA$19,8)</f>
        <v>1.7221449613571167</v>
      </c>
      <c r="I23" s="64">
        <f>VLOOKUP($A23,$A$13:$AA$19,9)</f>
        <v>1.727938175201416</v>
      </c>
      <c r="J23" s="64">
        <f>VLOOKUP($A23,$A$13:$AA$19,10)</f>
        <v>1.7324905395507812</v>
      </c>
      <c r="K23" s="64">
        <f>VLOOKUP($A23,$A$13:$AA$19,11)</f>
        <v>1.7372637987136841</v>
      </c>
      <c r="L23" s="64">
        <f>VLOOKUP($A23,$A$13:$AA$19,12)</f>
        <v>1.7419641017913818</v>
      </c>
      <c r="M23" s="64">
        <f>VLOOKUP($A23,$A$13:$AA$19,13)</f>
        <v>1.7476176023483276</v>
      </c>
      <c r="N23" s="64">
        <f>VLOOKUP($A23,$A$13:$AA$19,14)</f>
        <v>1.7544472217559814</v>
      </c>
      <c r="O23" s="64">
        <f>VLOOKUP($A23,$A$13:$AA$19,15)</f>
        <v>1.7611874341964722</v>
      </c>
      <c r="P23" s="64">
        <f>VLOOKUP($A23,$A$13:$AA$19,16)</f>
        <v>1.7679623365402222</v>
      </c>
      <c r="Q23" s="64">
        <f>VLOOKUP($A23,$A$13:$AA$19,17)</f>
        <v>1.7732195854187012</v>
      </c>
      <c r="R23" s="64">
        <f>VLOOKUP($A23,$A$13:$AA$19,18)</f>
        <v>1.7772606611251831</v>
      </c>
      <c r="S23" s="64">
        <f>VLOOKUP($A23,$A$13:$AA$19,19)</f>
        <v>1.7814722061157227</v>
      </c>
      <c r="T23" s="64">
        <f>VLOOKUP($A23,$A$13:$AA$19,20)</f>
        <v>1.7870196104049683</v>
      </c>
      <c r="U23" s="64">
        <f>VLOOKUP($A23,$A$13:$AA$19,21)</f>
        <v>1.7912204265594482</v>
      </c>
      <c r="V23" s="64">
        <f>VLOOKUP($A23,$A$13:$AA$19,22)</f>
        <v>1.7910221815109253</v>
      </c>
      <c r="W23" s="64">
        <f>VLOOKUP($A23,$A$13:$AA$19,23)</f>
        <v>1.7907264232635498</v>
      </c>
      <c r="X23" s="64">
        <f>VLOOKUP($A23,$A$13:$AA$19,24)</f>
        <v>1.7906111478805542</v>
      </c>
      <c r="Y23" s="64">
        <f>VLOOKUP($A23,$A$13:$AA$19,25)</f>
        <v>1.790651798248291</v>
      </c>
      <c r="Z23" s="64">
        <f>VLOOKUP($A23,$A$13:$AA$19,26)</f>
        <v>1.7908490896224976</v>
      </c>
      <c r="AA23" s="65">
        <f>VLOOKUP($A23,$A$13:$AA$19,27)</f>
        <v>1.7907803058624268</v>
      </c>
    </row>
    <row r="24" spans="1:27" x14ac:dyDescent="0.25">
      <c r="A24" s="66"/>
      <c r="B24" s="66"/>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x14ac:dyDescent="0.25">
      <c r="A25" s="161" t="s">
        <v>87</v>
      </c>
      <c r="B25" s="161"/>
      <c r="C25" s="161"/>
      <c r="D25" s="161"/>
    </row>
    <row r="45" spans="1:27"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5.75" x14ac:dyDescent="0.25">
      <c r="A46" s="154" t="s">
        <v>379</v>
      </c>
      <c r="B46" s="154"/>
      <c r="C46" s="154"/>
      <c r="D46" s="154"/>
      <c r="E46" s="154"/>
      <c r="F46" s="154"/>
      <c r="G46" s="2"/>
      <c r="H46" s="2"/>
      <c r="I46" s="2"/>
      <c r="J46" s="2"/>
      <c r="K46" s="12"/>
      <c r="L46" s="2"/>
      <c r="M46" s="2"/>
      <c r="N46" s="2"/>
      <c r="O46" s="2"/>
      <c r="P46" s="155"/>
      <c r="Q46" s="155"/>
      <c r="R46" s="155"/>
      <c r="S46" s="155"/>
      <c r="T46" s="155"/>
      <c r="U46" s="155"/>
      <c r="V46" s="155"/>
      <c r="W46" s="25"/>
      <c r="X46" s="25"/>
      <c r="Y46" s="25"/>
      <c r="Z46" s="25"/>
      <c r="AA46" s="25"/>
    </row>
    <row r="47" spans="1:27" ht="15.75" x14ac:dyDescent="0.25">
      <c r="A47" s="156" t="s">
        <v>33</v>
      </c>
      <c r="B47" s="156"/>
      <c r="C47" s="156"/>
      <c r="D47" s="156"/>
      <c r="E47" s="156"/>
      <c r="F47" s="156"/>
      <c r="G47" s="31"/>
      <c r="H47" s="31"/>
      <c r="I47" s="31"/>
      <c r="J47" s="31"/>
      <c r="K47" s="157" t="s">
        <v>86</v>
      </c>
      <c r="L47" s="157"/>
      <c r="M47" s="31"/>
      <c r="N47" s="31"/>
      <c r="O47" s="31"/>
      <c r="P47" s="156"/>
      <c r="Q47" s="156"/>
      <c r="R47" s="156"/>
      <c r="S47" s="156"/>
      <c r="T47" s="156"/>
      <c r="U47" s="156"/>
      <c r="V47" s="156"/>
      <c r="W47" s="11"/>
      <c r="X47" s="11"/>
      <c r="Y47" s="11"/>
      <c r="Z47" s="11"/>
      <c r="AA47" s="11"/>
    </row>
    <row r="49" spans="1:27" ht="15.75" x14ac:dyDescent="0.25">
      <c r="A49" s="170" t="s">
        <v>382</v>
      </c>
      <c r="B49" s="170"/>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15" t="s">
        <v>84</v>
      </c>
      <c r="B51" s="15" t="s">
        <v>83</v>
      </c>
      <c r="C51" s="46" t="s">
        <v>45</v>
      </c>
      <c r="D51" s="46" t="s">
        <v>46</v>
      </c>
      <c r="E51" s="46" t="s">
        <v>47</v>
      </c>
      <c r="F51" s="46" t="s">
        <v>48</v>
      </c>
      <c r="G51" s="46" t="s">
        <v>49</v>
      </c>
      <c r="H51" s="46" t="s">
        <v>50</v>
      </c>
      <c r="I51" s="46" t="s">
        <v>51</v>
      </c>
      <c r="J51" s="46" t="s">
        <v>52</v>
      </c>
      <c r="K51" s="46" t="s">
        <v>53</v>
      </c>
      <c r="L51" s="46" t="s">
        <v>54</v>
      </c>
      <c r="M51" s="46" t="s">
        <v>55</v>
      </c>
      <c r="N51" s="46" t="s">
        <v>56</v>
      </c>
      <c r="O51" s="46" t="s">
        <v>57</v>
      </c>
      <c r="P51" s="46" t="s">
        <v>58</v>
      </c>
      <c r="Q51" s="46" t="s">
        <v>59</v>
      </c>
      <c r="R51" s="46" t="s">
        <v>60</v>
      </c>
      <c r="S51" s="46" t="s">
        <v>61</v>
      </c>
      <c r="T51" s="46" t="s">
        <v>62</v>
      </c>
      <c r="U51" s="46" t="s">
        <v>63</v>
      </c>
      <c r="V51" s="46" t="s">
        <v>64</v>
      </c>
      <c r="W51" s="46" t="s">
        <v>65</v>
      </c>
      <c r="X51" s="46" t="s">
        <v>66</v>
      </c>
      <c r="Y51" s="46" t="s">
        <v>67</v>
      </c>
      <c r="Z51" s="46" t="s">
        <v>68</v>
      </c>
      <c r="AA51" s="47" t="s">
        <v>69</v>
      </c>
    </row>
    <row r="52" spans="1:27" x14ac:dyDescent="0.25">
      <c r="A52" s="18">
        <v>1</v>
      </c>
      <c r="B52" s="26" t="s">
        <v>357</v>
      </c>
      <c r="C52" s="56">
        <v>123.91122436523437</v>
      </c>
      <c r="D52" s="57">
        <v>115.12493896484375</v>
      </c>
      <c r="E52" s="57">
        <v>112.44539642333984</v>
      </c>
      <c r="F52" s="57">
        <v>109.71954345703125</v>
      </c>
      <c r="G52" s="57">
        <v>107.14658355712891</v>
      </c>
      <c r="H52" s="57">
        <v>104.78912353515625</v>
      </c>
      <c r="I52" s="57">
        <v>102.55558013916016</v>
      </c>
      <c r="J52" s="58">
        <v>100.40727996826172</v>
      </c>
      <c r="K52" s="58">
        <v>98.300117492675781</v>
      </c>
      <c r="L52" s="58">
        <v>96.348175048828125</v>
      </c>
      <c r="M52" s="58">
        <v>94.49652099609375</v>
      </c>
      <c r="N52" s="58">
        <v>92.779350280761719</v>
      </c>
      <c r="O52" s="58">
        <v>91.152122497558594</v>
      </c>
      <c r="P52" s="58">
        <v>89.596061706542969</v>
      </c>
      <c r="Q52" s="58">
        <v>88.095245361328125</v>
      </c>
      <c r="R52" s="58">
        <v>86.671516418457031</v>
      </c>
      <c r="S52" s="58">
        <v>85.345405578613281</v>
      </c>
      <c r="T52" s="58">
        <v>84.099159240722656</v>
      </c>
      <c r="U52" s="58">
        <v>82.887809753417969</v>
      </c>
      <c r="V52" s="58">
        <v>81.758384704589844</v>
      </c>
      <c r="W52" s="58">
        <v>80.653938293457031</v>
      </c>
      <c r="X52" s="58">
        <v>79.575164794921875</v>
      </c>
      <c r="Y52" s="58">
        <v>78.580635070800781</v>
      </c>
      <c r="Z52" s="58">
        <v>77.6221923828125</v>
      </c>
      <c r="AA52" s="59">
        <v>76.723464965820313</v>
      </c>
    </row>
    <row r="53" spans="1:27" x14ac:dyDescent="0.25">
      <c r="A53" s="19">
        <v>2</v>
      </c>
      <c r="B53" s="16" t="s">
        <v>358</v>
      </c>
      <c r="C53" s="48">
        <v>123.14413452148437</v>
      </c>
      <c r="D53" s="49">
        <v>114.31871032714844</v>
      </c>
      <c r="E53" s="49">
        <v>111.74465179443359</v>
      </c>
      <c r="F53" s="49">
        <v>109.0628662109375</v>
      </c>
      <c r="G53" s="49">
        <v>106.55268096923828</v>
      </c>
      <c r="H53" s="49">
        <v>104.1685791015625</v>
      </c>
      <c r="I53" s="49">
        <v>101.93692016601562</v>
      </c>
      <c r="J53" s="50">
        <v>99.785552978515625</v>
      </c>
      <c r="K53" s="50">
        <v>97.733436584472656</v>
      </c>
      <c r="L53" s="50">
        <v>95.784736633300781</v>
      </c>
      <c r="M53" s="50">
        <v>93.977973937988281</v>
      </c>
      <c r="N53" s="50">
        <v>92.307876586914062</v>
      </c>
      <c r="O53" s="50">
        <v>90.668472290039063</v>
      </c>
      <c r="P53" s="50">
        <v>89.132316589355469</v>
      </c>
      <c r="Q53" s="50">
        <v>87.673660278320313</v>
      </c>
      <c r="R53" s="50">
        <v>86.253257751464844</v>
      </c>
      <c r="S53" s="50">
        <v>84.945098876953125</v>
      </c>
      <c r="T53" s="50">
        <v>83.695892333984375</v>
      </c>
      <c r="U53" s="50">
        <v>82.501068115234375</v>
      </c>
      <c r="V53" s="50">
        <v>81.37060546875</v>
      </c>
      <c r="W53" s="50">
        <v>80.271705627441406</v>
      </c>
      <c r="X53" s="50">
        <v>79.187057495117188</v>
      </c>
      <c r="Y53" s="50">
        <v>78.176849365234375</v>
      </c>
      <c r="Z53" s="50">
        <v>77.243804931640625</v>
      </c>
      <c r="AA53" s="51">
        <v>76.358512878417969</v>
      </c>
    </row>
    <row r="54" spans="1:27" x14ac:dyDescent="0.25">
      <c r="A54" s="19">
        <v>3</v>
      </c>
      <c r="B54" s="16" t="s">
        <v>359</v>
      </c>
      <c r="C54" s="48">
        <v>81.312530517578125</v>
      </c>
      <c r="D54" s="49">
        <v>75.491973876953125</v>
      </c>
      <c r="E54" s="49">
        <v>73.74920654296875</v>
      </c>
      <c r="F54" s="49">
        <v>71.959564208984375</v>
      </c>
      <c r="G54" s="49">
        <v>70.267845153808594</v>
      </c>
      <c r="H54" s="49">
        <v>68.685142517089844</v>
      </c>
      <c r="I54" s="49">
        <v>67.210296630859375</v>
      </c>
      <c r="J54" s="50">
        <v>65.745071411132812</v>
      </c>
      <c r="K54" s="50">
        <v>64.354141235351562</v>
      </c>
      <c r="L54" s="50">
        <v>63.033100128173828</v>
      </c>
      <c r="M54" s="50">
        <v>61.806171417236328</v>
      </c>
      <c r="N54" s="50">
        <v>60.660026550292969</v>
      </c>
      <c r="O54" s="50">
        <v>59.562599182128906</v>
      </c>
      <c r="P54" s="50">
        <v>58.510189056396484</v>
      </c>
      <c r="Q54" s="50">
        <v>57.509479522705078</v>
      </c>
      <c r="R54" s="50">
        <v>56.558536529541016</v>
      </c>
      <c r="S54" s="50">
        <v>55.685337066650391</v>
      </c>
      <c r="T54" s="50">
        <v>54.85662841796875</v>
      </c>
      <c r="U54" s="50">
        <v>54.069469451904297</v>
      </c>
      <c r="V54" s="50">
        <v>53.330257415771484</v>
      </c>
      <c r="W54" s="50">
        <v>52.609638214111328</v>
      </c>
      <c r="X54" s="50">
        <v>51.89697265625</v>
      </c>
      <c r="Y54" s="50">
        <v>51.238330841064453</v>
      </c>
      <c r="Z54" s="50">
        <v>50.629627227783203</v>
      </c>
      <c r="AA54" s="51">
        <v>50.070377349853516</v>
      </c>
    </row>
    <row r="55" spans="1:27" x14ac:dyDescent="0.25">
      <c r="A55" s="19">
        <v>4</v>
      </c>
      <c r="B55" s="16" t="s">
        <v>360</v>
      </c>
      <c r="C55" s="52">
        <v>81.541038513183594</v>
      </c>
      <c r="D55" s="50">
        <v>75.777732849121094</v>
      </c>
      <c r="E55" s="50">
        <v>74.012947082519531</v>
      </c>
      <c r="F55" s="50">
        <v>72.216331481933594</v>
      </c>
      <c r="G55" s="50">
        <v>70.518661499023438</v>
      </c>
      <c r="H55" s="50">
        <v>68.926864624023438</v>
      </c>
      <c r="I55" s="50">
        <v>67.456069946289062</v>
      </c>
      <c r="J55" s="50">
        <v>66.000801086425781</v>
      </c>
      <c r="K55" s="50">
        <v>64.605491638183594</v>
      </c>
      <c r="L55" s="50">
        <v>63.279327392578125</v>
      </c>
      <c r="M55" s="50">
        <v>62.049552917480469</v>
      </c>
      <c r="N55" s="50">
        <v>60.905731201171875</v>
      </c>
      <c r="O55" s="50">
        <v>59.811477661132813</v>
      </c>
      <c r="P55" s="50">
        <v>58.768291473388672</v>
      </c>
      <c r="Q55" s="50">
        <v>57.768180847167969</v>
      </c>
      <c r="R55" s="50">
        <v>56.822422027587891</v>
      </c>
      <c r="S55" s="50">
        <v>55.950916290283203</v>
      </c>
      <c r="T55" s="50">
        <v>55.126472473144531</v>
      </c>
      <c r="U55" s="50">
        <v>54.339778900146484</v>
      </c>
      <c r="V55" s="50">
        <v>53.600212097167969</v>
      </c>
      <c r="W55" s="50">
        <v>52.876514434814453</v>
      </c>
      <c r="X55" s="50">
        <v>52.161045074462891</v>
      </c>
      <c r="Y55" s="50">
        <v>51.501487731933594</v>
      </c>
      <c r="Z55" s="50">
        <v>50.896991729736328</v>
      </c>
      <c r="AA55" s="51">
        <v>50.327186584472656</v>
      </c>
    </row>
    <row r="56" spans="1:27" x14ac:dyDescent="0.25">
      <c r="A56" s="19">
        <v>5</v>
      </c>
      <c r="B56" s="16" t="s">
        <v>361</v>
      </c>
      <c r="C56" s="52">
        <v>103.65944671630859</v>
      </c>
      <c r="D56" s="50">
        <v>96.310081481933594</v>
      </c>
      <c r="E56" s="50">
        <v>94.051246643066406</v>
      </c>
      <c r="F56" s="50">
        <v>91.773727416992188</v>
      </c>
      <c r="G56" s="50">
        <v>89.636634826660156</v>
      </c>
      <c r="H56" s="50">
        <v>87.628700256347656</v>
      </c>
      <c r="I56" s="50">
        <v>85.791419982910156</v>
      </c>
      <c r="J56" s="50">
        <v>84.00518798828125</v>
      </c>
      <c r="K56" s="50">
        <v>82.278617858886719</v>
      </c>
      <c r="L56" s="50">
        <v>80.638259887695313</v>
      </c>
      <c r="M56" s="50">
        <v>79.115386962890625</v>
      </c>
      <c r="N56" s="50">
        <v>77.694450378417969</v>
      </c>
      <c r="O56" s="50">
        <v>76.348320007324219</v>
      </c>
      <c r="P56" s="50">
        <v>75.081306457519531</v>
      </c>
      <c r="Q56" s="50">
        <v>73.846511840820313</v>
      </c>
      <c r="R56" s="50">
        <v>72.678787231445312</v>
      </c>
      <c r="S56" s="50">
        <v>71.58709716796875</v>
      </c>
      <c r="T56" s="50">
        <v>70.542587280273438</v>
      </c>
      <c r="U56" s="50">
        <v>69.546249389648437</v>
      </c>
      <c r="V56" s="50">
        <v>68.591094970703125</v>
      </c>
      <c r="W56" s="50">
        <v>67.681198120117188</v>
      </c>
      <c r="X56" s="50">
        <v>66.795707702636719</v>
      </c>
      <c r="Y56" s="50">
        <v>65.953887939453125</v>
      </c>
      <c r="Z56" s="50">
        <v>65.160896301269531</v>
      </c>
      <c r="AA56" s="51">
        <v>64.415687561035156</v>
      </c>
    </row>
    <row r="57" spans="1:27" x14ac:dyDescent="0.25">
      <c r="A57" s="19">
        <v>6</v>
      </c>
      <c r="B57" s="16" t="s">
        <v>362</v>
      </c>
      <c r="C57" s="52">
        <v>99.044036865234375</v>
      </c>
      <c r="D57" s="50">
        <v>91.966094970703125</v>
      </c>
      <c r="E57" s="50">
        <v>89.830284118652344</v>
      </c>
      <c r="F57" s="50">
        <v>87.637619018554687</v>
      </c>
      <c r="G57" s="50">
        <v>85.555938720703125</v>
      </c>
      <c r="H57" s="50">
        <v>83.620231628417969</v>
      </c>
      <c r="I57" s="50">
        <v>81.846244812011719</v>
      </c>
      <c r="J57" s="50">
        <v>80.098579406738281</v>
      </c>
      <c r="K57" s="50">
        <v>78.392814636230469</v>
      </c>
      <c r="L57" s="50">
        <v>76.797515869140625</v>
      </c>
      <c r="M57" s="50">
        <v>75.308853149414063</v>
      </c>
      <c r="N57" s="50">
        <v>73.934356689453125</v>
      </c>
      <c r="O57" s="50">
        <v>72.613571166992188</v>
      </c>
      <c r="P57" s="50">
        <v>71.36602783203125</v>
      </c>
      <c r="Q57" s="50">
        <v>70.15972900390625</v>
      </c>
      <c r="R57" s="50">
        <v>69.022293090820312</v>
      </c>
      <c r="S57" s="50">
        <v>67.966712951660156</v>
      </c>
      <c r="T57" s="50">
        <v>66.967857360839844</v>
      </c>
      <c r="U57" s="50">
        <v>66.00555419921875</v>
      </c>
      <c r="V57" s="50">
        <v>65.111892700195313</v>
      </c>
      <c r="W57" s="50">
        <v>64.237335205078125</v>
      </c>
      <c r="X57" s="50">
        <v>63.390705108642578</v>
      </c>
      <c r="Y57" s="50">
        <v>62.600360870361328</v>
      </c>
      <c r="Z57" s="50">
        <v>61.857601165771484</v>
      </c>
      <c r="AA57" s="51">
        <v>61.165966033935547</v>
      </c>
    </row>
    <row r="58" spans="1:27" x14ac:dyDescent="0.25">
      <c r="A58" s="20">
        <v>7</v>
      </c>
      <c r="B58" s="17" t="s">
        <v>363</v>
      </c>
      <c r="C58" s="53">
        <v>95.918594360351563</v>
      </c>
      <c r="D58" s="54">
        <v>89.174728393554688</v>
      </c>
      <c r="E58" s="54">
        <v>87.120109558105469</v>
      </c>
      <c r="F58" s="54">
        <v>84.992118835449219</v>
      </c>
      <c r="G58" s="54">
        <v>83.00030517578125</v>
      </c>
      <c r="H58" s="54">
        <v>81.149711608886719</v>
      </c>
      <c r="I58" s="54">
        <v>79.413711547851562</v>
      </c>
      <c r="J58" s="54">
        <v>77.696281433105469</v>
      </c>
      <c r="K58" s="54">
        <v>76.050155639648438</v>
      </c>
      <c r="L58" s="54">
        <v>74.487701416015625</v>
      </c>
      <c r="M58" s="54">
        <v>73.037956237792969</v>
      </c>
      <c r="N58" s="54">
        <v>71.683280944824219</v>
      </c>
      <c r="O58" s="54">
        <v>70.394218444824219</v>
      </c>
      <c r="P58" s="54">
        <v>69.170173645019531</v>
      </c>
      <c r="Q58" s="54">
        <v>68.001388549804687</v>
      </c>
      <c r="R58" s="54">
        <v>66.879386901855469</v>
      </c>
      <c r="S58" s="54">
        <v>65.854461669921875</v>
      </c>
      <c r="T58" s="54">
        <v>64.866844177246094</v>
      </c>
      <c r="U58" s="54">
        <v>63.931430816650391</v>
      </c>
      <c r="V58" s="54">
        <v>63.049751281738281</v>
      </c>
      <c r="W58" s="54">
        <v>62.191852569580078</v>
      </c>
      <c r="X58" s="54">
        <v>61.352912902832031</v>
      </c>
      <c r="Y58" s="54">
        <v>60.570358276367188</v>
      </c>
      <c r="Z58" s="54">
        <v>59.85919189453125</v>
      </c>
      <c r="AA58" s="55">
        <v>59.185066223144531</v>
      </c>
    </row>
    <row r="59" spans="1:27"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spans="1:27" x14ac:dyDescent="0.25">
      <c r="A60" s="69"/>
      <c r="B60" s="10" t="s">
        <v>85</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spans="1:27" x14ac:dyDescent="0.25">
      <c r="A61" s="22" t="s">
        <v>84</v>
      </c>
      <c r="B61" s="15" t="s">
        <v>83</v>
      </c>
      <c r="C61" s="60" t="s">
        <v>45</v>
      </c>
      <c r="D61" s="46" t="s">
        <v>46</v>
      </c>
      <c r="E61" s="46" t="s">
        <v>47</v>
      </c>
      <c r="F61" s="46" t="s">
        <v>48</v>
      </c>
      <c r="G61" s="46" t="s">
        <v>49</v>
      </c>
      <c r="H61" s="46" t="s">
        <v>50</v>
      </c>
      <c r="I61" s="46" t="s">
        <v>51</v>
      </c>
      <c r="J61" s="46" t="s">
        <v>52</v>
      </c>
      <c r="K61" s="46" t="s">
        <v>53</v>
      </c>
      <c r="L61" s="46" t="s">
        <v>54</v>
      </c>
      <c r="M61" s="46" t="s">
        <v>55</v>
      </c>
      <c r="N61" s="46" t="s">
        <v>56</v>
      </c>
      <c r="O61" s="46" t="s">
        <v>57</v>
      </c>
      <c r="P61" s="46" t="s">
        <v>58</v>
      </c>
      <c r="Q61" s="46" t="s">
        <v>59</v>
      </c>
      <c r="R61" s="46" t="s">
        <v>60</v>
      </c>
      <c r="S61" s="46" t="s">
        <v>61</v>
      </c>
      <c r="T61" s="46" t="s">
        <v>62</v>
      </c>
      <c r="U61" s="46" t="s">
        <v>63</v>
      </c>
      <c r="V61" s="46" t="s">
        <v>64</v>
      </c>
      <c r="W61" s="46" t="s">
        <v>65</v>
      </c>
      <c r="X61" s="46" t="s">
        <v>66</v>
      </c>
      <c r="Y61" s="46" t="s">
        <v>67</v>
      </c>
      <c r="Z61" s="46" t="s">
        <v>68</v>
      </c>
      <c r="AA61" s="47" t="s">
        <v>69</v>
      </c>
    </row>
    <row r="62" spans="1:27" x14ac:dyDescent="0.25">
      <c r="A62" s="110">
        <v>1</v>
      </c>
      <c r="B62" s="101" t="str">
        <f>VLOOKUP($A$62,$A$52:$AA$58,2)</f>
        <v>Bannockburn</v>
      </c>
      <c r="C62" s="61">
        <f>VLOOKUP($A$62,$A$52:$AA$58,3)</f>
        <v>123.91122436523437</v>
      </c>
      <c r="D62" s="62">
        <f>VLOOKUP($A$62,$A$52:$AA$58,4)</f>
        <v>115.12493896484375</v>
      </c>
      <c r="E62" s="62">
        <f>VLOOKUP($A$62,$A$52:$AA$58,5)</f>
        <v>112.44539642333984</v>
      </c>
      <c r="F62" s="62">
        <f>VLOOKUP($A$62,$A$52:$AA$58,6)</f>
        <v>109.71954345703125</v>
      </c>
      <c r="G62" s="62">
        <f>VLOOKUP($A$62,$A$52:$AA$58,7)</f>
        <v>107.14658355712891</v>
      </c>
      <c r="H62" s="62">
        <f>VLOOKUP($A$62,$A$52:$AA$58,8)</f>
        <v>104.78912353515625</v>
      </c>
      <c r="I62" s="62">
        <f>VLOOKUP($A$62,$A$52:$AA$58,9)</f>
        <v>102.55558013916016</v>
      </c>
      <c r="J62" s="62">
        <f>VLOOKUP($A$62,$A$52:$AA$58,10)</f>
        <v>100.40727996826172</v>
      </c>
      <c r="K62" s="62">
        <f>VLOOKUP($A$62,$A$52:$AA$58,11)</f>
        <v>98.300117492675781</v>
      </c>
      <c r="L62" s="62">
        <f>VLOOKUP($A$62,$A$52:$AA$58,12)</f>
        <v>96.348175048828125</v>
      </c>
      <c r="M62" s="62">
        <f>VLOOKUP($A$62,$A$52:$AA$58,13)</f>
        <v>94.49652099609375</v>
      </c>
      <c r="N62" s="62">
        <f>VLOOKUP($A$62,$A$52:$AA$58,14)</f>
        <v>92.779350280761719</v>
      </c>
      <c r="O62" s="62">
        <f>VLOOKUP($A$62,$A$52:$AA$58,15)</f>
        <v>91.152122497558594</v>
      </c>
      <c r="P62" s="62">
        <f>VLOOKUP($A$62,$A$52:$AA$58,16)</f>
        <v>89.596061706542969</v>
      </c>
      <c r="Q62" s="62">
        <f>VLOOKUP($A$62,$A$52:$AA$58,17)</f>
        <v>88.095245361328125</v>
      </c>
      <c r="R62" s="62">
        <f>VLOOKUP($A$62,$A$52:$AA$58,18)</f>
        <v>86.671516418457031</v>
      </c>
      <c r="S62" s="62">
        <f>VLOOKUP($A$62,$A$52:$AA$58,19)</f>
        <v>85.345405578613281</v>
      </c>
      <c r="T62" s="62">
        <f>VLOOKUP($A$62,$A$52:$AA$58,20)</f>
        <v>84.099159240722656</v>
      </c>
      <c r="U62" s="62">
        <f>VLOOKUP($A$62,$A$52:$AA$58,21)</f>
        <v>82.887809753417969</v>
      </c>
      <c r="V62" s="62">
        <f>VLOOKUP($A$62,$A$52:$AA$58,22)</f>
        <v>81.758384704589844</v>
      </c>
      <c r="W62" s="62">
        <f>VLOOKUP($A$62,$A$52:$AA$58,23)</f>
        <v>80.653938293457031</v>
      </c>
      <c r="X62" s="62">
        <f>VLOOKUP($A$62,$A$52:$AA$58,24)</f>
        <v>79.575164794921875</v>
      </c>
      <c r="Y62" s="62">
        <f>VLOOKUP($A$62,$A$52:$AA$58,25)</f>
        <v>78.580635070800781</v>
      </c>
      <c r="Z62" s="62">
        <f>VLOOKUP($A$62,$A$52:$AA$58,26)</f>
        <v>77.6221923828125</v>
      </c>
      <c r="AA62" s="63">
        <f>VLOOKUP($A$62,$A$52:$AA$58,27)</f>
        <v>76.723464965820313</v>
      </c>
    </row>
    <row r="63" spans="1:27" x14ac:dyDescent="0.25">
      <c r="A63" s="25"/>
      <c r="B63" s="25"/>
      <c r="C63" s="67"/>
      <c r="D63" s="67"/>
      <c r="E63" s="67"/>
      <c r="F63" s="67"/>
      <c r="G63" s="67"/>
      <c r="H63" s="67"/>
      <c r="I63" s="67"/>
      <c r="J63" s="67"/>
      <c r="K63" s="67"/>
      <c r="L63" s="67"/>
      <c r="M63" s="67"/>
      <c r="N63" s="67"/>
      <c r="O63" s="67"/>
      <c r="P63" s="67"/>
      <c r="Q63" s="67"/>
      <c r="R63" s="67"/>
      <c r="S63" s="67"/>
      <c r="T63" s="67"/>
      <c r="U63" s="67"/>
      <c r="V63" s="67"/>
      <c r="W63" s="67"/>
      <c r="X63" s="67"/>
      <c r="Y63" s="67"/>
      <c r="Z63" s="67"/>
      <c r="AA63" s="67"/>
    </row>
    <row r="64" spans="1:27" x14ac:dyDescent="0.25">
      <c r="A64" s="161" t="s">
        <v>87</v>
      </c>
      <c r="B64" s="161"/>
      <c r="C64" s="161"/>
      <c r="D64" s="161"/>
    </row>
    <row r="84" spans="1:27"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5.75" x14ac:dyDescent="0.25">
      <c r="A85" s="154" t="s">
        <v>379</v>
      </c>
      <c r="B85" s="154"/>
      <c r="C85" s="154"/>
      <c r="D85" s="154"/>
      <c r="E85" s="154"/>
      <c r="F85" s="154"/>
      <c r="G85" s="2"/>
      <c r="H85" s="2"/>
      <c r="I85" s="2"/>
      <c r="J85" s="2"/>
      <c r="K85" s="12"/>
      <c r="L85" s="2"/>
      <c r="M85" s="2"/>
      <c r="N85" s="2"/>
      <c r="O85" s="2"/>
      <c r="P85" s="155"/>
      <c r="Q85" s="155"/>
      <c r="R85" s="155"/>
      <c r="S85" s="155"/>
      <c r="T85" s="155"/>
      <c r="U85" s="155"/>
      <c r="V85" s="155"/>
      <c r="W85" s="25"/>
      <c r="X85" s="25"/>
      <c r="Y85" s="25"/>
      <c r="Z85" s="25"/>
      <c r="AA85" s="25"/>
    </row>
    <row r="86" spans="1:27" ht="15.75" x14ac:dyDescent="0.25">
      <c r="A86" s="156" t="s">
        <v>33</v>
      </c>
      <c r="B86" s="156"/>
      <c r="C86" s="156"/>
      <c r="D86" s="156"/>
      <c r="E86" s="156"/>
      <c r="F86" s="156"/>
      <c r="G86" s="31"/>
      <c r="H86" s="31"/>
      <c r="I86" s="31"/>
      <c r="J86" s="31"/>
      <c r="K86" s="157" t="s">
        <v>86</v>
      </c>
      <c r="L86" s="157"/>
      <c r="M86" s="31"/>
      <c r="N86" s="31"/>
      <c r="O86" s="31"/>
      <c r="P86" s="156"/>
      <c r="Q86" s="156"/>
      <c r="R86" s="156"/>
      <c r="S86" s="156"/>
      <c r="T86" s="156"/>
      <c r="U86" s="156"/>
      <c r="V86" s="156"/>
      <c r="W86" s="11"/>
      <c r="X86" s="11"/>
      <c r="Y86" s="11"/>
      <c r="Z86" s="11"/>
      <c r="AA86" s="11"/>
    </row>
    <row r="88" spans="1:27" s="127" customFormat="1" ht="15.75" x14ac:dyDescent="0.25">
      <c r="A88" s="167" t="s">
        <v>396</v>
      </c>
      <c r="B88" s="167"/>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row>
    <row r="89" spans="1:27"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row>
    <row r="90" spans="1:27" x14ac:dyDescent="0.25">
      <c r="A90" s="15" t="s">
        <v>84</v>
      </c>
      <c r="B90" s="15" t="s">
        <v>83</v>
      </c>
      <c r="C90" s="32" t="s">
        <v>45</v>
      </c>
      <c r="D90" s="32" t="s">
        <v>46</v>
      </c>
      <c r="E90" s="32" t="s">
        <v>47</v>
      </c>
      <c r="F90" s="32" t="s">
        <v>48</v>
      </c>
      <c r="G90" s="32" t="s">
        <v>49</v>
      </c>
      <c r="H90" s="32" t="s">
        <v>50</v>
      </c>
      <c r="I90" s="32" t="s">
        <v>51</v>
      </c>
      <c r="J90" s="32" t="s">
        <v>52</v>
      </c>
      <c r="K90" s="32" t="s">
        <v>53</v>
      </c>
      <c r="L90" s="32" t="s">
        <v>54</v>
      </c>
      <c r="M90" s="32" t="s">
        <v>55</v>
      </c>
      <c r="N90" s="32" t="s">
        <v>56</v>
      </c>
      <c r="O90" s="32" t="s">
        <v>57</v>
      </c>
      <c r="P90" s="32" t="s">
        <v>58</v>
      </c>
      <c r="Q90" s="32" t="s">
        <v>59</v>
      </c>
      <c r="R90" s="32" t="s">
        <v>60</v>
      </c>
      <c r="S90" s="32" t="s">
        <v>61</v>
      </c>
      <c r="T90" s="32" t="s">
        <v>62</v>
      </c>
      <c r="U90" s="32" t="s">
        <v>63</v>
      </c>
      <c r="V90" s="32" t="s">
        <v>64</v>
      </c>
      <c r="W90" s="32" t="s">
        <v>65</v>
      </c>
      <c r="X90" s="32" t="s">
        <v>66</v>
      </c>
      <c r="Y90" s="32" t="s">
        <v>67</v>
      </c>
      <c r="Z90" s="32" t="s">
        <v>68</v>
      </c>
      <c r="AA90" s="33" t="s">
        <v>69</v>
      </c>
    </row>
    <row r="91" spans="1:27" x14ac:dyDescent="0.25">
      <c r="A91" s="18">
        <v>1</v>
      </c>
      <c r="B91" s="26" t="s">
        <v>357</v>
      </c>
      <c r="C91" s="34">
        <v>76.743804931640625</v>
      </c>
      <c r="D91" s="35">
        <v>77.683013916015625</v>
      </c>
      <c r="E91" s="35">
        <v>77.960182189941406</v>
      </c>
      <c r="F91" s="35">
        <v>78.255409240722656</v>
      </c>
      <c r="G91" s="35">
        <v>78.544517517089844</v>
      </c>
      <c r="H91" s="35">
        <v>78.817146301269531</v>
      </c>
      <c r="I91" s="35">
        <v>79.081764221191406</v>
      </c>
      <c r="J91" s="36">
        <v>79.3453369140625</v>
      </c>
      <c r="K91" s="36">
        <v>79.609329223632812</v>
      </c>
      <c r="L91" s="36">
        <v>79.865745544433594</v>
      </c>
      <c r="M91" s="36">
        <v>80.114860534667969</v>
      </c>
      <c r="N91" s="36">
        <v>80.343612670898438</v>
      </c>
      <c r="O91" s="36">
        <v>80.569076538085938</v>
      </c>
      <c r="P91" s="36">
        <v>80.792343139648437</v>
      </c>
      <c r="Q91" s="36">
        <v>81.011917114257813</v>
      </c>
      <c r="R91" s="36">
        <v>81.222526550292969</v>
      </c>
      <c r="S91" s="36">
        <v>81.418174743652344</v>
      </c>
      <c r="T91" s="36">
        <v>81.602561950683594</v>
      </c>
      <c r="U91" s="36">
        <v>81.781143188476562</v>
      </c>
      <c r="V91" s="36">
        <v>81.958534240722656</v>
      </c>
      <c r="W91" s="36">
        <v>82.137100219726563</v>
      </c>
      <c r="X91" s="36">
        <v>82.307548522949219</v>
      </c>
      <c r="Y91" s="36">
        <v>82.471672058105469</v>
      </c>
      <c r="Z91" s="36">
        <v>82.632568359375</v>
      </c>
      <c r="AA91" s="37">
        <v>82.781341552734375</v>
      </c>
    </row>
    <row r="92" spans="1:27" x14ac:dyDescent="0.25">
      <c r="A92" s="19">
        <v>2</v>
      </c>
      <c r="B92" s="16" t="s">
        <v>358</v>
      </c>
      <c r="C92" s="38">
        <v>76.836784362792969</v>
      </c>
      <c r="D92" s="39">
        <v>77.776290893554688</v>
      </c>
      <c r="E92" s="39">
        <v>78.069526672363281</v>
      </c>
      <c r="F92" s="39">
        <v>78.340301513671875</v>
      </c>
      <c r="G92" s="39">
        <v>78.625663757324219</v>
      </c>
      <c r="H92" s="39">
        <v>78.901908874511719</v>
      </c>
      <c r="I92" s="39">
        <v>79.157890319824219</v>
      </c>
      <c r="J92" s="40">
        <v>79.415695190429688</v>
      </c>
      <c r="K92" s="40">
        <v>79.682418823242188</v>
      </c>
      <c r="L92" s="40">
        <v>79.944366455078125</v>
      </c>
      <c r="M92" s="40">
        <v>80.234031677246094</v>
      </c>
      <c r="N92" s="40">
        <v>80.41119384765625</v>
      </c>
      <c r="O92" s="40">
        <v>80.635726928710938</v>
      </c>
      <c r="P92" s="40">
        <v>80.868095397949219</v>
      </c>
      <c r="Q92" s="40">
        <v>81.076324462890625</v>
      </c>
      <c r="R92" s="40">
        <v>81.2755126953125</v>
      </c>
      <c r="S92" s="40">
        <v>81.474395751953125</v>
      </c>
      <c r="T92" s="40">
        <v>81.6541748046875</v>
      </c>
      <c r="U92" s="40">
        <v>81.834846496582031</v>
      </c>
      <c r="V92" s="40">
        <v>82.01190185546875</v>
      </c>
      <c r="W92" s="40">
        <v>82.189811706542969</v>
      </c>
      <c r="X92" s="40">
        <v>82.358413696289063</v>
      </c>
      <c r="Y92" s="40">
        <v>82.522994995117187</v>
      </c>
      <c r="Z92" s="40">
        <v>82.676025390625</v>
      </c>
      <c r="AA92" s="41">
        <v>82.819229125976563</v>
      </c>
    </row>
    <row r="93" spans="1:27" x14ac:dyDescent="0.25">
      <c r="A93" s="19">
        <v>3</v>
      </c>
      <c r="B93" s="16" t="s">
        <v>359</v>
      </c>
      <c r="C93" s="38">
        <v>82.189064025878906</v>
      </c>
      <c r="D93" s="39">
        <v>83.142669677734375</v>
      </c>
      <c r="E93" s="39">
        <v>83.409980773925781</v>
      </c>
      <c r="F93" s="39">
        <v>83.714126586914062</v>
      </c>
      <c r="G93" s="39">
        <v>84.017852783203125</v>
      </c>
      <c r="H93" s="39">
        <v>84.237434387207031</v>
      </c>
      <c r="I93" s="39">
        <v>84.523872375488281</v>
      </c>
      <c r="J93" s="40">
        <v>84.794013977050781</v>
      </c>
      <c r="K93" s="40">
        <v>85.080902099609375</v>
      </c>
      <c r="L93" s="40">
        <v>85.3470458984375</v>
      </c>
      <c r="M93" s="40">
        <v>85.611274719238281</v>
      </c>
      <c r="N93" s="40">
        <v>85.840408325195313</v>
      </c>
      <c r="O93" s="40">
        <v>86.078628540039063</v>
      </c>
      <c r="P93" s="40">
        <v>86.302871704101563</v>
      </c>
      <c r="Q93" s="40">
        <v>86.529594421386719</v>
      </c>
      <c r="R93" s="40">
        <v>86.665298461914063</v>
      </c>
      <c r="S93" s="40">
        <v>86.930709838867188</v>
      </c>
      <c r="T93" s="40">
        <v>87.223129272460938</v>
      </c>
      <c r="U93" s="40">
        <v>87.9207763671875</v>
      </c>
      <c r="V93" s="40">
        <v>87.576004028320313</v>
      </c>
      <c r="W93" s="40">
        <v>87.717430114746094</v>
      </c>
      <c r="X93" s="40">
        <v>87.921875</v>
      </c>
      <c r="Y93" s="40">
        <v>88.078605651855469</v>
      </c>
      <c r="Z93" s="40">
        <v>88.2371826171875</v>
      </c>
      <c r="AA93" s="41">
        <v>88.413742065429687</v>
      </c>
    </row>
    <row r="94" spans="1:27" x14ac:dyDescent="0.25">
      <c r="A94" s="19">
        <v>4</v>
      </c>
      <c r="B94" s="16" t="s">
        <v>360</v>
      </c>
      <c r="C94" s="42">
        <v>82.130332946777344</v>
      </c>
      <c r="D94" s="40">
        <v>83.052322387695313</v>
      </c>
      <c r="E94" s="40">
        <v>83.311874389648437</v>
      </c>
      <c r="F94" s="40">
        <v>83.624992370605469</v>
      </c>
      <c r="G94" s="40">
        <v>83.920433044433594</v>
      </c>
      <c r="H94" s="40">
        <v>84.192298889160156</v>
      </c>
      <c r="I94" s="40">
        <v>84.460197448730469</v>
      </c>
      <c r="J94" s="40">
        <v>84.730751037597656</v>
      </c>
      <c r="K94" s="40">
        <v>85.008468627929688</v>
      </c>
      <c r="L94" s="40">
        <v>85.281951904296875</v>
      </c>
      <c r="M94" s="40">
        <v>85.543510437011719</v>
      </c>
      <c r="N94" s="40">
        <v>85.79071044921875</v>
      </c>
      <c r="O94" s="40">
        <v>86.0340576171875</v>
      </c>
      <c r="P94" s="40">
        <v>86.267913818359375</v>
      </c>
      <c r="Q94" s="40">
        <v>86.494125366210938</v>
      </c>
      <c r="R94" s="40">
        <v>86.713455200195313</v>
      </c>
      <c r="S94" s="40">
        <v>86.920921325683594</v>
      </c>
      <c r="T94" s="40">
        <v>87.123031616210937</v>
      </c>
      <c r="U94" s="40">
        <v>87.311248779296875</v>
      </c>
      <c r="V94" s="40">
        <v>87.494400024414063</v>
      </c>
      <c r="W94" s="40">
        <v>87.684982299804688</v>
      </c>
      <c r="X94" s="40">
        <v>87.867446899414063</v>
      </c>
      <c r="Y94" s="40">
        <v>88.037391662597656</v>
      </c>
      <c r="Z94" s="40">
        <v>88.202598571777344</v>
      </c>
      <c r="AA94" s="41">
        <v>88.352622985839844</v>
      </c>
    </row>
    <row r="95" spans="1:27" x14ac:dyDescent="0.25">
      <c r="A95" s="19">
        <v>5</v>
      </c>
      <c r="B95" s="16" t="s">
        <v>361</v>
      </c>
      <c r="C95" s="42">
        <v>79.059120178222656</v>
      </c>
      <c r="D95" s="40">
        <v>79.974533081054688</v>
      </c>
      <c r="E95" s="40">
        <v>80.240821838378906</v>
      </c>
      <c r="F95" s="40">
        <v>80.536186218261719</v>
      </c>
      <c r="G95" s="40">
        <v>80.817481994628906</v>
      </c>
      <c r="H95" s="40">
        <v>81.085853576660156</v>
      </c>
      <c r="I95" s="40">
        <v>81.348869323730469</v>
      </c>
      <c r="J95" s="40">
        <v>81.61163330078125</v>
      </c>
      <c r="K95" s="40">
        <v>81.881195068359375</v>
      </c>
      <c r="L95" s="40">
        <v>82.139053344726563</v>
      </c>
      <c r="M95" s="40">
        <v>82.39166259765625</v>
      </c>
      <c r="N95" s="40">
        <v>82.631294250488281</v>
      </c>
      <c r="O95" s="40">
        <v>82.858482360839844</v>
      </c>
      <c r="P95" s="40">
        <v>83.080337524414063</v>
      </c>
      <c r="Q95" s="40">
        <v>83.294273376464844</v>
      </c>
      <c r="R95" s="40">
        <v>83.51068115234375</v>
      </c>
      <c r="S95" s="40">
        <v>83.701606750488281</v>
      </c>
      <c r="T95" s="40">
        <v>83.889678955078125</v>
      </c>
      <c r="U95" s="40">
        <v>84.078140258789063</v>
      </c>
      <c r="V95" s="40">
        <v>84.254913330078125</v>
      </c>
      <c r="W95" s="40">
        <v>84.437652587890625</v>
      </c>
      <c r="X95" s="40">
        <v>84.611503601074219</v>
      </c>
      <c r="Y95" s="40">
        <v>84.777198791503906</v>
      </c>
      <c r="Z95" s="40">
        <v>84.936073303222656</v>
      </c>
      <c r="AA95" s="41">
        <v>85.083847045898438</v>
      </c>
    </row>
    <row r="96" spans="1:27" x14ac:dyDescent="0.25">
      <c r="A96" s="19">
        <v>6</v>
      </c>
      <c r="B96" s="16" t="s">
        <v>362</v>
      </c>
      <c r="C96" s="42">
        <v>79.64337158203125</v>
      </c>
      <c r="D96" s="40">
        <v>80.55108642578125</v>
      </c>
      <c r="E96" s="40">
        <v>80.832534790039063</v>
      </c>
      <c r="F96" s="40">
        <v>81.119636535644531</v>
      </c>
      <c r="G96" s="40">
        <v>81.407928466796875</v>
      </c>
      <c r="H96" s="40">
        <v>81.674514770507813</v>
      </c>
      <c r="I96" s="40">
        <v>81.937545776367188</v>
      </c>
      <c r="J96" s="40">
        <v>82.205604553222656</v>
      </c>
      <c r="K96" s="40">
        <v>82.47369384765625</v>
      </c>
      <c r="L96" s="40">
        <v>82.730850219726563</v>
      </c>
      <c r="M96" s="40">
        <v>82.978950500488281</v>
      </c>
      <c r="N96" s="40">
        <v>83.212104797363281</v>
      </c>
      <c r="O96" s="40">
        <v>83.438743591308594</v>
      </c>
      <c r="P96" s="40">
        <v>83.665779113769531</v>
      </c>
      <c r="Q96" s="40">
        <v>83.887825012207031</v>
      </c>
      <c r="R96" s="40">
        <v>84.095436096191406</v>
      </c>
      <c r="S96" s="40">
        <v>84.2945556640625</v>
      </c>
      <c r="T96" s="40">
        <v>84.489761352539062</v>
      </c>
      <c r="U96" s="40">
        <v>84.672927856445313</v>
      </c>
      <c r="V96" s="40">
        <v>84.852401733398438</v>
      </c>
      <c r="W96" s="40">
        <v>85.032112121582031</v>
      </c>
      <c r="X96" s="40">
        <v>85.210372924804688</v>
      </c>
      <c r="Y96" s="40">
        <v>85.374191284179687</v>
      </c>
      <c r="Z96" s="40">
        <v>85.530601501464844</v>
      </c>
      <c r="AA96" s="41">
        <v>85.67559814453125</v>
      </c>
    </row>
    <row r="97" spans="1:27" x14ac:dyDescent="0.25">
      <c r="A97" s="20">
        <v>7</v>
      </c>
      <c r="B97" s="17" t="s">
        <v>363</v>
      </c>
      <c r="C97" s="43">
        <v>79.983940124511719</v>
      </c>
      <c r="D97" s="44">
        <v>80.898727416992188</v>
      </c>
      <c r="E97" s="44">
        <v>81.177818298339844</v>
      </c>
      <c r="F97" s="44">
        <v>81.470687866210937</v>
      </c>
      <c r="G97" s="44">
        <v>81.760307312011719</v>
      </c>
      <c r="H97" s="44">
        <v>82.035881042480469</v>
      </c>
      <c r="I97" s="44">
        <v>82.300086975097656</v>
      </c>
      <c r="J97" s="44">
        <v>82.568290710449219</v>
      </c>
      <c r="K97" s="44">
        <v>82.832733154296875</v>
      </c>
      <c r="L97" s="44">
        <v>83.096229553222656</v>
      </c>
      <c r="M97" s="44">
        <v>83.346565246582031</v>
      </c>
      <c r="N97" s="44">
        <v>83.581062316894531</v>
      </c>
      <c r="O97" s="44">
        <v>83.814178466796875</v>
      </c>
      <c r="P97" s="44">
        <v>84.039970397949219</v>
      </c>
      <c r="Q97" s="44">
        <v>84.256675720214844</v>
      </c>
      <c r="R97" s="44">
        <v>84.467903137207031</v>
      </c>
      <c r="S97" s="44">
        <v>84.663192749023438</v>
      </c>
      <c r="T97" s="44">
        <v>84.856315612792969</v>
      </c>
      <c r="U97" s="44">
        <v>85.042037963867188</v>
      </c>
      <c r="V97" s="44">
        <v>85.219924926757813</v>
      </c>
      <c r="W97" s="44">
        <v>85.394950866699219</v>
      </c>
      <c r="X97" s="44">
        <v>85.572074890136719</v>
      </c>
      <c r="Y97" s="44">
        <v>85.734504699707031</v>
      </c>
      <c r="Z97" s="44">
        <v>85.889762878417969</v>
      </c>
      <c r="AA97" s="45">
        <v>86.027587890625</v>
      </c>
    </row>
    <row r="98" spans="1:27"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x14ac:dyDescent="0.25">
      <c r="A99" s="69"/>
      <c r="B99" s="10" t="s">
        <v>85</v>
      </c>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x14ac:dyDescent="0.25">
      <c r="A100" s="22" t="s">
        <v>84</v>
      </c>
      <c r="B100" s="15" t="s">
        <v>83</v>
      </c>
      <c r="C100" s="60" t="s">
        <v>45</v>
      </c>
      <c r="D100" s="46" t="s">
        <v>46</v>
      </c>
      <c r="E100" s="46" t="s">
        <v>47</v>
      </c>
      <c r="F100" s="46" t="s">
        <v>48</v>
      </c>
      <c r="G100" s="46" t="s">
        <v>49</v>
      </c>
      <c r="H100" s="46" t="s">
        <v>50</v>
      </c>
      <c r="I100" s="46" t="s">
        <v>51</v>
      </c>
      <c r="J100" s="46" t="s">
        <v>52</v>
      </c>
      <c r="K100" s="46" t="s">
        <v>53</v>
      </c>
      <c r="L100" s="46" t="s">
        <v>54</v>
      </c>
      <c r="M100" s="46" t="s">
        <v>55</v>
      </c>
      <c r="N100" s="46" t="s">
        <v>56</v>
      </c>
      <c r="O100" s="46" t="s">
        <v>57</v>
      </c>
      <c r="P100" s="46" t="s">
        <v>58</v>
      </c>
      <c r="Q100" s="46" t="s">
        <v>59</v>
      </c>
      <c r="R100" s="46" t="s">
        <v>60</v>
      </c>
      <c r="S100" s="46" t="s">
        <v>61</v>
      </c>
      <c r="T100" s="46" t="s">
        <v>62</v>
      </c>
      <c r="U100" s="46" t="s">
        <v>63</v>
      </c>
      <c r="V100" s="46" t="s">
        <v>64</v>
      </c>
      <c r="W100" s="46" t="s">
        <v>65</v>
      </c>
      <c r="X100" s="46" t="s">
        <v>66</v>
      </c>
      <c r="Y100" s="46" t="s">
        <v>67</v>
      </c>
      <c r="Z100" s="46" t="s">
        <v>68</v>
      </c>
      <c r="AA100" s="47" t="s">
        <v>69</v>
      </c>
    </row>
    <row r="101" spans="1:27" x14ac:dyDescent="0.25">
      <c r="A101" s="110">
        <v>1</v>
      </c>
      <c r="B101" s="101" t="str">
        <f>VLOOKUP($A$101,$A$91:$AA$97,2)</f>
        <v>Bannockburn</v>
      </c>
      <c r="C101" s="61">
        <f>VLOOKUP($A$101,$A$91:$AA$97,3)</f>
        <v>76.743804931640625</v>
      </c>
      <c r="D101" s="62">
        <f>VLOOKUP($A$101,$A$91:$AA$97,4)</f>
        <v>77.683013916015625</v>
      </c>
      <c r="E101" s="62">
        <f>VLOOKUP($A$101,$A$91:$AA$97,5)</f>
        <v>77.960182189941406</v>
      </c>
      <c r="F101" s="62">
        <f>VLOOKUP($A$101,$A$91:$AA$97,6)</f>
        <v>78.255409240722656</v>
      </c>
      <c r="G101" s="62">
        <f>VLOOKUP($A$101,$A$91:$AA$97,7)</f>
        <v>78.544517517089844</v>
      </c>
      <c r="H101" s="62">
        <f>VLOOKUP($A$101,$A$91:$AA$97,8)</f>
        <v>78.817146301269531</v>
      </c>
      <c r="I101" s="62">
        <f>VLOOKUP($A$101,$A$91:$AA$97,9)</f>
        <v>79.081764221191406</v>
      </c>
      <c r="J101" s="62">
        <f>VLOOKUP($A$101,$A$91:$AA$97,10)</f>
        <v>79.3453369140625</v>
      </c>
      <c r="K101" s="62">
        <f>VLOOKUP($A$101,$A$91:$AA$97,11)</f>
        <v>79.609329223632812</v>
      </c>
      <c r="L101" s="62">
        <f>VLOOKUP($A$101,$A$91:$AA$97,12)</f>
        <v>79.865745544433594</v>
      </c>
      <c r="M101" s="62">
        <f>VLOOKUP($A$101,$A$91:$AA$97,13)</f>
        <v>80.114860534667969</v>
      </c>
      <c r="N101" s="62">
        <f>VLOOKUP($A$101,$A$91:$AA$97,14)</f>
        <v>80.343612670898438</v>
      </c>
      <c r="O101" s="62">
        <f>VLOOKUP($A$101,$A$91:$AA$97,15)</f>
        <v>80.569076538085938</v>
      </c>
      <c r="P101" s="62">
        <f>VLOOKUP($A$101,$A$91:$AA$97,16)</f>
        <v>80.792343139648437</v>
      </c>
      <c r="Q101" s="62">
        <f>VLOOKUP($A$101,$A$91:$AA$97,17)</f>
        <v>81.011917114257813</v>
      </c>
      <c r="R101" s="62">
        <f>VLOOKUP($A$101,$A$91:$AA$97,18)</f>
        <v>81.222526550292969</v>
      </c>
      <c r="S101" s="62">
        <f>VLOOKUP($A$101,$A$91:$AA$97,19)</f>
        <v>81.418174743652344</v>
      </c>
      <c r="T101" s="62">
        <f>VLOOKUP($A$101,$A$91:$AA$97,20)</f>
        <v>81.602561950683594</v>
      </c>
      <c r="U101" s="62">
        <f>VLOOKUP($A$101,$A$91:$AA$97,21)</f>
        <v>81.781143188476562</v>
      </c>
      <c r="V101" s="62">
        <f>VLOOKUP($A$101,$A$91:$AA$97,22)</f>
        <v>81.958534240722656</v>
      </c>
      <c r="W101" s="62">
        <f>VLOOKUP($A$101,$A$91:$AA$97,23)</f>
        <v>82.137100219726563</v>
      </c>
      <c r="X101" s="62">
        <f>VLOOKUP($A$101,$A$91:$AA$97,24)</f>
        <v>82.307548522949219</v>
      </c>
      <c r="Y101" s="62">
        <f>VLOOKUP($A$101,$A$91:$AA$97,25)</f>
        <v>82.471672058105469</v>
      </c>
      <c r="Z101" s="62">
        <f>VLOOKUP($A$101,$A$91:$AA$97,26)</f>
        <v>82.632568359375</v>
      </c>
      <c r="AA101" s="63">
        <f>VLOOKUP($A$101,$A$91:$AA$97,27)</f>
        <v>82.781341552734375</v>
      </c>
    </row>
    <row r="102" spans="1:27" x14ac:dyDescent="0.25">
      <c r="A102" s="25"/>
      <c r="B102" s="25"/>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x14ac:dyDescent="0.25">
      <c r="A103" s="161" t="s">
        <v>87</v>
      </c>
      <c r="B103" s="161"/>
      <c r="C103" s="161"/>
      <c r="D103" s="161"/>
    </row>
    <row r="126" spans="1:27" ht="15.75" x14ac:dyDescent="0.25">
      <c r="A126" s="163" t="s">
        <v>379</v>
      </c>
      <c r="B126" s="163"/>
      <c r="C126" s="163"/>
      <c r="D126" s="163"/>
      <c r="E126" s="163"/>
      <c r="F126" s="163"/>
      <c r="G126" s="111"/>
      <c r="H126" s="111"/>
      <c r="I126" s="111"/>
      <c r="J126" s="111"/>
      <c r="K126" s="112"/>
      <c r="L126" s="111"/>
      <c r="M126" s="111"/>
      <c r="N126" s="111"/>
      <c r="O126" s="111"/>
      <c r="P126" s="169"/>
      <c r="Q126" s="169"/>
      <c r="R126" s="169"/>
      <c r="S126" s="169"/>
      <c r="T126" s="169"/>
      <c r="U126" s="169"/>
      <c r="V126" s="169"/>
      <c r="W126" s="113"/>
      <c r="X126" s="113"/>
      <c r="Y126" s="113"/>
      <c r="Z126" s="113"/>
      <c r="AA126" s="113"/>
    </row>
    <row r="127" spans="1:27" ht="15.75" x14ac:dyDescent="0.25">
      <c r="A127" s="156" t="s">
        <v>33</v>
      </c>
      <c r="B127" s="156"/>
      <c r="C127" s="156"/>
      <c r="D127" s="156"/>
      <c r="E127" s="156"/>
      <c r="F127" s="156"/>
      <c r="G127" s="31"/>
      <c r="H127" s="31"/>
      <c r="I127" s="31"/>
      <c r="J127" s="31"/>
      <c r="K127" s="157" t="s">
        <v>86</v>
      </c>
      <c r="L127" s="157"/>
      <c r="M127" s="31"/>
      <c r="N127" s="31"/>
      <c r="O127" s="31"/>
      <c r="P127" s="156"/>
      <c r="Q127" s="156"/>
      <c r="R127" s="156"/>
      <c r="S127" s="156"/>
      <c r="T127" s="156"/>
      <c r="U127" s="156"/>
      <c r="V127" s="156"/>
      <c r="W127" s="11"/>
      <c r="X127" s="11"/>
      <c r="Y127" s="11"/>
      <c r="Z127" s="11"/>
      <c r="AA127" s="11"/>
    </row>
    <row r="129" spans="1:38" ht="18.75" x14ac:dyDescent="0.25">
      <c r="A129" s="167" t="s">
        <v>399</v>
      </c>
      <c r="B129" s="167"/>
      <c r="C129" s="167"/>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38"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38" x14ac:dyDescent="0.25">
      <c r="A131" s="14" t="s">
        <v>84</v>
      </c>
      <c r="B131" s="15" t="s">
        <v>83</v>
      </c>
      <c r="C131" s="87" t="s">
        <v>394</v>
      </c>
      <c r="D131" s="87" t="s">
        <v>393</v>
      </c>
      <c r="E131" s="87" t="s">
        <v>392</v>
      </c>
      <c r="F131" s="87" t="s">
        <v>391</v>
      </c>
      <c r="G131" s="87" t="s">
        <v>390</v>
      </c>
      <c r="H131" s="87" t="s">
        <v>389</v>
      </c>
      <c r="I131" s="87" t="s">
        <v>388</v>
      </c>
      <c r="J131" s="87" t="s">
        <v>387</v>
      </c>
      <c r="K131" s="87" t="s">
        <v>386</v>
      </c>
      <c r="L131" s="87" t="s">
        <v>385</v>
      </c>
      <c r="M131" s="87" t="s">
        <v>384</v>
      </c>
      <c r="N131" s="32" t="s">
        <v>45</v>
      </c>
      <c r="O131" s="32" t="s">
        <v>46</v>
      </c>
      <c r="P131" s="32" t="s">
        <v>47</v>
      </c>
      <c r="Q131" s="32" t="s">
        <v>48</v>
      </c>
      <c r="R131" s="32" t="s">
        <v>49</v>
      </c>
      <c r="S131" s="32" t="s">
        <v>50</v>
      </c>
      <c r="T131" s="32" t="s">
        <v>51</v>
      </c>
      <c r="U131" s="32" t="s">
        <v>52</v>
      </c>
      <c r="V131" s="32" t="s">
        <v>53</v>
      </c>
      <c r="W131" s="32" t="s">
        <v>54</v>
      </c>
      <c r="X131" s="32" t="s">
        <v>55</v>
      </c>
      <c r="Y131" s="32" t="s">
        <v>56</v>
      </c>
      <c r="Z131" s="32" t="s">
        <v>57</v>
      </c>
      <c r="AA131" s="32" t="s">
        <v>58</v>
      </c>
      <c r="AB131" s="32" t="s">
        <v>59</v>
      </c>
      <c r="AC131" s="32" t="s">
        <v>60</v>
      </c>
      <c r="AD131" s="32" t="s">
        <v>61</v>
      </c>
      <c r="AE131" s="32" t="s">
        <v>62</v>
      </c>
      <c r="AF131" s="32" t="s">
        <v>63</v>
      </c>
      <c r="AG131" s="32" t="s">
        <v>64</v>
      </c>
      <c r="AH131" s="32" t="s">
        <v>65</v>
      </c>
      <c r="AI131" s="32" t="s">
        <v>66</v>
      </c>
      <c r="AJ131" s="32" t="s">
        <v>67</v>
      </c>
      <c r="AK131" s="32" t="s">
        <v>68</v>
      </c>
      <c r="AL131" s="33" t="s">
        <v>69</v>
      </c>
    </row>
    <row r="132" spans="1:38" x14ac:dyDescent="0.25">
      <c r="A132" s="18">
        <v>1</v>
      </c>
      <c r="B132" s="26" t="s">
        <v>357</v>
      </c>
      <c r="C132" s="84">
        <v>-4</v>
      </c>
      <c r="D132" s="89">
        <v>89</v>
      </c>
      <c r="E132" s="89">
        <v>32</v>
      </c>
      <c r="F132" s="89">
        <v>-53</v>
      </c>
      <c r="G132" s="89">
        <v>-5</v>
      </c>
      <c r="H132" s="89">
        <v>151</v>
      </c>
      <c r="I132" s="89">
        <v>24</v>
      </c>
      <c r="J132" s="89">
        <v>-22</v>
      </c>
      <c r="K132" s="89">
        <v>23</v>
      </c>
      <c r="L132" s="89">
        <v>-79</v>
      </c>
      <c r="M132" s="89">
        <v>23</v>
      </c>
      <c r="N132" s="88">
        <v>47.167568206787109</v>
      </c>
      <c r="O132" s="88">
        <v>0.14571401476860046</v>
      </c>
      <c r="P132" s="88">
        <v>0.29784402251243591</v>
      </c>
      <c r="Q132" s="88">
        <v>0.7711411714553833</v>
      </c>
      <c r="R132" s="88">
        <v>1.5353917144238949E-2</v>
      </c>
      <c r="S132" s="88">
        <v>-4.3098349571228027</v>
      </c>
      <c r="T132" s="88">
        <v>1.7067513465881348</v>
      </c>
      <c r="U132" s="89">
        <v>3.0766332149505615</v>
      </c>
      <c r="V132" s="89">
        <v>-1.0806859731674194</v>
      </c>
      <c r="W132" s="89">
        <v>0.34204140305519104</v>
      </c>
      <c r="X132" s="89">
        <v>-0.1248524934053421</v>
      </c>
      <c r="Y132" s="89">
        <v>0.35313394665718079</v>
      </c>
      <c r="Z132" s="89">
        <v>-2.9960944652557373</v>
      </c>
      <c r="AA132" s="89">
        <v>-1.245823860168457</v>
      </c>
      <c r="AB132" s="89">
        <v>-2.4177441596984863</v>
      </c>
      <c r="AC132" s="89">
        <v>-1.5263649225234985</v>
      </c>
      <c r="AD132" s="89">
        <v>-2.4278762340545654</v>
      </c>
      <c r="AE132" s="89">
        <v>-2.4454605579376221</v>
      </c>
      <c r="AF132" s="89">
        <v>-2.8505771160125732</v>
      </c>
      <c r="AG132" s="89">
        <v>-3.0369739532470703</v>
      </c>
      <c r="AH132" s="89">
        <v>-2.2886760234832764</v>
      </c>
      <c r="AI132" s="89">
        <v>-4.3742470741271973</v>
      </c>
      <c r="AJ132" s="89">
        <v>-3.1419734954833984</v>
      </c>
      <c r="AK132" s="89">
        <v>-3.2404794692993164</v>
      </c>
      <c r="AL132" s="90">
        <v>-3.0404112339019775</v>
      </c>
    </row>
    <row r="133" spans="1:38" x14ac:dyDescent="0.25">
      <c r="A133" s="19">
        <v>2</v>
      </c>
      <c r="B133" s="16" t="s">
        <v>358</v>
      </c>
      <c r="C133" s="85">
        <v>-84.858963012695313</v>
      </c>
      <c r="D133" s="92">
        <v>53.472347259521484</v>
      </c>
      <c r="E133" s="92">
        <v>145.12298583984375</v>
      </c>
      <c r="F133" s="92">
        <v>211.48106384277344</v>
      </c>
      <c r="G133" s="92">
        <v>114.86878967285156</v>
      </c>
      <c r="H133" s="92">
        <v>-10.402260780334473</v>
      </c>
      <c r="I133" s="92">
        <v>46.675102233886719</v>
      </c>
      <c r="J133" s="92">
        <v>135.99407958984375</v>
      </c>
      <c r="K133" s="92">
        <v>101.14040374755859</v>
      </c>
      <c r="L133" s="92">
        <v>81.068000793457031</v>
      </c>
      <c r="M133" s="92">
        <v>87.440467834472656</v>
      </c>
      <c r="N133" s="91">
        <v>237.45890808105469</v>
      </c>
      <c r="O133" s="91">
        <v>140.3834228515625</v>
      </c>
      <c r="P133" s="91">
        <v>140.3160400390625</v>
      </c>
      <c r="Q133" s="91">
        <v>137.78134155273437</v>
      </c>
      <c r="R133" s="91">
        <v>136.81019592285156</v>
      </c>
      <c r="S133" s="91">
        <v>134.93574523925781</v>
      </c>
      <c r="T133" s="91">
        <v>143.30328369140625</v>
      </c>
      <c r="U133" s="92">
        <v>144.96453857421875</v>
      </c>
      <c r="V133" s="92">
        <v>142.85836791992187</v>
      </c>
      <c r="W133" s="92">
        <v>143.20086669921875</v>
      </c>
      <c r="X133" s="92">
        <v>144.58345031738281</v>
      </c>
      <c r="Y133" s="92">
        <v>143.32041931152344</v>
      </c>
      <c r="Z133" s="92">
        <v>142.324462890625</v>
      </c>
      <c r="AA133" s="92">
        <v>141.9547119140625</v>
      </c>
      <c r="AB133" s="92">
        <v>142.43527221679687</v>
      </c>
      <c r="AC133" s="92">
        <v>140.73554992675781</v>
      </c>
      <c r="AD133" s="92">
        <v>140.58847045898437</v>
      </c>
      <c r="AE133" s="92">
        <v>142.11419677734375</v>
      </c>
      <c r="AF133" s="92">
        <v>140.36677551269531</v>
      </c>
      <c r="AG133" s="92">
        <v>139.762939453125</v>
      </c>
      <c r="AH133" s="92">
        <v>139.56748962402344</v>
      </c>
      <c r="AI133" s="92">
        <v>140.05697631835937</v>
      </c>
      <c r="AJ133" s="92">
        <v>140.09776306152344</v>
      </c>
      <c r="AK133" s="92">
        <v>138.5904541015625</v>
      </c>
      <c r="AL133" s="93">
        <v>139.22003173828125</v>
      </c>
    </row>
    <row r="134" spans="1:38" x14ac:dyDescent="0.25">
      <c r="A134" s="19">
        <v>3</v>
      </c>
      <c r="B134" s="16" t="s">
        <v>359</v>
      </c>
      <c r="C134" s="85">
        <v>334.50982666015625</v>
      </c>
      <c r="D134" s="92">
        <v>432.04913330078125</v>
      </c>
      <c r="E134" s="92">
        <v>-485.83157348632812</v>
      </c>
      <c r="F134" s="92">
        <v>421.37786865234375</v>
      </c>
      <c r="G134" s="92">
        <v>78.94744873046875</v>
      </c>
      <c r="H134" s="92">
        <v>31.052997589111328</v>
      </c>
      <c r="I134" s="92">
        <v>50.122238159179688</v>
      </c>
      <c r="J134" s="92">
        <v>-111.06002807617187</v>
      </c>
      <c r="K134" s="92">
        <v>106.56307983398437</v>
      </c>
      <c r="L134" s="92">
        <v>-149.43234252929687</v>
      </c>
      <c r="M134" s="92">
        <v>298.25265502929687</v>
      </c>
      <c r="N134" s="91">
        <v>110.75094604492187</v>
      </c>
      <c r="O134" s="91">
        <v>35.902839660644531</v>
      </c>
      <c r="P134" s="91">
        <v>36.31707763671875</v>
      </c>
      <c r="Q134" s="91">
        <v>33.548324584960938</v>
      </c>
      <c r="R134" s="91">
        <v>33.434349060058594</v>
      </c>
      <c r="S134" s="91">
        <v>29.845071792602539</v>
      </c>
      <c r="T134" s="91">
        <v>36.717433929443359</v>
      </c>
      <c r="U134" s="92">
        <v>36.022258758544922</v>
      </c>
      <c r="V134" s="92">
        <v>37.052227020263672</v>
      </c>
      <c r="W134" s="92">
        <v>36.60626220703125</v>
      </c>
      <c r="X134" s="92">
        <v>37.23345947265625</v>
      </c>
      <c r="Y134" s="92">
        <v>35.393836975097656</v>
      </c>
      <c r="Z134" s="92">
        <v>31.861129760742188</v>
      </c>
      <c r="AA134" s="92">
        <v>32.175884246826172</v>
      </c>
      <c r="AB134" s="92">
        <v>29.766387939453125</v>
      </c>
      <c r="AC134" s="92">
        <v>32.710567474365234</v>
      </c>
      <c r="AD134" s="92">
        <v>29.872535705566406</v>
      </c>
      <c r="AE134" s="92">
        <v>31.491186141967773</v>
      </c>
      <c r="AF134" s="92">
        <v>29.435550689697266</v>
      </c>
      <c r="AG134" s="92">
        <v>29.986539840698242</v>
      </c>
      <c r="AH134" s="92">
        <v>28.369428634643555</v>
      </c>
      <c r="AI134" s="92">
        <v>27.469139099121094</v>
      </c>
      <c r="AJ134" s="92">
        <v>28.233957290649414</v>
      </c>
      <c r="AK134" s="92">
        <v>26.255344390869141</v>
      </c>
      <c r="AL134" s="93">
        <v>27.740163803100586</v>
      </c>
    </row>
    <row r="135" spans="1:38" x14ac:dyDescent="0.25">
      <c r="A135" s="19">
        <v>4</v>
      </c>
      <c r="B135" s="16" t="s">
        <v>360</v>
      </c>
      <c r="C135" s="85">
        <v>63</v>
      </c>
      <c r="D135" s="92">
        <v>-35</v>
      </c>
      <c r="E135" s="92">
        <v>238</v>
      </c>
      <c r="F135" s="92">
        <v>5</v>
      </c>
      <c r="G135" s="92">
        <v>51</v>
      </c>
      <c r="H135" s="92">
        <v>43</v>
      </c>
      <c r="I135" s="92">
        <v>-75</v>
      </c>
      <c r="J135" s="92">
        <v>81</v>
      </c>
      <c r="K135" s="92">
        <v>-26</v>
      </c>
      <c r="L135" s="92">
        <v>98</v>
      </c>
      <c r="M135" s="92">
        <v>63</v>
      </c>
      <c r="N135" s="92">
        <v>64.858261108398437</v>
      </c>
      <c r="O135" s="92">
        <v>25.884981155395508</v>
      </c>
      <c r="P135" s="92">
        <v>27.508743286132812</v>
      </c>
      <c r="Q135" s="92">
        <v>25.679159164428711</v>
      </c>
      <c r="R135" s="92">
        <v>26.478418350219727</v>
      </c>
      <c r="S135" s="92">
        <v>23.96293830871582</v>
      </c>
      <c r="T135" s="92">
        <v>31.898508071899414</v>
      </c>
      <c r="U135" s="92">
        <v>28.790496826171875</v>
      </c>
      <c r="V135" s="92">
        <v>27.687496185302734</v>
      </c>
      <c r="W135" s="92">
        <v>28.581340789794922</v>
      </c>
      <c r="X135" s="92">
        <v>26.582864761352539</v>
      </c>
      <c r="Y135" s="92">
        <v>27.819705963134766</v>
      </c>
      <c r="Z135" s="92">
        <v>26.752113342285156</v>
      </c>
      <c r="AA135" s="92">
        <v>25.648406982421875</v>
      </c>
      <c r="AB135" s="92">
        <v>25.277072906494141</v>
      </c>
      <c r="AC135" s="92">
        <v>26.113319396972656</v>
      </c>
      <c r="AD135" s="92">
        <v>23.791965484619141</v>
      </c>
      <c r="AE135" s="92">
        <v>24.781011581420898</v>
      </c>
      <c r="AF135" s="92">
        <v>21.948253631591797</v>
      </c>
      <c r="AG135" s="92">
        <v>22.09825325012207</v>
      </c>
      <c r="AH135" s="92">
        <v>23.201557159423828</v>
      </c>
      <c r="AI135" s="92">
        <v>23.329751968383789</v>
      </c>
      <c r="AJ135" s="92">
        <v>23.481803894042969</v>
      </c>
      <c r="AK135" s="92">
        <v>22.546995162963867</v>
      </c>
      <c r="AL135" s="93">
        <v>22.469564437866211</v>
      </c>
    </row>
    <row r="136" spans="1:38" x14ac:dyDescent="0.25">
      <c r="A136" s="19">
        <v>5</v>
      </c>
      <c r="B136" s="16" t="s">
        <v>361</v>
      </c>
      <c r="C136" s="85">
        <v>151</v>
      </c>
      <c r="D136" s="92">
        <v>-85</v>
      </c>
      <c r="E136" s="92">
        <v>2</v>
      </c>
      <c r="F136" s="92">
        <v>-26</v>
      </c>
      <c r="G136" s="92">
        <v>282</v>
      </c>
      <c r="H136" s="92">
        <v>-114</v>
      </c>
      <c r="I136" s="92">
        <v>99</v>
      </c>
      <c r="J136" s="92">
        <v>44</v>
      </c>
      <c r="K136" s="92">
        <v>59</v>
      </c>
      <c r="L136" s="92">
        <v>-4</v>
      </c>
      <c r="M136" s="92">
        <v>-36</v>
      </c>
      <c r="N136" s="92">
        <v>109.37701416015625</v>
      </c>
      <c r="O136" s="92">
        <v>49.565521240234375</v>
      </c>
      <c r="P136" s="92">
        <v>51.372821807861328</v>
      </c>
      <c r="Q136" s="92">
        <v>48.621913909912109</v>
      </c>
      <c r="R136" s="92">
        <v>48.488075256347656</v>
      </c>
      <c r="S136" s="92">
        <v>45.996177673339844</v>
      </c>
      <c r="T136" s="92">
        <v>56.611248016357422</v>
      </c>
      <c r="U136" s="92">
        <v>53.628326416015625</v>
      </c>
      <c r="V136" s="92">
        <v>50.809986114501953</v>
      </c>
      <c r="W136" s="92">
        <v>48.765148162841797</v>
      </c>
      <c r="X136" s="92">
        <v>51.007972717285156</v>
      </c>
      <c r="Y136" s="92">
        <v>51.318412780761719</v>
      </c>
      <c r="Z136" s="92">
        <v>47.331310272216797</v>
      </c>
      <c r="AA136" s="92">
        <v>48.982452392578125</v>
      </c>
      <c r="AB136" s="92">
        <v>47.346843719482422</v>
      </c>
      <c r="AC136" s="92">
        <v>47.628437042236328</v>
      </c>
      <c r="AD136" s="92">
        <v>46.194492340087891</v>
      </c>
      <c r="AE136" s="92">
        <v>47.423942565917969</v>
      </c>
      <c r="AF136" s="92">
        <v>46.918025970458984</v>
      </c>
      <c r="AG136" s="92">
        <v>45.878005981445313</v>
      </c>
      <c r="AH136" s="92">
        <v>44.540073394775391</v>
      </c>
      <c r="AI136" s="92">
        <v>44.519554138183594</v>
      </c>
      <c r="AJ136" s="92">
        <v>44.415191650390625</v>
      </c>
      <c r="AK136" s="92">
        <v>43.308300018310547</v>
      </c>
      <c r="AL136" s="93">
        <v>45.240047454833984</v>
      </c>
    </row>
    <row r="137" spans="1:38" x14ac:dyDescent="0.25">
      <c r="A137" s="19">
        <v>6</v>
      </c>
      <c r="B137" s="16" t="s">
        <v>362</v>
      </c>
      <c r="C137" s="85">
        <v>-109</v>
      </c>
      <c r="D137" s="92">
        <v>-127</v>
      </c>
      <c r="E137" s="92">
        <v>34</v>
      </c>
      <c r="F137" s="92">
        <v>8</v>
      </c>
      <c r="G137" s="92">
        <v>-37</v>
      </c>
      <c r="H137" s="92">
        <v>-3</v>
      </c>
      <c r="I137" s="92">
        <v>130</v>
      </c>
      <c r="J137" s="92">
        <v>63</v>
      </c>
      <c r="K137" s="92">
        <v>185</v>
      </c>
      <c r="L137" s="92">
        <v>317</v>
      </c>
      <c r="M137" s="92">
        <v>124</v>
      </c>
      <c r="N137" s="92">
        <v>214.39582824707031</v>
      </c>
      <c r="O137" s="92">
        <v>173.96591186523438</v>
      </c>
      <c r="P137" s="92">
        <v>172.87355041503906</v>
      </c>
      <c r="Q137" s="92">
        <v>169.92460632324219</v>
      </c>
      <c r="R137" s="92">
        <v>170.94950866699219</v>
      </c>
      <c r="S137" s="92">
        <v>168.60440063476562</v>
      </c>
      <c r="T137" s="92">
        <v>176.11856079101562</v>
      </c>
      <c r="U137" s="92">
        <v>177.777587890625</v>
      </c>
      <c r="V137" s="92">
        <v>173.0244140625</v>
      </c>
      <c r="W137" s="92">
        <v>175.34219360351562</v>
      </c>
      <c r="X137" s="92">
        <v>174.13404846191406</v>
      </c>
      <c r="Y137" s="92">
        <v>173.66987609863281</v>
      </c>
      <c r="Z137" s="92">
        <v>171.7305908203125</v>
      </c>
      <c r="AA137" s="92">
        <v>170.30509948730469</v>
      </c>
      <c r="AB137" s="92">
        <v>171.06298828125</v>
      </c>
      <c r="AC137" s="92">
        <v>171.18182373046875</v>
      </c>
      <c r="AD137" s="92">
        <v>171.15339660644531</v>
      </c>
      <c r="AE137" s="92">
        <v>171.04922485351562</v>
      </c>
      <c r="AF137" s="92">
        <v>170.89311218261719</v>
      </c>
      <c r="AG137" s="92">
        <v>169.65583801269531</v>
      </c>
      <c r="AH137" s="92">
        <v>169.563720703125</v>
      </c>
      <c r="AI137" s="92">
        <v>169.21083068847656</v>
      </c>
      <c r="AJ137" s="92">
        <v>169.5806884765625</v>
      </c>
      <c r="AK137" s="92">
        <v>169.73851013183594</v>
      </c>
      <c r="AL137" s="93">
        <v>169.7392578125</v>
      </c>
    </row>
    <row r="138" spans="1:38" x14ac:dyDescent="0.25">
      <c r="A138" s="20">
        <v>7</v>
      </c>
      <c r="B138" s="17" t="s">
        <v>363</v>
      </c>
      <c r="C138" s="86">
        <v>157</v>
      </c>
      <c r="D138" s="94">
        <v>44</v>
      </c>
      <c r="E138" s="94">
        <v>107</v>
      </c>
      <c r="F138" s="94">
        <v>43</v>
      </c>
      <c r="G138" s="94">
        <v>25</v>
      </c>
      <c r="H138" s="94">
        <v>-46</v>
      </c>
      <c r="I138" s="94">
        <v>-64</v>
      </c>
      <c r="J138" s="94">
        <v>-132</v>
      </c>
      <c r="K138" s="94">
        <v>46</v>
      </c>
      <c r="L138" s="94">
        <v>78</v>
      </c>
      <c r="M138" s="94">
        <v>190</v>
      </c>
      <c r="N138" s="94">
        <v>97.199234008789063</v>
      </c>
      <c r="O138" s="94">
        <v>42.681549072265625</v>
      </c>
      <c r="P138" s="94">
        <v>43.957317352294922</v>
      </c>
      <c r="Q138" s="94">
        <v>40.405620574951172</v>
      </c>
      <c r="R138" s="94">
        <v>40.189533233642578</v>
      </c>
      <c r="S138" s="94">
        <v>37.279335021972656</v>
      </c>
      <c r="T138" s="94">
        <v>45.242057800292969</v>
      </c>
      <c r="U138" s="94">
        <v>43.093242645263672</v>
      </c>
      <c r="V138" s="94">
        <v>41.558284759521484</v>
      </c>
      <c r="W138" s="94">
        <v>41.604225158691406</v>
      </c>
      <c r="X138" s="94">
        <v>42.127185821533203</v>
      </c>
      <c r="Y138" s="94">
        <v>41.367317199707031</v>
      </c>
      <c r="Z138" s="94">
        <v>39.470527648925781</v>
      </c>
      <c r="AA138" s="94">
        <v>40.856491088867188</v>
      </c>
      <c r="AB138" s="94">
        <v>40.755916595458984</v>
      </c>
      <c r="AC138" s="94">
        <v>39.491935729980469</v>
      </c>
      <c r="AD138" s="94">
        <v>38.678459167480469</v>
      </c>
      <c r="AE138" s="94">
        <v>38.742721557617188</v>
      </c>
      <c r="AF138" s="94">
        <v>37.400386810302734</v>
      </c>
      <c r="AG138" s="94">
        <v>38.890182495117187</v>
      </c>
      <c r="AH138" s="94">
        <v>38.827831268310547</v>
      </c>
      <c r="AI138" s="94">
        <v>37.975177764892578</v>
      </c>
      <c r="AJ138" s="94">
        <v>38.428512573242187</v>
      </c>
      <c r="AK138" s="94">
        <v>38.644443511962891</v>
      </c>
      <c r="AL138" s="95">
        <v>37.608535766601563</v>
      </c>
    </row>
    <row r="139" spans="1:38" x14ac:dyDescent="0.25">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spans="1:38" x14ac:dyDescent="0.25">
      <c r="A140" s="82"/>
      <c r="B140" s="10" t="s">
        <v>85</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spans="1:38" x14ac:dyDescent="0.25">
      <c r="A141" s="22" t="s">
        <v>84</v>
      </c>
      <c r="B141" s="15" t="s">
        <v>83</v>
      </c>
      <c r="C141" s="102" t="s">
        <v>394</v>
      </c>
      <c r="D141" s="87" t="s">
        <v>393</v>
      </c>
      <c r="E141" s="87" t="s">
        <v>392</v>
      </c>
      <c r="F141" s="87" t="s">
        <v>391</v>
      </c>
      <c r="G141" s="87" t="s">
        <v>390</v>
      </c>
      <c r="H141" s="87" t="s">
        <v>389</v>
      </c>
      <c r="I141" s="87" t="s">
        <v>388</v>
      </c>
      <c r="J141" s="87" t="s">
        <v>387</v>
      </c>
      <c r="K141" s="87" t="s">
        <v>386</v>
      </c>
      <c r="L141" s="87" t="s">
        <v>385</v>
      </c>
      <c r="M141" s="87" t="s">
        <v>384</v>
      </c>
      <c r="N141" s="46" t="s">
        <v>45</v>
      </c>
      <c r="O141" s="46" t="s">
        <v>46</v>
      </c>
      <c r="P141" s="46" t="s">
        <v>47</v>
      </c>
      <c r="Q141" s="46" t="s">
        <v>48</v>
      </c>
      <c r="R141" s="46" t="s">
        <v>49</v>
      </c>
      <c r="S141" s="46" t="s">
        <v>50</v>
      </c>
      <c r="T141" s="46" t="s">
        <v>51</v>
      </c>
      <c r="U141" s="46" t="s">
        <v>52</v>
      </c>
      <c r="V141" s="46" t="s">
        <v>53</v>
      </c>
      <c r="W141" s="46" t="s">
        <v>54</v>
      </c>
      <c r="X141" s="46" t="s">
        <v>55</v>
      </c>
      <c r="Y141" s="46" t="s">
        <v>56</v>
      </c>
      <c r="Z141" s="46" t="s">
        <v>57</v>
      </c>
      <c r="AA141" s="46" t="s">
        <v>58</v>
      </c>
      <c r="AB141" s="46" t="s">
        <v>59</v>
      </c>
      <c r="AC141" s="46" t="s">
        <v>60</v>
      </c>
      <c r="AD141" s="46" t="s">
        <v>61</v>
      </c>
      <c r="AE141" s="46" t="s">
        <v>62</v>
      </c>
      <c r="AF141" s="46" t="s">
        <v>63</v>
      </c>
      <c r="AG141" s="46" t="s">
        <v>64</v>
      </c>
      <c r="AH141" s="46" t="s">
        <v>65</v>
      </c>
      <c r="AI141" s="46" t="s">
        <v>66</v>
      </c>
      <c r="AJ141" s="46" t="s">
        <v>67</v>
      </c>
      <c r="AK141" s="46" t="s">
        <v>68</v>
      </c>
      <c r="AL141" s="47" t="s">
        <v>69</v>
      </c>
    </row>
    <row r="142" spans="1:38" x14ac:dyDescent="0.25">
      <c r="A142" s="29">
        <v>1</v>
      </c>
      <c r="B142" s="101" t="str">
        <f>VLOOKUP($A$142,$A$132:$AL$138,2)</f>
        <v>Bannockburn</v>
      </c>
      <c r="C142" s="96">
        <f>VLOOKUP($A$142,$A$132:$AL$138,3)</f>
        <v>-4</v>
      </c>
      <c r="D142" s="97">
        <f>VLOOKUP($A$142,$A$132:$AL$138,4)</f>
        <v>89</v>
      </c>
      <c r="E142" s="97">
        <f>VLOOKUP($A$142,$A$132:$AL$138,5)</f>
        <v>32</v>
      </c>
      <c r="F142" s="97">
        <f>VLOOKUP($A$142,$A$132:$AL$138,6)</f>
        <v>-53</v>
      </c>
      <c r="G142" s="97">
        <f>VLOOKUP($A$142,$A$132:$AL$138,7)</f>
        <v>-5</v>
      </c>
      <c r="H142" s="97">
        <f>VLOOKUP($A$142,$A$132:$AL$138,8)</f>
        <v>151</v>
      </c>
      <c r="I142" s="97">
        <f>VLOOKUP($A$142,$A$132:$AL$138,9)</f>
        <v>24</v>
      </c>
      <c r="J142" s="97">
        <f>VLOOKUP($A$142,$A$132:$AL$138,10)</f>
        <v>-22</v>
      </c>
      <c r="K142" s="97">
        <f>VLOOKUP($A$142,$A$132:$AL$138,11)</f>
        <v>23</v>
      </c>
      <c r="L142" s="97">
        <f>VLOOKUP($A$142,$A$132:$AL$138,12)</f>
        <v>-79</v>
      </c>
      <c r="M142" s="97">
        <f>VLOOKUP($A$142,$A$132:$AL$138,13)</f>
        <v>23</v>
      </c>
      <c r="N142" s="97">
        <f>VLOOKUP($A$142,$A$132:$AL$138,14)</f>
        <v>47.167568206787109</v>
      </c>
      <c r="O142" s="97">
        <f>VLOOKUP($A$142,$A$132:$AL$138,15)</f>
        <v>0.14571401476860046</v>
      </c>
      <c r="P142" s="97">
        <f>VLOOKUP($A$142,$A$132:$AL$138,16)</f>
        <v>0.29784402251243591</v>
      </c>
      <c r="Q142" s="97">
        <f>VLOOKUP($A$142,$A$132:$AL$138,17)</f>
        <v>0.7711411714553833</v>
      </c>
      <c r="R142" s="97">
        <f>VLOOKUP($A$142,$A$132:$AL$138,18)</f>
        <v>1.5353917144238949E-2</v>
      </c>
      <c r="S142" s="97">
        <f>VLOOKUP($A$142,$A$132:$AL$138,19)</f>
        <v>-4.3098349571228027</v>
      </c>
      <c r="T142" s="97">
        <f>VLOOKUP($A$142,$A$132:$AL$138,20)</f>
        <v>1.7067513465881348</v>
      </c>
      <c r="U142" s="97">
        <f>VLOOKUP($A$142,$A$132:$AL$138,21)</f>
        <v>3.0766332149505615</v>
      </c>
      <c r="V142" s="97">
        <f>VLOOKUP($A$142,$A$132:$AL$138,22)</f>
        <v>-1.0806859731674194</v>
      </c>
      <c r="W142" s="97">
        <f>VLOOKUP($A$142,$A$132:$AL$138,23)</f>
        <v>0.34204140305519104</v>
      </c>
      <c r="X142" s="97">
        <f>VLOOKUP($A$142,$A$132:$AL$138,24)</f>
        <v>-0.1248524934053421</v>
      </c>
      <c r="Y142" s="97">
        <f>VLOOKUP($A$142,$A$132:$AL$138,25)</f>
        <v>0.35313394665718079</v>
      </c>
      <c r="Z142" s="97">
        <f>VLOOKUP($A$142,$A$132:$AL$138,26)</f>
        <v>-2.9960944652557373</v>
      </c>
      <c r="AA142" s="97">
        <f>VLOOKUP($A$142,$A$132:$AL$138,27)</f>
        <v>-1.245823860168457</v>
      </c>
      <c r="AB142" s="97">
        <f>VLOOKUP($A$142,$A$132:$AL$138,28)</f>
        <v>-2.4177441596984863</v>
      </c>
      <c r="AC142" s="97">
        <f>VLOOKUP($A$142,$A$132:$AL$138,29)</f>
        <v>-1.5263649225234985</v>
      </c>
      <c r="AD142" s="97">
        <f>VLOOKUP($A$142,$A$132:$AL$138,30)</f>
        <v>-2.4278762340545654</v>
      </c>
      <c r="AE142" s="97">
        <f>VLOOKUP($A$142,$A$132:$AL$138,31)</f>
        <v>-2.4454605579376221</v>
      </c>
      <c r="AF142" s="97">
        <f>VLOOKUP($A$142,$A$132:$AL$138,32)</f>
        <v>-2.8505771160125732</v>
      </c>
      <c r="AG142" s="97">
        <f>VLOOKUP($A$142,$A$132:$AL$138,33)</f>
        <v>-3.0369739532470703</v>
      </c>
      <c r="AH142" s="97">
        <f>VLOOKUP($A$142,$A$132:$AL$138,34)</f>
        <v>-2.2886760234832764</v>
      </c>
      <c r="AI142" s="97">
        <f>VLOOKUP($A$142,$A$132:$AL$138,35)</f>
        <v>-4.3742470741271973</v>
      </c>
      <c r="AJ142" s="97">
        <f>VLOOKUP($A$142,$A$132:$AL$138,36)</f>
        <v>-3.1419734954833984</v>
      </c>
      <c r="AK142" s="97">
        <f>VLOOKUP($A$142,$A$132:$AL$138,37)</f>
        <v>-3.2404794692993164</v>
      </c>
      <c r="AL142" s="98">
        <f>VLOOKUP($A$142,$A$132:$AL$138,38)</f>
        <v>-3.0404112339019775</v>
      </c>
    </row>
    <row r="143" spans="1:38" x14ac:dyDescent="0.25">
      <c r="A143" s="25"/>
      <c r="B143" s="25"/>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38" x14ac:dyDescent="0.25">
      <c r="A144" s="161" t="s">
        <v>87</v>
      </c>
      <c r="B144" s="161"/>
      <c r="C144" s="161"/>
      <c r="D144" s="161"/>
    </row>
    <row r="166" spans="1:16358" s="25" customFormat="1" ht="15.75" x14ac:dyDescent="0.25">
      <c r="A166" s="156"/>
      <c r="B166" s="156"/>
      <c r="C166" s="156"/>
      <c r="D166" s="156"/>
      <c r="E166" s="156"/>
      <c r="F166" s="156"/>
      <c r="G166" s="31"/>
      <c r="H166" s="31"/>
      <c r="I166" s="31"/>
      <c r="J166" s="31"/>
      <c r="K166" s="157" t="s">
        <v>86</v>
      </c>
      <c r="L166" s="157"/>
      <c r="M166" s="31"/>
      <c r="N166" s="31"/>
      <c r="O166" s="31"/>
      <c r="P166" s="156"/>
      <c r="Q166" s="156"/>
      <c r="R166" s="156"/>
      <c r="S166" s="156"/>
      <c r="T166" s="156"/>
      <c r="U166" s="156"/>
      <c r="V166" s="156"/>
      <c r="W166" s="11"/>
      <c r="X166" s="11"/>
      <c r="Y166" s="11"/>
      <c r="Z166" s="11"/>
      <c r="AA166" s="11"/>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row>
    <row r="167" spans="1:16358" s="25" customFormat="1" ht="15.75" x14ac:dyDescent="0.25">
      <c r="A167" s="140"/>
      <c r="B167" s="140"/>
      <c r="C167" s="140"/>
      <c r="D167" s="140"/>
      <c r="E167" s="140"/>
      <c r="F167" s="140"/>
      <c r="G167" s="125"/>
      <c r="H167" s="125"/>
      <c r="I167" s="125"/>
      <c r="J167" s="125"/>
      <c r="K167" s="139"/>
      <c r="L167" s="139"/>
      <c r="M167" s="125"/>
      <c r="N167" s="125"/>
      <c r="O167" s="125"/>
      <c r="P167" s="140"/>
      <c r="Q167" s="140"/>
      <c r="R167" s="140"/>
      <c r="S167" s="140"/>
      <c r="T167" s="140"/>
      <c r="U167" s="140"/>
      <c r="V167" s="140"/>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row>
    <row r="168" spans="1:16358" x14ac:dyDescent="0.25">
      <c r="A168" s="165" t="s">
        <v>435</v>
      </c>
      <c r="B168" s="165"/>
    </row>
    <row r="169" spans="1:16358" s="114" customFormat="1" ht="11.25" x14ac:dyDescent="0.2">
      <c r="A169" s="164" t="s">
        <v>441</v>
      </c>
      <c r="B169" s="164"/>
      <c r="C169" s="164"/>
      <c r="D169" s="164"/>
      <c r="E169" s="164"/>
      <c r="F169" s="164"/>
      <c r="G169" s="164"/>
      <c r="H169" s="164"/>
    </row>
    <row r="170" spans="1:16358" s="114" customFormat="1" ht="24.75" customHeight="1" x14ac:dyDescent="0.25">
      <c r="A170" s="158" t="s">
        <v>442</v>
      </c>
      <c r="B170" s="159"/>
      <c r="C170" s="159"/>
      <c r="D170" s="159"/>
      <c r="E170" s="159"/>
      <c r="F170" s="159"/>
      <c r="G170" s="159"/>
      <c r="H170" s="159"/>
      <c r="I170" s="159"/>
      <c r="J170" s="159"/>
    </row>
    <row r="171" spans="1:16358" s="114" customFormat="1" x14ac:dyDescent="0.25">
      <c r="A171" s="118"/>
      <c r="B171" s="119"/>
      <c r="C171" s="119"/>
      <c r="D171" s="119"/>
      <c r="E171" s="119"/>
      <c r="F171" s="119"/>
      <c r="G171" s="119"/>
      <c r="H171" s="119"/>
      <c r="I171" s="119"/>
      <c r="J171" s="119"/>
    </row>
    <row r="172" spans="1:16358" s="114" customFormat="1" ht="11.25" x14ac:dyDescent="0.2">
      <c r="A172" s="153" t="s">
        <v>5</v>
      </c>
      <c r="B172" s="153"/>
    </row>
  </sheetData>
  <mergeCells count="41">
    <mergeCell ref="A5:B5"/>
    <mergeCell ref="A168:B168"/>
    <mergeCell ref="A169:H169"/>
    <mergeCell ref="A172:B172"/>
    <mergeCell ref="A6:B6"/>
    <mergeCell ref="C6:G6"/>
    <mergeCell ref="A7:B7"/>
    <mergeCell ref="C7:G7"/>
    <mergeCell ref="A88:B88"/>
    <mergeCell ref="A103:D103"/>
    <mergeCell ref="A49:B49"/>
    <mergeCell ref="A64:D64"/>
    <mergeCell ref="A85:F85"/>
    <mergeCell ref="A144:D144"/>
    <mergeCell ref="A170:J170"/>
    <mergeCell ref="A10:B10"/>
    <mergeCell ref="A166:F166"/>
    <mergeCell ref="P85:V85"/>
    <mergeCell ref="A86:F86"/>
    <mergeCell ref="K86:L86"/>
    <mergeCell ref="P86:V86"/>
    <mergeCell ref="K166:L166"/>
    <mergeCell ref="P166:V166"/>
    <mergeCell ref="P126:V126"/>
    <mergeCell ref="A127:F127"/>
    <mergeCell ref="K127:L127"/>
    <mergeCell ref="P127:V127"/>
    <mergeCell ref="A129:C129"/>
    <mergeCell ref="A126:F126"/>
    <mergeCell ref="A25:D25"/>
    <mergeCell ref="A46:F46"/>
    <mergeCell ref="P46:V46"/>
    <mergeCell ref="A47:F47"/>
    <mergeCell ref="K47:L47"/>
    <mergeCell ref="P47:V47"/>
    <mergeCell ref="A1:F1"/>
    <mergeCell ref="P1:V1"/>
    <mergeCell ref="A3:F3"/>
    <mergeCell ref="K3:L3"/>
    <mergeCell ref="P3:V3"/>
    <mergeCell ref="A2:B2"/>
  </mergeCells>
  <hyperlinks>
    <hyperlink ref="K3" display="Back to contents page "/>
    <hyperlink ref="K3:L3" location="Contents!A1" display="Back to contents page "/>
    <hyperlink ref="K47" display="Back to contents page "/>
    <hyperlink ref="K47:L47" location="Contents!A1" display="Back to contents page "/>
    <hyperlink ref="K86" display="Back to contents page "/>
    <hyperlink ref="K86:L86" location="Contents!A1" display="Back to contents page "/>
    <hyperlink ref="K127" display="Back to contents page "/>
    <hyperlink ref="K127:L127" location="Contents!A1" display="Back to contents page "/>
    <hyperlink ref="K166" display="Back to contents page "/>
    <hyperlink ref="K166:L166" location="Contents!A1" display="Back to contents page "/>
    <hyperlink ref="A6:B6" location="Stirling!A26" display="1. Total Fertility Rate (All persons)"/>
    <hyperlink ref="C6:G6" location="Stirling!A65" display="2. Standardised Mortality Ratio (All Persons)"/>
    <hyperlink ref="A7:B7" location="Stirling!A104" display="3. Life Expectancy (All Persons)"/>
    <hyperlink ref="C7:G7" location="Stirling!A17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List Box 1">
              <controlPr defaultSize="0" autoLine="0" autoPict="0">
                <anchor moveWithCells="1">
                  <from>
                    <xdr:col>1</xdr:col>
                    <xdr:colOff>9525</xdr:colOff>
                    <xdr:row>25</xdr:row>
                    <xdr:rowOff>0</xdr:rowOff>
                  </from>
                  <to>
                    <xdr:col>2</xdr:col>
                    <xdr:colOff>9525</xdr:colOff>
                    <xdr:row>43</xdr:row>
                    <xdr:rowOff>180975</xdr:rowOff>
                  </to>
                </anchor>
              </controlPr>
            </control>
          </mc:Choice>
        </mc:AlternateContent>
        <mc:AlternateContent xmlns:mc="http://schemas.openxmlformats.org/markup-compatibility/2006">
          <mc:Choice Requires="x14">
            <control shapeId="67586" r:id="rId5" name="List Box 2">
              <controlPr defaultSize="0" autoLine="0" autoPict="0">
                <anchor moveWithCells="1">
                  <from>
                    <xdr:col>1</xdr:col>
                    <xdr:colOff>38100</xdr:colOff>
                    <xdr:row>64</xdr:row>
                    <xdr:rowOff>19050</xdr:rowOff>
                  </from>
                  <to>
                    <xdr:col>2</xdr:col>
                    <xdr:colOff>9525</xdr:colOff>
                    <xdr:row>83</xdr:row>
                    <xdr:rowOff>9525</xdr:rowOff>
                  </to>
                </anchor>
              </controlPr>
            </control>
          </mc:Choice>
        </mc:AlternateContent>
        <mc:AlternateContent xmlns:mc="http://schemas.openxmlformats.org/markup-compatibility/2006">
          <mc:Choice Requires="x14">
            <control shapeId="67587" r:id="rId6" name="List Box 3">
              <controlPr defaultSize="0" autoLine="0" autoPict="0">
                <anchor moveWithCells="1">
                  <from>
                    <xdr:col>1</xdr:col>
                    <xdr:colOff>38100</xdr:colOff>
                    <xdr:row>103</xdr:row>
                    <xdr:rowOff>57150</xdr:rowOff>
                  </from>
                  <to>
                    <xdr:col>2</xdr:col>
                    <xdr:colOff>28575</xdr:colOff>
                    <xdr:row>123</xdr:row>
                    <xdr:rowOff>123825</xdr:rowOff>
                  </to>
                </anchor>
              </controlPr>
            </control>
          </mc:Choice>
        </mc:AlternateContent>
        <mc:AlternateContent xmlns:mc="http://schemas.openxmlformats.org/markup-compatibility/2006">
          <mc:Choice Requires="x14">
            <control shapeId="67588" r:id="rId7" name="List Box 4">
              <controlPr defaultSize="0" autoLine="0" autoPict="0">
                <anchor moveWithCells="1">
                  <from>
                    <xdr:col>1</xdr:col>
                    <xdr:colOff>38100</xdr:colOff>
                    <xdr:row>144</xdr:row>
                    <xdr:rowOff>57150</xdr:rowOff>
                  </from>
                  <to>
                    <xdr:col>2</xdr:col>
                    <xdr:colOff>28575</xdr:colOff>
                    <xdr:row>164</xdr:row>
                    <xdr:rowOff>123825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XED168"/>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34</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364</v>
      </c>
      <c r="C13" s="48">
        <v>1.6522715091705322</v>
      </c>
      <c r="D13" s="49">
        <v>1.6589250564575195</v>
      </c>
      <c r="E13" s="49">
        <v>1.6690003871917725</v>
      </c>
      <c r="F13" s="49">
        <v>1.6814794540405273</v>
      </c>
      <c r="G13" s="49">
        <v>1.6915527582168579</v>
      </c>
      <c r="H13" s="49">
        <v>1.6997280120849609</v>
      </c>
      <c r="I13" s="49">
        <v>1.7054456472396851</v>
      </c>
      <c r="J13" s="50">
        <v>1.7099387645721436</v>
      </c>
      <c r="K13" s="50">
        <v>1.7146499156951904</v>
      </c>
      <c r="L13" s="50">
        <v>1.7192890644073486</v>
      </c>
      <c r="M13" s="50">
        <v>1.7248690128326416</v>
      </c>
      <c r="N13" s="50">
        <v>1.7316097021102905</v>
      </c>
      <c r="O13" s="50">
        <v>1.7382621765136719</v>
      </c>
      <c r="P13" s="50">
        <v>1.7449488639831543</v>
      </c>
      <c r="Q13" s="50">
        <v>1.7501378059387207</v>
      </c>
      <c r="R13" s="50">
        <v>1.7541261911392212</v>
      </c>
      <c r="S13" s="50">
        <v>1.7582828998565674</v>
      </c>
      <c r="T13" s="50">
        <v>1.7637580633163452</v>
      </c>
      <c r="U13" s="50">
        <v>1.7679042816162109</v>
      </c>
      <c r="V13" s="50">
        <v>1.7677085399627686</v>
      </c>
      <c r="W13" s="50">
        <v>1.7674167156219482</v>
      </c>
      <c r="X13" s="50">
        <v>1.7673028707504272</v>
      </c>
      <c r="Y13" s="50">
        <v>1.7673430442810059</v>
      </c>
      <c r="Z13" s="50">
        <v>1.7675377130508423</v>
      </c>
      <c r="AA13" s="51">
        <v>1.7674698829650879</v>
      </c>
    </row>
    <row r="14" spans="1:27" x14ac:dyDescent="0.25">
      <c r="A14" s="19">
        <v>2</v>
      </c>
      <c r="B14" s="16" t="s">
        <v>365</v>
      </c>
      <c r="C14" s="48">
        <v>1.8322218656539917</v>
      </c>
      <c r="D14" s="49">
        <v>1.8395999670028687</v>
      </c>
      <c r="E14" s="49">
        <v>1.8507727384567261</v>
      </c>
      <c r="F14" s="49">
        <v>1.8646109104156494</v>
      </c>
      <c r="G14" s="49">
        <v>1.8757811784744263</v>
      </c>
      <c r="H14" s="49">
        <v>1.8848468065261841</v>
      </c>
      <c r="I14" s="49">
        <v>1.891187310218811</v>
      </c>
      <c r="J14" s="50">
        <v>1.8961697816848755</v>
      </c>
      <c r="K14" s="50">
        <v>1.9013940095901489</v>
      </c>
      <c r="L14" s="50">
        <v>1.9065383672714233</v>
      </c>
      <c r="M14" s="50">
        <v>1.9127260446548462</v>
      </c>
      <c r="N14" s="50">
        <v>1.9202008247375488</v>
      </c>
      <c r="O14" s="50">
        <v>1.9275778532028198</v>
      </c>
      <c r="P14" s="50">
        <v>1.934992790222168</v>
      </c>
      <c r="Q14" s="50">
        <v>1.9407467842102051</v>
      </c>
      <c r="R14" s="50">
        <v>1.9451696872711182</v>
      </c>
      <c r="S14" s="50">
        <v>1.9497791528701782</v>
      </c>
      <c r="T14" s="50">
        <v>1.9558504819869995</v>
      </c>
      <c r="U14" s="50">
        <v>1.9604482650756836</v>
      </c>
      <c r="V14" s="50">
        <v>1.9602313041687012</v>
      </c>
      <c r="W14" s="50">
        <v>1.9599076509475708</v>
      </c>
      <c r="X14" s="50">
        <v>1.9597814083099365</v>
      </c>
      <c r="Y14" s="50">
        <v>1.9598259925842285</v>
      </c>
      <c r="Z14" s="50">
        <v>1.960041880607605</v>
      </c>
      <c r="AA14" s="51">
        <v>1.9599665403366089</v>
      </c>
    </row>
    <row r="15" spans="1:27" x14ac:dyDescent="0.25">
      <c r="A15" s="19">
        <v>3</v>
      </c>
      <c r="B15" s="16" t="s">
        <v>366</v>
      </c>
      <c r="C15" s="48">
        <v>1.6686305999755859</v>
      </c>
      <c r="D15" s="49">
        <v>1.6753499507904053</v>
      </c>
      <c r="E15" s="49">
        <v>1.6855251789093018</v>
      </c>
      <c r="F15" s="49">
        <v>1.6981277465820312</v>
      </c>
      <c r="G15" s="49">
        <v>1.7083007097244263</v>
      </c>
      <c r="H15" s="49">
        <v>1.7165569067001343</v>
      </c>
      <c r="I15" s="49">
        <v>1.7223312854766846</v>
      </c>
      <c r="J15" s="50">
        <v>1.7268688678741455</v>
      </c>
      <c r="K15" s="50">
        <v>1.7316267490386963</v>
      </c>
      <c r="L15" s="50">
        <v>1.7363117933273315</v>
      </c>
      <c r="M15" s="50">
        <v>1.7419469356536865</v>
      </c>
      <c r="N15" s="50">
        <v>1.7487543821334839</v>
      </c>
      <c r="O15" s="50">
        <v>1.7554726600646973</v>
      </c>
      <c r="P15" s="50">
        <v>1.7622256278991699</v>
      </c>
      <c r="Q15" s="50">
        <v>1.7674658298492432</v>
      </c>
      <c r="R15" s="50">
        <v>1.7714937925338745</v>
      </c>
      <c r="S15" s="50">
        <v>1.7756917476654053</v>
      </c>
      <c r="T15" s="50">
        <v>1.7812210321426392</v>
      </c>
      <c r="U15" s="50">
        <v>1.7854082584381104</v>
      </c>
      <c r="V15" s="50">
        <v>1.7852106094360352</v>
      </c>
      <c r="W15" s="50">
        <v>1.7849158048629761</v>
      </c>
      <c r="X15" s="50">
        <v>1.7848010063171387</v>
      </c>
      <c r="Y15" s="50">
        <v>1.7848415374755859</v>
      </c>
      <c r="Z15" s="50">
        <v>1.7850381135940552</v>
      </c>
      <c r="AA15" s="51">
        <v>1.7849695682525635</v>
      </c>
    </row>
    <row r="16" spans="1:27" x14ac:dyDescent="0.25">
      <c r="A16" s="19">
        <v>4</v>
      </c>
      <c r="B16" s="16" t="s">
        <v>367</v>
      </c>
      <c r="C16" s="52">
        <v>1.7340670824050903</v>
      </c>
      <c r="D16" s="50">
        <v>1.7410500049591064</v>
      </c>
      <c r="E16" s="50">
        <v>1.7516242265701294</v>
      </c>
      <c r="F16" s="50">
        <v>1.7647210359573364</v>
      </c>
      <c r="G16" s="50">
        <v>1.7752929925918579</v>
      </c>
      <c r="H16" s="50">
        <v>1.7838728427886963</v>
      </c>
      <c r="I16" s="50">
        <v>1.7898737192153931</v>
      </c>
      <c r="J16" s="50">
        <v>1.7945891618728638</v>
      </c>
      <c r="K16" s="50">
        <v>1.7995336055755615</v>
      </c>
      <c r="L16" s="50">
        <v>1.8044023513793945</v>
      </c>
      <c r="M16" s="50">
        <v>1.8102585077285767</v>
      </c>
      <c r="N16" s="50">
        <v>1.8173329830169678</v>
      </c>
      <c r="O16" s="50">
        <v>1.8243147134780884</v>
      </c>
      <c r="P16" s="50">
        <v>1.8313324451446533</v>
      </c>
      <c r="Q16" s="50">
        <v>1.8367782831192017</v>
      </c>
      <c r="R16" s="50">
        <v>1.8409641981124878</v>
      </c>
      <c r="S16" s="50">
        <v>1.8453266620635986</v>
      </c>
      <c r="T16" s="50">
        <v>1.8510727882385254</v>
      </c>
      <c r="U16" s="50">
        <v>1.8554242849349976</v>
      </c>
      <c r="V16" s="50">
        <v>1.8552188873291016</v>
      </c>
      <c r="W16" s="50">
        <v>1.8549125194549561</v>
      </c>
      <c r="X16" s="50">
        <v>1.8547931909561157</v>
      </c>
      <c r="Y16" s="50">
        <v>1.8548352718353271</v>
      </c>
      <c r="Z16" s="50">
        <v>1.8550395965576172</v>
      </c>
      <c r="AA16" s="51">
        <v>1.8549683094024658</v>
      </c>
    </row>
    <row r="17" spans="1:27" x14ac:dyDescent="0.25">
      <c r="A17" s="19">
        <v>5</v>
      </c>
      <c r="B17" s="16" t="s">
        <v>368</v>
      </c>
      <c r="C17" s="52">
        <v>1.8485809564590454</v>
      </c>
      <c r="D17" s="50">
        <v>1.8560249805450439</v>
      </c>
      <c r="E17" s="50">
        <v>1.8672974109649658</v>
      </c>
      <c r="F17" s="50">
        <v>1.8812592029571533</v>
      </c>
      <c r="G17" s="50">
        <v>1.8925292491912842</v>
      </c>
      <c r="H17" s="50">
        <v>1.901675820350647</v>
      </c>
      <c r="I17" s="50">
        <v>1.9080729484558105</v>
      </c>
      <c r="J17" s="50">
        <v>1.9130998849868774</v>
      </c>
      <c r="K17" s="50">
        <v>1.9183707237243652</v>
      </c>
      <c r="L17" s="50">
        <v>1.9235610961914063</v>
      </c>
      <c r="M17" s="50">
        <v>1.9298039674758911</v>
      </c>
      <c r="N17" s="50">
        <v>1.9373455047607422</v>
      </c>
      <c r="O17" s="50">
        <v>1.9447883367538452</v>
      </c>
      <c r="P17" s="50">
        <v>1.9522695541381836</v>
      </c>
      <c r="Q17" s="50">
        <v>1.9580749273300171</v>
      </c>
      <c r="R17" s="50">
        <v>1.9625372886657715</v>
      </c>
      <c r="S17" s="50">
        <v>1.9671878814697266</v>
      </c>
      <c r="T17" s="50">
        <v>1.9733134508132935</v>
      </c>
      <c r="U17" s="50">
        <v>1.977952241897583</v>
      </c>
      <c r="V17" s="50">
        <v>1.9777332544326782</v>
      </c>
      <c r="W17" s="50">
        <v>1.9774067401885986</v>
      </c>
      <c r="X17" s="50">
        <v>1.9772795438766479</v>
      </c>
      <c r="Y17" s="50">
        <v>1.977324366569519</v>
      </c>
      <c r="Z17" s="50">
        <v>1.9775422811508179</v>
      </c>
      <c r="AA17" s="51">
        <v>1.9774662256240845</v>
      </c>
    </row>
    <row r="18" spans="1:27" x14ac:dyDescent="0.25">
      <c r="A18" s="20">
        <v>6</v>
      </c>
      <c r="B18" s="17" t="s">
        <v>369</v>
      </c>
      <c r="C18" s="53">
        <v>1.7340670824050903</v>
      </c>
      <c r="D18" s="54">
        <v>1.7410500049591064</v>
      </c>
      <c r="E18" s="54">
        <v>1.7516242265701294</v>
      </c>
      <c r="F18" s="54">
        <v>1.7647210359573364</v>
      </c>
      <c r="G18" s="54">
        <v>1.7752929925918579</v>
      </c>
      <c r="H18" s="54">
        <v>1.7838728427886963</v>
      </c>
      <c r="I18" s="54">
        <v>1.7898737192153931</v>
      </c>
      <c r="J18" s="54">
        <v>1.7945891618728638</v>
      </c>
      <c r="K18" s="54">
        <v>1.7995336055755615</v>
      </c>
      <c r="L18" s="54">
        <v>1.8044023513793945</v>
      </c>
      <c r="M18" s="54">
        <v>1.8102585077285767</v>
      </c>
      <c r="N18" s="54">
        <v>1.8173329830169678</v>
      </c>
      <c r="O18" s="54">
        <v>1.8243147134780884</v>
      </c>
      <c r="P18" s="54">
        <v>1.8313324451446533</v>
      </c>
      <c r="Q18" s="54">
        <v>1.8367782831192017</v>
      </c>
      <c r="R18" s="54">
        <v>1.8409641981124878</v>
      </c>
      <c r="S18" s="54">
        <v>1.8453266620635986</v>
      </c>
      <c r="T18" s="54">
        <v>1.8510727882385254</v>
      </c>
      <c r="U18" s="54">
        <v>1.8554242849349976</v>
      </c>
      <c r="V18" s="54">
        <v>1.8552188873291016</v>
      </c>
      <c r="W18" s="54">
        <v>1.8549125194549561</v>
      </c>
      <c r="X18" s="54">
        <v>1.8547931909561157</v>
      </c>
      <c r="Y18" s="54">
        <v>1.8548352718353271</v>
      </c>
      <c r="Z18" s="54">
        <v>1.8550395965576172</v>
      </c>
      <c r="AA18" s="55">
        <v>1.8549683094024658</v>
      </c>
    </row>
    <row r="19" spans="1:2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27" x14ac:dyDescent="0.25">
      <c r="A20" s="69"/>
      <c r="B20" s="10" t="s">
        <v>85</v>
      </c>
      <c r="C20" s="69"/>
      <c r="D20" s="69"/>
      <c r="E20" s="69"/>
      <c r="F20" s="69"/>
      <c r="G20" s="69"/>
      <c r="H20" s="69"/>
      <c r="I20" s="69"/>
      <c r="J20" s="69"/>
      <c r="K20" s="69"/>
      <c r="L20" s="69"/>
      <c r="M20" s="69"/>
      <c r="N20" s="69"/>
      <c r="O20" s="69"/>
      <c r="P20" s="69"/>
      <c r="Q20" s="69"/>
      <c r="R20" s="69"/>
      <c r="S20" s="69"/>
      <c r="T20" s="69"/>
      <c r="U20" s="69"/>
      <c r="V20" s="69"/>
      <c r="W20" s="69"/>
      <c r="X20" s="69"/>
      <c r="Y20" s="69"/>
      <c r="Z20" s="69"/>
      <c r="AA20" s="69"/>
    </row>
    <row r="21" spans="1:27" x14ac:dyDescent="0.25">
      <c r="A21" s="15" t="s">
        <v>84</v>
      </c>
      <c r="B21" s="22" t="s">
        <v>83</v>
      </c>
      <c r="C21" s="46" t="s">
        <v>45</v>
      </c>
      <c r="D21" s="46" t="s">
        <v>46</v>
      </c>
      <c r="E21" s="46" t="s">
        <v>47</v>
      </c>
      <c r="F21" s="46" t="s">
        <v>48</v>
      </c>
      <c r="G21" s="46" t="s">
        <v>49</v>
      </c>
      <c r="H21" s="46" t="s">
        <v>50</v>
      </c>
      <c r="I21" s="46" t="s">
        <v>51</v>
      </c>
      <c r="J21" s="46" t="s">
        <v>52</v>
      </c>
      <c r="K21" s="46" t="s">
        <v>53</v>
      </c>
      <c r="L21" s="46" t="s">
        <v>54</v>
      </c>
      <c r="M21" s="46" t="s">
        <v>55</v>
      </c>
      <c r="N21" s="46" t="s">
        <v>56</v>
      </c>
      <c r="O21" s="46" t="s">
        <v>57</v>
      </c>
      <c r="P21" s="46" t="s">
        <v>58</v>
      </c>
      <c r="Q21" s="46" t="s">
        <v>59</v>
      </c>
      <c r="R21" s="46" t="s">
        <v>60</v>
      </c>
      <c r="S21" s="46" t="s">
        <v>61</v>
      </c>
      <c r="T21" s="46" t="s">
        <v>62</v>
      </c>
      <c r="U21" s="46" t="s">
        <v>63</v>
      </c>
      <c r="V21" s="46" t="s">
        <v>64</v>
      </c>
      <c r="W21" s="46" t="s">
        <v>65</v>
      </c>
      <c r="X21" s="46" t="s">
        <v>66</v>
      </c>
      <c r="Y21" s="46" t="s">
        <v>67</v>
      </c>
      <c r="Z21" s="46" t="s">
        <v>68</v>
      </c>
      <c r="AA21" s="47" t="s">
        <v>69</v>
      </c>
    </row>
    <row r="22" spans="1:27" x14ac:dyDescent="0.25">
      <c r="A22" s="23">
        <v>1</v>
      </c>
      <c r="B22" s="21" t="str">
        <f>VLOOKUP($A22,$A$13:$AA$18,2)</f>
        <v>Clydebank Central</v>
      </c>
      <c r="C22" s="64">
        <f>VLOOKUP($A22,$A$13:$AA$18,3)</f>
        <v>1.6522715091705322</v>
      </c>
      <c r="D22" s="64">
        <f>VLOOKUP($A22,$A$13:$AA$18,4)</f>
        <v>1.6589250564575195</v>
      </c>
      <c r="E22" s="64">
        <f>VLOOKUP($A22,$A$13:$AA$18,5)</f>
        <v>1.6690003871917725</v>
      </c>
      <c r="F22" s="64">
        <f>VLOOKUP($A22,$A$13:$AA$18,6)</f>
        <v>1.6814794540405273</v>
      </c>
      <c r="G22" s="64">
        <f>VLOOKUP($A22,$A$13:$AA$18,7)</f>
        <v>1.6915527582168579</v>
      </c>
      <c r="H22" s="64">
        <f>VLOOKUP($A22,$A$13:$AA$18,8)</f>
        <v>1.6997280120849609</v>
      </c>
      <c r="I22" s="64">
        <f>VLOOKUP($A22,$A$13:$AA$18,9)</f>
        <v>1.7054456472396851</v>
      </c>
      <c r="J22" s="64">
        <f>VLOOKUP($A22,$A$13:$AA$18,10)</f>
        <v>1.7099387645721436</v>
      </c>
      <c r="K22" s="64">
        <f>VLOOKUP($A22,$A$13:$AA$18,11)</f>
        <v>1.7146499156951904</v>
      </c>
      <c r="L22" s="64">
        <f>VLOOKUP($A22,$A$13:$AA$18,12)</f>
        <v>1.7192890644073486</v>
      </c>
      <c r="M22" s="64">
        <f>VLOOKUP($A22,$A$13:$AA$18,13)</f>
        <v>1.7248690128326416</v>
      </c>
      <c r="N22" s="64">
        <f>VLOOKUP($A22,$A$13:$AA$18,14)</f>
        <v>1.7316097021102905</v>
      </c>
      <c r="O22" s="64">
        <f>VLOOKUP($A22,$A$13:$AA$18,15)</f>
        <v>1.7382621765136719</v>
      </c>
      <c r="P22" s="64">
        <f>VLOOKUP($A22,$A$13:$AA$18,16)</f>
        <v>1.7449488639831543</v>
      </c>
      <c r="Q22" s="64">
        <f>VLOOKUP($A22,$A$13:$AA$18,17)</f>
        <v>1.7501378059387207</v>
      </c>
      <c r="R22" s="64">
        <f>VLOOKUP($A22,$A$13:$AA$18,18)</f>
        <v>1.7541261911392212</v>
      </c>
      <c r="S22" s="64">
        <f>VLOOKUP($A22,$A$13:$AA$18,19)</f>
        <v>1.7582828998565674</v>
      </c>
      <c r="T22" s="64">
        <f>VLOOKUP($A22,$A$13:$AA$18,20)</f>
        <v>1.7637580633163452</v>
      </c>
      <c r="U22" s="64">
        <f>VLOOKUP($A22,$A$13:$AA$18,21)</f>
        <v>1.7679042816162109</v>
      </c>
      <c r="V22" s="64">
        <f>VLOOKUP($A22,$A$13:$AA$18,22)</f>
        <v>1.7677085399627686</v>
      </c>
      <c r="W22" s="64">
        <f>VLOOKUP($A22,$A$13:$AA$18,23)</f>
        <v>1.7674167156219482</v>
      </c>
      <c r="X22" s="64">
        <f>VLOOKUP($A22,$A$13:$AA$18,24)</f>
        <v>1.7673028707504272</v>
      </c>
      <c r="Y22" s="64">
        <f>VLOOKUP($A22,$A$13:$AA$18,25)</f>
        <v>1.7673430442810059</v>
      </c>
      <c r="Z22" s="64">
        <f>VLOOKUP($A22,$A$13:$AA$18,26)</f>
        <v>1.7675377130508423</v>
      </c>
      <c r="AA22" s="65">
        <f>VLOOKUP($A22,$A$13:$AA$18,27)</f>
        <v>1.7674698829650879</v>
      </c>
    </row>
    <row r="23" spans="1:27" x14ac:dyDescent="0.25">
      <c r="A23" s="66"/>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x14ac:dyDescent="0.25">
      <c r="A24" s="161" t="s">
        <v>87</v>
      </c>
      <c r="B24" s="161"/>
      <c r="C24" s="161"/>
      <c r="D24" s="161"/>
    </row>
    <row r="44" spans="1:27"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75" x14ac:dyDescent="0.25">
      <c r="A45" s="154" t="s">
        <v>379</v>
      </c>
      <c r="B45" s="154"/>
      <c r="C45" s="154"/>
      <c r="D45" s="154"/>
      <c r="E45" s="154"/>
      <c r="F45" s="154"/>
      <c r="G45" s="2"/>
      <c r="H45" s="2"/>
      <c r="I45" s="2"/>
      <c r="J45" s="2"/>
      <c r="K45" s="12"/>
      <c r="L45" s="2"/>
      <c r="M45" s="2"/>
      <c r="N45" s="2"/>
      <c r="O45" s="2"/>
      <c r="P45" s="155"/>
      <c r="Q45" s="155"/>
      <c r="R45" s="155"/>
      <c r="S45" s="155"/>
      <c r="T45" s="155"/>
      <c r="U45" s="155"/>
      <c r="V45" s="155"/>
      <c r="W45" s="25"/>
      <c r="X45" s="25"/>
      <c r="Y45" s="25"/>
      <c r="Z45" s="25"/>
      <c r="AA45" s="25"/>
    </row>
    <row r="46" spans="1:27" ht="15.75" x14ac:dyDescent="0.25">
      <c r="A46" s="156" t="s">
        <v>34</v>
      </c>
      <c r="B46" s="156"/>
      <c r="C46" s="156"/>
      <c r="D46" s="156"/>
      <c r="E46" s="156"/>
      <c r="F46" s="156"/>
      <c r="G46" s="31"/>
      <c r="H46" s="31"/>
      <c r="I46" s="31"/>
      <c r="J46" s="31"/>
      <c r="K46" s="157" t="s">
        <v>86</v>
      </c>
      <c r="L46" s="157"/>
      <c r="M46" s="31"/>
      <c r="N46" s="31"/>
      <c r="O46" s="31"/>
      <c r="P46" s="156"/>
      <c r="Q46" s="156"/>
      <c r="R46" s="156"/>
      <c r="S46" s="156"/>
      <c r="T46" s="156"/>
      <c r="U46" s="156"/>
      <c r="V46" s="156"/>
      <c r="W46" s="11"/>
      <c r="X46" s="11"/>
      <c r="Y46" s="11"/>
      <c r="Z46" s="11"/>
      <c r="AA46" s="11"/>
    </row>
    <row r="48" spans="1:27" ht="15.75" x14ac:dyDescent="0.25">
      <c r="A48" s="170" t="s">
        <v>382</v>
      </c>
      <c r="B48" s="170"/>
      <c r="C48" s="8"/>
      <c r="D48" s="8"/>
      <c r="E48" s="8"/>
      <c r="F48" s="8"/>
      <c r="G48" s="8"/>
      <c r="H48" s="8"/>
      <c r="I48" s="8"/>
      <c r="J48" s="8"/>
      <c r="K48" s="8"/>
      <c r="L48" s="8"/>
      <c r="M48" s="8"/>
      <c r="N48" s="8"/>
      <c r="O48" s="8"/>
      <c r="P48" s="8"/>
      <c r="Q48" s="8"/>
      <c r="R48" s="8"/>
      <c r="S48" s="8"/>
      <c r="T48" s="8"/>
      <c r="U48" s="8"/>
      <c r="V48" s="8"/>
      <c r="W48" s="8"/>
      <c r="X48" s="8"/>
      <c r="Y48" s="8"/>
      <c r="Z48" s="8"/>
      <c r="AA48" s="8"/>
    </row>
    <row r="49" spans="1:27"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row>
    <row r="50" spans="1:27" x14ac:dyDescent="0.25">
      <c r="A50" s="15" t="s">
        <v>84</v>
      </c>
      <c r="B50" s="15" t="s">
        <v>83</v>
      </c>
      <c r="C50" s="46" t="s">
        <v>45</v>
      </c>
      <c r="D50" s="46" t="s">
        <v>46</v>
      </c>
      <c r="E50" s="46" t="s">
        <v>47</v>
      </c>
      <c r="F50" s="46" t="s">
        <v>48</v>
      </c>
      <c r="G50" s="46" t="s">
        <v>49</v>
      </c>
      <c r="H50" s="46" t="s">
        <v>50</v>
      </c>
      <c r="I50" s="46" t="s">
        <v>51</v>
      </c>
      <c r="J50" s="46" t="s">
        <v>52</v>
      </c>
      <c r="K50" s="46" t="s">
        <v>53</v>
      </c>
      <c r="L50" s="46" t="s">
        <v>54</v>
      </c>
      <c r="M50" s="46" t="s">
        <v>55</v>
      </c>
      <c r="N50" s="46" t="s">
        <v>56</v>
      </c>
      <c r="O50" s="46" t="s">
        <v>57</v>
      </c>
      <c r="P50" s="46" t="s">
        <v>58</v>
      </c>
      <c r="Q50" s="46" t="s">
        <v>59</v>
      </c>
      <c r="R50" s="46" t="s">
        <v>60</v>
      </c>
      <c r="S50" s="46" t="s">
        <v>61</v>
      </c>
      <c r="T50" s="46" t="s">
        <v>62</v>
      </c>
      <c r="U50" s="46" t="s">
        <v>63</v>
      </c>
      <c r="V50" s="46" t="s">
        <v>64</v>
      </c>
      <c r="W50" s="46" t="s">
        <v>65</v>
      </c>
      <c r="X50" s="46" t="s">
        <v>66</v>
      </c>
      <c r="Y50" s="46" t="s">
        <v>67</v>
      </c>
      <c r="Z50" s="46" t="s">
        <v>68</v>
      </c>
      <c r="AA50" s="47" t="s">
        <v>69</v>
      </c>
    </row>
    <row r="51" spans="1:27" x14ac:dyDescent="0.25">
      <c r="A51" s="18">
        <v>1</v>
      </c>
      <c r="B51" s="26" t="s">
        <v>364</v>
      </c>
      <c r="C51" s="56">
        <v>126.14282989501953</v>
      </c>
      <c r="D51" s="57">
        <v>117</v>
      </c>
      <c r="E51" s="57">
        <v>114.28578948974609</v>
      </c>
      <c r="F51" s="57">
        <v>111.49317169189453</v>
      </c>
      <c r="G51" s="57">
        <v>108.86302185058594</v>
      </c>
      <c r="H51" s="57">
        <v>106.45433044433594</v>
      </c>
      <c r="I51" s="57">
        <v>104.19660186767578</v>
      </c>
      <c r="J51" s="58">
        <v>101.97539520263672</v>
      </c>
      <c r="K51" s="58">
        <v>99.868301391601562</v>
      </c>
      <c r="L51" s="58">
        <v>97.857521057128906</v>
      </c>
      <c r="M51" s="58">
        <v>95.966690063476563</v>
      </c>
      <c r="N51" s="58">
        <v>94.239677429199219</v>
      </c>
      <c r="O51" s="58">
        <v>92.586395263671875</v>
      </c>
      <c r="P51" s="58">
        <v>91.000381469726563</v>
      </c>
      <c r="Q51" s="58">
        <v>89.476608276367188</v>
      </c>
      <c r="R51" s="58">
        <v>88.059715270996094</v>
      </c>
      <c r="S51" s="58">
        <v>86.722320556640625</v>
      </c>
      <c r="T51" s="58">
        <v>85.447273254394531</v>
      </c>
      <c r="U51" s="58">
        <v>84.221366882324219</v>
      </c>
      <c r="V51" s="58">
        <v>83.081413269042969</v>
      </c>
      <c r="W51" s="58">
        <v>81.959823608398437</v>
      </c>
      <c r="X51" s="58">
        <v>80.892333984375</v>
      </c>
      <c r="Y51" s="58">
        <v>79.886734008789063</v>
      </c>
      <c r="Z51" s="58">
        <v>78.919715881347656</v>
      </c>
      <c r="AA51" s="59">
        <v>78.02410888671875</v>
      </c>
    </row>
    <row r="52" spans="1:27" x14ac:dyDescent="0.25">
      <c r="A52" s="19">
        <v>2</v>
      </c>
      <c r="B52" s="16" t="s">
        <v>365</v>
      </c>
      <c r="C52" s="48">
        <v>157.39718627929687</v>
      </c>
      <c r="D52" s="49">
        <v>146</v>
      </c>
      <c r="E52" s="49">
        <v>142.69880676269531</v>
      </c>
      <c r="F52" s="49">
        <v>139.25096130371094</v>
      </c>
      <c r="G52" s="49">
        <v>136.00965881347656</v>
      </c>
      <c r="H52" s="49">
        <v>133.01615905761719</v>
      </c>
      <c r="I52" s="49">
        <v>130.22819519042969</v>
      </c>
      <c r="J52" s="50">
        <v>127.44178771972656</v>
      </c>
      <c r="K52" s="50">
        <v>124.74430084228516</v>
      </c>
      <c r="L52" s="50">
        <v>122.210205078125</v>
      </c>
      <c r="M52" s="50">
        <v>119.85095977783203</v>
      </c>
      <c r="N52" s="50">
        <v>117.65486145019531</v>
      </c>
      <c r="O52" s="50">
        <v>115.56473541259766</v>
      </c>
      <c r="P52" s="50">
        <v>113.56719970703125</v>
      </c>
      <c r="Q52" s="50">
        <v>111.65210723876953</v>
      </c>
      <c r="R52" s="50">
        <v>109.84998321533203</v>
      </c>
      <c r="S52" s="50">
        <v>108.18328094482422</v>
      </c>
      <c r="T52" s="50">
        <v>106.60150146484375</v>
      </c>
      <c r="U52" s="50">
        <v>105.07408142089844</v>
      </c>
      <c r="V52" s="50">
        <v>103.61942291259766</v>
      </c>
      <c r="W52" s="50">
        <v>102.20790863037109</v>
      </c>
      <c r="X52" s="50">
        <v>100.83047485351562</v>
      </c>
      <c r="Y52" s="50">
        <v>99.549827575683594</v>
      </c>
      <c r="Z52" s="50">
        <v>98.345771789550781</v>
      </c>
      <c r="AA52" s="51">
        <v>97.207313537597656</v>
      </c>
    </row>
    <row r="53" spans="1:27" x14ac:dyDescent="0.25">
      <c r="A53" s="19">
        <v>3</v>
      </c>
      <c r="B53" s="16" t="s">
        <v>366</v>
      </c>
      <c r="C53" s="48">
        <v>128.31700134277344</v>
      </c>
      <c r="D53" s="49">
        <v>119</v>
      </c>
      <c r="E53" s="49">
        <v>116.24703216552734</v>
      </c>
      <c r="F53" s="49">
        <v>113.43413543701172</v>
      </c>
      <c r="G53" s="49">
        <v>110.80248260498047</v>
      </c>
      <c r="H53" s="49">
        <v>108.31578063964844</v>
      </c>
      <c r="I53" s="49">
        <v>106.01693725585937</v>
      </c>
      <c r="J53" s="50">
        <v>103.79214477539062</v>
      </c>
      <c r="K53" s="50">
        <v>101.64180755615234</v>
      </c>
      <c r="L53" s="50">
        <v>99.594940185546875</v>
      </c>
      <c r="M53" s="50">
        <v>97.703964233398438</v>
      </c>
      <c r="N53" s="50">
        <v>95.936782836914062</v>
      </c>
      <c r="O53" s="50">
        <v>94.2388916015625</v>
      </c>
      <c r="P53" s="50">
        <v>92.61285400390625</v>
      </c>
      <c r="Q53" s="50">
        <v>91.041374206542969</v>
      </c>
      <c r="R53" s="50">
        <v>89.565849304199219</v>
      </c>
      <c r="S53" s="50">
        <v>88.169029235839844</v>
      </c>
      <c r="T53" s="50">
        <v>86.864669799804687</v>
      </c>
      <c r="U53" s="50">
        <v>85.612724304199219</v>
      </c>
      <c r="V53" s="50">
        <v>84.419410705566406</v>
      </c>
      <c r="W53" s="50">
        <v>83.266983032226563</v>
      </c>
      <c r="X53" s="50">
        <v>82.150917053222656</v>
      </c>
      <c r="Y53" s="50">
        <v>81.095596313476563</v>
      </c>
      <c r="Z53" s="50">
        <v>80.104164123535156</v>
      </c>
      <c r="AA53" s="51">
        <v>79.167770385742187</v>
      </c>
    </row>
    <row r="54" spans="1:27" x14ac:dyDescent="0.25">
      <c r="A54" s="19">
        <v>4</v>
      </c>
      <c r="B54" s="16" t="s">
        <v>367</v>
      </c>
      <c r="C54" s="52">
        <v>120.58155822753906</v>
      </c>
      <c r="D54" s="50">
        <v>112</v>
      </c>
      <c r="E54" s="50">
        <v>109.40268707275391</v>
      </c>
      <c r="F54" s="50">
        <v>106.78036499023437</v>
      </c>
      <c r="G54" s="50">
        <v>104.29315948486328</v>
      </c>
      <c r="H54" s="50">
        <v>101.98712158203125</v>
      </c>
      <c r="I54" s="50">
        <v>99.852592468261719</v>
      </c>
      <c r="J54" s="50">
        <v>97.739654541015625</v>
      </c>
      <c r="K54" s="50">
        <v>95.691062927246094</v>
      </c>
      <c r="L54" s="50">
        <v>93.767257690429688</v>
      </c>
      <c r="M54" s="50">
        <v>91.981422424316406</v>
      </c>
      <c r="N54" s="50">
        <v>90.295707702636719</v>
      </c>
      <c r="O54" s="50">
        <v>88.707206726074219</v>
      </c>
      <c r="P54" s="50">
        <v>87.184684753417969</v>
      </c>
      <c r="Q54" s="50">
        <v>85.722694396972656</v>
      </c>
      <c r="R54" s="50">
        <v>84.340553283691406</v>
      </c>
      <c r="S54" s="50">
        <v>83.039932250976563</v>
      </c>
      <c r="T54" s="50">
        <v>81.802719116210938</v>
      </c>
      <c r="U54" s="50">
        <v>80.610359191894531</v>
      </c>
      <c r="V54" s="50">
        <v>79.4732666015625</v>
      </c>
      <c r="W54" s="50">
        <v>78.385208129882813</v>
      </c>
      <c r="X54" s="50">
        <v>77.345123291015625</v>
      </c>
      <c r="Y54" s="50">
        <v>76.358100891113281</v>
      </c>
      <c r="Z54" s="50">
        <v>75.428581237792969</v>
      </c>
      <c r="AA54" s="51">
        <v>74.567916870117187</v>
      </c>
    </row>
    <row r="55" spans="1:27" x14ac:dyDescent="0.25">
      <c r="A55" s="19">
        <v>5</v>
      </c>
      <c r="B55" s="16" t="s">
        <v>368</v>
      </c>
      <c r="C55" s="52">
        <v>134.4674072265625</v>
      </c>
      <c r="D55" s="50">
        <v>125</v>
      </c>
      <c r="E55" s="50">
        <v>122.08885955810547</v>
      </c>
      <c r="F55" s="50">
        <v>119.16407012939453</v>
      </c>
      <c r="G55" s="50">
        <v>116.42825317382812</v>
      </c>
      <c r="H55" s="50">
        <v>113.86200714111328</v>
      </c>
      <c r="I55" s="50">
        <v>111.46456909179687</v>
      </c>
      <c r="J55" s="50">
        <v>109.11681365966797</v>
      </c>
      <c r="K55" s="50">
        <v>106.90960693359375</v>
      </c>
      <c r="L55" s="50">
        <v>104.81475067138672</v>
      </c>
      <c r="M55" s="50">
        <v>102.85530090332031</v>
      </c>
      <c r="N55" s="50">
        <v>101.02186584472656</v>
      </c>
      <c r="O55" s="50">
        <v>99.27117919921875</v>
      </c>
      <c r="P55" s="50">
        <v>97.574882507324219</v>
      </c>
      <c r="Q55" s="50">
        <v>95.963294982910156</v>
      </c>
      <c r="R55" s="50">
        <v>94.405433654785156</v>
      </c>
      <c r="S55" s="50">
        <v>92.965202331542969</v>
      </c>
      <c r="T55" s="50">
        <v>91.583816528320313</v>
      </c>
      <c r="U55" s="50">
        <v>90.264602661132813</v>
      </c>
      <c r="V55" s="50">
        <v>89.01239013671875</v>
      </c>
      <c r="W55" s="50">
        <v>87.788177490234375</v>
      </c>
      <c r="X55" s="50">
        <v>86.601707458496094</v>
      </c>
      <c r="Y55" s="50">
        <v>85.481575012207031</v>
      </c>
      <c r="Z55" s="50">
        <v>84.439476013183594</v>
      </c>
      <c r="AA55" s="51">
        <v>83.436637878417969</v>
      </c>
    </row>
    <row r="56" spans="1:27" x14ac:dyDescent="0.25">
      <c r="A56" s="20">
        <v>6</v>
      </c>
      <c r="B56" s="17" t="s">
        <v>369</v>
      </c>
      <c r="C56" s="53">
        <v>119.51734161376953</v>
      </c>
      <c r="D56" s="54">
        <v>111</v>
      </c>
      <c r="E56" s="54">
        <v>108.36726379394531</v>
      </c>
      <c r="F56" s="54">
        <v>105.75305938720703</v>
      </c>
      <c r="G56" s="54">
        <v>103.28189086914062</v>
      </c>
      <c r="H56" s="54">
        <v>100.99382019042969</v>
      </c>
      <c r="I56" s="54">
        <v>98.851119995117187</v>
      </c>
      <c r="J56" s="54">
        <v>96.776092529296875</v>
      </c>
      <c r="K56" s="54">
        <v>94.815910339355469</v>
      </c>
      <c r="L56" s="54">
        <v>92.956809997558594</v>
      </c>
      <c r="M56" s="54">
        <v>91.177665710449219</v>
      </c>
      <c r="N56" s="54">
        <v>89.5645751953125</v>
      </c>
      <c r="O56" s="54">
        <v>88.001167297363281</v>
      </c>
      <c r="P56" s="54">
        <v>86.513748168945313</v>
      </c>
      <c r="Q56" s="54">
        <v>85.077789306640625</v>
      </c>
      <c r="R56" s="54">
        <v>83.704612731933594</v>
      </c>
      <c r="S56" s="54">
        <v>82.417098999023438</v>
      </c>
      <c r="T56" s="54">
        <v>81.207862854003906</v>
      </c>
      <c r="U56" s="54">
        <v>80.048652648925781</v>
      </c>
      <c r="V56" s="54">
        <v>78.943740844726562</v>
      </c>
      <c r="W56" s="54">
        <v>77.866546630859375</v>
      </c>
      <c r="X56" s="54">
        <v>76.815666198730469</v>
      </c>
      <c r="Y56" s="54">
        <v>75.836029052734375</v>
      </c>
      <c r="Z56" s="54">
        <v>74.90228271484375</v>
      </c>
      <c r="AA56" s="55">
        <v>74.031005859375</v>
      </c>
    </row>
    <row r="57" spans="1:27"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x14ac:dyDescent="0.25">
      <c r="A58" s="69"/>
      <c r="B58" s="10" t="s">
        <v>85</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x14ac:dyDescent="0.25">
      <c r="A59" s="15" t="s">
        <v>84</v>
      </c>
      <c r="B59" s="15" t="s">
        <v>83</v>
      </c>
      <c r="C59" s="60" t="s">
        <v>45</v>
      </c>
      <c r="D59" s="46" t="s">
        <v>46</v>
      </c>
      <c r="E59" s="46" t="s">
        <v>47</v>
      </c>
      <c r="F59" s="46" t="s">
        <v>48</v>
      </c>
      <c r="G59" s="46" t="s">
        <v>49</v>
      </c>
      <c r="H59" s="46" t="s">
        <v>50</v>
      </c>
      <c r="I59" s="46" t="s">
        <v>51</v>
      </c>
      <c r="J59" s="46" t="s">
        <v>52</v>
      </c>
      <c r="K59" s="46" t="s">
        <v>53</v>
      </c>
      <c r="L59" s="46" t="s">
        <v>54</v>
      </c>
      <c r="M59" s="46" t="s">
        <v>55</v>
      </c>
      <c r="N59" s="46" t="s">
        <v>56</v>
      </c>
      <c r="O59" s="46" t="s">
        <v>57</v>
      </c>
      <c r="P59" s="46" t="s">
        <v>58</v>
      </c>
      <c r="Q59" s="46" t="s">
        <v>59</v>
      </c>
      <c r="R59" s="46" t="s">
        <v>60</v>
      </c>
      <c r="S59" s="46" t="s">
        <v>61</v>
      </c>
      <c r="T59" s="46" t="s">
        <v>62</v>
      </c>
      <c r="U59" s="46" t="s">
        <v>63</v>
      </c>
      <c r="V59" s="46" t="s">
        <v>64</v>
      </c>
      <c r="W59" s="46" t="s">
        <v>65</v>
      </c>
      <c r="X59" s="46" t="s">
        <v>66</v>
      </c>
      <c r="Y59" s="46" t="s">
        <v>67</v>
      </c>
      <c r="Z59" s="46" t="s">
        <v>68</v>
      </c>
      <c r="AA59" s="47" t="s">
        <v>69</v>
      </c>
    </row>
    <row r="60" spans="1:27" x14ac:dyDescent="0.25">
      <c r="A60" s="101">
        <v>1</v>
      </c>
      <c r="B60" s="101" t="str">
        <f>VLOOKUP($A$60,$A$51:$AA$56,2)</f>
        <v>Clydebank Central</v>
      </c>
      <c r="C60" s="61">
        <f>VLOOKUP($A$60,$A$51:$AA$56,3)</f>
        <v>126.14282989501953</v>
      </c>
      <c r="D60" s="62">
        <f>VLOOKUP($A$60,$A$51:$AA$56,4)</f>
        <v>117</v>
      </c>
      <c r="E60" s="62">
        <f>VLOOKUP($A$60,$A$51:$AA$56,5)</f>
        <v>114.28578948974609</v>
      </c>
      <c r="F60" s="62">
        <f>VLOOKUP($A$60,$A$51:$AA$56,6)</f>
        <v>111.49317169189453</v>
      </c>
      <c r="G60" s="62">
        <f>VLOOKUP($A$60,$A$51:$AA$56,7)</f>
        <v>108.86302185058594</v>
      </c>
      <c r="H60" s="62">
        <f>VLOOKUP($A$60,$A$51:$AA$56,8)</f>
        <v>106.45433044433594</v>
      </c>
      <c r="I60" s="62">
        <f>VLOOKUP($A$60,$A$51:$AA$56,9)</f>
        <v>104.19660186767578</v>
      </c>
      <c r="J60" s="62">
        <f>VLOOKUP($A$60,$A$51:$AA$56,10)</f>
        <v>101.97539520263672</v>
      </c>
      <c r="K60" s="62">
        <f>VLOOKUP($A$60,$A$51:$AA$56,11)</f>
        <v>99.868301391601562</v>
      </c>
      <c r="L60" s="62">
        <f>VLOOKUP($A$60,$A$51:$AA$56,12)</f>
        <v>97.857521057128906</v>
      </c>
      <c r="M60" s="62">
        <f>VLOOKUP($A$60,$A$51:$AA$56,13)</f>
        <v>95.966690063476563</v>
      </c>
      <c r="N60" s="62">
        <f>VLOOKUP($A$60,$A$51:$AA$56,14)</f>
        <v>94.239677429199219</v>
      </c>
      <c r="O60" s="62">
        <f>VLOOKUP($A$60,$A$51:$AA$56,15)</f>
        <v>92.586395263671875</v>
      </c>
      <c r="P60" s="62">
        <f>VLOOKUP($A$60,$A$51:$AA$56,16)</f>
        <v>91.000381469726563</v>
      </c>
      <c r="Q60" s="62">
        <f>VLOOKUP($A$60,$A$51:$AA$56,17)</f>
        <v>89.476608276367188</v>
      </c>
      <c r="R60" s="62">
        <f>VLOOKUP($A$60,$A$51:$AA$56,18)</f>
        <v>88.059715270996094</v>
      </c>
      <c r="S60" s="62">
        <f>VLOOKUP($A$60,$A$51:$AA$56,19)</f>
        <v>86.722320556640625</v>
      </c>
      <c r="T60" s="62">
        <f>VLOOKUP($A$60,$A$51:$AA$56,20)</f>
        <v>85.447273254394531</v>
      </c>
      <c r="U60" s="62">
        <f>VLOOKUP($A$60,$A$51:$AA$56,21)</f>
        <v>84.221366882324219</v>
      </c>
      <c r="V60" s="62">
        <f>VLOOKUP($A$60,$A$51:$AA$56,22)</f>
        <v>83.081413269042969</v>
      </c>
      <c r="W60" s="62">
        <f>VLOOKUP($A$60,$A$51:$AA$56,23)</f>
        <v>81.959823608398437</v>
      </c>
      <c r="X60" s="62">
        <f>VLOOKUP($A$60,$A$51:$AA$56,24)</f>
        <v>80.892333984375</v>
      </c>
      <c r="Y60" s="62">
        <f>VLOOKUP($A$60,$A$51:$AA$56,25)</f>
        <v>79.886734008789063</v>
      </c>
      <c r="Z60" s="62">
        <f>VLOOKUP($A$60,$A$51:$AA$56,26)</f>
        <v>78.919715881347656</v>
      </c>
      <c r="AA60" s="63">
        <f>VLOOKUP($A$60,$A$51:$AA$56,27)</f>
        <v>78.02410888671875</v>
      </c>
    </row>
    <row r="61" spans="1:27" x14ac:dyDescent="0.25">
      <c r="A61" s="25"/>
      <c r="B61" s="25"/>
      <c r="C61" s="67"/>
      <c r="D61" s="67"/>
      <c r="E61" s="67"/>
      <c r="F61" s="67"/>
      <c r="G61" s="67"/>
      <c r="H61" s="67"/>
      <c r="I61" s="67"/>
      <c r="J61" s="67"/>
      <c r="K61" s="67"/>
      <c r="L61" s="67"/>
      <c r="M61" s="67"/>
      <c r="N61" s="67"/>
      <c r="O61" s="67"/>
      <c r="P61" s="67"/>
      <c r="Q61" s="67"/>
      <c r="R61" s="67"/>
      <c r="S61" s="67"/>
      <c r="T61" s="67"/>
      <c r="U61" s="67"/>
      <c r="V61" s="67"/>
      <c r="W61" s="67"/>
      <c r="X61" s="67"/>
      <c r="Y61" s="67"/>
      <c r="Z61" s="67"/>
      <c r="AA61" s="67"/>
    </row>
    <row r="62" spans="1:27" x14ac:dyDescent="0.25">
      <c r="A62" s="161" t="s">
        <v>87</v>
      </c>
      <c r="B62" s="161"/>
      <c r="C62" s="161"/>
      <c r="D62" s="161"/>
    </row>
    <row r="82" spans="1:27"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x14ac:dyDescent="0.25">
      <c r="A83" s="154" t="s">
        <v>379</v>
      </c>
      <c r="B83" s="154"/>
      <c r="C83" s="154"/>
      <c r="D83" s="154"/>
      <c r="E83" s="154"/>
      <c r="F83" s="154"/>
      <c r="G83" s="2"/>
      <c r="H83" s="2"/>
      <c r="I83" s="2"/>
      <c r="J83" s="2"/>
      <c r="K83" s="12"/>
      <c r="L83" s="2"/>
      <c r="M83" s="2"/>
      <c r="N83" s="2"/>
      <c r="O83" s="2"/>
      <c r="P83" s="155"/>
      <c r="Q83" s="155"/>
      <c r="R83" s="155"/>
      <c r="S83" s="155"/>
      <c r="T83" s="155"/>
      <c r="U83" s="155"/>
      <c r="V83" s="155"/>
      <c r="W83" s="25"/>
      <c r="X83" s="25"/>
      <c r="Y83" s="25"/>
      <c r="Z83" s="25"/>
      <c r="AA83" s="25"/>
    </row>
    <row r="84" spans="1:27" ht="15.75" x14ac:dyDescent="0.25">
      <c r="A84" s="156" t="s">
        <v>34</v>
      </c>
      <c r="B84" s="156"/>
      <c r="C84" s="156"/>
      <c r="D84" s="156"/>
      <c r="E84" s="156"/>
      <c r="F84" s="156"/>
      <c r="G84" s="31"/>
      <c r="H84" s="31"/>
      <c r="I84" s="31"/>
      <c r="J84" s="31"/>
      <c r="K84" s="157" t="s">
        <v>86</v>
      </c>
      <c r="L84" s="157"/>
      <c r="M84" s="31"/>
      <c r="N84" s="31"/>
      <c r="O84" s="31"/>
      <c r="P84" s="156"/>
      <c r="Q84" s="156"/>
      <c r="R84" s="156"/>
      <c r="S84" s="156"/>
      <c r="T84" s="156"/>
      <c r="U84" s="156"/>
      <c r="V84" s="156"/>
      <c r="W84" s="11"/>
      <c r="X84" s="11"/>
      <c r="Y84" s="11"/>
      <c r="Z84" s="11"/>
      <c r="AA84" s="11"/>
    </row>
    <row r="86" spans="1:27" s="127" customFormat="1" ht="15.75" x14ac:dyDescent="0.25">
      <c r="A86" s="167" t="s">
        <v>396</v>
      </c>
      <c r="B86" s="167"/>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row>
    <row r="88" spans="1:27" x14ac:dyDescent="0.25">
      <c r="A88" s="15" t="s">
        <v>84</v>
      </c>
      <c r="B88" s="15" t="s">
        <v>83</v>
      </c>
      <c r="C88" s="32" t="s">
        <v>45</v>
      </c>
      <c r="D88" s="32" t="s">
        <v>46</v>
      </c>
      <c r="E88" s="32" t="s">
        <v>47</v>
      </c>
      <c r="F88" s="32" t="s">
        <v>48</v>
      </c>
      <c r="G88" s="32" t="s">
        <v>49</v>
      </c>
      <c r="H88" s="32" t="s">
        <v>50</v>
      </c>
      <c r="I88" s="32" t="s">
        <v>51</v>
      </c>
      <c r="J88" s="32" t="s">
        <v>52</v>
      </c>
      <c r="K88" s="32" t="s">
        <v>53</v>
      </c>
      <c r="L88" s="32" t="s">
        <v>54</v>
      </c>
      <c r="M88" s="32" t="s">
        <v>55</v>
      </c>
      <c r="N88" s="32" t="s">
        <v>56</v>
      </c>
      <c r="O88" s="32" t="s">
        <v>57</v>
      </c>
      <c r="P88" s="32" t="s">
        <v>58</v>
      </c>
      <c r="Q88" s="32" t="s">
        <v>59</v>
      </c>
      <c r="R88" s="32" t="s">
        <v>60</v>
      </c>
      <c r="S88" s="32" t="s">
        <v>61</v>
      </c>
      <c r="T88" s="32" t="s">
        <v>62</v>
      </c>
      <c r="U88" s="32" t="s">
        <v>63</v>
      </c>
      <c r="V88" s="32" t="s">
        <v>64</v>
      </c>
      <c r="W88" s="32" t="s">
        <v>65</v>
      </c>
      <c r="X88" s="32" t="s">
        <v>66</v>
      </c>
      <c r="Y88" s="32" t="s">
        <v>67</v>
      </c>
      <c r="Z88" s="32" t="s">
        <v>68</v>
      </c>
      <c r="AA88" s="33" t="s">
        <v>69</v>
      </c>
    </row>
    <row r="89" spans="1:27" x14ac:dyDescent="0.25">
      <c r="A89" s="18">
        <v>1</v>
      </c>
      <c r="B89" s="26" t="s">
        <v>364</v>
      </c>
      <c r="C89" s="34">
        <v>76.593513488769531</v>
      </c>
      <c r="D89" s="35">
        <v>77.530128479003906</v>
      </c>
      <c r="E89" s="35">
        <v>77.805091857910156</v>
      </c>
      <c r="F89" s="35">
        <v>78.090194702148437</v>
      </c>
      <c r="G89" s="35">
        <v>78.368415832519531</v>
      </c>
      <c r="H89" s="35">
        <v>78.641731262207031</v>
      </c>
      <c r="I89" s="35">
        <v>78.893447875976563</v>
      </c>
      <c r="J89" s="36">
        <v>79.150169372558594</v>
      </c>
      <c r="K89" s="36">
        <v>79.411056518554688</v>
      </c>
      <c r="L89" s="36">
        <v>79.666069030761719</v>
      </c>
      <c r="M89" s="36">
        <v>79.909149169921875</v>
      </c>
      <c r="N89" s="36">
        <v>80.140769958496094</v>
      </c>
      <c r="O89" s="36">
        <v>80.358627319335937</v>
      </c>
      <c r="P89" s="36">
        <v>80.571205139160156</v>
      </c>
      <c r="Q89" s="36">
        <v>80.779304504394531</v>
      </c>
      <c r="R89" s="36">
        <v>80.979698181152344</v>
      </c>
      <c r="S89" s="36">
        <v>81.168670654296875</v>
      </c>
      <c r="T89" s="36">
        <v>81.349807739257813</v>
      </c>
      <c r="U89" s="36">
        <v>81.528221130371094</v>
      </c>
      <c r="V89" s="36">
        <v>81.69683837890625</v>
      </c>
      <c r="W89" s="36">
        <v>81.864082336425781</v>
      </c>
      <c r="X89" s="36">
        <v>82.033943176269531</v>
      </c>
      <c r="Y89" s="36">
        <v>82.187965393066406</v>
      </c>
      <c r="Z89" s="36">
        <v>82.336273193359375</v>
      </c>
      <c r="AA89" s="37">
        <v>82.477401733398437</v>
      </c>
    </row>
    <row r="90" spans="1:27" x14ac:dyDescent="0.25">
      <c r="A90" s="19">
        <v>2</v>
      </c>
      <c r="B90" s="16" t="s">
        <v>365</v>
      </c>
      <c r="C90" s="38">
        <v>73.693122863769531</v>
      </c>
      <c r="D90" s="39">
        <v>74.637001037597656</v>
      </c>
      <c r="E90" s="39">
        <v>74.921989440917969</v>
      </c>
      <c r="F90" s="39">
        <v>75.222793579101563</v>
      </c>
      <c r="G90" s="39">
        <v>75.508209228515625</v>
      </c>
      <c r="H90" s="39">
        <v>75.783241271972656</v>
      </c>
      <c r="I90" s="39">
        <v>76.047599792480469</v>
      </c>
      <c r="J90" s="40">
        <v>76.312301635742187</v>
      </c>
      <c r="K90" s="40">
        <v>76.573860168457031</v>
      </c>
      <c r="L90" s="40">
        <v>76.826881408691406</v>
      </c>
      <c r="M90" s="40">
        <v>77.0711669921875</v>
      </c>
      <c r="N90" s="40">
        <v>77.305473327636719</v>
      </c>
      <c r="O90" s="40">
        <v>77.531059265136719</v>
      </c>
      <c r="P90" s="40">
        <v>77.74896240234375</v>
      </c>
      <c r="Q90" s="40">
        <v>77.962089538574219</v>
      </c>
      <c r="R90" s="40">
        <v>78.166236877441406</v>
      </c>
      <c r="S90" s="40">
        <v>78.359130859375</v>
      </c>
      <c r="T90" s="40">
        <v>78.546546936035156</v>
      </c>
      <c r="U90" s="40">
        <v>78.728019714355469</v>
      </c>
      <c r="V90" s="40">
        <v>78.902206420898438</v>
      </c>
      <c r="W90" s="40">
        <v>79.075164794921875</v>
      </c>
      <c r="X90" s="40">
        <v>79.248298645019531</v>
      </c>
      <c r="Y90" s="40">
        <v>79.408790588378906</v>
      </c>
      <c r="Z90" s="40">
        <v>79.558700561523438</v>
      </c>
      <c r="AA90" s="41">
        <v>79.700416564941406</v>
      </c>
    </row>
    <row r="91" spans="1:27" x14ac:dyDescent="0.25">
      <c r="A91" s="19">
        <v>3</v>
      </c>
      <c r="B91" s="16" t="s">
        <v>366</v>
      </c>
      <c r="C91" s="38">
        <v>76.346595764160156</v>
      </c>
      <c r="D91" s="39">
        <v>77.295829772949219</v>
      </c>
      <c r="E91" s="39">
        <v>77.575920104980469</v>
      </c>
      <c r="F91" s="39">
        <v>77.867645263671875</v>
      </c>
      <c r="G91" s="39">
        <v>78.158035278320312</v>
      </c>
      <c r="H91" s="39">
        <v>78.432235717773438</v>
      </c>
      <c r="I91" s="39">
        <v>78.690879821777344</v>
      </c>
      <c r="J91" s="40">
        <v>78.956130981445312</v>
      </c>
      <c r="K91" s="40">
        <v>79.218597412109375</v>
      </c>
      <c r="L91" s="40">
        <v>79.472709655761719</v>
      </c>
      <c r="M91" s="40">
        <v>79.717170715332031</v>
      </c>
      <c r="N91" s="40">
        <v>79.951507568359375</v>
      </c>
      <c r="O91" s="40">
        <v>80.174736022949219</v>
      </c>
      <c r="P91" s="40">
        <v>80.391990661621094</v>
      </c>
      <c r="Q91" s="40">
        <v>80.605232238769531</v>
      </c>
      <c r="R91" s="40">
        <v>80.809623718261719</v>
      </c>
      <c r="S91" s="40">
        <v>81.005256652832031</v>
      </c>
      <c r="T91" s="40">
        <v>81.194808959960937</v>
      </c>
      <c r="U91" s="40">
        <v>81.381965637207031</v>
      </c>
      <c r="V91" s="40">
        <v>81.557991027832031</v>
      </c>
      <c r="W91" s="40">
        <v>81.737411499023438</v>
      </c>
      <c r="X91" s="40">
        <v>81.912078857421875</v>
      </c>
      <c r="Y91" s="40">
        <v>82.074028015136719</v>
      </c>
      <c r="Z91" s="40">
        <v>82.227394104003906</v>
      </c>
      <c r="AA91" s="41">
        <v>82.368148803710938</v>
      </c>
    </row>
    <row r="92" spans="1:27" x14ac:dyDescent="0.25">
      <c r="A92" s="19">
        <v>4</v>
      </c>
      <c r="B92" s="16" t="s">
        <v>367</v>
      </c>
      <c r="C92" s="42">
        <v>77.152542114257812</v>
      </c>
      <c r="D92" s="40">
        <v>78.059806823730469</v>
      </c>
      <c r="E92" s="40">
        <v>78.331695556640625</v>
      </c>
      <c r="F92" s="40">
        <v>78.626197814941406</v>
      </c>
      <c r="G92" s="40">
        <v>78.918670654296875</v>
      </c>
      <c r="H92" s="40">
        <v>79.188262939453125</v>
      </c>
      <c r="I92" s="40">
        <v>79.453102111816406</v>
      </c>
      <c r="J92" s="40">
        <v>79.712638854980469</v>
      </c>
      <c r="K92" s="40">
        <v>79.978805541992188</v>
      </c>
      <c r="L92" s="40">
        <v>80.235198974609375</v>
      </c>
      <c r="M92" s="40">
        <v>80.476455688476563</v>
      </c>
      <c r="N92" s="40">
        <v>80.712051391601562</v>
      </c>
      <c r="O92" s="40">
        <v>80.935043334960938</v>
      </c>
      <c r="P92" s="40">
        <v>81.153144836425781</v>
      </c>
      <c r="Q92" s="40">
        <v>81.362640380859375</v>
      </c>
      <c r="R92" s="40">
        <v>81.565711975097656</v>
      </c>
      <c r="S92" s="40">
        <v>81.753829956054687</v>
      </c>
      <c r="T92" s="40">
        <v>81.945159912109375</v>
      </c>
      <c r="U92" s="40">
        <v>82.130546569824219</v>
      </c>
      <c r="V92" s="40">
        <v>82.306282043457031</v>
      </c>
      <c r="W92" s="40">
        <v>82.481773376464844</v>
      </c>
      <c r="X92" s="40">
        <v>82.658073425292969</v>
      </c>
      <c r="Y92" s="40">
        <v>82.819656372070312</v>
      </c>
      <c r="Z92" s="40">
        <v>82.968475341796875</v>
      </c>
      <c r="AA92" s="41">
        <v>83.105522155761719</v>
      </c>
    </row>
    <row r="93" spans="1:27" x14ac:dyDescent="0.25">
      <c r="A93" s="19">
        <v>5</v>
      </c>
      <c r="B93" s="16" t="s">
        <v>368</v>
      </c>
      <c r="C93" s="42">
        <v>75.689384460449219</v>
      </c>
      <c r="D93" s="40">
        <v>76.619590759277344</v>
      </c>
      <c r="E93" s="40">
        <v>76.904716491699219</v>
      </c>
      <c r="F93" s="40">
        <v>77.201873779296875</v>
      </c>
      <c r="G93" s="40">
        <v>77.49786376953125</v>
      </c>
      <c r="H93" s="40">
        <v>77.7752685546875</v>
      </c>
      <c r="I93" s="40">
        <v>78.036781311035156</v>
      </c>
      <c r="J93" s="40">
        <v>78.301078796386719</v>
      </c>
      <c r="K93" s="40">
        <v>78.572975158691406</v>
      </c>
      <c r="L93" s="40">
        <v>78.831489562988281</v>
      </c>
      <c r="M93" s="40">
        <v>79.072769165039062</v>
      </c>
      <c r="N93" s="40">
        <v>79.308113098144531</v>
      </c>
      <c r="O93" s="40">
        <v>79.536514282226563</v>
      </c>
      <c r="P93" s="40">
        <v>79.763618469238281</v>
      </c>
      <c r="Q93" s="40">
        <v>79.978408813476562</v>
      </c>
      <c r="R93" s="40">
        <v>80.184288024902344</v>
      </c>
      <c r="S93" s="40">
        <v>80.379302978515625</v>
      </c>
      <c r="T93" s="40">
        <v>80.57012939453125</v>
      </c>
      <c r="U93" s="40">
        <v>80.756622314453125</v>
      </c>
      <c r="V93" s="40">
        <v>80.935646057128906</v>
      </c>
      <c r="W93" s="40">
        <v>81.1104736328125</v>
      </c>
      <c r="X93" s="40">
        <v>81.284919738769531</v>
      </c>
      <c r="Y93" s="40">
        <v>81.443473815917969</v>
      </c>
      <c r="Z93" s="40">
        <v>81.600021362304688</v>
      </c>
      <c r="AA93" s="41">
        <v>81.741973876953125</v>
      </c>
    </row>
    <row r="94" spans="1:27" x14ac:dyDescent="0.25">
      <c r="A94" s="20">
        <v>6</v>
      </c>
      <c r="B94" s="17" t="s">
        <v>369</v>
      </c>
      <c r="C94" s="43">
        <v>77.225715637207031</v>
      </c>
      <c r="D94" s="44">
        <v>78.159599304199219</v>
      </c>
      <c r="E94" s="44">
        <v>78.430007934570313</v>
      </c>
      <c r="F94" s="44">
        <v>78.703819274902344</v>
      </c>
      <c r="G94" s="44">
        <v>78.986000061035156</v>
      </c>
      <c r="H94" s="44">
        <v>79.257514953613281</v>
      </c>
      <c r="I94" s="44">
        <v>79.512809753417969</v>
      </c>
      <c r="J94" s="44">
        <v>79.770248413085938</v>
      </c>
      <c r="K94" s="44">
        <v>80.037620544433594</v>
      </c>
      <c r="L94" s="44">
        <v>80.294593811035156</v>
      </c>
      <c r="M94" s="44">
        <v>80.535400390625</v>
      </c>
      <c r="N94" s="44">
        <v>80.766578674316406</v>
      </c>
      <c r="O94" s="44">
        <v>80.983673095703125</v>
      </c>
      <c r="P94" s="44">
        <v>81.206100463867188</v>
      </c>
      <c r="Q94" s="44">
        <v>81.419517517089844</v>
      </c>
      <c r="R94" s="44">
        <v>81.623779296875</v>
      </c>
      <c r="S94" s="44">
        <v>81.819862365722656</v>
      </c>
      <c r="T94" s="44">
        <v>82.004714965820313</v>
      </c>
      <c r="U94" s="44">
        <v>82.18914794921875</v>
      </c>
      <c r="V94" s="44">
        <v>82.365219116210938</v>
      </c>
      <c r="W94" s="44">
        <v>82.543739318847656</v>
      </c>
      <c r="X94" s="44">
        <v>82.722099304199219</v>
      </c>
      <c r="Y94" s="44">
        <v>82.888893127441406</v>
      </c>
      <c r="Z94" s="44">
        <v>83.036369323730469</v>
      </c>
      <c r="AA94" s="45">
        <v>83.176361083984375</v>
      </c>
    </row>
    <row r="95" spans="1:27"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x14ac:dyDescent="0.25">
      <c r="A96" s="69"/>
      <c r="B96" s="10" t="s">
        <v>85</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x14ac:dyDescent="0.25">
      <c r="A97" s="22" t="s">
        <v>84</v>
      </c>
      <c r="B97" s="15" t="s">
        <v>83</v>
      </c>
      <c r="C97" s="60" t="s">
        <v>45</v>
      </c>
      <c r="D97" s="46" t="s">
        <v>46</v>
      </c>
      <c r="E97" s="46" t="s">
        <v>47</v>
      </c>
      <c r="F97" s="46" t="s">
        <v>48</v>
      </c>
      <c r="G97" s="46" t="s">
        <v>49</v>
      </c>
      <c r="H97" s="46" t="s">
        <v>50</v>
      </c>
      <c r="I97" s="46" t="s">
        <v>51</v>
      </c>
      <c r="J97" s="46" t="s">
        <v>52</v>
      </c>
      <c r="K97" s="46" t="s">
        <v>53</v>
      </c>
      <c r="L97" s="46" t="s">
        <v>54</v>
      </c>
      <c r="M97" s="46" t="s">
        <v>55</v>
      </c>
      <c r="N97" s="46" t="s">
        <v>56</v>
      </c>
      <c r="O97" s="46" t="s">
        <v>57</v>
      </c>
      <c r="P97" s="46" t="s">
        <v>58</v>
      </c>
      <c r="Q97" s="46" t="s">
        <v>59</v>
      </c>
      <c r="R97" s="46" t="s">
        <v>60</v>
      </c>
      <c r="S97" s="46" t="s">
        <v>61</v>
      </c>
      <c r="T97" s="46" t="s">
        <v>62</v>
      </c>
      <c r="U97" s="46" t="s">
        <v>63</v>
      </c>
      <c r="V97" s="46" t="s">
        <v>64</v>
      </c>
      <c r="W97" s="46" t="s">
        <v>65</v>
      </c>
      <c r="X97" s="46" t="s">
        <v>66</v>
      </c>
      <c r="Y97" s="46" t="s">
        <v>67</v>
      </c>
      <c r="Z97" s="46" t="s">
        <v>68</v>
      </c>
      <c r="AA97" s="47" t="s">
        <v>69</v>
      </c>
    </row>
    <row r="98" spans="1:27" x14ac:dyDescent="0.25">
      <c r="A98" s="110">
        <v>1</v>
      </c>
      <c r="B98" s="101" t="str">
        <f>VLOOKUP($A$98,$A$89:$AA$94,2)</f>
        <v>Clydebank Central</v>
      </c>
      <c r="C98" s="61">
        <f>VLOOKUP($A$98,$A$89:$AA$94,3)</f>
        <v>76.593513488769531</v>
      </c>
      <c r="D98" s="62">
        <f>VLOOKUP($A$98,$A$89:$AA$94,4)</f>
        <v>77.530128479003906</v>
      </c>
      <c r="E98" s="62">
        <f>VLOOKUP($A$98,$A$89:$AA$94,5)</f>
        <v>77.805091857910156</v>
      </c>
      <c r="F98" s="62">
        <f>VLOOKUP($A$98,$A$89:$AA$94,6)</f>
        <v>78.090194702148437</v>
      </c>
      <c r="G98" s="62">
        <f>VLOOKUP($A$98,$A$89:$AA$94,7)</f>
        <v>78.368415832519531</v>
      </c>
      <c r="H98" s="62">
        <f>VLOOKUP($A$98,$A$89:$AA$94,8)</f>
        <v>78.641731262207031</v>
      </c>
      <c r="I98" s="62">
        <f>VLOOKUP($A$98,$A$89:$AA$94,9)</f>
        <v>78.893447875976563</v>
      </c>
      <c r="J98" s="62">
        <f>VLOOKUP($A$98,$A$89:$AA$94,10)</f>
        <v>79.150169372558594</v>
      </c>
      <c r="K98" s="62">
        <f>VLOOKUP($A$98,$A$89:$AA$94,11)</f>
        <v>79.411056518554688</v>
      </c>
      <c r="L98" s="62">
        <f>VLOOKUP($A$98,$A$89:$AA$94,12)</f>
        <v>79.666069030761719</v>
      </c>
      <c r="M98" s="62">
        <f>VLOOKUP($A$98,$A$89:$AA$94,13)</f>
        <v>79.909149169921875</v>
      </c>
      <c r="N98" s="62">
        <f>VLOOKUP($A$98,$A$89:$AA$94,14)</f>
        <v>80.140769958496094</v>
      </c>
      <c r="O98" s="62">
        <f>VLOOKUP($A$98,$A$89:$AA$94,15)</f>
        <v>80.358627319335937</v>
      </c>
      <c r="P98" s="62">
        <f>VLOOKUP($A$98,$A$89:$AA$94,16)</f>
        <v>80.571205139160156</v>
      </c>
      <c r="Q98" s="62">
        <f>VLOOKUP($A$98,$A$89:$AA$94,17)</f>
        <v>80.779304504394531</v>
      </c>
      <c r="R98" s="62">
        <f>VLOOKUP($A$98,$A$89:$AA$94,18)</f>
        <v>80.979698181152344</v>
      </c>
      <c r="S98" s="62">
        <f>VLOOKUP($A$98,$A$89:$AA$94,19)</f>
        <v>81.168670654296875</v>
      </c>
      <c r="T98" s="62">
        <f>VLOOKUP($A$98,$A$89:$AA$94,20)</f>
        <v>81.349807739257813</v>
      </c>
      <c r="U98" s="62">
        <f>VLOOKUP($A$98,$A$89:$AA$94,21)</f>
        <v>81.528221130371094</v>
      </c>
      <c r="V98" s="62">
        <f>VLOOKUP($A$98,$A$89:$AA$94,22)</f>
        <v>81.69683837890625</v>
      </c>
      <c r="W98" s="62">
        <f>VLOOKUP($A$98,$A$89:$AA$94,23)</f>
        <v>81.864082336425781</v>
      </c>
      <c r="X98" s="62">
        <f>VLOOKUP($A$98,$A$89:$AA$94,24)</f>
        <v>82.033943176269531</v>
      </c>
      <c r="Y98" s="62">
        <f>VLOOKUP($A$98,$A$89:$AA$94,25)</f>
        <v>82.187965393066406</v>
      </c>
      <c r="Z98" s="62">
        <f>VLOOKUP($A$98,$A$89:$AA$94,26)</f>
        <v>82.336273193359375</v>
      </c>
      <c r="AA98" s="63">
        <f>VLOOKUP($A$98,$A$89:$AA$94,27)</f>
        <v>82.477401733398437</v>
      </c>
    </row>
    <row r="99" spans="1:27" x14ac:dyDescent="0.25">
      <c r="A99" s="25"/>
      <c r="B99" s="25"/>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x14ac:dyDescent="0.25">
      <c r="A100" s="161" t="s">
        <v>87</v>
      </c>
      <c r="B100" s="161"/>
      <c r="C100" s="161"/>
      <c r="D100" s="161"/>
    </row>
    <row r="123" spans="1:38" ht="15.75" x14ac:dyDescent="0.25">
      <c r="A123" s="163" t="s">
        <v>379</v>
      </c>
      <c r="B123" s="163"/>
      <c r="C123" s="163"/>
      <c r="D123" s="163"/>
      <c r="E123" s="163"/>
      <c r="F123" s="163"/>
      <c r="G123" s="111"/>
      <c r="H123" s="111"/>
      <c r="I123" s="111"/>
      <c r="J123" s="111"/>
      <c r="K123" s="112"/>
      <c r="L123" s="111"/>
      <c r="M123" s="111"/>
      <c r="N123" s="111"/>
      <c r="O123" s="111"/>
      <c r="P123" s="169"/>
      <c r="Q123" s="169"/>
      <c r="R123" s="169"/>
      <c r="S123" s="169"/>
      <c r="T123" s="169"/>
      <c r="U123" s="169"/>
      <c r="V123" s="169"/>
      <c r="W123" s="113"/>
      <c r="X123" s="113"/>
      <c r="Y123" s="113"/>
      <c r="Z123" s="113"/>
      <c r="AA123" s="113"/>
    </row>
    <row r="124" spans="1:38" ht="15.75" x14ac:dyDescent="0.25">
      <c r="A124" s="156" t="s">
        <v>34</v>
      </c>
      <c r="B124" s="156"/>
      <c r="C124" s="156"/>
      <c r="D124" s="156"/>
      <c r="E124" s="156"/>
      <c r="F124" s="156"/>
      <c r="G124" s="31"/>
      <c r="H124" s="31"/>
      <c r="I124" s="31"/>
      <c r="J124" s="31"/>
      <c r="K124" s="157" t="s">
        <v>86</v>
      </c>
      <c r="L124" s="157"/>
      <c r="M124" s="31"/>
      <c r="N124" s="31"/>
      <c r="O124" s="31"/>
      <c r="P124" s="156"/>
      <c r="Q124" s="156"/>
      <c r="R124" s="156"/>
      <c r="S124" s="156"/>
      <c r="T124" s="156"/>
      <c r="U124" s="156"/>
      <c r="V124" s="156"/>
      <c r="W124" s="11"/>
      <c r="X124" s="11"/>
      <c r="Y124" s="11"/>
      <c r="Z124" s="11"/>
      <c r="AA124" s="11"/>
    </row>
    <row r="126" spans="1:38" ht="18.75" x14ac:dyDescent="0.25">
      <c r="A126" s="167" t="s">
        <v>399</v>
      </c>
      <c r="B126" s="167"/>
      <c r="C126" s="167"/>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38"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38" x14ac:dyDescent="0.25">
      <c r="A128" s="14" t="s">
        <v>84</v>
      </c>
      <c r="B128" s="15" t="s">
        <v>83</v>
      </c>
      <c r="C128" s="87" t="s">
        <v>394</v>
      </c>
      <c r="D128" s="87" t="s">
        <v>393</v>
      </c>
      <c r="E128" s="87" t="s">
        <v>392</v>
      </c>
      <c r="F128" s="87" t="s">
        <v>391</v>
      </c>
      <c r="G128" s="87" t="s">
        <v>390</v>
      </c>
      <c r="H128" s="87" t="s">
        <v>389</v>
      </c>
      <c r="I128" s="87" t="s">
        <v>388</v>
      </c>
      <c r="J128" s="87" t="s">
        <v>387</v>
      </c>
      <c r="K128" s="87" t="s">
        <v>386</v>
      </c>
      <c r="L128" s="87" t="s">
        <v>385</v>
      </c>
      <c r="M128" s="87" t="s">
        <v>384</v>
      </c>
      <c r="N128" s="32" t="s">
        <v>45</v>
      </c>
      <c r="O128" s="32" t="s">
        <v>46</v>
      </c>
      <c r="P128" s="32" t="s">
        <v>47</v>
      </c>
      <c r="Q128" s="32" t="s">
        <v>48</v>
      </c>
      <c r="R128" s="32" t="s">
        <v>49</v>
      </c>
      <c r="S128" s="32" t="s">
        <v>50</v>
      </c>
      <c r="T128" s="32" t="s">
        <v>51</v>
      </c>
      <c r="U128" s="32" t="s">
        <v>52</v>
      </c>
      <c r="V128" s="32" t="s">
        <v>53</v>
      </c>
      <c r="W128" s="32" t="s">
        <v>54</v>
      </c>
      <c r="X128" s="32" t="s">
        <v>55</v>
      </c>
      <c r="Y128" s="32" t="s">
        <v>56</v>
      </c>
      <c r="Z128" s="32" t="s">
        <v>57</v>
      </c>
      <c r="AA128" s="32" t="s">
        <v>58</v>
      </c>
      <c r="AB128" s="32" t="s">
        <v>59</v>
      </c>
      <c r="AC128" s="32" t="s">
        <v>60</v>
      </c>
      <c r="AD128" s="32" t="s">
        <v>61</v>
      </c>
      <c r="AE128" s="32" t="s">
        <v>62</v>
      </c>
      <c r="AF128" s="32" t="s">
        <v>63</v>
      </c>
      <c r="AG128" s="32" t="s">
        <v>64</v>
      </c>
      <c r="AH128" s="32" t="s">
        <v>65</v>
      </c>
      <c r="AI128" s="32" t="s">
        <v>66</v>
      </c>
      <c r="AJ128" s="32" t="s">
        <v>67</v>
      </c>
      <c r="AK128" s="32" t="s">
        <v>68</v>
      </c>
      <c r="AL128" s="33" t="s">
        <v>69</v>
      </c>
    </row>
    <row r="129" spans="1:38" x14ac:dyDescent="0.25">
      <c r="A129" s="18">
        <v>1</v>
      </c>
      <c r="B129" s="26" t="s">
        <v>364</v>
      </c>
      <c r="C129" s="84">
        <v>94</v>
      </c>
      <c r="D129" s="89">
        <v>86</v>
      </c>
      <c r="E129" s="89">
        <v>31</v>
      </c>
      <c r="F129" s="89">
        <v>-144</v>
      </c>
      <c r="G129" s="89">
        <v>-36</v>
      </c>
      <c r="H129" s="89">
        <v>164</v>
      </c>
      <c r="I129" s="89">
        <v>-139</v>
      </c>
      <c r="J129" s="89">
        <v>2</v>
      </c>
      <c r="K129" s="89">
        <v>-139</v>
      </c>
      <c r="L129" s="89">
        <v>-6</v>
      </c>
      <c r="M129" s="89">
        <v>-59</v>
      </c>
      <c r="N129" s="88">
        <v>-59.886165618896484</v>
      </c>
      <c r="O129" s="88">
        <v>-59.260135650634766</v>
      </c>
      <c r="P129" s="88">
        <v>-59.689315795898438</v>
      </c>
      <c r="Q129" s="88">
        <v>-60.33697509765625</v>
      </c>
      <c r="R129" s="88">
        <v>-61.649524688720703</v>
      </c>
      <c r="S129" s="88">
        <v>-57.824516296386719</v>
      </c>
      <c r="T129" s="88">
        <v>-62.286346435546875</v>
      </c>
      <c r="U129" s="89">
        <v>-62.792728424072266</v>
      </c>
      <c r="V129" s="89">
        <v>-61.949245452880859</v>
      </c>
      <c r="W129" s="89">
        <v>-62.270282745361328</v>
      </c>
      <c r="X129" s="89">
        <v>-63.253803253173828</v>
      </c>
      <c r="Y129" s="89">
        <v>-62.123241424560547</v>
      </c>
      <c r="Z129" s="89">
        <v>-62.775356292724609</v>
      </c>
      <c r="AA129" s="89">
        <v>-62.685100555419922</v>
      </c>
      <c r="AB129" s="89">
        <v>-64.570304870605469</v>
      </c>
      <c r="AC129" s="89">
        <v>-64.92120361328125</v>
      </c>
      <c r="AD129" s="89">
        <v>-64.991462707519531</v>
      </c>
      <c r="AE129" s="89">
        <v>-64.04058837890625</v>
      </c>
      <c r="AF129" s="89">
        <v>-62.678081512451172</v>
      </c>
      <c r="AG129" s="89">
        <v>-61.895072937011719</v>
      </c>
      <c r="AH129" s="89">
        <v>-64.123710632324219</v>
      </c>
      <c r="AI129" s="89">
        <v>-63.336288452148437</v>
      </c>
      <c r="AJ129" s="89">
        <v>-63.8714599609375</v>
      </c>
      <c r="AK129" s="89">
        <v>-60.477752685546875</v>
      </c>
      <c r="AL129" s="90">
        <v>-62.899715423583984</v>
      </c>
    </row>
    <row r="130" spans="1:38" x14ac:dyDescent="0.25">
      <c r="A130" s="19">
        <v>2</v>
      </c>
      <c r="B130" s="16" t="s">
        <v>365</v>
      </c>
      <c r="C130" s="85">
        <v>34</v>
      </c>
      <c r="D130" s="92">
        <v>-192</v>
      </c>
      <c r="E130" s="92">
        <v>-95</v>
      </c>
      <c r="F130" s="92">
        <v>-25</v>
      </c>
      <c r="G130" s="92">
        <v>-17</v>
      </c>
      <c r="H130" s="92">
        <v>-41</v>
      </c>
      <c r="I130" s="92">
        <v>44</v>
      </c>
      <c r="J130" s="92">
        <v>18</v>
      </c>
      <c r="K130" s="92">
        <v>-123</v>
      </c>
      <c r="L130" s="92">
        <v>22</v>
      </c>
      <c r="M130" s="92">
        <v>-45</v>
      </c>
      <c r="N130" s="91">
        <v>-9.6894893646240234</v>
      </c>
      <c r="O130" s="91">
        <v>-8.7538909912109375</v>
      </c>
      <c r="P130" s="91">
        <v>-9.8244991302490234</v>
      </c>
      <c r="Q130" s="91">
        <v>-9.5333900451660156</v>
      </c>
      <c r="R130" s="91">
        <v>-12.568388938903809</v>
      </c>
      <c r="S130" s="91">
        <v>-9.3179941177368164</v>
      </c>
      <c r="T130" s="91">
        <v>-13.876114845275879</v>
      </c>
      <c r="U130" s="92">
        <v>-13.489591598510742</v>
      </c>
      <c r="V130" s="92">
        <v>-12.229610443115234</v>
      </c>
      <c r="W130" s="92">
        <v>-14.81925106048584</v>
      </c>
      <c r="X130" s="92">
        <v>-14.549867630004883</v>
      </c>
      <c r="Y130" s="92">
        <v>-12.958897590637207</v>
      </c>
      <c r="Z130" s="92">
        <v>-14.231705665588379</v>
      </c>
      <c r="AA130" s="92">
        <v>-13.488988876342773</v>
      </c>
      <c r="AB130" s="92">
        <v>-14.887467384338379</v>
      </c>
      <c r="AC130" s="92">
        <v>-15.81483268737793</v>
      </c>
      <c r="AD130" s="92">
        <v>-16.882175445556641</v>
      </c>
      <c r="AE130" s="92">
        <v>-15.855385780334473</v>
      </c>
      <c r="AF130" s="92">
        <v>-15.71882152557373</v>
      </c>
      <c r="AG130" s="92">
        <v>-15.888676643371582</v>
      </c>
      <c r="AH130" s="92">
        <v>-15.536419868469238</v>
      </c>
      <c r="AI130" s="92">
        <v>-15.894118309020996</v>
      </c>
      <c r="AJ130" s="92">
        <v>-15.681575775146484</v>
      </c>
      <c r="AK130" s="92">
        <v>-12.940211296081543</v>
      </c>
      <c r="AL130" s="93">
        <v>-13.283885955810547</v>
      </c>
    </row>
    <row r="131" spans="1:38" x14ac:dyDescent="0.25">
      <c r="A131" s="19">
        <v>3</v>
      </c>
      <c r="B131" s="16" t="s">
        <v>366</v>
      </c>
      <c r="C131" s="85">
        <v>243</v>
      </c>
      <c r="D131" s="92">
        <v>33</v>
      </c>
      <c r="E131" s="92">
        <v>-132</v>
      </c>
      <c r="F131" s="92">
        <v>78</v>
      </c>
      <c r="G131" s="92">
        <v>106</v>
      </c>
      <c r="H131" s="92">
        <v>-30</v>
      </c>
      <c r="I131" s="92">
        <v>-112</v>
      </c>
      <c r="J131" s="92">
        <v>-35</v>
      </c>
      <c r="K131" s="92">
        <v>125</v>
      </c>
      <c r="L131" s="92">
        <v>-44</v>
      </c>
      <c r="M131" s="92">
        <v>97</v>
      </c>
      <c r="N131" s="91">
        <v>18.708662033081055</v>
      </c>
      <c r="O131" s="91">
        <v>16.014541625976563</v>
      </c>
      <c r="P131" s="91">
        <v>16.603050231933594</v>
      </c>
      <c r="Q131" s="91">
        <v>17.136198043823242</v>
      </c>
      <c r="R131" s="91">
        <v>16.24962043762207</v>
      </c>
      <c r="S131" s="91">
        <v>17.881269454956055</v>
      </c>
      <c r="T131" s="91">
        <v>13.997443199157715</v>
      </c>
      <c r="U131" s="92">
        <v>15.752019882202148</v>
      </c>
      <c r="V131" s="92">
        <v>15.629179954528809</v>
      </c>
      <c r="W131" s="92">
        <v>13.956038475036621</v>
      </c>
      <c r="X131" s="92">
        <v>14.262537956237793</v>
      </c>
      <c r="Y131" s="92">
        <v>16.068212509155273</v>
      </c>
      <c r="Z131" s="92">
        <v>15.918560981750488</v>
      </c>
      <c r="AA131" s="92">
        <v>16.133369445800781</v>
      </c>
      <c r="AB131" s="92">
        <v>15.092880249023438</v>
      </c>
      <c r="AC131" s="92">
        <v>14.733928680419922</v>
      </c>
      <c r="AD131" s="92">
        <v>11.965187072753906</v>
      </c>
      <c r="AE131" s="92">
        <v>14.297150611877441</v>
      </c>
      <c r="AF131" s="92">
        <v>14.95166015625</v>
      </c>
      <c r="AG131" s="92">
        <v>15.239668846130371</v>
      </c>
      <c r="AH131" s="92">
        <v>14.686244010925293</v>
      </c>
      <c r="AI131" s="92">
        <v>15.434962272644043</v>
      </c>
      <c r="AJ131" s="92">
        <v>14.334096908569336</v>
      </c>
      <c r="AK131" s="92">
        <v>18.342948913574219</v>
      </c>
      <c r="AL131" s="93">
        <v>16.778757095336914</v>
      </c>
    </row>
    <row r="132" spans="1:38" x14ac:dyDescent="0.25">
      <c r="A132" s="19">
        <v>4</v>
      </c>
      <c r="B132" s="16" t="s">
        <v>367</v>
      </c>
      <c r="C132" s="85">
        <v>-88</v>
      </c>
      <c r="D132" s="92">
        <v>-42</v>
      </c>
      <c r="E132" s="92">
        <v>-3</v>
      </c>
      <c r="F132" s="92">
        <v>48</v>
      </c>
      <c r="G132" s="92">
        <v>-14</v>
      </c>
      <c r="H132" s="92">
        <v>-43</v>
      </c>
      <c r="I132" s="92">
        <v>10</v>
      </c>
      <c r="J132" s="92">
        <v>-5</v>
      </c>
      <c r="K132" s="92">
        <v>24</v>
      </c>
      <c r="L132" s="92">
        <v>-32</v>
      </c>
      <c r="M132" s="92">
        <v>-105</v>
      </c>
      <c r="N132" s="92">
        <v>-14.792414665222168</v>
      </c>
      <c r="O132" s="92">
        <v>-14.651962280273438</v>
      </c>
      <c r="P132" s="92">
        <v>-14.312258720397949</v>
      </c>
      <c r="Q132" s="92">
        <v>-15.996406555175781</v>
      </c>
      <c r="R132" s="92">
        <v>-17.536064147949219</v>
      </c>
      <c r="S132" s="92">
        <v>-15.13280200958252</v>
      </c>
      <c r="T132" s="92">
        <v>-17.842142105102539</v>
      </c>
      <c r="U132" s="92">
        <v>-17.918785095214844</v>
      </c>
      <c r="V132" s="92">
        <v>-15.025497436523437</v>
      </c>
      <c r="W132" s="92">
        <v>-16.727521896362305</v>
      </c>
      <c r="X132" s="92">
        <v>-17.142374038696289</v>
      </c>
      <c r="Y132" s="92">
        <v>-17.894149780273437</v>
      </c>
      <c r="Z132" s="92">
        <v>-18.695329666137695</v>
      </c>
      <c r="AA132" s="92">
        <v>-16.318222045898438</v>
      </c>
      <c r="AB132" s="92">
        <v>-18.115346908569336</v>
      </c>
      <c r="AC132" s="92">
        <v>-18.113561630249023</v>
      </c>
      <c r="AD132" s="92">
        <v>-18.802251815795898</v>
      </c>
      <c r="AE132" s="92">
        <v>-17.061025619506836</v>
      </c>
      <c r="AF132" s="92">
        <v>-18.723297119140625</v>
      </c>
      <c r="AG132" s="92">
        <v>-16.579006195068359</v>
      </c>
      <c r="AH132" s="92">
        <v>-17.35151481628418</v>
      </c>
      <c r="AI132" s="92">
        <v>-17.191387176513672</v>
      </c>
      <c r="AJ132" s="92">
        <v>-17.896028518676758</v>
      </c>
      <c r="AK132" s="92">
        <v>-15.819131851196289</v>
      </c>
      <c r="AL132" s="93">
        <v>-17.487556457519531</v>
      </c>
    </row>
    <row r="133" spans="1:38" x14ac:dyDescent="0.25">
      <c r="A133" s="19">
        <v>5</v>
      </c>
      <c r="B133" s="16" t="s">
        <v>368</v>
      </c>
      <c r="C133" s="85">
        <v>-380</v>
      </c>
      <c r="D133" s="92">
        <v>-166</v>
      </c>
      <c r="E133" s="92">
        <v>-183</v>
      </c>
      <c r="F133" s="92">
        <v>-149</v>
      </c>
      <c r="G133" s="92">
        <v>-74</v>
      </c>
      <c r="H133" s="92">
        <v>88</v>
      </c>
      <c r="I133" s="92">
        <v>28</v>
      </c>
      <c r="J133" s="92">
        <v>24</v>
      </c>
      <c r="K133" s="92">
        <v>-154</v>
      </c>
      <c r="L133" s="92">
        <v>-82</v>
      </c>
      <c r="M133" s="92">
        <v>-18</v>
      </c>
      <c r="N133" s="92">
        <v>-29.318822860717773</v>
      </c>
      <c r="O133" s="92">
        <v>-28.411375045776367</v>
      </c>
      <c r="P133" s="92">
        <v>-30.24945068359375</v>
      </c>
      <c r="Q133" s="92">
        <v>-31.191770553588867</v>
      </c>
      <c r="R133" s="92">
        <v>-32.059123992919922</v>
      </c>
      <c r="S133" s="92">
        <v>-29.962152481079102</v>
      </c>
      <c r="T133" s="92">
        <v>-33.106639862060547</v>
      </c>
      <c r="U133" s="92">
        <v>-32.398410797119141</v>
      </c>
      <c r="V133" s="92">
        <v>-32.180320739746094</v>
      </c>
      <c r="W133" s="92">
        <v>-34.350421905517578</v>
      </c>
      <c r="X133" s="92">
        <v>-33.4464111328125</v>
      </c>
      <c r="Y133" s="92">
        <v>-31.315383911132812</v>
      </c>
      <c r="Z133" s="92">
        <v>-33.601425170898438</v>
      </c>
      <c r="AA133" s="92">
        <v>-32.598564147949219</v>
      </c>
      <c r="AB133" s="92">
        <v>-33.123641967773437</v>
      </c>
      <c r="AC133" s="92">
        <v>-34.997257232666016</v>
      </c>
      <c r="AD133" s="92">
        <v>-35.814834594726563</v>
      </c>
      <c r="AE133" s="92">
        <v>-33.331916809082031</v>
      </c>
      <c r="AF133" s="92">
        <v>-33.921329498291016</v>
      </c>
      <c r="AG133" s="92">
        <v>-33.251514434814453</v>
      </c>
      <c r="AH133" s="92">
        <v>-33.429416656494141</v>
      </c>
      <c r="AI133" s="92">
        <v>-33.396156311035156</v>
      </c>
      <c r="AJ133" s="92">
        <v>-33.579723358154297</v>
      </c>
      <c r="AK133" s="92">
        <v>-30.598243713378906</v>
      </c>
      <c r="AL133" s="93">
        <v>-31.880895614624023</v>
      </c>
    </row>
    <row r="134" spans="1:38" x14ac:dyDescent="0.25">
      <c r="A134" s="20">
        <v>6</v>
      </c>
      <c r="B134" s="17" t="s">
        <v>369</v>
      </c>
      <c r="C134" s="86">
        <v>26</v>
      </c>
      <c r="D134" s="94">
        <v>-74</v>
      </c>
      <c r="E134" s="94">
        <v>41</v>
      </c>
      <c r="F134" s="94">
        <v>-83</v>
      </c>
      <c r="G134" s="94">
        <v>-22</v>
      </c>
      <c r="H134" s="94">
        <v>-133</v>
      </c>
      <c r="I134" s="94">
        <v>-8</v>
      </c>
      <c r="J134" s="94">
        <v>-96</v>
      </c>
      <c r="K134" s="94">
        <v>-31</v>
      </c>
      <c r="L134" s="94">
        <v>-34</v>
      </c>
      <c r="M134" s="94">
        <v>-106</v>
      </c>
      <c r="N134" s="94">
        <v>-49.146678924560547</v>
      </c>
      <c r="O134" s="94">
        <v>-48.913127899169922</v>
      </c>
      <c r="P134" s="94">
        <v>-48.342327117919922</v>
      </c>
      <c r="Q134" s="94">
        <v>-50.681858062744141</v>
      </c>
      <c r="R134" s="94">
        <v>-49.54913330078125</v>
      </c>
      <c r="S134" s="94">
        <v>-48.115856170654297</v>
      </c>
      <c r="T134" s="94">
        <v>-49.820060729980469</v>
      </c>
      <c r="U134" s="94">
        <v>-51.067066192626953</v>
      </c>
      <c r="V134" s="94">
        <v>-50.017299652099609</v>
      </c>
      <c r="W134" s="94">
        <v>-52.442569732666016</v>
      </c>
      <c r="X134" s="94">
        <v>-51.672714233398438</v>
      </c>
      <c r="Y134" s="94">
        <v>-50.32293701171875</v>
      </c>
      <c r="Z134" s="94">
        <v>-50.974155426025391</v>
      </c>
      <c r="AA134" s="94">
        <v>-50.589080810546875</v>
      </c>
      <c r="AB134" s="94">
        <v>-51.787441253662109</v>
      </c>
      <c r="AC134" s="94">
        <v>-52.362159729003906</v>
      </c>
      <c r="AD134" s="94">
        <v>-51.538734436035156</v>
      </c>
      <c r="AE134" s="94">
        <v>-49.773834228515625</v>
      </c>
      <c r="AF134" s="94">
        <v>-50.4405517578125</v>
      </c>
      <c r="AG134" s="94">
        <v>-50.0709228515625</v>
      </c>
      <c r="AH134" s="94">
        <v>-50.179309844970703</v>
      </c>
      <c r="AI134" s="94">
        <v>-50.396255493164062</v>
      </c>
      <c r="AJ134" s="94">
        <v>-49.813121795654297</v>
      </c>
      <c r="AK134" s="94">
        <v>-49.025058746337891</v>
      </c>
      <c r="AL134" s="95">
        <v>-49.612560272216797</v>
      </c>
    </row>
    <row r="135" spans="1:38"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spans="1:38" x14ac:dyDescent="0.25">
      <c r="A136" s="82"/>
      <c r="B136" s="10" t="s">
        <v>85</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spans="1:38" x14ac:dyDescent="0.25">
      <c r="A137" s="22" t="s">
        <v>84</v>
      </c>
      <c r="B137" s="15" t="s">
        <v>83</v>
      </c>
      <c r="C137" s="102" t="s">
        <v>394</v>
      </c>
      <c r="D137" s="87" t="s">
        <v>393</v>
      </c>
      <c r="E137" s="87" t="s">
        <v>392</v>
      </c>
      <c r="F137" s="87" t="s">
        <v>391</v>
      </c>
      <c r="G137" s="87" t="s">
        <v>390</v>
      </c>
      <c r="H137" s="87" t="s">
        <v>389</v>
      </c>
      <c r="I137" s="87" t="s">
        <v>388</v>
      </c>
      <c r="J137" s="87" t="s">
        <v>387</v>
      </c>
      <c r="K137" s="87" t="s">
        <v>386</v>
      </c>
      <c r="L137" s="87" t="s">
        <v>385</v>
      </c>
      <c r="M137" s="87" t="s">
        <v>384</v>
      </c>
      <c r="N137" s="46" t="s">
        <v>45</v>
      </c>
      <c r="O137" s="46" t="s">
        <v>46</v>
      </c>
      <c r="P137" s="46" t="s">
        <v>47</v>
      </c>
      <c r="Q137" s="46" t="s">
        <v>48</v>
      </c>
      <c r="R137" s="46" t="s">
        <v>49</v>
      </c>
      <c r="S137" s="46" t="s">
        <v>50</v>
      </c>
      <c r="T137" s="46" t="s">
        <v>51</v>
      </c>
      <c r="U137" s="46" t="s">
        <v>52</v>
      </c>
      <c r="V137" s="46" t="s">
        <v>53</v>
      </c>
      <c r="W137" s="46" t="s">
        <v>54</v>
      </c>
      <c r="X137" s="46" t="s">
        <v>55</v>
      </c>
      <c r="Y137" s="46" t="s">
        <v>56</v>
      </c>
      <c r="Z137" s="46" t="s">
        <v>57</v>
      </c>
      <c r="AA137" s="46" t="s">
        <v>58</v>
      </c>
      <c r="AB137" s="46" t="s">
        <v>59</v>
      </c>
      <c r="AC137" s="46" t="s">
        <v>60</v>
      </c>
      <c r="AD137" s="46" t="s">
        <v>61</v>
      </c>
      <c r="AE137" s="46" t="s">
        <v>62</v>
      </c>
      <c r="AF137" s="46" t="s">
        <v>63</v>
      </c>
      <c r="AG137" s="46" t="s">
        <v>64</v>
      </c>
      <c r="AH137" s="46" t="s">
        <v>65</v>
      </c>
      <c r="AI137" s="46" t="s">
        <v>66</v>
      </c>
      <c r="AJ137" s="46" t="s">
        <v>67</v>
      </c>
      <c r="AK137" s="46" t="s">
        <v>68</v>
      </c>
      <c r="AL137" s="47" t="s">
        <v>69</v>
      </c>
    </row>
    <row r="138" spans="1:38" x14ac:dyDescent="0.25">
      <c r="A138" s="29">
        <v>1</v>
      </c>
      <c r="B138" s="101" t="str">
        <f>VLOOKUP($A$138,$A$129:$AL$134,2)</f>
        <v>Clydebank Central</v>
      </c>
      <c r="C138" s="99">
        <f>VLOOKUP($A$138,$A$129:$AL$134,3)</f>
        <v>94</v>
      </c>
      <c r="D138" s="100">
        <f>VLOOKUP($A$138,$A$129:$AL$134,4)</f>
        <v>86</v>
      </c>
      <c r="E138" s="100">
        <f>VLOOKUP($A$138,$A$129:$AL$134,5)</f>
        <v>31</v>
      </c>
      <c r="F138" s="100">
        <f>VLOOKUP($A$138,$A$129:$AL$134,6)</f>
        <v>-144</v>
      </c>
      <c r="G138" s="100">
        <f>VLOOKUP($A$138,$A$129:$AL$134,7)</f>
        <v>-36</v>
      </c>
      <c r="H138" s="100">
        <f>VLOOKUP($A$138,$A$129:$AL$134,8)</f>
        <v>164</v>
      </c>
      <c r="I138" s="100">
        <f>VLOOKUP($A$138,$A$129:$AL$134,9)</f>
        <v>-139</v>
      </c>
      <c r="J138" s="100">
        <f>VLOOKUP($A$138,$A$129:$AL$134,10)</f>
        <v>2</v>
      </c>
      <c r="K138" s="100">
        <f>VLOOKUP($A$138,$A$129:$AL$134,11)</f>
        <v>-139</v>
      </c>
      <c r="L138" s="100">
        <f>VLOOKUP($A$138,$A$129:$AL$134,12)</f>
        <v>-6</v>
      </c>
      <c r="M138" s="100">
        <f>VLOOKUP($A$138,$A$129:$AL$134,13)</f>
        <v>-59</v>
      </c>
      <c r="N138" s="97">
        <f>VLOOKUP($A$138,$A$129:$AL$134,14)</f>
        <v>-59.886165618896484</v>
      </c>
      <c r="O138" s="97">
        <f>VLOOKUP($A$138,$A$129:$AL$134,15)</f>
        <v>-59.260135650634766</v>
      </c>
      <c r="P138" s="97">
        <f>VLOOKUP($A$138,$A$129:$AL$134,16)</f>
        <v>-59.689315795898438</v>
      </c>
      <c r="Q138" s="97">
        <f>VLOOKUP($A$138,$A$129:$AL$134,17)</f>
        <v>-60.33697509765625</v>
      </c>
      <c r="R138" s="97">
        <f>VLOOKUP($A$138,$A$129:$AL$134,18)</f>
        <v>-61.649524688720703</v>
      </c>
      <c r="S138" s="97">
        <f>VLOOKUP($A$138,$A$129:$AL$134,19)</f>
        <v>-57.824516296386719</v>
      </c>
      <c r="T138" s="97">
        <f>VLOOKUP($A$138,$A$129:$AL$134,20)</f>
        <v>-62.286346435546875</v>
      </c>
      <c r="U138" s="97">
        <f>VLOOKUP($A$138,$A$129:$AL$134,21)</f>
        <v>-62.792728424072266</v>
      </c>
      <c r="V138" s="97">
        <f>VLOOKUP($A$138,$A$129:$AL$134,22)</f>
        <v>-61.949245452880859</v>
      </c>
      <c r="W138" s="97">
        <f>VLOOKUP($A$138,$A$129:$AL$134,23)</f>
        <v>-62.270282745361328</v>
      </c>
      <c r="X138" s="97">
        <f>VLOOKUP($A$138,$A$129:$AL$134,24)</f>
        <v>-63.253803253173828</v>
      </c>
      <c r="Y138" s="97">
        <f>VLOOKUP($A$138,$A$129:$AL$134,25)</f>
        <v>-62.123241424560547</v>
      </c>
      <c r="Z138" s="97">
        <f>VLOOKUP($A$138,$A$129:$AL$134,26)</f>
        <v>-62.775356292724609</v>
      </c>
      <c r="AA138" s="97">
        <f>VLOOKUP($A$138,$A$129:$AL$134,27)</f>
        <v>-62.685100555419922</v>
      </c>
      <c r="AB138" s="97">
        <f>VLOOKUP($A$138,$A$129:$AL$134,28)</f>
        <v>-64.570304870605469</v>
      </c>
      <c r="AC138" s="97">
        <f>VLOOKUP($A$138,$A$129:$AL$134,29)</f>
        <v>-64.92120361328125</v>
      </c>
      <c r="AD138" s="97">
        <f>VLOOKUP($A$138,$A$129:$AL$134,30)</f>
        <v>-64.991462707519531</v>
      </c>
      <c r="AE138" s="97">
        <f>VLOOKUP($A$138,$A$129:$AL$134,31)</f>
        <v>-64.04058837890625</v>
      </c>
      <c r="AF138" s="97">
        <f>VLOOKUP($A$138,$A$129:$AL$134,32)</f>
        <v>-62.678081512451172</v>
      </c>
      <c r="AG138" s="97">
        <f>VLOOKUP($A$138,$A$129:$AL$134,33)</f>
        <v>-61.895072937011719</v>
      </c>
      <c r="AH138" s="97">
        <f>VLOOKUP($A$138,$A$129:$AL$134,34)</f>
        <v>-64.123710632324219</v>
      </c>
      <c r="AI138" s="97">
        <f>VLOOKUP($A$138,$A$129:$AL$134,35)</f>
        <v>-63.336288452148437</v>
      </c>
      <c r="AJ138" s="97">
        <f>VLOOKUP($A$138,$A$129:$AL$134,36)</f>
        <v>-63.8714599609375</v>
      </c>
      <c r="AK138" s="97">
        <f>VLOOKUP($A$138,$A$129:$AL$134,37)</f>
        <v>-60.477752685546875</v>
      </c>
      <c r="AL138" s="98">
        <f>VLOOKUP($A$138,$A$129:$AL$134,38)</f>
        <v>-62.899715423583984</v>
      </c>
    </row>
    <row r="139" spans="1:38" x14ac:dyDescent="0.25">
      <c r="A139" s="25"/>
      <c r="B139" s="2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38" x14ac:dyDescent="0.25">
      <c r="A140" s="161" t="s">
        <v>87</v>
      </c>
      <c r="B140" s="161"/>
      <c r="C140" s="161"/>
      <c r="D140" s="161"/>
    </row>
    <row r="162" spans="1:16358" s="25" customFormat="1" ht="15.75" x14ac:dyDescent="0.25">
      <c r="A162" s="156"/>
      <c r="B162" s="156"/>
      <c r="C162" s="156"/>
      <c r="D162" s="156"/>
      <c r="E162" s="156"/>
      <c r="F162" s="156"/>
      <c r="G162" s="31"/>
      <c r="H162" s="31"/>
      <c r="I162" s="31"/>
      <c r="J162" s="31"/>
      <c r="K162" s="157" t="s">
        <v>86</v>
      </c>
      <c r="L162" s="157"/>
      <c r="M162" s="31"/>
      <c r="N162" s="31"/>
      <c r="O162" s="31"/>
      <c r="P162" s="156"/>
      <c r="Q162" s="156"/>
      <c r="R162" s="156"/>
      <c r="S162" s="156"/>
      <c r="T162" s="156"/>
      <c r="U162" s="156"/>
      <c r="V162" s="156"/>
      <c r="W162" s="11"/>
      <c r="X162" s="11"/>
      <c r="Y162" s="11"/>
      <c r="Z162" s="11"/>
      <c r="AA162" s="11"/>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row>
    <row r="163" spans="1:16358" s="25" customFormat="1" ht="15.75" x14ac:dyDescent="0.25">
      <c r="A163" s="140"/>
      <c r="B163" s="140"/>
      <c r="C163" s="140"/>
      <c r="D163" s="140"/>
      <c r="E163" s="140"/>
      <c r="F163" s="140"/>
      <c r="G163" s="125"/>
      <c r="H163" s="125"/>
      <c r="I163" s="125"/>
      <c r="J163" s="125"/>
      <c r="K163" s="139"/>
      <c r="L163" s="139"/>
      <c r="M163" s="125"/>
      <c r="N163" s="125"/>
      <c r="O163" s="125"/>
      <c r="P163" s="140"/>
      <c r="Q163" s="140"/>
      <c r="R163" s="140"/>
      <c r="S163" s="140"/>
      <c r="T163" s="140"/>
      <c r="U163" s="140"/>
      <c r="V163" s="140"/>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row>
    <row r="164" spans="1:16358" x14ac:dyDescent="0.25">
      <c r="A164" s="165" t="s">
        <v>435</v>
      </c>
      <c r="B164" s="165"/>
    </row>
    <row r="165" spans="1:16358" s="114" customFormat="1" ht="11.25" x14ac:dyDescent="0.2">
      <c r="A165" s="164" t="s">
        <v>441</v>
      </c>
      <c r="B165" s="164"/>
      <c r="C165" s="164"/>
      <c r="D165" s="164"/>
      <c r="E165" s="164"/>
      <c r="F165" s="164"/>
      <c r="G165" s="164"/>
      <c r="H165" s="164"/>
    </row>
    <row r="166" spans="1:16358" s="114" customFormat="1" ht="24.75" customHeight="1" x14ac:dyDescent="0.25">
      <c r="A166" s="158" t="s">
        <v>442</v>
      </c>
      <c r="B166" s="159"/>
      <c r="C166" s="159"/>
      <c r="D166" s="159"/>
      <c r="E166" s="159"/>
      <c r="F166" s="159"/>
      <c r="G166" s="159"/>
      <c r="H166" s="159"/>
      <c r="I166" s="159"/>
      <c r="J166" s="159"/>
    </row>
    <row r="167" spans="1:16358" s="114" customFormat="1" x14ac:dyDescent="0.25">
      <c r="A167" s="118"/>
      <c r="B167" s="119"/>
      <c r="C167" s="119"/>
      <c r="D167" s="119"/>
      <c r="E167" s="119"/>
      <c r="F167" s="119"/>
      <c r="G167" s="119"/>
      <c r="H167" s="119"/>
      <c r="I167" s="119"/>
      <c r="J167" s="119"/>
    </row>
    <row r="168" spans="1:16358" s="114" customFormat="1" ht="11.25" x14ac:dyDescent="0.2">
      <c r="A168" s="153" t="s">
        <v>5</v>
      </c>
      <c r="B168" s="153"/>
    </row>
  </sheetData>
  <mergeCells count="41">
    <mergeCell ref="A5:B5"/>
    <mergeCell ref="A164:B164"/>
    <mergeCell ref="A165:H165"/>
    <mergeCell ref="A168:B168"/>
    <mergeCell ref="A6:B6"/>
    <mergeCell ref="C6:G6"/>
    <mergeCell ref="A7:B7"/>
    <mergeCell ref="C7:G7"/>
    <mergeCell ref="A86:B86"/>
    <mergeCell ref="A100:D100"/>
    <mergeCell ref="A48:B48"/>
    <mergeCell ref="A62:D62"/>
    <mergeCell ref="A83:F83"/>
    <mergeCell ref="A140:D140"/>
    <mergeCell ref="A166:J166"/>
    <mergeCell ref="A10:B10"/>
    <mergeCell ref="A162:F162"/>
    <mergeCell ref="P83:V83"/>
    <mergeCell ref="A84:F84"/>
    <mergeCell ref="K84:L84"/>
    <mergeCell ref="P84:V84"/>
    <mergeCell ref="K162:L162"/>
    <mergeCell ref="P162:V162"/>
    <mergeCell ref="P123:V123"/>
    <mergeCell ref="A124:F124"/>
    <mergeCell ref="K124:L124"/>
    <mergeCell ref="P124:V124"/>
    <mergeCell ref="A126:C126"/>
    <mergeCell ref="A123:F123"/>
    <mergeCell ref="A24:D24"/>
    <mergeCell ref="A45:F45"/>
    <mergeCell ref="P45:V45"/>
    <mergeCell ref="A46:F46"/>
    <mergeCell ref="K46:L46"/>
    <mergeCell ref="P46:V46"/>
    <mergeCell ref="A1:F1"/>
    <mergeCell ref="P1:V1"/>
    <mergeCell ref="A3:F3"/>
    <mergeCell ref="K3:L3"/>
    <mergeCell ref="P3:V3"/>
    <mergeCell ref="A2:B2"/>
  </mergeCells>
  <hyperlinks>
    <hyperlink ref="K3" display="Back to contents page "/>
    <hyperlink ref="K3:L3" location="Contents!A1" display="Back to contents page "/>
    <hyperlink ref="K46" display="Back to contents page "/>
    <hyperlink ref="K46:L46" location="Contents!A1" display="Back to contents page "/>
    <hyperlink ref="K84" display="Back to contents page "/>
    <hyperlink ref="K84:L84" location="Contents!A1" display="Back to contents page "/>
    <hyperlink ref="K124" display="Back to contents page "/>
    <hyperlink ref="K124:L124" location="Contents!A1" display="Back to contents page "/>
    <hyperlink ref="K162" display="Back to contents page "/>
    <hyperlink ref="K162:L162" location="Contents!A1" display="Back to contents page "/>
    <hyperlink ref="A6:B6" location="'West Dunbartonshire'!A25" display="1. Total Fertility Rate (All persons)"/>
    <hyperlink ref="C6:G6" location="'West Dunbartonshire'!A63" display="2. Standardised Mortality Ratio (All Persons)"/>
    <hyperlink ref="A7:B7" location="'West Dunbartonshire'!A101" display="3. Life Expectancy (All Persons)"/>
    <hyperlink ref="C7:G7" location="'West Dunbartonshire'!A141"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List Box 1">
              <controlPr defaultSize="0" autoLine="0" autoPict="0">
                <anchor moveWithCells="1">
                  <from>
                    <xdr:col>1</xdr:col>
                    <xdr:colOff>9525</xdr:colOff>
                    <xdr:row>24</xdr:row>
                    <xdr:rowOff>0</xdr:rowOff>
                  </from>
                  <to>
                    <xdr:col>2</xdr:col>
                    <xdr:colOff>9525</xdr:colOff>
                    <xdr:row>42</xdr:row>
                    <xdr:rowOff>180975</xdr:rowOff>
                  </to>
                </anchor>
              </controlPr>
            </control>
          </mc:Choice>
        </mc:AlternateContent>
        <mc:AlternateContent xmlns:mc="http://schemas.openxmlformats.org/markup-compatibility/2006">
          <mc:Choice Requires="x14">
            <control shapeId="68610" r:id="rId5" name="List Box 2">
              <controlPr defaultSize="0" autoLine="0" autoPict="0">
                <anchor moveWithCells="1">
                  <from>
                    <xdr:col>1</xdr:col>
                    <xdr:colOff>38100</xdr:colOff>
                    <xdr:row>62</xdr:row>
                    <xdr:rowOff>19050</xdr:rowOff>
                  </from>
                  <to>
                    <xdr:col>2</xdr:col>
                    <xdr:colOff>9525</xdr:colOff>
                    <xdr:row>81</xdr:row>
                    <xdr:rowOff>0</xdr:rowOff>
                  </to>
                </anchor>
              </controlPr>
            </control>
          </mc:Choice>
        </mc:AlternateContent>
        <mc:AlternateContent xmlns:mc="http://schemas.openxmlformats.org/markup-compatibility/2006">
          <mc:Choice Requires="x14">
            <control shapeId="68611" r:id="rId6" name="List Box 3">
              <controlPr defaultSize="0" autoLine="0" autoPict="0">
                <anchor moveWithCells="1">
                  <from>
                    <xdr:col>1</xdr:col>
                    <xdr:colOff>38100</xdr:colOff>
                    <xdr:row>100</xdr:row>
                    <xdr:rowOff>57150</xdr:rowOff>
                  </from>
                  <to>
                    <xdr:col>2</xdr:col>
                    <xdr:colOff>28575</xdr:colOff>
                    <xdr:row>120</xdr:row>
                    <xdr:rowOff>123825</xdr:rowOff>
                  </to>
                </anchor>
              </controlPr>
            </control>
          </mc:Choice>
        </mc:AlternateContent>
        <mc:AlternateContent xmlns:mc="http://schemas.openxmlformats.org/markup-compatibility/2006">
          <mc:Choice Requires="x14">
            <control shapeId="68612" r:id="rId7" name="List Box 4">
              <controlPr defaultSize="0" autoLine="0" autoPict="0">
                <anchor moveWithCells="1">
                  <from>
                    <xdr:col>1</xdr:col>
                    <xdr:colOff>38100</xdr:colOff>
                    <xdr:row>140</xdr:row>
                    <xdr:rowOff>57150</xdr:rowOff>
                  </from>
                  <to>
                    <xdr:col>2</xdr:col>
                    <xdr:colOff>28575</xdr:colOff>
                    <xdr:row>160</xdr:row>
                    <xdr:rowOff>123825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XED180"/>
  <sheetViews>
    <sheetView showGridLines="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35</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370</v>
      </c>
      <c r="C13" s="48">
        <v>2.1247282028198242</v>
      </c>
      <c r="D13" s="49">
        <v>2.1332840919494629</v>
      </c>
      <c r="E13" s="49">
        <v>2.1462404727935791</v>
      </c>
      <c r="F13" s="49">
        <v>2.1622879505157471</v>
      </c>
      <c r="G13" s="49">
        <v>2.1752414703369141</v>
      </c>
      <c r="H13" s="49">
        <v>2.1857545375823975</v>
      </c>
      <c r="I13" s="49">
        <v>2.1931071281433105</v>
      </c>
      <c r="J13" s="50">
        <v>2.1988849639892578</v>
      </c>
      <c r="K13" s="50">
        <v>2.2049434185028076</v>
      </c>
      <c r="L13" s="50">
        <v>2.2109088897705078</v>
      </c>
      <c r="M13" s="50">
        <v>2.2180843353271484</v>
      </c>
      <c r="N13" s="50">
        <v>2.2267525196075439</v>
      </c>
      <c r="O13" s="50">
        <v>2.2353072166442871</v>
      </c>
      <c r="P13" s="50">
        <v>2.2439060211181641</v>
      </c>
      <c r="Q13" s="50">
        <v>2.2505786418914795</v>
      </c>
      <c r="R13" s="50">
        <v>2.2557075023651123</v>
      </c>
      <c r="S13" s="50">
        <v>2.2610528469085693</v>
      </c>
      <c r="T13" s="50">
        <v>2.2680935859680176</v>
      </c>
      <c r="U13" s="50">
        <v>2.2734253406524658</v>
      </c>
      <c r="V13" s="50">
        <v>2.2731735706329346</v>
      </c>
      <c r="W13" s="50">
        <v>2.2727982997894287</v>
      </c>
      <c r="X13" s="50">
        <v>2.2726521492004395</v>
      </c>
      <c r="Y13" s="50">
        <v>2.2727036476135254</v>
      </c>
      <c r="Z13" s="50">
        <v>2.272953987121582</v>
      </c>
      <c r="AA13" s="51">
        <v>2.2728667259216309</v>
      </c>
    </row>
    <row r="14" spans="1:27" x14ac:dyDescent="0.25">
      <c r="A14" s="19">
        <v>2</v>
      </c>
      <c r="B14" s="16" t="s">
        <v>371</v>
      </c>
      <c r="C14" s="48">
        <v>1.8300386667251587</v>
      </c>
      <c r="D14" s="49">
        <v>1.8374079465866089</v>
      </c>
      <c r="E14" s="49">
        <v>1.8485673666000366</v>
      </c>
      <c r="F14" s="49">
        <v>1.862389087677002</v>
      </c>
      <c r="G14" s="49">
        <v>1.8735461235046387</v>
      </c>
      <c r="H14" s="49">
        <v>1.8826009035110474</v>
      </c>
      <c r="I14" s="49">
        <v>1.8889337778091431</v>
      </c>
      <c r="J14" s="50">
        <v>1.89391028881073</v>
      </c>
      <c r="K14" s="50">
        <v>1.8991284370422363</v>
      </c>
      <c r="L14" s="50">
        <v>1.9042665958404541</v>
      </c>
      <c r="M14" s="50">
        <v>1.9104468822479248</v>
      </c>
      <c r="N14" s="50">
        <v>1.9179128408432007</v>
      </c>
      <c r="O14" s="50">
        <v>1.9252809286117554</v>
      </c>
      <c r="P14" s="50">
        <v>1.9326871633529663</v>
      </c>
      <c r="Q14" s="50">
        <v>1.9384342432022095</v>
      </c>
      <c r="R14" s="50">
        <v>1.9428519010543823</v>
      </c>
      <c r="S14" s="50">
        <v>1.947455883026123</v>
      </c>
      <c r="T14" s="50">
        <v>1.9535199403762817</v>
      </c>
      <c r="U14" s="50">
        <v>1.9581122398376465</v>
      </c>
      <c r="V14" s="50">
        <v>1.9578955173492432</v>
      </c>
      <c r="W14" s="50">
        <v>1.9575722217559814</v>
      </c>
      <c r="X14" s="50">
        <v>1.9574462175369263</v>
      </c>
      <c r="Y14" s="50">
        <v>1.9574906826019287</v>
      </c>
      <c r="Z14" s="50">
        <v>1.9577063322067261</v>
      </c>
      <c r="AA14" s="51">
        <v>1.9576311111450195</v>
      </c>
    </row>
    <row r="15" spans="1:27" x14ac:dyDescent="0.25">
      <c r="A15" s="19">
        <v>3</v>
      </c>
      <c r="B15" s="16" t="s">
        <v>372</v>
      </c>
      <c r="C15" s="48">
        <v>1.8780966997146606</v>
      </c>
      <c r="D15" s="49">
        <v>1.8856595754623413</v>
      </c>
      <c r="E15" s="49">
        <v>1.8971120119094849</v>
      </c>
      <c r="F15" s="49">
        <v>1.9112967252731323</v>
      </c>
      <c r="G15" s="49">
        <v>1.9227466583251953</v>
      </c>
      <c r="H15" s="49">
        <v>1.9320392608642578</v>
      </c>
      <c r="I15" s="49">
        <v>1.9385385513305664</v>
      </c>
      <c r="J15" s="50">
        <v>1.943645715713501</v>
      </c>
      <c r="K15" s="50">
        <v>1.9490007162094116</v>
      </c>
      <c r="L15" s="50">
        <v>1.9542739391326904</v>
      </c>
      <c r="M15" s="50">
        <v>1.9606164693832397</v>
      </c>
      <c r="N15" s="50">
        <v>1.9682784080505371</v>
      </c>
      <c r="O15" s="50">
        <v>1.9758402109146118</v>
      </c>
      <c r="P15" s="50">
        <v>1.9834407567977905</v>
      </c>
      <c r="Q15" s="50">
        <v>1.9893388748168945</v>
      </c>
      <c r="R15" s="50">
        <v>1.9938725233078003</v>
      </c>
      <c r="S15" s="50">
        <v>1.9985973834991455</v>
      </c>
      <c r="T15" s="50">
        <v>2.0048208236694336</v>
      </c>
      <c r="U15" s="50">
        <v>2.0095336437225342</v>
      </c>
      <c r="V15" s="50">
        <v>2.0093111991882324</v>
      </c>
      <c r="W15" s="50">
        <v>2.008979320526123</v>
      </c>
      <c r="X15" s="50">
        <v>2.00885009765625</v>
      </c>
      <c r="Y15" s="50">
        <v>2.0088956356048584</v>
      </c>
      <c r="Z15" s="50">
        <v>2.0091171264648437</v>
      </c>
      <c r="AA15" s="51">
        <v>2.0090398788452148</v>
      </c>
    </row>
    <row r="16" spans="1:27" x14ac:dyDescent="0.25">
      <c r="A16" s="19">
        <v>4</v>
      </c>
      <c r="B16" s="16" t="s">
        <v>373</v>
      </c>
      <c r="C16" s="52">
        <v>1.6439114809036255</v>
      </c>
      <c r="D16" s="50">
        <v>1.6505312919616699</v>
      </c>
      <c r="E16" s="50">
        <v>1.6605557203292847</v>
      </c>
      <c r="F16" s="50">
        <v>1.6729716062545776</v>
      </c>
      <c r="G16" s="50">
        <v>1.6829938888549805</v>
      </c>
      <c r="H16" s="50">
        <v>1.6911277770996094</v>
      </c>
      <c r="I16" s="50">
        <v>1.6968165636062622</v>
      </c>
      <c r="J16" s="50">
        <v>1.7012869119644165</v>
      </c>
      <c r="K16" s="50">
        <v>1.7059743404388428</v>
      </c>
      <c r="L16" s="50">
        <v>1.7105898857116699</v>
      </c>
      <c r="M16" s="50">
        <v>1.7161415815353394</v>
      </c>
      <c r="N16" s="50">
        <v>1.7228481769561768</v>
      </c>
      <c r="O16" s="50">
        <v>1.7294670343399048</v>
      </c>
      <c r="P16" s="50">
        <v>1.7361198663711548</v>
      </c>
      <c r="Q16" s="50">
        <v>1.74128258228302</v>
      </c>
      <c r="R16" s="50">
        <v>1.7452508211135864</v>
      </c>
      <c r="S16" s="50">
        <v>1.7493865489959717</v>
      </c>
      <c r="T16" s="50">
        <v>1.7548339366912842</v>
      </c>
      <c r="U16" s="50">
        <v>1.7589590549468994</v>
      </c>
      <c r="V16" s="50">
        <v>1.758764386177063</v>
      </c>
      <c r="W16" s="50">
        <v>1.7584739923477173</v>
      </c>
      <c r="X16" s="50">
        <v>1.7583608627319336</v>
      </c>
      <c r="Y16" s="50">
        <v>1.7584007978439331</v>
      </c>
      <c r="Z16" s="50">
        <v>1.7585945129394531</v>
      </c>
      <c r="AA16" s="51">
        <v>1.7585269212722778</v>
      </c>
    </row>
    <row r="17" spans="1:27" x14ac:dyDescent="0.25">
      <c r="A17" s="19">
        <v>5</v>
      </c>
      <c r="B17" s="16" t="s">
        <v>374</v>
      </c>
      <c r="C17" s="52">
        <v>1.7721171379089355</v>
      </c>
      <c r="D17" s="50">
        <v>1.7792532444000244</v>
      </c>
      <c r="E17" s="50">
        <v>1.7900594472885132</v>
      </c>
      <c r="F17" s="50">
        <v>1.8034436702728271</v>
      </c>
      <c r="G17" s="50">
        <v>1.8142476081848145</v>
      </c>
      <c r="H17" s="50">
        <v>1.8230158090591431</v>
      </c>
      <c r="I17" s="50">
        <v>1.8291481733322144</v>
      </c>
      <c r="J17" s="50">
        <v>1.8339672088623047</v>
      </c>
      <c r="K17" s="50">
        <v>1.8390201330184937</v>
      </c>
      <c r="L17" s="50">
        <v>1.8439956903457642</v>
      </c>
      <c r="M17" s="50">
        <v>1.849980354309082</v>
      </c>
      <c r="N17" s="50">
        <v>1.8572100400924683</v>
      </c>
      <c r="O17" s="50">
        <v>1.8643449544906616</v>
      </c>
      <c r="P17" s="50">
        <v>1.8715167045593262</v>
      </c>
      <c r="Q17" s="50">
        <v>1.8770819902420044</v>
      </c>
      <c r="R17" s="50">
        <v>1.8813598155975342</v>
      </c>
      <c r="S17" s="50">
        <v>1.8858180046081543</v>
      </c>
      <c r="T17" s="50">
        <v>1.8916902542114258</v>
      </c>
      <c r="U17" s="50">
        <v>1.8961371183395386</v>
      </c>
      <c r="V17" s="50">
        <v>1.8959271907806396</v>
      </c>
      <c r="W17" s="50">
        <v>1.8956142663955688</v>
      </c>
      <c r="X17" s="50">
        <v>1.8954921960830688</v>
      </c>
      <c r="Y17" s="50">
        <v>1.8955352306365967</v>
      </c>
      <c r="Z17" s="50">
        <v>1.8957440853118896</v>
      </c>
      <c r="AA17" s="51">
        <v>1.8956712484359741</v>
      </c>
    </row>
    <row r="18" spans="1:27" x14ac:dyDescent="0.25">
      <c r="A18" s="19">
        <v>6</v>
      </c>
      <c r="B18" s="16" t="s">
        <v>375</v>
      </c>
      <c r="C18" s="52">
        <v>1.8464667797088623</v>
      </c>
      <c r="D18" s="50">
        <v>1.8539023399353027</v>
      </c>
      <c r="E18" s="50">
        <v>1.8651618957519531</v>
      </c>
      <c r="F18" s="50">
        <v>1.8791077136993408</v>
      </c>
      <c r="G18" s="50">
        <v>1.8903648853302002</v>
      </c>
      <c r="H18" s="50">
        <v>1.8995009660720825</v>
      </c>
      <c r="I18" s="50">
        <v>1.9058907032012939</v>
      </c>
      <c r="J18" s="50">
        <v>1.9109119176864624</v>
      </c>
      <c r="K18" s="50">
        <v>1.9161767959594727</v>
      </c>
      <c r="L18" s="50">
        <v>1.9213610887527466</v>
      </c>
      <c r="M18" s="50">
        <v>1.9275968074798584</v>
      </c>
      <c r="N18" s="50">
        <v>1.9351297616958618</v>
      </c>
      <c r="O18" s="50">
        <v>1.9425641298294067</v>
      </c>
      <c r="P18" s="50">
        <v>1.9500367641448975</v>
      </c>
      <c r="Q18" s="50">
        <v>1.9558355808258057</v>
      </c>
      <c r="R18" s="50">
        <v>1.9602928161621094</v>
      </c>
      <c r="S18" s="50">
        <v>1.9649380445480347</v>
      </c>
      <c r="T18" s="50">
        <v>1.9710565805435181</v>
      </c>
      <c r="U18" s="50">
        <v>1.9756901264190674</v>
      </c>
      <c r="V18" s="50">
        <v>1.9754713773727417</v>
      </c>
      <c r="W18" s="50">
        <v>1.9751452207565308</v>
      </c>
      <c r="X18" s="50">
        <v>1.9750181436538696</v>
      </c>
      <c r="Y18" s="50">
        <v>1.9750629663467407</v>
      </c>
      <c r="Z18" s="50">
        <v>1.9752805233001709</v>
      </c>
      <c r="AA18" s="51">
        <v>1.9752047061920166</v>
      </c>
    </row>
    <row r="19" spans="1:27" x14ac:dyDescent="0.25">
      <c r="A19" s="19">
        <v>7</v>
      </c>
      <c r="B19" s="16" t="s">
        <v>376</v>
      </c>
      <c r="C19" s="52">
        <v>1.8335070610046387</v>
      </c>
      <c r="D19" s="50">
        <v>1.8408904075622559</v>
      </c>
      <c r="E19" s="50">
        <v>1.8520709276199341</v>
      </c>
      <c r="F19" s="50">
        <v>1.8659188747406006</v>
      </c>
      <c r="G19" s="50">
        <v>1.8770970106124878</v>
      </c>
      <c r="H19" s="50">
        <v>1.8861689567565918</v>
      </c>
      <c r="I19" s="50">
        <v>1.8925138711929321</v>
      </c>
      <c r="J19" s="50">
        <v>1.8974997997283936</v>
      </c>
      <c r="K19" s="50">
        <v>1.9027277231216431</v>
      </c>
      <c r="L19" s="50">
        <v>1.907875657081604</v>
      </c>
      <c r="M19" s="50">
        <v>1.9140676259994507</v>
      </c>
      <c r="N19" s="50">
        <v>1.9215477705001831</v>
      </c>
      <c r="O19" s="50">
        <v>1.9289299249649048</v>
      </c>
      <c r="P19" s="50">
        <v>1.9363501071929932</v>
      </c>
      <c r="Q19" s="50">
        <v>1.942108154296875</v>
      </c>
      <c r="R19" s="50">
        <v>1.9465340375900269</v>
      </c>
      <c r="S19" s="50">
        <v>1.9511467218399048</v>
      </c>
      <c r="T19" s="50">
        <v>1.9572224617004395</v>
      </c>
      <c r="U19" s="50">
        <v>1.9618233442306519</v>
      </c>
      <c r="V19" s="50">
        <v>1.9616062641143799</v>
      </c>
      <c r="W19" s="50">
        <v>1.9612823724746704</v>
      </c>
      <c r="X19" s="50">
        <v>1.9611561298370361</v>
      </c>
      <c r="Y19" s="50">
        <v>1.9612005949020386</v>
      </c>
      <c r="Z19" s="50">
        <v>1.9614167213439941</v>
      </c>
      <c r="AA19" s="51">
        <v>1.961341381072998</v>
      </c>
    </row>
    <row r="20" spans="1:27" x14ac:dyDescent="0.25">
      <c r="A20" s="19">
        <v>8</v>
      </c>
      <c r="B20" s="16" t="s">
        <v>377</v>
      </c>
      <c r="C20" s="52">
        <v>1.7805023193359375</v>
      </c>
      <c r="D20" s="50">
        <v>1.7876721620559692</v>
      </c>
      <c r="E20" s="50">
        <v>1.7985295057296753</v>
      </c>
      <c r="F20" s="50">
        <v>1.8119771480560303</v>
      </c>
      <c r="G20" s="50">
        <v>1.8228321075439453</v>
      </c>
      <c r="H20" s="50">
        <v>1.8316417932510376</v>
      </c>
      <c r="I20" s="50">
        <v>1.8378033638000488</v>
      </c>
      <c r="J20" s="50">
        <v>1.8426451683044434</v>
      </c>
      <c r="K20" s="50">
        <v>1.8477219343185425</v>
      </c>
      <c r="L20" s="50">
        <v>1.852721095085144</v>
      </c>
      <c r="M20" s="50">
        <v>1.8587340116500854</v>
      </c>
      <c r="N20" s="50">
        <v>1.8659979104995728</v>
      </c>
      <c r="O20" s="50">
        <v>1.873166561126709</v>
      </c>
      <c r="P20" s="50">
        <v>1.8803722858428955</v>
      </c>
      <c r="Q20" s="50">
        <v>1.8859639167785645</v>
      </c>
      <c r="R20" s="50">
        <v>1.8902618885040283</v>
      </c>
      <c r="S20" s="50">
        <v>1.8947411775588989</v>
      </c>
      <c r="T20" s="50">
        <v>1.9006412029266357</v>
      </c>
      <c r="U20" s="50">
        <v>1.905109167098999</v>
      </c>
      <c r="V20" s="50">
        <v>1.9048982858657837</v>
      </c>
      <c r="W20" s="50">
        <v>1.9045838117599487</v>
      </c>
      <c r="X20" s="50">
        <v>1.9044612646102905</v>
      </c>
      <c r="Y20" s="50">
        <v>1.9045044183731079</v>
      </c>
      <c r="Z20" s="50">
        <v>1.9047142267227173</v>
      </c>
      <c r="AA20" s="51">
        <v>1.9046410322189331</v>
      </c>
    </row>
    <row r="21" spans="1:27" x14ac:dyDescent="0.25">
      <c r="A21" s="20">
        <v>9</v>
      </c>
      <c r="B21" s="17" t="s">
        <v>378</v>
      </c>
      <c r="C21" s="53">
        <v>1.9204012155532837</v>
      </c>
      <c r="D21" s="54">
        <v>1.9281344413757324</v>
      </c>
      <c r="E21" s="54">
        <v>1.9398448467254639</v>
      </c>
      <c r="F21" s="54">
        <v>1.9543490409851074</v>
      </c>
      <c r="G21" s="54">
        <v>1.9660569429397583</v>
      </c>
      <c r="H21" s="54">
        <v>1.975558876991272</v>
      </c>
      <c r="I21" s="54">
        <v>1.9822045564651489</v>
      </c>
      <c r="J21" s="54">
        <v>1.9874267578125</v>
      </c>
      <c r="K21" s="54">
        <v>1.992902398109436</v>
      </c>
      <c r="L21" s="54">
        <v>1.9982943534851074</v>
      </c>
      <c r="M21" s="54">
        <v>2.0047798156738281</v>
      </c>
      <c r="N21" s="54">
        <v>2.0126144886016846</v>
      </c>
      <c r="O21" s="54">
        <v>2.0203464031219482</v>
      </c>
      <c r="P21" s="54">
        <v>2.0281181335449219</v>
      </c>
      <c r="Q21" s="54">
        <v>2.034149169921875</v>
      </c>
      <c r="R21" s="54">
        <v>2.0387849807739258</v>
      </c>
      <c r="S21" s="54">
        <v>2.0436162948608398</v>
      </c>
      <c r="T21" s="54">
        <v>2.0499796867370605</v>
      </c>
      <c r="U21" s="54">
        <v>2.0547988414764404</v>
      </c>
      <c r="V21" s="54">
        <v>2.0545713901519775</v>
      </c>
      <c r="W21" s="54">
        <v>2.054232120513916</v>
      </c>
      <c r="X21" s="54">
        <v>2.0540997982025146</v>
      </c>
      <c r="Y21" s="54">
        <v>2.0541465282440186</v>
      </c>
      <c r="Z21" s="54">
        <v>2.0543727874755859</v>
      </c>
      <c r="AA21" s="55">
        <v>2.0542938709259033</v>
      </c>
    </row>
    <row r="22" spans="1:2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69"/>
      <c r="B23" s="10" t="s">
        <v>85</v>
      </c>
      <c r="C23" s="69"/>
      <c r="D23" s="69"/>
      <c r="E23" s="69"/>
      <c r="F23" s="69"/>
      <c r="G23" s="69"/>
      <c r="H23" s="69"/>
      <c r="I23" s="69"/>
      <c r="J23" s="69"/>
      <c r="K23" s="69"/>
      <c r="L23" s="69"/>
      <c r="M23" s="69"/>
      <c r="N23" s="69"/>
      <c r="O23" s="69"/>
      <c r="P23" s="69"/>
      <c r="Q23" s="69"/>
      <c r="R23" s="69"/>
      <c r="S23" s="69"/>
      <c r="T23" s="69"/>
      <c r="U23" s="69"/>
      <c r="V23" s="69"/>
      <c r="W23" s="69"/>
      <c r="X23" s="69"/>
      <c r="Y23" s="69"/>
      <c r="Z23" s="69"/>
      <c r="AA23" s="69"/>
    </row>
    <row r="24" spans="1:27" x14ac:dyDescent="0.25">
      <c r="A24" s="15" t="s">
        <v>84</v>
      </c>
      <c r="B24" s="22" t="s">
        <v>83</v>
      </c>
      <c r="C24" s="46" t="s">
        <v>45</v>
      </c>
      <c r="D24" s="46" t="s">
        <v>46</v>
      </c>
      <c r="E24" s="46" t="s">
        <v>47</v>
      </c>
      <c r="F24" s="46" t="s">
        <v>48</v>
      </c>
      <c r="G24" s="46" t="s">
        <v>49</v>
      </c>
      <c r="H24" s="46" t="s">
        <v>50</v>
      </c>
      <c r="I24" s="46" t="s">
        <v>51</v>
      </c>
      <c r="J24" s="46" t="s">
        <v>52</v>
      </c>
      <c r="K24" s="46" t="s">
        <v>53</v>
      </c>
      <c r="L24" s="46" t="s">
        <v>54</v>
      </c>
      <c r="M24" s="46" t="s">
        <v>55</v>
      </c>
      <c r="N24" s="46" t="s">
        <v>56</v>
      </c>
      <c r="O24" s="46" t="s">
        <v>57</v>
      </c>
      <c r="P24" s="46" t="s">
        <v>58</v>
      </c>
      <c r="Q24" s="46" t="s">
        <v>59</v>
      </c>
      <c r="R24" s="46" t="s">
        <v>60</v>
      </c>
      <c r="S24" s="46" t="s">
        <v>61</v>
      </c>
      <c r="T24" s="46" t="s">
        <v>62</v>
      </c>
      <c r="U24" s="46" t="s">
        <v>63</v>
      </c>
      <c r="V24" s="46" t="s">
        <v>64</v>
      </c>
      <c r="W24" s="46" t="s">
        <v>65</v>
      </c>
      <c r="X24" s="46" t="s">
        <v>66</v>
      </c>
      <c r="Y24" s="46" t="s">
        <v>67</v>
      </c>
      <c r="Z24" s="46" t="s">
        <v>68</v>
      </c>
      <c r="AA24" s="47" t="s">
        <v>69</v>
      </c>
    </row>
    <row r="25" spans="1:27" x14ac:dyDescent="0.25">
      <c r="A25" s="23">
        <v>1</v>
      </c>
      <c r="B25" s="21" t="str">
        <f>VLOOKUP($A25,$A$13:$AA$21,2)</f>
        <v>Armadale and Blackridge</v>
      </c>
      <c r="C25" s="64">
        <f>VLOOKUP($A25,$A$13:$AA$21,3)</f>
        <v>2.1247282028198242</v>
      </c>
      <c r="D25" s="64">
        <f>VLOOKUP($A25,$A$13:$AA$21,4)</f>
        <v>2.1332840919494629</v>
      </c>
      <c r="E25" s="64">
        <f>VLOOKUP($A25,$A$13:$AA$21,5)</f>
        <v>2.1462404727935791</v>
      </c>
      <c r="F25" s="64">
        <f>VLOOKUP($A25,$A$13:$AA$21,6)</f>
        <v>2.1622879505157471</v>
      </c>
      <c r="G25" s="64">
        <f>VLOOKUP($A25,$A$13:$AA$21,7)</f>
        <v>2.1752414703369141</v>
      </c>
      <c r="H25" s="64">
        <f>VLOOKUP($A25,$A$13:$AA$21,8)</f>
        <v>2.1857545375823975</v>
      </c>
      <c r="I25" s="64">
        <f>VLOOKUP($A25,$A$13:$AA$21,9)</f>
        <v>2.1931071281433105</v>
      </c>
      <c r="J25" s="64">
        <f>VLOOKUP($A25,$A$13:$AA$21,10)</f>
        <v>2.1988849639892578</v>
      </c>
      <c r="K25" s="64">
        <f>VLOOKUP($A25,$A$13:$AA$21,11)</f>
        <v>2.2049434185028076</v>
      </c>
      <c r="L25" s="64">
        <f>VLOOKUP($A25,$A$13:$AA$21,12)</f>
        <v>2.2109088897705078</v>
      </c>
      <c r="M25" s="64">
        <f>VLOOKUP($A25,$A$13:$AA$21,13)</f>
        <v>2.2180843353271484</v>
      </c>
      <c r="N25" s="64">
        <f>VLOOKUP($A25,$A$13:$AA$21,14)</f>
        <v>2.2267525196075439</v>
      </c>
      <c r="O25" s="64">
        <f>VLOOKUP($A25,$A$13:$AA$21,15)</f>
        <v>2.2353072166442871</v>
      </c>
      <c r="P25" s="64">
        <f>VLOOKUP($A25,$A$13:$AA$21,16)</f>
        <v>2.2439060211181641</v>
      </c>
      <c r="Q25" s="64">
        <f>VLOOKUP($A25,$A$13:$AA$21,17)</f>
        <v>2.2505786418914795</v>
      </c>
      <c r="R25" s="64">
        <f>VLOOKUP($A25,$A$13:$AA$21,18)</f>
        <v>2.2557075023651123</v>
      </c>
      <c r="S25" s="64">
        <f>VLOOKUP($A25,$A$13:$AA$21,19)</f>
        <v>2.2610528469085693</v>
      </c>
      <c r="T25" s="64">
        <f>VLOOKUP($A25,$A$13:$AA$21,20)</f>
        <v>2.2680935859680176</v>
      </c>
      <c r="U25" s="64">
        <f>VLOOKUP($A25,$A$13:$AA$21,21)</f>
        <v>2.2734253406524658</v>
      </c>
      <c r="V25" s="64">
        <f>VLOOKUP($A25,$A$13:$AA$21,22)</f>
        <v>2.2731735706329346</v>
      </c>
      <c r="W25" s="64">
        <f>VLOOKUP($A25,$A$13:$AA$21,23)</f>
        <v>2.2727982997894287</v>
      </c>
      <c r="X25" s="64">
        <f>VLOOKUP($A25,$A$13:$AA$21,24)</f>
        <v>2.2726521492004395</v>
      </c>
      <c r="Y25" s="64">
        <f>VLOOKUP($A25,$A$13:$AA$21,25)</f>
        <v>2.2727036476135254</v>
      </c>
      <c r="Z25" s="64">
        <f>VLOOKUP($A25,$A$13:$AA$21,26)</f>
        <v>2.272953987121582</v>
      </c>
      <c r="AA25" s="65">
        <f>VLOOKUP($A25,$A$13:$AA$21,27)</f>
        <v>2.2728667259216309</v>
      </c>
    </row>
    <row r="26" spans="1:27" x14ac:dyDescent="0.25">
      <c r="A26" s="66"/>
      <c r="B26" s="66"/>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x14ac:dyDescent="0.25">
      <c r="A27" s="161" t="s">
        <v>87</v>
      </c>
      <c r="B27" s="161"/>
      <c r="C27" s="161"/>
      <c r="D27" s="161"/>
    </row>
    <row r="47" spans="1:27"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5.75" x14ac:dyDescent="0.25">
      <c r="A48" s="154" t="s">
        <v>379</v>
      </c>
      <c r="B48" s="154"/>
      <c r="C48" s="154"/>
      <c r="D48" s="154"/>
      <c r="E48" s="154"/>
      <c r="F48" s="154"/>
      <c r="G48" s="2"/>
      <c r="H48" s="2"/>
      <c r="I48" s="2"/>
      <c r="J48" s="2"/>
      <c r="K48" s="12"/>
      <c r="L48" s="2"/>
      <c r="M48" s="2"/>
      <c r="N48" s="2"/>
      <c r="O48" s="2"/>
      <c r="P48" s="155"/>
      <c r="Q48" s="155"/>
      <c r="R48" s="155"/>
      <c r="S48" s="155"/>
      <c r="T48" s="155"/>
      <c r="U48" s="155"/>
      <c r="V48" s="155"/>
      <c r="W48" s="25"/>
      <c r="X48" s="25"/>
      <c r="Y48" s="25"/>
      <c r="Z48" s="25"/>
      <c r="AA48" s="25"/>
    </row>
    <row r="49" spans="1:27" ht="15.75" x14ac:dyDescent="0.25">
      <c r="A49" s="156" t="s">
        <v>35</v>
      </c>
      <c r="B49" s="156"/>
      <c r="C49" s="156"/>
      <c r="D49" s="156"/>
      <c r="E49" s="156"/>
      <c r="F49" s="156"/>
      <c r="G49" s="31"/>
      <c r="H49" s="31"/>
      <c r="I49" s="31"/>
      <c r="J49" s="31"/>
      <c r="K49" s="157" t="s">
        <v>86</v>
      </c>
      <c r="L49" s="157"/>
      <c r="M49" s="31"/>
      <c r="N49" s="31"/>
      <c r="O49" s="31"/>
      <c r="P49" s="156"/>
      <c r="Q49" s="156"/>
      <c r="R49" s="156"/>
      <c r="S49" s="156"/>
      <c r="T49" s="156"/>
      <c r="U49" s="156"/>
      <c r="V49" s="156"/>
      <c r="W49" s="11"/>
      <c r="X49" s="11"/>
      <c r="Y49" s="11"/>
      <c r="Z49" s="11"/>
      <c r="AA49" s="11"/>
    </row>
    <row r="51" spans="1:27" ht="15.75" x14ac:dyDescent="0.25">
      <c r="A51" s="170" t="s">
        <v>382</v>
      </c>
      <c r="B51" s="170"/>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row>
    <row r="53" spans="1:27" x14ac:dyDescent="0.25">
      <c r="A53" s="15" t="s">
        <v>84</v>
      </c>
      <c r="B53" s="15" t="s">
        <v>83</v>
      </c>
      <c r="C53" s="46"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18">
        <v>1</v>
      </c>
      <c r="B54" s="26" t="s">
        <v>370</v>
      </c>
      <c r="C54" s="56">
        <v>120.66147613525391</v>
      </c>
      <c r="D54" s="57">
        <v>112.20616912841797</v>
      </c>
      <c r="E54" s="57">
        <v>109.63014221191406</v>
      </c>
      <c r="F54" s="57">
        <v>106.99748229980469</v>
      </c>
      <c r="G54" s="57">
        <v>104.51182556152344</v>
      </c>
      <c r="H54" s="57">
        <v>102.18719482421875</v>
      </c>
      <c r="I54" s="57">
        <v>100.00717163085937</v>
      </c>
      <c r="J54" s="58">
        <v>97.900520324707031</v>
      </c>
      <c r="K54" s="58">
        <v>95.873741149902344</v>
      </c>
      <c r="L54" s="58">
        <v>93.923713684082031</v>
      </c>
      <c r="M54" s="58">
        <v>92.110633850097656</v>
      </c>
      <c r="N54" s="58">
        <v>90.424110412597656</v>
      </c>
      <c r="O54" s="58">
        <v>88.802040100097656</v>
      </c>
      <c r="P54" s="58">
        <v>87.250411987304688</v>
      </c>
      <c r="Q54" s="58">
        <v>85.759315490722656</v>
      </c>
      <c r="R54" s="58">
        <v>84.355964660644531</v>
      </c>
      <c r="S54" s="58">
        <v>83.048515319824219</v>
      </c>
      <c r="T54" s="58">
        <v>81.8179931640625</v>
      </c>
      <c r="U54" s="58">
        <v>80.641777038574219</v>
      </c>
      <c r="V54" s="58">
        <v>79.540489196777344</v>
      </c>
      <c r="W54" s="58">
        <v>78.454841613769531</v>
      </c>
      <c r="X54" s="58">
        <v>77.404579162597656</v>
      </c>
      <c r="Y54" s="58">
        <v>76.425567626953125</v>
      </c>
      <c r="Z54" s="58">
        <v>75.525604248046875</v>
      </c>
      <c r="AA54" s="59">
        <v>74.678276062011719</v>
      </c>
    </row>
    <row r="55" spans="1:27" x14ac:dyDescent="0.25">
      <c r="A55" s="19">
        <v>2</v>
      </c>
      <c r="B55" s="16" t="s">
        <v>371</v>
      </c>
      <c r="C55" s="48">
        <v>107.96964263916016</v>
      </c>
      <c r="D55" s="49">
        <v>100.37101745605469</v>
      </c>
      <c r="E55" s="49">
        <v>98.034187316894531</v>
      </c>
      <c r="F55" s="49">
        <v>95.669769287109375</v>
      </c>
      <c r="G55" s="49">
        <v>93.441192626953125</v>
      </c>
      <c r="H55" s="49">
        <v>91.36016845703125</v>
      </c>
      <c r="I55" s="49">
        <v>89.418281555175781</v>
      </c>
      <c r="J55" s="50">
        <v>87.531883239746094</v>
      </c>
      <c r="K55" s="50">
        <v>85.739021301269531</v>
      </c>
      <c r="L55" s="50">
        <v>84.024620056152344</v>
      </c>
      <c r="M55" s="50">
        <v>82.416015625</v>
      </c>
      <c r="N55" s="50">
        <v>80.937416076660156</v>
      </c>
      <c r="O55" s="50">
        <v>79.521011352539062</v>
      </c>
      <c r="P55" s="50">
        <v>78.157814025878906</v>
      </c>
      <c r="Q55" s="50">
        <v>76.848052978515625</v>
      </c>
      <c r="R55" s="50">
        <v>75.617393493652344</v>
      </c>
      <c r="S55" s="50">
        <v>74.476646423339844</v>
      </c>
      <c r="T55" s="50">
        <v>73.382270812988281</v>
      </c>
      <c r="U55" s="50">
        <v>72.348037719726562</v>
      </c>
      <c r="V55" s="50">
        <v>71.361602783203125</v>
      </c>
      <c r="W55" s="50">
        <v>70.399810791015625</v>
      </c>
      <c r="X55" s="50">
        <v>69.464881896972656</v>
      </c>
      <c r="Y55" s="50">
        <v>68.589500427246094</v>
      </c>
      <c r="Z55" s="50">
        <v>67.769271850585937</v>
      </c>
      <c r="AA55" s="51">
        <v>66.993240356445312</v>
      </c>
    </row>
    <row r="56" spans="1:27" x14ac:dyDescent="0.25">
      <c r="A56" s="19">
        <v>3</v>
      </c>
      <c r="B56" s="16" t="s">
        <v>372</v>
      </c>
      <c r="C56" s="48">
        <v>109.83087921142578</v>
      </c>
      <c r="D56" s="49">
        <v>102.05778503417969</v>
      </c>
      <c r="E56" s="49">
        <v>99.701980590820312</v>
      </c>
      <c r="F56" s="49">
        <v>97.282852172851563</v>
      </c>
      <c r="G56" s="49">
        <v>95.003028869628906</v>
      </c>
      <c r="H56" s="49">
        <v>92.891845703125</v>
      </c>
      <c r="I56" s="49">
        <v>90.910995483398438</v>
      </c>
      <c r="J56" s="50">
        <v>88.975799560546875</v>
      </c>
      <c r="K56" s="50">
        <v>87.105628967285156</v>
      </c>
      <c r="L56" s="50">
        <v>85.329277038574219</v>
      </c>
      <c r="M56" s="50">
        <v>83.664939880371094</v>
      </c>
      <c r="N56" s="50">
        <v>82.109619140625</v>
      </c>
      <c r="O56" s="50">
        <v>80.634017944335938</v>
      </c>
      <c r="P56" s="50">
        <v>79.219337463378906</v>
      </c>
      <c r="Q56" s="50">
        <v>77.86602783203125</v>
      </c>
      <c r="R56" s="50">
        <v>76.594200134277344</v>
      </c>
      <c r="S56" s="50">
        <v>75.415924072265625</v>
      </c>
      <c r="T56" s="50">
        <v>74.299285888671875</v>
      </c>
      <c r="U56" s="50">
        <v>73.228492736816406</v>
      </c>
      <c r="V56" s="50">
        <v>72.224319458007813</v>
      </c>
      <c r="W56" s="50">
        <v>71.249610900878906</v>
      </c>
      <c r="X56" s="50">
        <v>70.296318054199219</v>
      </c>
      <c r="Y56" s="50">
        <v>69.415168762207031</v>
      </c>
      <c r="Z56" s="50">
        <v>68.597419738769531</v>
      </c>
      <c r="AA56" s="51">
        <v>67.8372802734375</v>
      </c>
    </row>
    <row r="57" spans="1:27" x14ac:dyDescent="0.25">
      <c r="A57" s="19">
        <v>4</v>
      </c>
      <c r="B57" s="16" t="s">
        <v>373</v>
      </c>
      <c r="C57" s="52">
        <v>109.85886383056641</v>
      </c>
      <c r="D57" s="50">
        <v>102.16000366210937</v>
      </c>
      <c r="E57" s="50">
        <v>99.786598205566406</v>
      </c>
      <c r="F57" s="50">
        <v>97.395072937011719</v>
      </c>
      <c r="G57" s="50">
        <v>95.131080627441406</v>
      </c>
      <c r="H57" s="50">
        <v>93.01397705078125</v>
      </c>
      <c r="I57" s="50">
        <v>91.018699645996094</v>
      </c>
      <c r="J57" s="50">
        <v>89.097099304199219</v>
      </c>
      <c r="K57" s="50">
        <v>87.28912353515625</v>
      </c>
      <c r="L57" s="50">
        <v>85.545806884765625</v>
      </c>
      <c r="M57" s="50">
        <v>83.917427062988281</v>
      </c>
      <c r="N57" s="50">
        <v>82.399589538574219</v>
      </c>
      <c r="O57" s="50">
        <v>80.935806274414063</v>
      </c>
      <c r="P57" s="50">
        <v>79.550193786621094</v>
      </c>
      <c r="Q57" s="50">
        <v>78.210350036621094</v>
      </c>
      <c r="R57" s="50">
        <v>76.937652587890625</v>
      </c>
      <c r="S57" s="50">
        <v>75.72711181640625</v>
      </c>
      <c r="T57" s="50">
        <v>74.606369018554688</v>
      </c>
      <c r="U57" s="50">
        <v>73.530677795410156</v>
      </c>
      <c r="V57" s="50">
        <v>72.526870727539062</v>
      </c>
      <c r="W57" s="50">
        <v>71.522285461425781</v>
      </c>
      <c r="X57" s="50">
        <v>70.556434631347656</v>
      </c>
      <c r="Y57" s="50">
        <v>69.652435302734375</v>
      </c>
      <c r="Z57" s="50">
        <v>68.818679809570312</v>
      </c>
      <c r="AA57" s="51">
        <v>68.033851623535156</v>
      </c>
    </row>
    <row r="58" spans="1:27" x14ac:dyDescent="0.25">
      <c r="A58" s="19">
        <v>5</v>
      </c>
      <c r="B58" s="16" t="s">
        <v>374</v>
      </c>
      <c r="C58" s="52">
        <v>127.08645629882812</v>
      </c>
      <c r="D58" s="50">
        <v>118.17140960693359</v>
      </c>
      <c r="E58" s="50">
        <v>115.42681121826172</v>
      </c>
      <c r="F58" s="50">
        <v>112.63072967529297</v>
      </c>
      <c r="G58" s="50">
        <v>109.99472045898437</v>
      </c>
      <c r="H58" s="50">
        <v>107.54524230957031</v>
      </c>
      <c r="I58" s="50">
        <v>105.24732971191406</v>
      </c>
      <c r="J58" s="50">
        <v>103.01718902587891</v>
      </c>
      <c r="K58" s="50">
        <v>100.86896514892578</v>
      </c>
      <c r="L58" s="50">
        <v>98.8193359375</v>
      </c>
      <c r="M58" s="50">
        <v>96.894363403320312</v>
      </c>
      <c r="N58" s="50">
        <v>95.147354125976563</v>
      </c>
      <c r="O58" s="50">
        <v>93.45721435546875</v>
      </c>
      <c r="P58" s="50">
        <v>91.837890625</v>
      </c>
      <c r="Q58" s="50">
        <v>90.278221130371094</v>
      </c>
      <c r="R58" s="50">
        <v>88.814750671386719</v>
      </c>
      <c r="S58" s="50">
        <v>87.450202941894531</v>
      </c>
      <c r="T58" s="50">
        <v>86.142013549804688</v>
      </c>
      <c r="U58" s="50">
        <v>84.896156311035156</v>
      </c>
      <c r="V58" s="50">
        <v>83.717086791992188</v>
      </c>
      <c r="W58" s="50">
        <v>82.566329956054688</v>
      </c>
      <c r="X58" s="50">
        <v>81.476142883300781</v>
      </c>
      <c r="Y58" s="50">
        <v>80.442665100097656</v>
      </c>
      <c r="Z58" s="50">
        <v>79.494155883789063</v>
      </c>
      <c r="AA58" s="51">
        <v>78.591255187988281</v>
      </c>
    </row>
    <row r="59" spans="1:27" x14ac:dyDescent="0.25">
      <c r="A59" s="19">
        <v>6</v>
      </c>
      <c r="B59" s="16" t="s">
        <v>375</v>
      </c>
      <c r="C59" s="52">
        <v>108.61026000976562</v>
      </c>
      <c r="D59" s="50">
        <v>100.92182159423828</v>
      </c>
      <c r="E59" s="50">
        <v>98.618026733398438</v>
      </c>
      <c r="F59" s="50">
        <v>96.247802734375</v>
      </c>
      <c r="G59" s="50">
        <v>94.02081298828125</v>
      </c>
      <c r="H59" s="50">
        <v>91.920265197753906</v>
      </c>
      <c r="I59" s="50">
        <v>89.937309265136719</v>
      </c>
      <c r="J59" s="50">
        <v>88.016143798828125</v>
      </c>
      <c r="K59" s="50">
        <v>86.168525695800781</v>
      </c>
      <c r="L59" s="50">
        <v>84.402984619140625</v>
      </c>
      <c r="M59" s="50">
        <v>82.756416320800781</v>
      </c>
      <c r="N59" s="50">
        <v>81.225227355957031</v>
      </c>
      <c r="O59" s="50">
        <v>79.754554748535156</v>
      </c>
      <c r="P59" s="50">
        <v>78.353431701660156</v>
      </c>
      <c r="Q59" s="50">
        <v>77.003791809082031</v>
      </c>
      <c r="R59" s="50">
        <v>75.719398498535156</v>
      </c>
      <c r="S59" s="50">
        <v>74.537422180175781</v>
      </c>
      <c r="T59" s="50">
        <v>73.422256469726562</v>
      </c>
      <c r="U59" s="50">
        <v>72.350875854492188</v>
      </c>
      <c r="V59" s="50">
        <v>71.341423034667969</v>
      </c>
      <c r="W59" s="50">
        <v>70.366645812988281</v>
      </c>
      <c r="X59" s="50">
        <v>69.407707214355469</v>
      </c>
      <c r="Y59" s="50">
        <v>68.525703430175781</v>
      </c>
      <c r="Z59" s="50">
        <v>67.705581665039063</v>
      </c>
      <c r="AA59" s="51">
        <v>66.94134521484375</v>
      </c>
    </row>
    <row r="60" spans="1:27" x14ac:dyDescent="0.25">
      <c r="A60" s="19">
        <v>7</v>
      </c>
      <c r="B60" s="16" t="s">
        <v>376</v>
      </c>
      <c r="C60" s="52">
        <v>90.857192993164063</v>
      </c>
      <c r="D60" s="50">
        <v>84.519004821777344</v>
      </c>
      <c r="E60" s="50">
        <v>82.563400268554688</v>
      </c>
      <c r="F60" s="50">
        <v>80.626029968261719</v>
      </c>
      <c r="G60" s="50">
        <v>78.780105590820313</v>
      </c>
      <c r="H60" s="50">
        <v>77.058090209960938</v>
      </c>
      <c r="I60" s="50">
        <v>75.40203857421875</v>
      </c>
      <c r="J60" s="50">
        <v>73.841011047363281</v>
      </c>
      <c r="K60" s="50">
        <v>72.34722900390625</v>
      </c>
      <c r="L60" s="50">
        <v>70.923515319824219</v>
      </c>
      <c r="M60" s="50">
        <v>69.585189819335938</v>
      </c>
      <c r="N60" s="50">
        <v>68.331779479980469</v>
      </c>
      <c r="O60" s="50">
        <v>67.118896484375</v>
      </c>
      <c r="P60" s="50">
        <v>65.968315124511719</v>
      </c>
      <c r="Q60" s="50">
        <v>64.8583984375</v>
      </c>
      <c r="R60" s="50">
        <v>63.808414459228516</v>
      </c>
      <c r="S60" s="50">
        <v>62.816768646240234</v>
      </c>
      <c r="T60" s="50">
        <v>61.866886138916016</v>
      </c>
      <c r="U60" s="50">
        <v>60.959110260009766</v>
      </c>
      <c r="V60" s="50">
        <v>60.108306884765625</v>
      </c>
      <c r="W60" s="50">
        <v>59.281166076660156</v>
      </c>
      <c r="X60" s="50">
        <v>58.470050811767578</v>
      </c>
      <c r="Y60" s="50">
        <v>57.714199066162109</v>
      </c>
      <c r="Z60" s="50">
        <v>57.011989593505859</v>
      </c>
      <c r="AA60" s="51">
        <v>56.356468200683594</v>
      </c>
    </row>
    <row r="61" spans="1:27" x14ac:dyDescent="0.25">
      <c r="A61" s="19">
        <v>8</v>
      </c>
      <c r="B61" s="16" t="s">
        <v>377</v>
      </c>
      <c r="C61" s="52">
        <v>131.88729858398438</v>
      </c>
      <c r="D61" s="50">
        <v>122.61032867431641</v>
      </c>
      <c r="E61" s="50">
        <v>119.80644226074219</v>
      </c>
      <c r="F61" s="50">
        <v>116.95076751708984</v>
      </c>
      <c r="G61" s="50">
        <v>114.28617858886719</v>
      </c>
      <c r="H61" s="50">
        <v>111.77371215820312</v>
      </c>
      <c r="I61" s="50">
        <v>109.39244842529297</v>
      </c>
      <c r="J61" s="50">
        <v>107.04391479492187</v>
      </c>
      <c r="K61" s="50">
        <v>104.83528900146484</v>
      </c>
      <c r="L61" s="50">
        <v>102.70732879638672</v>
      </c>
      <c r="M61" s="50">
        <v>100.71878051757812</v>
      </c>
      <c r="N61" s="50">
        <v>98.888740539550781</v>
      </c>
      <c r="O61" s="50">
        <v>97.143341064453125</v>
      </c>
      <c r="P61" s="50">
        <v>95.448394775390625</v>
      </c>
      <c r="Q61" s="50">
        <v>93.849586486816406</v>
      </c>
      <c r="R61" s="50">
        <v>92.325996398925781</v>
      </c>
      <c r="S61" s="50">
        <v>90.900009155273438</v>
      </c>
      <c r="T61" s="50">
        <v>89.538650512695313</v>
      </c>
      <c r="U61" s="50">
        <v>88.242431640625</v>
      </c>
      <c r="V61" s="50">
        <v>87.0186767578125</v>
      </c>
      <c r="W61" s="50">
        <v>85.830299377441406</v>
      </c>
      <c r="X61" s="50">
        <v>84.672210693359375</v>
      </c>
      <c r="Y61" s="50">
        <v>83.600227355957031</v>
      </c>
      <c r="Z61" s="50">
        <v>82.59307861328125</v>
      </c>
      <c r="AA61" s="51">
        <v>81.656234741210938</v>
      </c>
    </row>
    <row r="62" spans="1:27" x14ac:dyDescent="0.25">
      <c r="A62" s="20">
        <v>9</v>
      </c>
      <c r="B62" s="17" t="s">
        <v>378</v>
      </c>
      <c r="C62" s="53">
        <v>131.43116760253906</v>
      </c>
      <c r="D62" s="54">
        <v>122.19063568115234</v>
      </c>
      <c r="E62" s="54">
        <v>119.34246063232422</v>
      </c>
      <c r="F62" s="54">
        <v>116.49423980712891</v>
      </c>
      <c r="G62" s="54">
        <v>113.82098388671875</v>
      </c>
      <c r="H62" s="54">
        <v>111.31454467773437</v>
      </c>
      <c r="I62" s="54">
        <v>108.94890594482422</v>
      </c>
      <c r="J62" s="54">
        <v>106.67263793945312</v>
      </c>
      <c r="K62" s="54">
        <v>104.49742126464844</v>
      </c>
      <c r="L62" s="54">
        <v>102.40402984619141</v>
      </c>
      <c r="M62" s="54">
        <v>100.44561004638672</v>
      </c>
      <c r="N62" s="54">
        <v>98.632568359375</v>
      </c>
      <c r="O62" s="54">
        <v>96.897262573242188</v>
      </c>
      <c r="P62" s="54">
        <v>95.232627868652344</v>
      </c>
      <c r="Q62" s="54">
        <v>93.6505126953125</v>
      </c>
      <c r="R62" s="54">
        <v>92.159355163574219</v>
      </c>
      <c r="S62" s="54">
        <v>90.757606506347656</v>
      </c>
      <c r="T62" s="54">
        <v>89.408424377441406</v>
      </c>
      <c r="U62" s="54">
        <v>88.139732360839844</v>
      </c>
      <c r="V62" s="54">
        <v>86.937217712402344</v>
      </c>
      <c r="W62" s="54">
        <v>85.771583557128906</v>
      </c>
      <c r="X62" s="54">
        <v>84.644798278808594</v>
      </c>
      <c r="Y62" s="54">
        <v>83.585929870605469</v>
      </c>
      <c r="Z62" s="54">
        <v>82.599960327148438</v>
      </c>
      <c r="AA62" s="55">
        <v>81.666481018066406</v>
      </c>
    </row>
    <row r="63" spans="1:27"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x14ac:dyDescent="0.25">
      <c r="A64" s="69"/>
      <c r="B64" s="10" t="s">
        <v>85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x14ac:dyDescent="0.25">
      <c r="A65" s="22" t="s">
        <v>84</v>
      </c>
      <c r="B65" s="15" t="s">
        <v>83</v>
      </c>
      <c r="C65" s="60" t="s">
        <v>45</v>
      </c>
      <c r="D65" s="46" t="s">
        <v>46</v>
      </c>
      <c r="E65" s="46" t="s">
        <v>47</v>
      </c>
      <c r="F65" s="46" t="s">
        <v>48</v>
      </c>
      <c r="G65" s="46" t="s">
        <v>49</v>
      </c>
      <c r="H65" s="46" t="s">
        <v>50</v>
      </c>
      <c r="I65" s="46" t="s">
        <v>51</v>
      </c>
      <c r="J65" s="46" t="s">
        <v>52</v>
      </c>
      <c r="K65" s="46" t="s">
        <v>53</v>
      </c>
      <c r="L65" s="46" t="s">
        <v>54</v>
      </c>
      <c r="M65" s="46" t="s">
        <v>55</v>
      </c>
      <c r="N65" s="46" t="s">
        <v>56</v>
      </c>
      <c r="O65" s="46" t="s">
        <v>57</v>
      </c>
      <c r="P65" s="46" t="s">
        <v>58</v>
      </c>
      <c r="Q65" s="46" t="s">
        <v>59</v>
      </c>
      <c r="R65" s="46" t="s">
        <v>60</v>
      </c>
      <c r="S65" s="46" t="s">
        <v>61</v>
      </c>
      <c r="T65" s="46" t="s">
        <v>62</v>
      </c>
      <c r="U65" s="46" t="s">
        <v>63</v>
      </c>
      <c r="V65" s="46" t="s">
        <v>64</v>
      </c>
      <c r="W65" s="46" t="s">
        <v>65</v>
      </c>
      <c r="X65" s="46" t="s">
        <v>66</v>
      </c>
      <c r="Y65" s="46" t="s">
        <v>67</v>
      </c>
      <c r="Z65" s="46" t="s">
        <v>68</v>
      </c>
      <c r="AA65" s="47" t="s">
        <v>69</v>
      </c>
    </row>
    <row r="66" spans="1:27" x14ac:dyDescent="0.25">
      <c r="A66" s="110">
        <v>1</v>
      </c>
      <c r="B66" s="101" t="str">
        <f>VLOOKUP($A$66,$A$54:$AA$62,2)</f>
        <v>Armadale and Blackridge</v>
      </c>
      <c r="C66" s="61">
        <f>VLOOKUP($A$66,$A$54:$AA$62,3)</f>
        <v>120.66147613525391</v>
      </c>
      <c r="D66" s="62">
        <f>VLOOKUP($A$66,$A$54:$AA$62,4)</f>
        <v>112.20616912841797</v>
      </c>
      <c r="E66" s="62">
        <f>VLOOKUP($A$66,$A$54:$AA$62,5)</f>
        <v>109.63014221191406</v>
      </c>
      <c r="F66" s="62">
        <f>VLOOKUP($A$66,$A$54:$AA$62,6)</f>
        <v>106.99748229980469</v>
      </c>
      <c r="G66" s="62">
        <f>VLOOKUP($A$66,$A$54:$AA$62,7)</f>
        <v>104.51182556152344</v>
      </c>
      <c r="H66" s="62">
        <f>VLOOKUP($A$66,$A$54:$AA$62,8)</f>
        <v>102.18719482421875</v>
      </c>
      <c r="I66" s="62">
        <f>VLOOKUP($A$66,$A$54:$AA$62,9)</f>
        <v>100.00717163085937</v>
      </c>
      <c r="J66" s="62">
        <f>VLOOKUP($A$66,$A$54:$AA$62,10)</f>
        <v>97.900520324707031</v>
      </c>
      <c r="K66" s="62">
        <f>VLOOKUP($A$66,$A$54:$AA$62,11)</f>
        <v>95.873741149902344</v>
      </c>
      <c r="L66" s="62">
        <f>VLOOKUP($A$66,$A$54:$AA$62,12)</f>
        <v>93.923713684082031</v>
      </c>
      <c r="M66" s="62">
        <f>VLOOKUP($A$66,$A$54:$AA$62,13)</f>
        <v>92.110633850097656</v>
      </c>
      <c r="N66" s="62">
        <f>VLOOKUP($A$66,$A$54:$AA$62,14)</f>
        <v>90.424110412597656</v>
      </c>
      <c r="O66" s="62">
        <f>VLOOKUP($A$66,$A$54:$AA$62,15)</f>
        <v>88.802040100097656</v>
      </c>
      <c r="P66" s="62">
        <f>VLOOKUP($A$66,$A$54:$AA$62,16)</f>
        <v>87.250411987304688</v>
      </c>
      <c r="Q66" s="62">
        <f>VLOOKUP($A$66,$A$54:$AA$62,17)</f>
        <v>85.759315490722656</v>
      </c>
      <c r="R66" s="62">
        <f>VLOOKUP($A$66,$A$54:$AA$62,18)</f>
        <v>84.355964660644531</v>
      </c>
      <c r="S66" s="62">
        <f>VLOOKUP($A$66,$A$54:$AA$62,19)</f>
        <v>83.048515319824219</v>
      </c>
      <c r="T66" s="62">
        <f>VLOOKUP($A$66,$A$54:$AA$62,20)</f>
        <v>81.8179931640625</v>
      </c>
      <c r="U66" s="62">
        <f>VLOOKUP($A$66,$A$54:$AA$62,21)</f>
        <v>80.641777038574219</v>
      </c>
      <c r="V66" s="62">
        <f>VLOOKUP($A$66,$A$54:$AA$62,22)</f>
        <v>79.540489196777344</v>
      </c>
      <c r="W66" s="62">
        <f>VLOOKUP($A$66,$A$54:$AA$62,23)</f>
        <v>78.454841613769531</v>
      </c>
      <c r="X66" s="62">
        <f>VLOOKUP($A$66,$A$54:$AA$62,24)</f>
        <v>77.404579162597656</v>
      </c>
      <c r="Y66" s="62">
        <f>VLOOKUP($A$66,$A$54:$AA$62,25)</f>
        <v>76.425567626953125</v>
      </c>
      <c r="Z66" s="62">
        <f>VLOOKUP($A$66,$A$54:$AA$62,26)</f>
        <v>75.525604248046875</v>
      </c>
      <c r="AA66" s="63">
        <f>VLOOKUP($A$66,$A$54:$AA$62,27)</f>
        <v>74.678276062011719</v>
      </c>
    </row>
    <row r="67" spans="1:27" x14ac:dyDescent="0.25">
      <c r="A67" s="25"/>
      <c r="B67" s="25"/>
      <c r="C67" s="67"/>
      <c r="D67" s="67"/>
      <c r="E67" s="67"/>
      <c r="F67" s="67"/>
      <c r="G67" s="67"/>
      <c r="H67" s="67"/>
      <c r="I67" s="67"/>
      <c r="J67" s="67"/>
      <c r="K67" s="67"/>
      <c r="L67" s="67"/>
      <c r="M67" s="67"/>
      <c r="N67" s="67"/>
      <c r="O67" s="67"/>
      <c r="P67" s="67"/>
      <c r="Q67" s="67"/>
      <c r="R67" s="67"/>
      <c r="S67" s="67"/>
      <c r="T67" s="67"/>
      <c r="U67" s="67"/>
      <c r="V67" s="67"/>
      <c r="W67" s="67"/>
      <c r="X67" s="67"/>
      <c r="Y67" s="67"/>
      <c r="Z67" s="67"/>
      <c r="AA67" s="67"/>
    </row>
    <row r="68" spans="1:27" x14ac:dyDescent="0.25">
      <c r="A68" s="161" t="s">
        <v>87</v>
      </c>
      <c r="B68" s="161"/>
      <c r="C68" s="161"/>
      <c r="D68" s="161"/>
    </row>
    <row r="88" spans="1:27"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5.75" x14ac:dyDescent="0.25">
      <c r="A89" s="154" t="s">
        <v>379</v>
      </c>
      <c r="B89" s="154"/>
      <c r="C89" s="154"/>
      <c r="D89" s="154"/>
      <c r="E89" s="154"/>
      <c r="F89" s="154"/>
      <c r="G89" s="2"/>
      <c r="H89" s="2"/>
      <c r="I89" s="2"/>
      <c r="J89" s="2"/>
      <c r="K89" s="12"/>
      <c r="L89" s="2"/>
      <c r="M89" s="2"/>
      <c r="N89" s="2"/>
      <c r="O89" s="2"/>
      <c r="P89" s="155"/>
      <c r="Q89" s="155"/>
      <c r="R89" s="155"/>
      <c r="S89" s="155"/>
      <c r="T89" s="155"/>
      <c r="U89" s="155"/>
      <c r="V89" s="155"/>
      <c r="W89" s="25"/>
      <c r="X89" s="25"/>
      <c r="Y89" s="25"/>
      <c r="Z89" s="25"/>
      <c r="AA89" s="25"/>
    </row>
    <row r="90" spans="1:27" ht="15.75" x14ac:dyDescent="0.25">
      <c r="A90" s="156" t="s">
        <v>35</v>
      </c>
      <c r="B90" s="156"/>
      <c r="C90" s="156"/>
      <c r="D90" s="156"/>
      <c r="E90" s="156"/>
      <c r="F90" s="156"/>
      <c r="G90" s="31"/>
      <c r="H90" s="31"/>
      <c r="I90" s="31"/>
      <c r="J90" s="31"/>
      <c r="K90" s="157" t="s">
        <v>86</v>
      </c>
      <c r="L90" s="157"/>
      <c r="M90" s="31"/>
      <c r="N90" s="31"/>
      <c r="O90" s="31"/>
      <c r="P90" s="156"/>
      <c r="Q90" s="156"/>
      <c r="R90" s="156"/>
      <c r="S90" s="156"/>
      <c r="T90" s="156"/>
      <c r="U90" s="156"/>
      <c r="V90" s="156"/>
      <c r="W90" s="11"/>
      <c r="X90" s="11"/>
      <c r="Y90" s="11"/>
      <c r="Z90" s="11"/>
      <c r="AA90" s="11"/>
    </row>
    <row r="92" spans="1:27" s="127" customFormat="1" ht="15.75" x14ac:dyDescent="0.25">
      <c r="A92" s="167" t="s">
        <v>396</v>
      </c>
      <c r="B92" s="167"/>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row>
    <row r="93" spans="1:27"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row>
    <row r="94" spans="1:27" x14ac:dyDescent="0.25">
      <c r="A94" s="22" t="s">
        <v>84</v>
      </c>
      <c r="B94" s="15" t="s">
        <v>83</v>
      </c>
      <c r="C94" s="32" t="s">
        <v>45</v>
      </c>
      <c r="D94" s="32" t="s">
        <v>46</v>
      </c>
      <c r="E94" s="32" t="s">
        <v>47</v>
      </c>
      <c r="F94" s="32" t="s">
        <v>48</v>
      </c>
      <c r="G94" s="32" t="s">
        <v>49</v>
      </c>
      <c r="H94" s="32" t="s">
        <v>50</v>
      </c>
      <c r="I94" s="32" t="s">
        <v>51</v>
      </c>
      <c r="J94" s="32" t="s">
        <v>52</v>
      </c>
      <c r="K94" s="32" t="s">
        <v>53</v>
      </c>
      <c r="L94" s="32" t="s">
        <v>54</v>
      </c>
      <c r="M94" s="32" t="s">
        <v>55</v>
      </c>
      <c r="N94" s="32" t="s">
        <v>56</v>
      </c>
      <c r="O94" s="32" t="s">
        <v>57</v>
      </c>
      <c r="P94" s="32" t="s">
        <v>58</v>
      </c>
      <c r="Q94" s="32" t="s">
        <v>59</v>
      </c>
      <c r="R94" s="32" t="s">
        <v>60</v>
      </c>
      <c r="S94" s="32" t="s">
        <v>61</v>
      </c>
      <c r="T94" s="32" t="s">
        <v>62</v>
      </c>
      <c r="U94" s="32" t="s">
        <v>63</v>
      </c>
      <c r="V94" s="32" t="s">
        <v>64</v>
      </c>
      <c r="W94" s="32" t="s">
        <v>65</v>
      </c>
      <c r="X94" s="32" t="s">
        <v>66</v>
      </c>
      <c r="Y94" s="32" t="s">
        <v>67</v>
      </c>
      <c r="Z94" s="32" t="s">
        <v>68</v>
      </c>
      <c r="AA94" s="33" t="s">
        <v>69</v>
      </c>
    </row>
    <row r="95" spans="1:27" x14ac:dyDescent="0.25">
      <c r="A95" s="18">
        <v>1</v>
      </c>
      <c r="B95" s="26" t="s">
        <v>370</v>
      </c>
      <c r="C95" s="34">
        <v>77.045242309570313</v>
      </c>
      <c r="D95" s="35">
        <v>77.96942138671875</v>
      </c>
      <c r="E95" s="35">
        <v>78.266578674316406</v>
      </c>
      <c r="F95" s="35">
        <v>78.562789916992188</v>
      </c>
      <c r="G95" s="35">
        <v>78.851364135742187</v>
      </c>
      <c r="H95" s="35">
        <v>79.12255859375</v>
      </c>
      <c r="I95" s="35">
        <v>79.385383605957031</v>
      </c>
      <c r="J95" s="36">
        <v>79.654228210449219</v>
      </c>
      <c r="K95" s="36">
        <v>79.919990539550781</v>
      </c>
      <c r="L95" s="36">
        <v>80.181861877441406</v>
      </c>
      <c r="M95" s="36">
        <v>80.42913818359375</v>
      </c>
      <c r="N95" s="36">
        <v>80.66802978515625</v>
      </c>
      <c r="O95" s="36">
        <v>80.895393371582031</v>
      </c>
      <c r="P95" s="36">
        <v>81.115814208984375</v>
      </c>
      <c r="Q95" s="36">
        <v>81.330841064453125</v>
      </c>
      <c r="R95" s="36">
        <v>81.534408569335937</v>
      </c>
      <c r="S95" s="36">
        <v>81.729827880859375</v>
      </c>
      <c r="T95" s="36">
        <v>81.919410705566406</v>
      </c>
      <c r="U95" s="36">
        <v>82.10418701171875</v>
      </c>
      <c r="V95" s="36">
        <v>82.278778076171875</v>
      </c>
      <c r="W95" s="36">
        <v>82.44970703125</v>
      </c>
      <c r="X95" s="36">
        <v>82.623298645019531</v>
      </c>
      <c r="Y95" s="36">
        <v>82.786079406738281</v>
      </c>
      <c r="Z95" s="36">
        <v>82.938491821289062</v>
      </c>
      <c r="AA95" s="37">
        <v>83.07989501953125</v>
      </c>
    </row>
    <row r="96" spans="1:27" x14ac:dyDescent="0.25">
      <c r="A96" s="19">
        <v>2</v>
      </c>
      <c r="B96" s="16" t="s">
        <v>371</v>
      </c>
      <c r="C96" s="38">
        <v>78.486770629882813</v>
      </c>
      <c r="D96" s="39">
        <v>79.400466918945313</v>
      </c>
      <c r="E96" s="39">
        <v>79.672050476074219</v>
      </c>
      <c r="F96" s="39">
        <v>79.955177307128906</v>
      </c>
      <c r="G96" s="39">
        <v>80.227035522460938</v>
      </c>
      <c r="H96" s="39">
        <v>80.494705200195312</v>
      </c>
      <c r="I96" s="39">
        <v>80.759483337402344</v>
      </c>
      <c r="J96" s="40">
        <v>81.021278381347656</v>
      </c>
      <c r="K96" s="40">
        <v>81.285835266113281</v>
      </c>
      <c r="L96" s="40">
        <v>81.545021057128906</v>
      </c>
      <c r="M96" s="40">
        <v>81.79437255859375</v>
      </c>
      <c r="N96" s="40">
        <v>82.024093627929688</v>
      </c>
      <c r="O96" s="40">
        <v>82.251564025878906</v>
      </c>
      <c r="P96" s="40">
        <v>82.469589233398438</v>
      </c>
      <c r="Q96" s="40">
        <v>82.685333251953125</v>
      </c>
      <c r="R96" s="40">
        <v>82.886817932128906</v>
      </c>
      <c r="S96" s="40">
        <v>83.085403442382813</v>
      </c>
      <c r="T96" s="40">
        <v>83.275276184082031</v>
      </c>
      <c r="U96" s="40">
        <v>83.45458984375</v>
      </c>
      <c r="V96" s="40">
        <v>83.62774658203125</v>
      </c>
      <c r="W96" s="40">
        <v>83.804252624511719</v>
      </c>
      <c r="X96" s="40">
        <v>83.976158142089844</v>
      </c>
      <c r="Y96" s="40">
        <v>84.13787841796875</v>
      </c>
      <c r="Z96" s="40">
        <v>84.287612915039063</v>
      </c>
      <c r="AA96" s="41">
        <v>84.431640625</v>
      </c>
    </row>
    <row r="97" spans="1:27" x14ac:dyDescent="0.25">
      <c r="A97" s="19">
        <v>3</v>
      </c>
      <c r="B97" s="16" t="s">
        <v>372</v>
      </c>
      <c r="C97" s="38">
        <v>78.288955688476562</v>
      </c>
      <c r="D97" s="39">
        <v>79.221626281738281</v>
      </c>
      <c r="E97" s="39">
        <v>79.504646301269531</v>
      </c>
      <c r="F97" s="39">
        <v>79.798042297363281</v>
      </c>
      <c r="G97" s="39">
        <v>80.08056640625</v>
      </c>
      <c r="H97" s="39">
        <v>80.354736328125</v>
      </c>
      <c r="I97" s="39">
        <v>80.619865417480469</v>
      </c>
      <c r="J97" s="40">
        <v>80.885910034179687</v>
      </c>
      <c r="K97" s="40">
        <v>81.150062561035156</v>
      </c>
      <c r="L97" s="40">
        <v>81.408668518066406</v>
      </c>
      <c r="M97" s="40">
        <v>81.657073974609375</v>
      </c>
      <c r="N97" s="40">
        <v>81.892478942871094</v>
      </c>
      <c r="O97" s="40">
        <v>82.11517333984375</v>
      </c>
      <c r="P97" s="40">
        <v>82.338623046875</v>
      </c>
      <c r="Q97" s="40">
        <v>82.559257507324219</v>
      </c>
      <c r="R97" s="40">
        <v>82.766883850097656</v>
      </c>
      <c r="S97" s="40">
        <v>82.962310791015625</v>
      </c>
      <c r="T97" s="40">
        <v>83.153518676757813</v>
      </c>
      <c r="U97" s="40">
        <v>83.339546203613281</v>
      </c>
      <c r="V97" s="40">
        <v>83.515708923339844</v>
      </c>
      <c r="W97" s="40">
        <v>83.694412231445313</v>
      </c>
      <c r="X97" s="40">
        <v>83.867912292480469</v>
      </c>
      <c r="Y97" s="40">
        <v>84.033195495605469</v>
      </c>
      <c r="Z97" s="40">
        <v>84.184028625488281</v>
      </c>
      <c r="AA97" s="41">
        <v>84.330101013183594</v>
      </c>
    </row>
    <row r="98" spans="1:27" x14ac:dyDescent="0.25">
      <c r="A98" s="19">
        <v>4</v>
      </c>
      <c r="B98" s="16" t="s">
        <v>373</v>
      </c>
      <c r="C98" s="42">
        <v>78.262802124023438</v>
      </c>
      <c r="D98" s="40">
        <v>79.198661804199219</v>
      </c>
      <c r="E98" s="40">
        <v>79.469100952148438</v>
      </c>
      <c r="F98" s="40">
        <v>79.752059936523438</v>
      </c>
      <c r="G98" s="40">
        <v>80.046066284179688</v>
      </c>
      <c r="H98" s="40">
        <v>80.313522338867188</v>
      </c>
      <c r="I98" s="40">
        <v>80.570297241210938</v>
      </c>
      <c r="J98" s="40">
        <v>80.836044311523438</v>
      </c>
      <c r="K98" s="40">
        <v>81.093223571777344</v>
      </c>
      <c r="L98" s="40">
        <v>81.359451293945313</v>
      </c>
      <c r="M98" s="40">
        <v>81.616043090820313</v>
      </c>
      <c r="N98" s="40">
        <v>81.851600646972656</v>
      </c>
      <c r="O98" s="40">
        <v>82.078102111816406</v>
      </c>
      <c r="P98" s="40">
        <v>82.293754577636719</v>
      </c>
      <c r="Q98" s="40">
        <v>82.506187438964844</v>
      </c>
      <c r="R98" s="40">
        <v>82.718582153320312</v>
      </c>
      <c r="S98" s="40">
        <v>82.91015625</v>
      </c>
      <c r="T98" s="40">
        <v>83.101219177246094</v>
      </c>
      <c r="U98" s="40">
        <v>83.288909912109375</v>
      </c>
      <c r="V98" s="40">
        <v>83.465812683105469</v>
      </c>
      <c r="W98" s="40">
        <v>83.642570495605469</v>
      </c>
      <c r="X98" s="40">
        <v>83.8182373046875</v>
      </c>
      <c r="Y98" s="40">
        <v>83.985954284667969</v>
      </c>
      <c r="Z98" s="40">
        <v>84.137565612792969</v>
      </c>
      <c r="AA98" s="41">
        <v>84.284904479980469</v>
      </c>
    </row>
    <row r="99" spans="1:27" x14ac:dyDescent="0.25">
      <c r="A99" s="19">
        <v>5</v>
      </c>
      <c r="B99" s="16" t="s">
        <v>374</v>
      </c>
      <c r="C99" s="42">
        <v>76.374160766601562</v>
      </c>
      <c r="D99" s="40">
        <v>77.281669616699219</v>
      </c>
      <c r="E99" s="40">
        <v>77.560012817382813</v>
      </c>
      <c r="F99" s="40">
        <v>77.860404968261719</v>
      </c>
      <c r="G99" s="40">
        <v>78.152656555175781</v>
      </c>
      <c r="H99" s="40">
        <v>78.431289672851563</v>
      </c>
      <c r="I99" s="40">
        <v>78.696273803710937</v>
      </c>
      <c r="J99" s="40">
        <v>78.95904541015625</v>
      </c>
      <c r="K99" s="40">
        <v>79.22064208984375</v>
      </c>
      <c r="L99" s="40">
        <v>79.47900390625</v>
      </c>
      <c r="M99" s="40">
        <v>79.727973937988281</v>
      </c>
      <c r="N99" s="40">
        <v>79.960830688476562</v>
      </c>
      <c r="O99" s="40">
        <v>80.184402465820313</v>
      </c>
      <c r="P99" s="40">
        <v>80.406585693359375</v>
      </c>
      <c r="Q99" s="40">
        <v>80.618865966796875</v>
      </c>
      <c r="R99" s="40">
        <v>80.826202392578125</v>
      </c>
      <c r="S99" s="40">
        <v>81.0162353515625</v>
      </c>
      <c r="T99" s="40">
        <v>81.207099914550781</v>
      </c>
      <c r="U99" s="40">
        <v>81.3902587890625</v>
      </c>
      <c r="V99" s="40">
        <v>81.566123962402344</v>
      </c>
      <c r="W99" s="40">
        <v>81.738838195800781</v>
      </c>
      <c r="X99" s="40">
        <v>81.908134460449219</v>
      </c>
      <c r="Y99" s="40">
        <v>82.067558288574219</v>
      </c>
      <c r="Z99" s="40">
        <v>82.220634460449219</v>
      </c>
      <c r="AA99" s="41">
        <v>82.365318298339844</v>
      </c>
    </row>
    <row r="100" spans="1:27" x14ac:dyDescent="0.25">
      <c r="A100" s="19">
        <v>6</v>
      </c>
      <c r="B100" s="16" t="s">
        <v>375</v>
      </c>
      <c r="C100" s="42">
        <v>78.406135559082031</v>
      </c>
      <c r="D100" s="40">
        <v>79.330329895019531</v>
      </c>
      <c r="E100" s="40">
        <v>79.606910705566406</v>
      </c>
      <c r="F100" s="40">
        <v>79.9024658203125</v>
      </c>
      <c r="G100" s="40">
        <v>80.187881469726563</v>
      </c>
      <c r="H100" s="40">
        <v>80.465003967285156</v>
      </c>
      <c r="I100" s="40">
        <v>80.727264404296875</v>
      </c>
      <c r="J100" s="40">
        <v>80.993919372558594</v>
      </c>
      <c r="K100" s="40">
        <v>81.262649536132813</v>
      </c>
      <c r="L100" s="40">
        <v>81.527381896972656</v>
      </c>
      <c r="M100" s="40">
        <v>81.781593322753906</v>
      </c>
      <c r="N100" s="40">
        <v>82.015739440917969</v>
      </c>
      <c r="O100" s="40">
        <v>82.249832153320313</v>
      </c>
      <c r="P100" s="40">
        <v>82.475753784179688</v>
      </c>
      <c r="Q100" s="40">
        <v>82.695014953613281</v>
      </c>
      <c r="R100" s="40">
        <v>82.903488159179687</v>
      </c>
      <c r="S100" s="40">
        <v>83.1029052734375</v>
      </c>
      <c r="T100" s="40">
        <v>83.290748596191406</v>
      </c>
      <c r="U100" s="40">
        <v>83.473289489746094</v>
      </c>
      <c r="V100" s="40">
        <v>83.65216064453125</v>
      </c>
      <c r="W100" s="40">
        <v>83.833152770996094</v>
      </c>
      <c r="X100" s="40">
        <v>84.0115966796875</v>
      </c>
      <c r="Y100" s="40">
        <v>84.17724609375</v>
      </c>
      <c r="Z100" s="40">
        <v>84.328323364257813</v>
      </c>
      <c r="AA100" s="41">
        <v>84.471366882324219</v>
      </c>
    </row>
    <row r="101" spans="1:27" x14ac:dyDescent="0.25">
      <c r="A101" s="19">
        <v>7</v>
      </c>
      <c r="B101" s="16" t="s">
        <v>376</v>
      </c>
      <c r="C101" s="42">
        <v>80.720756530761719</v>
      </c>
      <c r="D101" s="40">
        <v>81.628021240234375</v>
      </c>
      <c r="E101" s="40">
        <v>81.911293029785156</v>
      </c>
      <c r="F101" s="40">
        <v>82.181694030761719</v>
      </c>
      <c r="G101" s="40">
        <v>82.471458435058594</v>
      </c>
      <c r="H101" s="40">
        <v>82.741752624511719</v>
      </c>
      <c r="I101" s="40">
        <v>83.0042724609375</v>
      </c>
      <c r="J101" s="40">
        <v>83.279327392578125</v>
      </c>
      <c r="K101" s="40">
        <v>83.549537658691406</v>
      </c>
      <c r="L101" s="40">
        <v>83.814811706542969</v>
      </c>
      <c r="M101" s="40">
        <v>84.067039489746094</v>
      </c>
      <c r="N101" s="40">
        <v>84.303169250488281</v>
      </c>
      <c r="O101" s="40">
        <v>84.531631469726563</v>
      </c>
      <c r="P101" s="40">
        <v>84.756065368652344</v>
      </c>
      <c r="Q101" s="40">
        <v>84.976852416992188</v>
      </c>
      <c r="R101" s="40">
        <v>85.188491821289062</v>
      </c>
      <c r="S101" s="40">
        <v>85.383003234863281</v>
      </c>
      <c r="T101" s="40">
        <v>85.574996948242188</v>
      </c>
      <c r="U101" s="40">
        <v>85.768569946289063</v>
      </c>
      <c r="V101" s="40">
        <v>85.940696716308594</v>
      </c>
      <c r="W101" s="40">
        <v>86.129547119140625</v>
      </c>
      <c r="X101" s="40">
        <v>86.316307067871094</v>
      </c>
      <c r="Y101" s="40">
        <v>86.482124328613281</v>
      </c>
      <c r="Z101" s="40">
        <v>86.641029357910156</v>
      </c>
      <c r="AA101" s="41">
        <v>86.782089233398437</v>
      </c>
    </row>
    <row r="102" spans="1:27" x14ac:dyDescent="0.25">
      <c r="A102" s="19">
        <v>8</v>
      </c>
      <c r="B102" s="16" t="s">
        <v>377</v>
      </c>
      <c r="C102" s="42">
        <v>75.928581237792969</v>
      </c>
      <c r="D102" s="40">
        <v>76.864356994628906</v>
      </c>
      <c r="E102" s="40">
        <v>77.142166137695312</v>
      </c>
      <c r="F102" s="40">
        <v>77.4364013671875</v>
      </c>
      <c r="G102" s="40">
        <v>77.7259521484375</v>
      </c>
      <c r="H102" s="40">
        <v>78.00189208984375</v>
      </c>
      <c r="I102" s="40">
        <v>78.26348876953125</v>
      </c>
      <c r="J102" s="40">
        <v>78.529556274414062</v>
      </c>
      <c r="K102" s="40">
        <v>78.793952941894531</v>
      </c>
      <c r="L102" s="40">
        <v>79.050529479980469</v>
      </c>
      <c r="M102" s="40">
        <v>79.297561645507812</v>
      </c>
      <c r="N102" s="40">
        <v>79.533798217773438</v>
      </c>
      <c r="O102" s="40">
        <v>79.760917663574219</v>
      </c>
      <c r="P102" s="40">
        <v>79.982994079589844</v>
      </c>
      <c r="Q102" s="40">
        <v>80.195869445800781</v>
      </c>
      <c r="R102" s="40">
        <v>80.400794982910156</v>
      </c>
      <c r="S102" s="40">
        <v>80.595283508300781</v>
      </c>
      <c r="T102" s="40">
        <v>80.782722473144531</v>
      </c>
      <c r="U102" s="40">
        <v>80.963058471679688</v>
      </c>
      <c r="V102" s="40">
        <v>81.133987426757813</v>
      </c>
      <c r="W102" s="40">
        <v>81.308868408203125</v>
      </c>
      <c r="X102" s="40">
        <v>81.4822998046875</v>
      </c>
      <c r="Y102" s="40">
        <v>81.645011901855469</v>
      </c>
      <c r="Z102" s="40">
        <v>81.798637390136719</v>
      </c>
      <c r="AA102" s="41">
        <v>81.943801879882812</v>
      </c>
    </row>
    <row r="103" spans="1:27" x14ac:dyDescent="0.25">
      <c r="A103" s="20">
        <v>9</v>
      </c>
      <c r="B103" s="17" t="s">
        <v>378</v>
      </c>
      <c r="C103" s="43">
        <v>75.956428527832031</v>
      </c>
      <c r="D103" s="44">
        <v>76.879905700683594</v>
      </c>
      <c r="E103" s="44">
        <v>77.167007446289063</v>
      </c>
      <c r="F103" s="44">
        <v>77.457229614257813</v>
      </c>
      <c r="G103" s="44">
        <v>77.742950439453125</v>
      </c>
      <c r="H103" s="44">
        <v>78.01202392578125</v>
      </c>
      <c r="I103" s="44">
        <v>78.271492004394531</v>
      </c>
      <c r="J103" s="44">
        <v>78.535026550292969</v>
      </c>
      <c r="K103" s="44">
        <v>78.799400329589844</v>
      </c>
      <c r="L103" s="44">
        <v>79.0582275390625</v>
      </c>
      <c r="M103" s="44">
        <v>79.30145263671875</v>
      </c>
      <c r="N103" s="44">
        <v>79.537330627441406</v>
      </c>
      <c r="O103" s="44">
        <v>79.763572692871094</v>
      </c>
      <c r="P103" s="44">
        <v>79.983673095703125</v>
      </c>
      <c r="Q103" s="44">
        <v>80.197731018066406</v>
      </c>
      <c r="R103" s="44">
        <v>80.399787902832031</v>
      </c>
      <c r="S103" s="44">
        <v>80.59747314453125</v>
      </c>
      <c r="T103" s="44">
        <v>80.784584045410156</v>
      </c>
      <c r="U103" s="44">
        <v>80.965766906738281</v>
      </c>
      <c r="V103" s="44">
        <v>81.139999389648438</v>
      </c>
      <c r="W103" s="44">
        <v>81.316619873046875</v>
      </c>
      <c r="X103" s="44">
        <v>81.488296508789063</v>
      </c>
      <c r="Y103" s="44">
        <v>81.64715576171875</v>
      </c>
      <c r="Z103" s="44">
        <v>81.799125671386719</v>
      </c>
      <c r="AA103" s="45">
        <v>81.942924499511719</v>
      </c>
    </row>
    <row r="104" spans="1:27"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row>
    <row r="105" spans="1:27" x14ac:dyDescent="0.25">
      <c r="A105" s="69"/>
      <c r="B105" s="10" t="s">
        <v>85</v>
      </c>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row>
    <row r="106" spans="1:27" x14ac:dyDescent="0.25">
      <c r="A106" s="22" t="s">
        <v>84</v>
      </c>
      <c r="B106" s="15" t="s">
        <v>83</v>
      </c>
      <c r="C106" s="60" t="s">
        <v>45</v>
      </c>
      <c r="D106" s="46" t="s">
        <v>46</v>
      </c>
      <c r="E106" s="46" t="s">
        <v>47</v>
      </c>
      <c r="F106" s="46" t="s">
        <v>48</v>
      </c>
      <c r="G106" s="46" t="s">
        <v>49</v>
      </c>
      <c r="H106" s="46" t="s">
        <v>50</v>
      </c>
      <c r="I106" s="46" t="s">
        <v>51</v>
      </c>
      <c r="J106" s="46" t="s">
        <v>52</v>
      </c>
      <c r="K106" s="46" t="s">
        <v>53</v>
      </c>
      <c r="L106" s="46" t="s">
        <v>54</v>
      </c>
      <c r="M106" s="46" t="s">
        <v>55</v>
      </c>
      <c r="N106" s="46" t="s">
        <v>56</v>
      </c>
      <c r="O106" s="46" t="s">
        <v>57</v>
      </c>
      <c r="P106" s="46" t="s">
        <v>58</v>
      </c>
      <c r="Q106" s="46" t="s">
        <v>59</v>
      </c>
      <c r="R106" s="46" t="s">
        <v>60</v>
      </c>
      <c r="S106" s="46" t="s">
        <v>61</v>
      </c>
      <c r="T106" s="46" t="s">
        <v>62</v>
      </c>
      <c r="U106" s="46" t="s">
        <v>63</v>
      </c>
      <c r="V106" s="46" t="s">
        <v>64</v>
      </c>
      <c r="W106" s="46" t="s">
        <v>65</v>
      </c>
      <c r="X106" s="46" t="s">
        <v>66</v>
      </c>
      <c r="Y106" s="46" t="s">
        <v>67</v>
      </c>
      <c r="Z106" s="46" t="s">
        <v>68</v>
      </c>
      <c r="AA106" s="47" t="s">
        <v>69</v>
      </c>
    </row>
    <row r="107" spans="1:27" x14ac:dyDescent="0.25">
      <c r="A107" s="110">
        <v>1</v>
      </c>
      <c r="B107" s="101" t="str">
        <f>VLOOKUP($A$107,$A$95:$AA$103,2)</f>
        <v>Armadale and Blackridge</v>
      </c>
      <c r="C107" s="61">
        <f>VLOOKUP($A$107,$A$95:$AA$103,3)</f>
        <v>77.045242309570313</v>
      </c>
      <c r="D107" s="62">
        <f>VLOOKUP($A$107,$A$95:$AA$103,4)</f>
        <v>77.96942138671875</v>
      </c>
      <c r="E107" s="62">
        <f>VLOOKUP($A$107,$A$95:$AA$103,5)</f>
        <v>78.266578674316406</v>
      </c>
      <c r="F107" s="62">
        <f>VLOOKUP($A$107,$A$95:$AA$103,6)</f>
        <v>78.562789916992188</v>
      </c>
      <c r="G107" s="62">
        <f>VLOOKUP($A$107,$A$95:$AA$103,7)</f>
        <v>78.851364135742187</v>
      </c>
      <c r="H107" s="62">
        <f>VLOOKUP($A$107,$A$95:$AA$103,8)</f>
        <v>79.12255859375</v>
      </c>
      <c r="I107" s="62">
        <f>VLOOKUP($A$107,$A$95:$AA$103,9)</f>
        <v>79.385383605957031</v>
      </c>
      <c r="J107" s="62">
        <f>VLOOKUP($A$107,$A$95:$AA$103,10)</f>
        <v>79.654228210449219</v>
      </c>
      <c r="K107" s="62">
        <f>VLOOKUP($A$107,$A$95:$AA$103,11)</f>
        <v>79.919990539550781</v>
      </c>
      <c r="L107" s="62">
        <f>VLOOKUP($A$107,$A$95:$AA$103,12)</f>
        <v>80.181861877441406</v>
      </c>
      <c r="M107" s="62">
        <f>VLOOKUP($A$107,$A$95:$AA$103,13)</f>
        <v>80.42913818359375</v>
      </c>
      <c r="N107" s="62">
        <f>VLOOKUP($A$107,$A$95:$AA$103,14)</f>
        <v>80.66802978515625</v>
      </c>
      <c r="O107" s="62">
        <f>VLOOKUP($A$107,$A$95:$AA$103,15)</f>
        <v>80.895393371582031</v>
      </c>
      <c r="P107" s="62">
        <f>VLOOKUP($A$107,$A$95:$AA$103,16)</f>
        <v>81.115814208984375</v>
      </c>
      <c r="Q107" s="62">
        <f>VLOOKUP($A$107,$A$95:$AA$103,17)</f>
        <v>81.330841064453125</v>
      </c>
      <c r="R107" s="62">
        <f>VLOOKUP($A$107,$A$95:$AA$103,18)</f>
        <v>81.534408569335937</v>
      </c>
      <c r="S107" s="62">
        <f>VLOOKUP($A$107,$A$95:$AA$103,19)</f>
        <v>81.729827880859375</v>
      </c>
      <c r="T107" s="62">
        <f>VLOOKUP($A$107,$A$95:$AA$103,20)</f>
        <v>81.919410705566406</v>
      </c>
      <c r="U107" s="62">
        <f>VLOOKUP($A$107,$A$95:$AA$103,21)</f>
        <v>82.10418701171875</v>
      </c>
      <c r="V107" s="62">
        <f>VLOOKUP($A$107,$A$95:$AA$103,22)</f>
        <v>82.278778076171875</v>
      </c>
      <c r="W107" s="62">
        <f>VLOOKUP($A$107,$A$95:$AA$103,23)</f>
        <v>82.44970703125</v>
      </c>
      <c r="X107" s="62">
        <f>VLOOKUP($A$107,$A$95:$AA$103,24)</f>
        <v>82.623298645019531</v>
      </c>
      <c r="Y107" s="62">
        <f>VLOOKUP($A$107,$A$95:$AA$103,25)</f>
        <v>82.786079406738281</v>
      </c>
      <c r="Z107" s="62">
        <f>VLOOKUP($A$107,$A$95:$AA$103,26)</f>
        <v>82.938491821289062</v>
      </c>
      <c r="AA107" s="63">
        <f>VLOOKUP($A$107,$A$95:$AA$103,27)</f>
        <v>83.07989501953125</v>
      </c>
    </row>
    <row r="108" spans="1:27" x14ac:dyDescent="0.25">
      <c r="A108" s="25"/>
      <c r="B108" s="25"/>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x14ac:dyDescent="0.25">
      <c r="A109" s="161" t="s">
        <v>87</v>
      </c>
      <c r="B109" s="161"/>
      <c r="C109" s="161"/>
      <c r="D109" s="161"/>
    </row>
    <row r="132" spans="1:38" ht="15.75" x14ac:dyDescent="0.25">
      <c r="A132" s="163" t="s">
        <v>379</v>
      </c>
      <c r="B132" s="163"/>
      <c r="C132" s="163"/>
      <c r="D132" s="163"/>
      <c r="E132" s="163"/>
      <c r="F132" s="163"/>
      <c r="G132" s="111"/>
      <c r="H132" s="111"/>
      <c r="I132" s="111"/>
      <c r="J132" s="111"/>
      <c r="K132" s="112"/>
      <c r="L132" s="111"/>
      <c r="M132" s="111"/>
      <c r="N132" s="111"/>
      <c r="O132" s="111"/>
      <c r="P132" s="169"/>
      <c r="Q132" s="169"/>
      <c r="R132" s="169"/>
      <c r="S132" s="169"/>
      <c r="T132" s="169"/>
      <c r="U132" s="169"/>
      <c r="V132" s="169"/>
      <c r="W132" s="113"/>
      <c r="X132" s="113"/>
      <c r="Y132" s="113"/>
      <c r="Z132" s="113"/>
      <c r="AA132" s="113"/>
    </row>
    <row r="133" spans="1:38" ht="15.75" x14ac:dyDescent="0.25">
      <c r="A133" s="156" t="s">
        <v>35</v>
      </c>
      <c r="B133" s="156"/>
      <c r="C133" s="156"/>
      <c r="D133" s="156"/>
      <c r="E133" s="156"/>
      <c r="F133" s="156"/>
      <c r="G133" s="31"/>
      <c r="H133" s="31"/>
      <c r="I133" s="31"/>
      <c r="J133" s="31"/>
      <c r="K133" s="157" t="s">
        <v>86</v>
      </c>
      <c r="L133" s="157"/>
      <c r="M133" s="31"/>
      <c r="N133" s="31"/>
      <c r="O133" s="31"/>
      <c r="P133" s="156"/>
      <c r="Q133" s="156"/>
      <c r="R133" s="156"/>
      <c r="S133" s="156"/>
      <c r="T133" s="156"/>
      <c r="U133" s="156"/>
      <c r="V133" s="156"/>
      <c r="W133" s="11"/>
      <c r="X133" s="11"/>
      <c r="Y133" s="11"/>
      <c r="Z133" s="11"/>
      <c r="AA133" s="11"/>
    </row>
    <row r="135" spans="1:38" ht="18.75" x14ac:dyDescent="0.25">
      <c r="A135" s="167" t="s">
        <v>399</v>
      </c>
      <c r="B135" s="167"/>
      <c r="C135" s="167"/>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38"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38" x14ac:dyDescent="0.25">
      <c r="A137" s="14" t="s">
        <v>84</v>
      </c>
      <c r="B137" s="15" t="s">
        <v>83</v>
      </c>
      <c r="C137" s="87" t="s">
        <v>394</v>
      </c>
      <c r="D137" s="87" t="s">
        <v>393</v>
      </c>
      <c r="E137" s="87" t="s">
        <v>392</v>
      </c>
      <c r="F137" s="87" t="s">
        <v>391</v>
      </c>
      <c r="G137" s="87" t="s">
        <v>390</v>
      </c>
      <c r="H137" s="87" t="s">
        <v>389</v>
      </c>
      <c r="I137" s="87" t="s">
        <v>388</v>
      </c>
      <c r="J137" s="87" t="s">
        <v>387</v>
      </c>
      <c r="K137" s="87" t="s">
        <v>386</v>
      </c>
      <c r="L137" s="87" t="s">
        <v>385</v>
      </c>
      <c r="M137" s="87" t="s">
        <v>384</v>
      </c>
      <c r="N137" s="32" t="s">
        <v>45</v>
      </c>
      <c r="O137" s="32" t="s">
        <v>46</v>
      </c>
      <c r="P137" s="32" t="s">
        <v>47</v>
      </c>
      <c r="Q137" s="32" t="s">
        <v>48</v>
      </c>
      <c r="R137" s="32" t="s">
        <v>49</v>
      </c>
      <c r="S137" s="32" t="s">
        <v>50</v>
      </c>
      <c r="T137" s="32" t="s">
        <v>51</v>
      </c>
      <c r="U137" s="32" t="s">
        <v>52</v>
      </c>
      <c r="V137" s="32" t="s">
        <v>53</v>
      </c>
      <c r="W137" s="32" t="s">
        <v>54</v>
      </c>
      <c r="X137" s="32" t="s">
        <v>55</v>
      </c>
      <c r="Y137" s="32" t="s">
        <v>56</v>
      </c>
      <c r="Z137" s="32" t="s">
        <v>57</v>
      </c>
      <c r="AA137" s="32" t="s">
        <v>58</v>
      </c>
      <c r="AB137" s="32" t="s">
        <v>59</v>
      </c>
      <c r="AC137" s="32" t="s">
        <v>60</v>
      </c>
      <c r="AD137" s="32" t="s">
        <v>61</v>
      </c>
      <c r="AE137" s="32" t="s">
        <v>62</v>
      </c>
      <c r="AF137" s="32" t="s">
        <v>63</v>
      </c>
      <c r="AG137" s="32" t="s">
        <v>64</v>
      </c>
      <c r="AH137" s="32" t="s">
        <v>65</v>
      </c>
      <c r="AI137" s="32" t="s">
        <v>66</v>
      </c>
      <c r="AJ137" s="32" t="s">
        <v>67</v>
      </c>
      <c r="AK137" s="32" t="s">
        <v>68</v>
      </c>
      <c r="AL137" s="33" t="s">
        <v>69</v>
      </c>
    </row>
    <row r="138" spans="1:38" x14ac:dyDescent="0.25">
      <c r="A138" s="18">
        <v>1</v>
      </c>
      <c r="B138" s="26" t="s">
        <v>370</v>
      </c>
      <c r="C138" s="84">
        <v>165</v>
      </c>
      <c r="D138" s="89">
        <v>-235</v>
      </c>
      <c r="E138" s="89">
        <v>175</v>
      </c>
      <c r="F138" s="89">
        <v>560</v>
      </c>
      <c r="G138" s="89">
        <v>369</v>
      </c>
      <c r="H138" s="89">
        <v>253</v>
      </c>
      <c r="I138" s="89">
        <v>198</v>
      </c>
      <c r="J138" s="89">
        <v>175</v>
      </c>
      <c r="K138" s="89">
        <v>-75</v>
      </c>
      <c r="L138" s="89">
        <v>27</v>
      </c>
      <c r="M138" s="89">
        <v>23</v>
      </c>
      <c r="N138" s="88">
        <v>52.263721466064453</v>
      </c>
      <c r="O138" s="88">
        <v>52.197566986083984</v>
      </c>
      <c r="P138" s="88">
        <v>51.996013641357422</v>
      </c>
      <c r="Q138" s="88">
        <v>51.521923065185547</v>
      </c>
      <c r="R138" s="88">
        <v>51.652660369873047</v>
      </c>
      <c r="S138" s="88">
        <v>53.754398345947266</v>
      </c>
      <c r="T138" s="88">
        <v>56.724071502685547</v>
      </c>
      <c r="U138" s="89">
        <v>58.769378662109375</v>
      </c>
      <c r="V138" s="89">
        <v>57.664314270019531</v>
      </c>
      <c r="W138" s="89">
        <v>58.687568664550781</v>
      </c>
      <c r="X138" s="89">
        <v>57.760410308837891</v>
      </c>
      <c r="Y138" s="89">
        <v>57.017768859863281</v>
      </c>
      <c r="Z138" s="89">
        <v>57.226425170898438</v>
      </c>
      <c r="AA138" s="89">
        <v>56.887882232666016</v>
      </c>
      <c r="AB138" s="89">
        <v>57.120567321777344</v>
      </c>
      <c r="AC138" s="89">
        <v>57.202762603759766</v>
      </c>
      <c r="AD138" s="89">
        <v>55.841625213623047</v>
      </c>
      <c r="AE138" s="89">
        <v>56.248008728027344</v>
      </c>
      <c r="AF138" s="89">
        <v>56.388332366943359</v>
      </c>
      <c r="AG138" s="89">
        <v>55.353866577148438</v>
      </c>
      <c r="AH138" s="89">
        <v>55.047084808349609</v>
      </c>
      <c r="AI138" s="89">
        <v>55.457832336425781</v>
      </c>
      <c r="AJ138" s="89">
        <v>54.410663604736328</v>
      </c>
      <c r="AK138" s="89">
        <v>54.528549194335938</v>
      </c>
      <c r="AL138" s="90">
        <v>54.644279479980469</v>
      </c>
    </row>
    <row r="139" spans="1:38" x14ac:dyDescent="0.25">
      <c r="A139" s="19">
        <v>2</v>
      </c>
      <c r="B139" s="16" t="s">
        <v>371</v>
      </c>
      <c r="C139" s="85">
        <v>160</v>
      </c>
      <c r="D139" s="92">
        <v>251</v>
      </c>
      <c r="E139" s="92">
        <v>417</v>
      </c>
      <c r="F139" s="92">
        <v>177</v>
      </c>
      <c r="G139" s="92">
        <v>222</v>
      </c>
      <c r="H139" s="92">
        <v>434</v>
      </c>
      <c r="I139" s="92">
        <v>309</v>
      </c>
      <c r="J139" s="92">
        <v>74</v>
      </c>
      <c r="K139" s="92">
        <v>124</v>
      </c>
      <c r="L139" s="92">
        <v>84</v>
      </c>
      <c r="M139" s="92">
        <v>26</v>
      </c>
      <c r="N139" s="91">
        <v>116.67715454101562</v>
      </c>
      <c r="O139" s="91">
        <v>115.91297149658203</v>
      </c>
      <c r="P139" s="91">
        <v>117.26480102539062</v>
      </c>
      <c r="Q139" s="91">
        <v>115.93296051025391</v>
      </c>
      <c r="R139" s="91">
        <v>117.05937194824219</v>
      </c>
      <c r="S139" s="91">
        <v>116.99871063232422</v>
      </c>
      <c r="T139" s="91">
        <v>119.45024871826172</v>
      </c>
      <c r="U139" s="92">
        <v>122.61531066894531</v>
      </c>
      <c r="V139" s="92">
        <v>122.24349212646484</v>
      </c>
      <c r="W139" s="92">
        <v>121.95378875732422</v>
      </c>
      <c r="X139" s="92">
        <v>121.75462341308594</v>
      </c>
      <c r="Y139" s="92">
        <v>121.10542297363281</v>
      </c>
      <c r="Z139" s="92">
        <v>122.13508605957031</v>
      </c>
      <c r="AA139" s="92">
        <v>120.89514923095703</v>
      </c>
      <c r="AB139" s="92">
        <v>120.61806488037109</v>
      </c>
      <c r="AC139" s="92">
        <v>120.21317291259766</v>
      </c>
      <c r="AD139" s="92">
        <v>119.63006591796875</v>
      </c>
      <c r="AE139" s="92">
        <v>118.47493743896484</v>
      </c>
      <c r="AF139" s="92">
        <v>119.49658966064453</v>
      </c>
      <c r="AG139" s="92">
        <v>117.46864318847656</v>
      </c>
      <c r="AH139" s="92">
        <v>117.49791717529297</v>
      </c>
      <c r="AI139" s="92">
        <v>117.55673217773438</v>
      </c>
      <c r="AJ139" s="92">
        <v>116.03099060058594</v>
      </c>
      <c r="AK139" s="92">
        <v>115.52681732177734</v>
      </c>
      <c r="AL139" s="93">
        <v>115.80544281005859</v>
      </c>
    </row>
    <row r="140" spans="1:38" x14ac:dyDescent="0.25">
      <c r="A140" s="19">
        <v>3</v>
      </c>
      <c r="B140" s="16" t="s">
        <v>372</v>
      </c>
      <c r="C140" s="85">
        <v>143</v>
      </c>
      <c r="D140" s="92">
        <v>300</v>
      </c>
      <c r="E140" s="92">
        <v>129</v>
      </c>
      <c r="F140" s="92">
        <v>176</v>
      </c>
      <c r="G140" s="92">
        <v>242</v>
      </c>
      <c r="H140" s="92">
        <v>448</v>
      </c>
      <c r="I140" s="92">
        <v>103</v>
      </c>
      <c r="J140" s="92">
        <v>241</v>
      </c>
      <c r="K140" s="92">
        <v>-9</v>
      </c>
      <c r="L140" s="92">
        <v>72</v>
      </c>
      <c r="M140" s="92">
        <v>-68</v>
      </c>
      <c r="N140" s="91">
        <v>60.85943603515625</v>
      </c>
      <c r="O140" s="91">
        <v>59.194301605224609</v>
      </c>
      <c r="P140" s="91">
        <v>59.170166015625</v>
      </c>
      <c r="Q140" s="91">
        <v>59.509941101074219</v>
      </c>
      <c r="R140" s="91">
        <v>59.132919311523438</v>
      </c>
      <c r="S140" s="91">
        <v>60.222736358642578</v>
      </c>
      <c r="T140" s="91">
        <v>63.984416961669922</v>
      </c>
      <c r="U140" s="92">
        <v>64.630149841308594</v>
      </c>
      <c r="V140" s="92">
        <v>64.585670471191406</v>
      </c>
      <c r="W140" s="92">
        <v>64.724700927734375</v>
      </c>
      <c r="X140" s="92">
        <v>65.260467529296875</v>
      </c>
      <c r="Y140" s="92">
        <v>64.13397216796875</v>
      </c>
      <c r="Z140" s="92">
        <v>64.741912841796875</v>
      </c>
      <c r="AA140" s="92">
        <v>64.699440002441406</v>
      </c>
      <c r="AB140" s="92">
        <v>64.285713195800781</v>
      </c>
      <c r="AC140" s="92">
        <v>63.520854949951172</v>
      </c>
      <c r="AD140" s="92">
        <v>63.009765625</v>
      </c>
      <c r="AE140" s="92">
        <v>62.684856414794922</v>
      </c>
      <c r="AF140" s="92">
        <v>62.862529754638672</v>
      </c>
      <c r="AG140" s="92">
        <v>61.913593292236328</v>
      </c>
      <c r="AH140" s="92">
        <v>62.725578308105469</v>
      </c>
      <c r="AI140" s="92">
        <v>62.143146514892578</v>
      </c>
      <c r="AJ140" s="92">
        <v>61.103481292724609</v>
      </c>
      <c r="AK140" s="92">
        <v>60.210666656494141</v>
      </c>
      <c r="AL140" s="93">
        <v>60.202423095703125</v>
      </c>
    </row>
    <row r="141" spans="1:38" x14ac:dyDescent="0.25">
      <c r="A141" s="19">
        <v>4</v>
      </c>
      <c r="B141" s="16" t="s">
        <v>373</v>
      </c>
      <c r="C141" s="85">
        <v>-119</v>
      </c>
      <c r="D141" s="92">
        <v>49</v>
      </c>
      <c r="E141" s="92">
        <v>38</v>
      </c>
      <c r="F141" s="92">
        <v>-23</v>
      </c>
      <c r="G141" s="92">
        <v>-57</v>
      </c>
      <c r="H141" s="92">
        <v>-80</v>
      </c>
      <c r="I141" s="92">
        <v>-18</v>
      </c>
      <c r="J141" s="92">
        <v>-165</v>
      </c>
      <c r="K141" s="92">
        <v>-57</v>
      </c>
      <c r="L141" s="92">
        <v>83</v>
      </c>
      <c r="M141" s="92">
        <v>27</v>
      </c>
      <c r="N141" s="92">
        <v>-30.837394714355469</v>
      </c>
      <c r="O141" s="92">
        <v>-31.288185119628906</v>
      </c>
      <c r="P141" s="92">
        <v>-31.758369445800781</v>
      </c>
      <c r="Q141" s="92">
        <v>-30.079792022705078</v>
      </c>
      <c r="R141" s="92">
        <v>-31.272520065307617</v>
      </c>
      <c r="S141" s="92">
        <v>-30.710180282592773</v>
      </c>
      <c r="T141" s="92">
        <v>-25.763151168823242</v>
      </c>
      <c r="U141" s="92">
        <v>-24.246999740600586</v>
      </c>
      <c r="V141" s="92">
        <v>-25.175861358642578</v>
      </c>
      <c r="W141" s="92">
        <v>-24.951066970825195</v>
      </c>
      <c r="X141" s="92">
        <v>-24.802761077880859</v>
      </c>
      <c r="Y141" s="92">
        <v>-25.226222991943359</v>
      </c>
      <c r="Z141" s="92">
        <v>-24.43297004699707</v>
      </c>
      <c r="AA141" s="92">
        <v>-25.273996353149414</v>
      </c>
      <c r="AB141" s="92">
        <v>-24.080095291137695</v>
      </c>
      <c r="AC141" s="92">
        <v>-24.886297225952148</v>
      </c>
      <c r="AD141" s="92">
        <v>-26.397815704345703</v>
      </c>
      <c r="AE141" s="92">
        <v>-25.956050872802734</v>
      </c>
      <c r="AF141" s="92">
        <v>-26.337862014770508</v>
      </c>
      <c r="AG141" s="92">
        <v>-27.464130401611328</v>
      </c>
      <c r="AH141" s="92">
        <v>-27.711578369140625</v>
      </c>
      <c r="AI141" s="92">
        <v>-27.341615676879883</v>
      </c>
      <c r="AJ141" s="92">
        <v>-29.364683151245117</v>
      </c>
      <c r="AK141" s="92">
        <v>-28.794719696044922</v>
      </c>
      <c r="AL141" s="93">
        <v>-29.159952163696289</v>
      </c>
    </row>
    <row r="142" spans="1:38" x14ac:dyDescent="0.25">
      <c r="A142" s="19">
        <v>5</v>
      </c>
      <c r="B142" s="16" t="s">
        <v>374</v>
      </c>
      <c r="C142" s="85">
        <v>2</v>
      </c>
      <c r="D142" s="92">
        <v>76</v>
      </c>
      <c r="E142" s="92">
        <v>14</v>
      </c>
      <c r="F142" s="92">
        <v>98</v>
      </c>
      <c r="G142" s="92">
        <v>109</v>
      </c>
      <c r="H142" s="92">
        <v>28</v>
      </c>
      <c r="I142" s="92">
        <v>49</v>
      </c>
      <c r="J142" s="92">
        <v>-145</v>
      </c>
      <c r="K142" s="92">
        <v>-107</v>
      </c>
      <c r="L142" s="92">
        <v>-62</v>
      </c>
      <c r="M142" s="92">
        <v>-110</v>
      </c>
      <c r="N142" s="92">
        <v>-83.07891845703125</v>
      </c>
      <c r="O142" s="92">
        <v>-83.711326599121094</v>
      </c>
      <c r="P142" s="92">
        <v>-83.043983459472656</v>
      </c>
      <c r="Q142" s="92">
        <v>-83.050392150878906</v>
      </c>
      <c r="R142" s="92">
        <v>-82.916007995605469</v>
      </c>
      <c r="S142" s="92">
        <v>-82.580924987792969</v>
      </c>
      <c r="T142" s="92">
        <v>-79.473030090332031</v>
      </c>
      <c r="U142" s="92">
        <v>-76.9581298828125</v>
      </c>
      <c r="V142" s="92">
        <v>-75.984916687011719</v>
      </c>
      <c r="W142" s="92">
        <v>-76.0606689453125</v>
      </c>
      <c r="X142" s="92">
        <v>-77.234100341796875</v>
      </c>
      <c r="Y142" s="92">
        <v>-77.501106262207031</v>
      </c>
      <c r="Z142" s="92">
        <v>-77.520683288574219</v>
      </c>
      <c r="AA142" s="92">
        <v>-79.020301818847656</v>
      </c>
      <c r="AB142" s="92">
        <v>-78.674041748046875</v>
      </c>
      <c r="AC142" s="92">
        <v>-78.263015747070312</v>
      </c>
      <c r="AD142" s="92">
        <v>-79.245887756347656</v>
      </c>
      <c r="AE142" s="92">
        <v>-79.494163513183594</v>
      </c>
      <c r="AF142" s="92">
        <v>-79.861839294433594</v>
      </c>
      <c r="AG142" s="92">
        <v>-80.3189697265625</v>
      </c>
      <c r="AH142" s="92">
        <v>-79.63153076171875</v>
      </c>
      <c r="AI142" s="92">
        <v>-81.017448425292969</v>
      </c>
      <c r="AJ142" s="92">
        <v>-81.394889831542969</v>
      </c>
      <c r="AK142" s="92">
        <v>-80.149345397949219</v>
      </c>
      <c r="AL142" s="93">
        <v>-81.300445556640625</v>
      </c>
    </row>
    <row r="143" spans="1:38" x14ac:dyDescent="0.25">
      <c r="A143" s="19">
        <v>6</v>
      </c>
      <c r="B143" s="16" t="s">
        <v>375</v>
      </c>
      <c r="C143" s="85">
        <v>-180</v>
      </c>
      <c r="D143" s="92">
        <v>-158</v>
      </c>
      <c r="E143" s="92">
        <v>-54</v>
      </c>
      <c r="F143" s="92">
        <v>3</v>
      </c>
      <c r="G143" s="92">
        <v>138</v>
      </c>
      <c r="H143" s="92">
        <v>-3</v>
      </c>
      <c r="I143" s="92">
        <v>21</v>
      </c>
      <c r="J143" s="92">
        <v>-23</v>
      </c>
      <c r="K143" s="92">
        <v>62</v>
      </c>
      <c r="L143" s="92">
        <v>-18</v>
      </c>
      <c r="M143" s="92">
        <v>-82</v>
      </c>
      <c r="N143" s="92">
        <v>-8.1610431671142578</v>
      </c>
      <c r="O143" s="92">
        <v>-8.9490032196044922</v>
      </c>
      <c r="P143" s="92">
        <v>-10.087209701538086</v>
      </c>
      <c r="Q143" s="92">
        <v>-9.863673210144043</v>
      </c>
      <c r="R143" s="92">
        <v>-8.8053007125854492</v>
      </c>
      <c r="S143" s="92">
        <v>-8.3226242065429687</v>
      </c>
      <c r="T143" s="92">
        <v>-5.1847124099731445</v>
      </c>
      <c r="U143" s="92">
        <v>-4.2951064109802246</v>
      </c>
      <c r="V143" s="92">
        <v>-3.9071462154388428</v>
      </c>
      <c r="W143" s="92">
        <v>-4.3159642219543457</v>
      </c>
      <c r="X143" s="92">
        <v>-3.3566074371337891</v>
      </c>
      <c r="Y143" s="92">
        <v>-3.5001616477966309</v>
      </c>
      <c r="Z143" s="92">
        <v>-4.3014230728149414</v>
      </c>
      <c r="AA143" s="92">
        <v>-4.4010248184204102</v>
      </c>
      <c r="AB143" s="92">
        <v>-4.1791286468505859</v>
      </c>
      <c r="AC143" s="92">
        <v>-4.2122383117675781</v>
      </c>
      <c r="AD143" s="92">
        <v>-4.9370193481445313</v>
      </c>
      <c r="AE143" s="92">
        <v>-5.3327174186706543</v>
      </c>
      <c r="AF143" s="92">
        <v>-5.0448265075683594</v>
      </c>
      <c r="AG143" s="92">
        <v>-6.1475772857666016</v>
      </c>
      <c r="AH143" s="92">
        <v>-6.0070123672485352</v>
      </c>
      <c r="AI143" s="92">
        <v>-6.2428784370422363</v>
      </c>
      <c r="AJ143" s="92">
        <v>-7.4386272430419922</v>
      </c>
      <c r="AK143" s="92">
        <v>-8.2935647964477539</v>
      </c>
      <c r="AL143" s="93">
        <v>-8.2817897796630859</v>
      </c>
    </row>
    <row r="144" spans="1:38" x14ac:dyDescent="0.25">
      <c r="A144" s="19">
        <v>7</v>
      </c>
      <c r="B144" s="16" t="s">
        <v>376</v>
      </c>
      <c r="C144" s="85">
        <v>213</v>
      </c>
      <c r="D144" s="92">
        <v>-205</v>
      </c>
      <c r="E144" s="92">
        <v>-88</v>
      </c>
      <c r="F144" s="92">
        <v>-319</v>
      </c>
      <c r="G144" s="92">
        <v>-14</v>
      </c>
      <c r="H144" s="92">
        <v>-210</v>
      </c>
      <c r="I144" s="92">
        <v>-104</v>
      </c>
      <c r="J144" s="92">
        <v>-115</v>
      </c>
      <c r="K144" s="92">
        <v>25</v>
      </c>
      <c r="L144" s="92">
        <v>-116</v>
      </c>
      <c r="M144" s="92">
        <v>-6</v>
      </c>
      <c r="N144" s="92">
        <v>-70.965805053710938</v>
      </c>
      <c r="O144" s="92">
        <v>-72.236763000488281</v>
      </c>
      <c r="P144" s="92">
        <v>-73.658042907714844</v>
      </c>
      <c r="Q144" s="92">
        <v>-70.55328369140625</v>
      </c>
      <c r="R144" s="92">
        <v>-70.523452758789063</v>
      </c>
      <c r="S144" s="92">
        <v>-71.984397888183594</v>
      </c>
      <c r="T144" s="92">
        <v>-66.9927978515625</v>
      </c>
      <c r="U144" s="92">
        <v>-64.339424133300781</v>
      </c>
      <c r="V144" s="92">
        <v>-65.385139465332031</v>
      </c>
      <c r="W144" s="92">
        <v>-65.358657836914062</v>
      </c>
      <c r="X144" s="92">
        <v>-64.725700378417969</v>
      </c>
      <c r="Y144" s="92">
        <v>-64.932319641113281</v>
      </c>
      <c r="Z144" s="92">
        <v>-65.412986755371094</v>
      </c>
      <c r="AA144" s="92">
        <v>-65.681610107421875</v>
      </c>
      <c r="AB144" s="92">
        <v>-65.953521728515625</v>
      </c>
      <c r="AC144" s="92">
        <v>-64.680801391601562</v>
      </c>
      <c r="AD144" s="92">
        <v>-67.100563049316406</v>
      </c>
      <c r="AE144" s="92">
        <v>-66.496574401855469</v>
      </c>
      <c r="AF144" s="92">
        <v>-66.200965881347656</v>
      </c>
      <c r="AG144" s="92">
        <v>-67.531951904296875</v>
      </c>
      <c r="AH144" s="92">
        <v>-67.151565551757812</v>
      </c>
      <c r="AI144" s="92">
        <v>-67.058502197265625</v>
      </c>
      <c r="AJ144" s="92">
        <v>-67.848503112792969</v>
      </c>
      <c r="AK144" s="92">
        <v>-68.1669921875</v>
      </c>
      <c r="AL144" s="93">
        <v>-68.308952331542969</v>
      </c>
    </row>
    <row r="145" spans="1:38" x14ac:dyDescent="0.25">
      <c r="A145" s="19">
        <v>8</v>
      </c>
      <c r="B145" s="16" t="s">
        <v>377</v>
      </c>
      <c r="C145" s="85">
        <v>247</v>
      </c>
      <c r="D145" s="92">
        <v>266</v>
      </c>
      <c r="E145" s="92">
        <v>122</v>
      </c>
      <c r="F145" s="92">
        <v>-22</v>
      </c>
      <c r="G145" s="92">
        <v>-23</v>
      </c>
      <c r="H145" s="92">
        <v>-8</v>
      </c>
      <c r="I145" s="92">
        <v>-197</v>
      </c>
      <c r="J145" s="92">
        <v>-81</v>
      </c>
      <c r="K145" s="92">
        <v>-151</v>
      </c>
      <c r="L145" s="92">
        <v>-10</v>
      </c>
      <c r="M145" s="92">
        <v>-54</v>
      </c>
      <c r="N145" s="92">
        <v>-111.21803283691406</v>
      </c>
      <c r="O145" s="92">
        <v>-111.46151733398437</v>
      </c>
      <c r="P145" s="92">
        <v>-111.00942993164062</v>
      </c>
      <c r="Q145" s="92">
        <v>-111.26705169677734</v>
      </c>
      <c r="R145" s="92">
        <v>-110.1563720703125</v>
      </c>
      <c r="S145" s="92">
        <v>-110.39133453369141</v>
      </c>
      <c r="T145" s="92">
        <v>-104.50469970703125</v>
      </c>
      <c r="U145" s="92">
        <v>-102.77214050292969</v>
      </c>
      <c r="V145" s="92">
        <v>-103.48976135253906</v>
      </c>
      <c r="W145" s="92">
        <v>-104.21092987060547</v>
      </c>
      <c r="X145" s="92">
        <v>-102.45938110351562</v>
      </c>
      <c r="Y145" s="92">
        <v>-103.89922332763672</v>
      </c>
      <c r="Z145" s="92">
        <v>-103.61221313476562</v>
      </c>
      <c r="AA145" s="92">
        <v>-104.71644592285156</v>
      </c>
      <c r="AB145" s="92">
        <v>-104.94207763671875</v>
      </c>
      <c r="AC145" s="92">
        <v>-104.03677368164062</v>
      </c>
      <c r="AD145" s="92">
        <v>-106.42330932617187</v>
      </c>
      <c r="AE145" s="92">
        <v>-106.15287780761719</v>
      </c>
      <c r="AF145" s="92">
        <v>-105.38885498046875</v>
      </c>
      <c r="AG145" s="92">
        <v>-107.15439605712891</v>
      </c>
      <c r="AH145" s="92">
        <v>-106.84016418457031</v>
      </c>
      <c r="AI145" s="92">
        <v>-106.18547058105469</v>
      </c>
      <c r="AJ145" s="92">
        <v>-107.52606201171875</v>
      </c>
      <c r="AK145" s="92">
        <v>-107.40309906005859</v>
      </c>
      <c r="AL145" s="93">
        <v>-108.34230804443359</v>
      </c>
    </row>
    <row r="146" spans="1:38" x14ac:dyDescent="0.25">
      <c r="A146" s="20">
        <v>9</v>
      </c>
      <c r="B146" s="17" t="s">
        <v>378</v>
      </c>
      <c r="C146" s="86">
        <v>206</v>
      </c>
      <c r="D146" s="94">
        <v>536</v>
      </c>
      <c r="E146" s="94">
        <v>469</v>
      </c>
      <c r="F146" s="94">
        <v>182</v>
      </c>
      <c r="G146" s="94">
        <v>368</v>
      </c>
      <c r="H146" s="94">
        <v>646</v>
      </c>
      <c r="I146" s="94">
        <v>645</v>
      </c>
      <c r="J146" s="94">
        <v>295</v>
      </c>
      <c r="K146" s="94">
        <v>444</v>
      </c>
      <c r="L146" s="94">
        <v>326</v>
      </c>
      <c r="M146" s="94">
        <v>284</v>
      </c>
      <c r="N146" s="94">
        <v>378.26138305664062</v>
      </c>
      <c r="O146" s="94">
        <v>376.92529296875</v>
      </c>
      <c r="P146" s="94">
        <v>378.06280517578125</v>
      </c>
      <c r="Q146" s="94">
        <v>378.88565063476562</v>
      </c>
      <c r="R146" s="94">
        <v>377.7572021484375</v>
      </c>
      <c r="S146" s="94">
        <v>378.6829833984375</v>
      </c>
      <c r="T146" s="94">
        <v>384.510986328125</v>
      </c>
      <c r="U146" s="94">
        <v>385.63128662109375</v>
      </c>
      <c r="V146" s="94">
        <v>386.0260009765625</v>
      </c>
      <c r="W146" s="94">
        <v>385.38717651367187</v>
      </c>
      <c r="X146" s="94">
        <v>386.736572265625</v>
      </c>
      <c r="Y146" s="94">
        <v>385.0455322265625</v>
      </c>
      <c r="Z146" s="94">
        <v>386.25680541992187</v>
      </c>
      <c r="AA146" s="94">
        <v>385.68429565429687</v>
      </c>
      <c r="AB146" s="94">
        <v>385.17446899414062</v>
      </c>
      <c r="AC146" s="94">
        <v>384.70974731445312</v>
      </c>
      <c r="AD146" s="94">
        <v>384.69534301757812</v>
      </c>
      <c r="AE146" s="94">
        <v>383.5665283203125</v>
      </c>
      <c r="AF146" s="94">
        <v>384.1053466796875</v>
      </c>
      <c r="AG146" s="94">
        <v>382.41973876953125</v>
      </c>
      <c r="AH146" s="94">
        <v>382.79925537109375</v>
      </c>
      <c r="AI146" s="94">
        <v>383.16253662109375</v>
      </c>
      <c r="AJ146" s="94">
        <v>382.19992065429687</v>
      </c>
      <c r="AK146" s="94">
        <v>382.23992919921875</v>
      </c>
      <c r="AL146" s="95">
        <v>381.98043823242187</v>
      </c>
    </row>
    <row r="147" spans="1:38" x14ac:dyDescent="0.25">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spans="1:38" x14ac:dyDescent="0.25">
      <c r="A148" s="82"/>
      <c r="B148" s="10" t="s">
        <v>85</v>
      </c>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spans="1:38" x14ac:dyDescent="0.25">
      <c r="A149" s="22" t="s">
        <v>84</v>
      </c>
      <c r="B149" s="15" t="s">
        <v>83</v>
      </c>
      <c r="C149" s="102" t="s">
        <v>394</v>
      </c>
      <c r="D149" s="87" t="s">
        <v>393</v>
      </c>
      <c r="E149" s="87" t="s">
        <v>392</v>
      </c>
      <c r="F149" s="87" t="s">
        <v>391</v>
      </c>
      <c r="G149" s="87" t="s">
        <v>390</v>
      </c>
      <c r="H149" s="87" t="s">
        <v>389</v>
      </c>
      <c r="I149" s="87" t="s">
        <v>388</v>
      </c>
      <c r="J149" s="87" t="s">
        <v>387</v>
      </c>
      <c r="K149" s="87" t="s">
        <v>386</v>
      </c>
      <c r="L149" s="87" t="s">
        <v>385</v>
      </c>
      <c r="M149" s="87" t="s">
        <v>384</v>
      </c>
      <c r="N149" s="46" t="s">
        <v>45</v>
      </c>
      <c r="O149" s="46" t="s">
        <v>46</v>
      </c>
      <c r="P149" s="46" t="s">
        <v>47</v>
      </c>
      <c r="Q149" s="46" t="s">
        <v>48</v>
      </c>
      <c r="R149" s="46" t="s">
        <v>49</v>
      </c>
      <c r="S149" s="46" t="s">
        <v>50</v>
      </c>
      <c r="T149" s="46" t="s">
        <v>51</v>
      </c>
      <c r="U149" s="46" t="s">
        <v>52</v>
      </c>
      <c r="V149" s="46" t="s">
        <v>53</v>
      </c>
      <c r="W149" s="46" t="s">
        <v>54</v>
      </c>
      <c r="X149" s="46" t="s">
        <v>55</v>
      </c>
      <c r="Y149" s="46" t="s">
        <v>56</v>
      </c>
      <c r="Z149" s="46" t="s">
        <v>57</v>
      </c>
      <c r="AA149" s="46" t="s">
        <v>58</v>
      </c>
      <c r="AB149" s="46" t="s">
        <v>59</v>
      </c>
      <c r="AC149" s="46" t="s">
        <v>60</v>
      </c>
      <c r="AD149" s="46" t="s">
        <v>61</v>
      </c>
      <c r="AE149" s="46" t="s">
        <v>62</v>
      </c>
      <c r="AF149" s="46" t="s">
        <v>63</v>
      </c>
      <c r="AG149" s="46" t="s">
        <v>64</v>
      </c>
      <c r="AH149" s="46" t="s">
        <v>65</v>
      </c>
      <c r="AI149" s="46" t="s">
        <v>66</v>
      </c>
      <c r="AJ149" s="46" t="s">
        <v>67</v>
      </c>
      <c r="AK149" s="46" t="s">
        <v>68</v>
      </c>
      <c r="AL149" s="47" t="s">
        <v>69</v>
      </c>
    </row>
    <row r="150" spans="1:38" x14ac:dyDescent="0.25">
      <c r="A150" s="29">
        <v>1</v>
      </c>
      <c r="B150" s="101" t="str">
        <f>VLOOKUP($A$150,$A$138:$AL$146,2)</f>
        <v>Armadale and Blackridge</v>
      </c>
      <c r="C150" s="96">
        <f>VLOOKUP($A$150,$A$138:$AL$146,3)</f>
        <v>165</v>
      </c>
      <c r="D150" s="97">
        <f>VLOOKUP($A$150,$A$138:$AL$146,4)</f>
        <v>-235</v>
      </c>
      <c r="E150" s="97">
        <f>VLOOKUP($A$150,$A$138:$AL$146,5)</f>
        <v>175</v>
      </c>
      <c r="F150" s="97">
        <f>VLOOKUP($A$150,$A$138:$AL$146,6)</f>
        <v>560</v>
      </c>
      <c r="G150" s="97">
        <f>VLOOKUP($A$150,$A$138:$AL$146,7)</f>
        <v>369</v>
      </c>
      <c r="H150" s="97">
        <f>VLOOKUP($A$150,$A$138:$AL$146,8)</f>
        <v>253</v>
      </c>
      <c r="I150" s="97">
        <f>VLOOKUP($A$150,$A$138:$AL$146,9)</f>
        <v>198</v>
      </c>
      <c r="J150" s="97">
        <f>VLOOKUP($A$150,$A$138:$AL$146,10)</f>
        <v>175</v>
      </c>
      <c r="K150" s="97">
        <f>VLOOKUP($A$150,$A$138:$AL$146,11)</f>
        <v>-75</v>
      </c>
      <c r="L150" s="97">
        <f>VLOOKUP($A$150,$A$138:$AL$146,12)</f>
        <v>27</v>
      </c>
      <c r="M150" s="97">
        <f>VLOOKUP($A$150,$A$138:$AL$146,13)</f>
        <v>23</v>
      </c>
      <c r="N150" s="97">
        <f>VLOOKUP($A$150,$A$138:$AL$146,14)</f>
        <v>52.263721466064453</v>
      </c>
      <c r="O150" s="97">
        <f>VLOOKUP($A$150,$A$138:$AL$146,15)</f>
        <v>52.197566986083984</v>
      </c>
      <c r="P150" s="97">
        <f>VLOOKUP($A$150,$A$138:$AL$146,16)</f>
        <v>51.996013641357422</v>
      </c>
      <c r="Q150" s="97">
        <f>VLOOKUP($A$150,$A$138:$AL$146,17)</f>
        <v>51.521923065185547</v>
      </c>
      <c r="R150" s="97">
        <f>VLOOKUP($A$150,$A$138:$AL$146,18)</f>
        <v>51.652660369873047</v>
      </c>
      <c r="S150" s="97">
        <f>VLOOKUP($A$150,$A$138:$AL$146,19)</f>
        <v>53.754398345947266</v>
      </c>
      <c r="T150" s="97">
        <f>VLOOKUP($A$150,$A$138:$AL$146,20)</f>
        <v>56.724071502685547</v>
      </c>
      <c r="U150" s="97">
        <f>VLOOKUP($A$150,$A$138:$AL$146,21)</f>
        <v>58.769378662109375</v>
      </c>
      <c r="V150" s="97">
        <f>VLOOKUP($A$150,$A$138:$AL$146,22)</f>
        <v>57.664314270019531</v>
      </c>
      <c r="W150" s="97">
        <f>VLOOKUP($A$150,$A$138:$AL$146,23)</f>
        <v>58.687568664550781</v>
      </c>
      <c r="X150" s="97">
        <f>VLOOKUP($A$150,$A$138:$AL$146,24)</f>
        <v>57.760410308837891</v>
      </c>
      <c r="Y150" s="97">
        <f>VLOOKUP($A$150,$A$138:$AL$146,25)</f>
        <v>57.017768859863281</v>
      </c>
      <c r="Z150" s="97">
        <f>VLOOKUP($A$150,$A$138:$AL$146,26)</f>
        <v>57.226425170898438</v>
      </c>
      <c r="AA150" s="97">
        <f>VLOOKUP($A$150,$A$138:$AL$146,27)</f>
        <v>56.887882232666016</v>
      </c>
      <c r="AB150" s="97">
        <f>VLOOKUP($A$150,$A$138:$AL$146,28)</f>
        <v>57.120567321777344</v>
      </c>
      <c r="AC150" s="97">
        <f>VLOOKUP($A$150,$A$138:$AL$146,29)</f>
        <v>57.202762603759766</v>
      </c>
      <c r="AD150" s="97">
        <f>VLOOKUP($A$150,$A$138:$AL$146,30)</f>
        <v>55.841625213623047</v>
      </c>
      <c r="AE150" s="97">
        <f>VLOOKUP($A$150,$A$138:$AL$146,31)</f>
        <v>56.248008728027344</v>
      </c>
      <c r="AF150" s="97">
        <f>VLOOKUP($A$150,$A$138:$AL$146,32)</f>
        <v>56.388332366943359</v>
      </c>
      <c r="AG150" s="97">
        <f>VLOOKUP($A$150,$A$138:$AL$146,33)</f>
        <v>55.353866577148438</v>
      </c>
      <c r="AH150" s="97">
        <f>VLOOKUP($A$150,$A$138:$AL$146,34)</f>
        <v>55.047084808349609</v>
      </c>
      <c r="AI150" s="97">
        <f>VLOOKUP($A$150,$A$138:$AL$146,35)</f>
        <v>55.457832336425781</v>
      </c>
      <c r="AJ150" s="97">
        <f>VLOOKUP($A$150,$A$138:$AL$146,36)</f>
        <v>54.410663604736328</v>
      </c>
      <c r="AK150" s="97">
        <f>VLOOKUP($A$150,$A$138:$AL$146,37)</f>
        <v>54.528549194335938</v>
      </c>
      <c r="AL150" s="98">
        <f>VLOOKUP($A$150,$A$138:$AL$146,38)</f>
        <v>54.644279479980469</v>
      </c>
    </row>
    <row r="151" spans="1:38" x14ac:dyDescent="0.25">
      <c r="A151" s="25"/>
      <c r="B151" s="25"/>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38" x14ac:dyDescent="0.25">
      <c r="A152" s="161" t="s">
        <v>87</v>
      </c>
      <c r="B152" s="161"/>
      <c r="C152" s="161"/>
      <c r="D152" s="161"/>
    </row>
    <row r="174" spans="1:16358" s="25" customFormat="1" ht="15.75" x14ac:dyDescent="0.25">
      <c r="A174" s="156"/>
      <c r="B174" s="156"/>
      <c r="C174" s="156"/>
      <c r="D174" s="156"/>
      <c r="E174" s="156"/>
      <c r="F174" s="156"/>
      <c r="G174" s="31"/>
      <c r="H174" s="31"/>
      <c r="I174" s="31"/>
      <c r="J174" s="31"/>
      <c r="K174" s="157" t="s">
        <v>86</v>
      </c>
      <c r="L174" s="157"/>
      <c r="M174" s="31"/>
      <c r="N174" s="31"/>
      <c r="O174" s="31"/>
      <c r="P174" s="156"/>
      <c r="Q174" s="156"/>
      <c r="R174" s="156"/>
      <c r="S174" s="156"/>
      <c r="T174" s="156"/>
      <c r="U174" s="156"/>
      <c r="V174" s="156"/>
      <c r="W174" s="11"/>
      <c r="X174" s="11"/>
      <c r="Y174" s="11"/>
      <c r="Z174" s="11"/>
      <c r="AA174" s="11"/>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row>
    <row r="175" spans="1:16358" s="25" customFormat="1" ht="15.75" x14ac:dyDescent="0.25">
      <c r="A175" s="140"/>
      <c r="B175" s="140"/>
      <c r="C175" s="140"/>
      <c r="D175" s="140"/>
      <c r="E175" s="140"/>
      <c r="F175" s="140"/>
      <c r="G175" s="125"/>
      <c r="H175" s="125"/>
      <c r="I175" s="125"/>
      <c r="J175" s="125"/>
      <c r="K175" s="139"/>
      <c r="L175" s="139"/>
      <c r="M175" s="125"/>
      <c r="N175" s="125"/>
      <c r="O175" s="125"/>
      <c r="P175" s="140"/>
      <c r="Q175" s="140"/>
      <c r="R175" s="140"/>
      <c r="S175" s="140"/>
      <c r="T175" s="140"/>
      <c r="U175" s="140"/>
      <c r="V175" s="140"/>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row>
    <row r="176" spans="1:16358" x14ac:dyDescent="0.25">
      <c r="A176" s="165" t="s">
        <v>435</v>
      </c>
      <c r="B176" s="165"/>
    </row>
    <row r="177" spans="1:10" s="114" customFormat="1" ht="11.25" x14ac:dyDescent="0.2">
      <c r="A177" s="164" t="s">
        <v>441</v>
      </c>
      <c r="B177" s="164"/>
      <c r="C177" s="164"/>
      <c r="D177" s="164"/>
      <c r="E177" s="164"/>
      <c r="F177" s="164"/>
      <c r="G177" s="164"/>
      <c r="H177" s="164"/>
    </row>
    <row r="178" spans="1:10" s="114" customFormat="1" ht="24.75" customHeight="1" x14ac:dyDescent="0.25">
      <c r="A178" s="158" t="s">
        <v>442</v>
      </c>
      <c r="B178" s="159"/>
      <c r="C178" s="159"/>
      <c r="D178" s="159"/>
      <c r="E178" s="159"/>
      <c r="F178" s="159"/>
      <c r="G178" s="159"/>
      <c r="H178" s="159"/>
      <c r="I178" s="159"/>
      <c r="J178" s="159"/>
    </row>
    <row r="179" spans="1:10" s="114" customFormat="1" x14ac:dyDescent="0.25">
      <c r="A179" s="118"/>
      <c r="B179" s="119"/>
      <c r="C179" s="119"/>
      <c r="D179" s="119"/>
      <c r="E179" s="119"/>
      <c r="F179" s="119"/>
      <c r="G179" s="119"/>
      <c r="H179" s="119"/>
      <c r="I179" s="119"/>
      <c r="J179" s="119"/>
    </row>
    <row r="180" spans="1:10" s="114" customFormat="1" ht="11.25" x14ac:dyDescent="0.2">
      <c r="A180" s="153" t="s">
        <v>5</v>
      </c>
      <c r="B180" s="153"/>
    </row>
  </sheetData>
  <mergeCells count="41">
    <mergeCell ref="A5:B5"/>
    <mergeCell ref="A176:B176"/>
    <mergeCell ref="A177:H177"/>
    <mergeCell ref="A180:B180"/>
    <mergeCell ref="A6:B6"/>
    <mergeCell ref="C6:G6"/>
    <mergeCell ref="A7:B7"/>
    <mergeCell ref="C7:G7"/>
    <mergeCell ref="A92:B92"/>
    <mergeCell ref="A109:D109"/>
    <mergeCell ref="A51:B51"/>
    <mergeCell ref="A68:D68"/>
    <mergeCell ref="A89:F89"/>
    <mergeCell ref="A152:D152"/>
    <mergeCell ref="A178:J178"/>
    <mergeCell ref="A10:B10"/>
    <mergeCell ref="A174:F174"/>
    <mergeCell ref="P89:V89"/>
    <mergeCell ref="A90:F90"/>
    <mergeCell ref="K90:L90"/>
    <mergeCell ref="P90:V90"/>
    <mergeCell ref="K174:L174"/>
    <mergeCell ref="P174:V174"/>
    <mergeCell ref="P132:V132"/>
    <mergeCell ref="A133:F133"/>
    <mergeCell ref="K133:L133"/>
    <mergeCell ref="P133:V133"/>
    <mergeCell ref="A135:C135"/>
    <mergeCell ref="A132:F132"/>
    <mergeCell ref="A27:D27"/>
    <mergeCell ref="A48:F48"/>
    <mergeCell ref="P48:V48"/>
    <mergeCell ref="A49:F49"/>
    <mergeCell ref="K49:L49"/>
    <mergeCell ref="P49:V49"/>
    <mergeCell ref="A1:F1"/>
    <mergeCell ref="P1:V1"/>
    <mergeCell ref="A3:F3"/>
    <mergeCell ref="K3:L3"/>
    <mergeCell ref="P3:V3"/>
    <mergeCell ref="A2:B2"/>
  </mergeCells>
  <hyperlinks>
    <hyperlink ref="K3" display="Back to contents page "/>
    <hyperlink ref="K3:L3" location="Contents!A1" display="Back to contents page "/>
    <hyperlink ref="K49" display="Back to contents page "/>
    <hyperlink ref="K49:L49" location="Contents!A1" display="Back to contents page "/>
    <hyperlink ref="K90" display="Back to contents page "/>
    <hyperlink ref="K90:L90" location="Contents!A1" display="Back to contents page "/>
    <hyperlink ref="K133" display="Back to contents page "/>
    <hyperlink ref="K133:L133" location="Contents!A1" display="Back to contents page "/>
    <hyperlink ref="K174" display="Back to contents page "/>
    <hyperlink ref="K174:L174" location="Contents!A1" display="Back to contents page "/>
    <hyperlink ref="A6:B6" location="'West Lothian'!A28" display="1. Total Fertility Rate (All persons)"/>
    <hyperlink ref="C6:G6" location="'West Lothian'!A69" display="2. Standardised Mortality Ratio (All Persons)"/>
    <hyperlink ref="A7:B7" location="'West Lothian'!A110" display="3. Life Expectancy (All Persons)"/>
    <hyperlink ref="C7:G7" location="'West Lothian'!A15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List Box 1">
              <controlPr defaultSize="0" autoLine="0" autoPict="0">
                <anchor moveWithCells="1">
                  <from>
                    <xdr:col>1</xdr:col>
                    <xdr:colOff>9525</xdr:colOff>
                    <xdr:row>27</xdr:row>
                    <xdr:rowOff>0</xdr:rowOff>
                  </from>
                  <to>
                    <xdr:col>2</xdr:col>
                    <xdr:colOff>9525</xdr:colOff>
                    <xdr:row>46</xdr:row>
                    <xdr:rowOff>0</xdr:rowOff>
                  </to>
                </anchor>
              </controlPr>
            </control>
          </mc:Choice>
        </mc:AlternateContent>
        <mc:AlternateContent xmlns:mc="http://schemas.openxmlformats.org/markup-compatibility/2006">
          <mc:Choice Requires="x14">
            <control shapeId="69634" r:id="rId5" name="List Box 2">
              <controlPr defaultSize="0" autoLine="0" autoPict="0">
                <anchor moveWithCells="1">
                  <from>
                    <xdr:col>1</xdr:col>
                    <xdr:colOff>38100</xdr:colOff>
                    <xdr:row>68</xdr:row>
                    <xdr:rowOff>19050</xdr:rowOff>
                  </from>
                  <to>
                    <xdr:col>2</xdr:col>
                    <xdr:colOff>9525</xdr:colOff>
                    <xdr:row>87</xdr:row>
                    <xdr:rowOff>0</xdr:rowOff>
                  </to>
                </anchor>
              </controlPr>
            </control>
          </mc:Choice>
        </mc:AlternateContent>
        <mc:AlternateContent xmlns:mc="http://schemas.openxmlformats.org/markup-compatibility/2006">
          <mc:Choice Requires="x14">
            <control shapeId="69635" r:id="rId6" name="List Box 3">
              <controlPr defaultSize="0" autoLine="0" autoPict="0">
                <anchor moveWithCells="1">
                  <from>
                    <xdr:col>1</xdr:col>
                    <xdr:colOff>38100</xdr:colOff>
                    <xdr:row>109</xdr:row>
                    <xdr:rowOff>57150</xdr:rowOff>
                  </from>
                  <to>
                    <xdr:col>2</xdr:col>
                    <xdr:colOff>28575</xdr:colOff>
                    <xdr:row>129</xdr:row>
                    <xdr:rowOff>104775</xdr:rowOff>
                  </to>
                </anchor>
              </controlPr>
            </control>
          </mc:Choice>
        </mc:AlternateContent>
        <mc:AlternateContent xmlns:mc="http://schemas.openxmlformats.org/markup-compatibility/2006">
          <mc:Choice Requires="x14">
            <control shapeId="69636" r:id="rId7" name="List Box 4">
              <controlPr defaultSize="0" autoLine="0" autoPict="0">
                <anchor moveWithCells="1">
                  <from>
                    <xdr:col>1</xdr:col>
                    <xdr:colOff>38100</xdr:colOff>
                    <xdr:row>152</xdr:row>
                    <xdr:rowOff>57150</xdr:rowOff>
                  </from>
                  <to>
                    <xdr:col>2</xdr:col>
                    <xdr:colOff>28575</xdr:colOff>
                    <xdr:row>172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XED220"/>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7</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s="25" customFormat="1"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88</v>
      </c>
      <c r="C13" s="48">
        <v>1.8322394144488052</v>
      </c>
      <c r="D13" s="49">
        <v>1.839617648362869</v>
      </c>
      <c r="E13" s="49">
        <v>1.8507904669676258</v>
      </c>
      <c r="F13" s="49">
        <v>1.8646288070469579</v>
      </c>
      <c r="G13" s="49">
        <v>1.8757992239445371</v>
      </c>
      <c r="H13" s="49">
        <v>1.8848649213002804</v>
      </c>
      <c r="I13" s="49">
        <v>1.8912054337137096</v>
      </c>
      <c r="J13" s="50">
        <v>1.8961879328797333</v>
      </c>
      <c r="K13" s="50">
        <v>1.9014122582398369</v>
      </c>
      <c r="L13" s="50">
        <v>1.906556667130004</v>
      </c>
      <c r="M13" s="50">
        <v>1.9127443527111456</v>
      </c>
      <c r="N13" s="50">
        <v>1.9202192511596956</v>
      </c>
      <c r="O13" s="50">
        <v>1.9275963127196902</v>
      </c>
      <c r="P13" s="50">
        <v>1.9350113576640438</v>
      </c>
      <c r="Q13" s="50">
        <v>1.9407654495742135</v>
      </c>
      <c r="R13" s="50">
        <v>1.9451883506634806</v>
      </c>
      <c r="S13" s="50">
        <v>1.9497978205902351</v>
      </c>
      <c r="T13" s="50">
        <v>1.9558692734832783</v>
      </c>
      <c r="U13" s="50">
        <v>1.9604670578630936</v>
      </c>
      <c r="V13" s="50">
        <v>1.9602500541908625</v>
      </c>
      <c r="W13" s="50">
        <v>1.959926405530128</v>
      </c>
      <c r="X13" s="50">
        <v>1.9598002552201739</v>
      </c>
      <c r="Y13" s="50">
        <v>1.9598447650318114</v>
      </c>
      <c r="Z13" s="50">
        <v>1.9600606602897022</v>
      </c>
      <c r="AA13" s="51">
        <v>1.9599853560256983</v>
      </c>
    </row>
    <row r="14" spans="1:27" x14ac:dyDescent="0.25">
      <c r="A14" s="19">
        <v>2</v>
      </c>
      <c r="B14" s="16" t="s">
        <v>89</v>
      </c>
      <c r="C14" s="48">
        <v>1.872234292421582</v>
      </c>
      <c r="D14" s="49">
        <v>1.8797735814699912</v>
      </c>
      <c r="E14" s="49">
        <v>1.8911902849694768</v>
      </c>
      <c r="F14" s="49">
        <v>1.9053306940461534</v>
      </c>
      <c r="G14" s="49">
        <v>1.9167449434130059</v>
      </c>
      <c r="H14" s="49">
        <v>1.9260085305513952</v>
      </c>
      <c r="I14" s="49">
        <v>1.9324874462860604</v>
      </c>
      <c r="J14" s="50">
        <v>1.9375787054998017</v>
      </c>
      <c r="K14" s="50">
        <v>1.9429170695895712</v>
      </c>
      <c r="L14" s="50">
        <v>1.9481737727597219</v>
      </c>
      <c r="M14" s="50">
        <v>1.9544965256949443</v>
      </c>
      <c r="N14" s="50">
        <v>1.9621345893111857</v>
      </c>
      <c r="O14" s="50">
        <v>1.9696726804148974</v>
      </c>
      <c r="P14" s="50">
        <v>1.9772495840199538</v>
      </c>
      <c r="Q14" s="50">
        <v>1.9831292786226433</v>
      </c>
      <c r="R14" s="50">
        <v>1.9876487246219008</v>
      </c>
      <c r="S14" s="50">
        <v>1.9923588119602154</v>
      </c>
      <c r="T14" s="50">
        <v>1.9985627950322633</v>
      </c>
      <c r="U14" s="50">
        <v>2.0032609417466971</v>
      </c>
      <c r="V14" s="50">
        <v>2.0030392012287659</v>
      </c>
      <c r="W14" s="50">
        <v>2.0027084878315189</v>
      </c>
      <c r="X14" s="50">
        <v>2.002579583860546</v>
      </c>
      <c r="Y14" s="50">
        <v>2.0026250652507183</v>
      </c>
      <c r="Z14" s="50">
        <v>2.0028456731593827</v>
      </c>
      <c r="AA14" s="51">
        <v>2.0027687251228308</v>
      </c>
    </row>
    <row r="15" spans="1:27" x14ac:dyDescent="0.25">
      <c r="A15" s="19">
        <v>3</v>
      </c>
      <c r="B15" s="16" t="s">
        <v>90</v>
      </c>
      <c r="C15" s="48">
        <v>1.9358849316895879</v>
      </c>
      <c r="D15" s="49">
        <v>1.9436805351156914</v>
      </c>
      <c r="E15" s="49">
        <v>1.9554853740526144</v>
      </c>
      <c r="F15" s="49">
        <v>1.9701065168071676</v>
      </c>
      <c r="G15" s="49">
        <v>1.9819088181779294</v>
      </c>
      <c r="H15" s="49">
        <v>1.9914873409232885</v>
      </c>
      <c r="I15" s="49">
        <v>1.9981865213598371</v>
      </c>
      <c r="J15" s="50">
        <v>2.0034508689017576</v>
      </c>
      <c r="K15" s="50">
        <v>2.0089707221824544</v>
      </c>
      <c r="L15" s="50">
        <v>2.0144061383045995</v>
      </c>
      <c r="M15" s="50">
        <v>2.0209438468508205</v>
      </c>
      <c r="N15" s="50">
        <v>2.0288415828990374</v>
      </c>
      <c r="O15" s="50">
        <v>2.0366359476537315</v>
      </c>
      <c r="P15" s="50">
        <v>2.0444704444243906</v>
      </c>
      <c r="Q15" s="50">
        <v>2.050550031915312</v>
      </c>
      <c r="R15" s="50">
        <v>2.0552231262203171</v>
      </c>
      <c r="S15" s="50">
        <v>2.0600933431275132</v>
      </c>
      <c r="T15" s="50">
        <v>2.0665082439731228</v>
      </c>
      <c r="U15" s="50">
        <v>2.0713661143091988</v>
      </c>
      <c r="V15" s="50">
        <v>2.0711368352445305</v>
      </c>
      <c r="W15" s="50">
        <v>2.0707948785326851</v>
      </c>
      <c r="X15" s="50">
        <v>2.070661592193443</v>
      </c>
      <c r="Y15" s="50">
        <v>2.0707086198214824</v>
      </c>
      <c r="Z15" s="50">
        <v>2.0709367277713917</v>
      </c>
      <c r="AA15" s="51">
        <v>2.0708571637205218</v>
      </c>
    </row>
    <row r="16" spans="1:27" x14ac:dyDescent="0.25">
      <c r="A16" s="19">
        <v>4</v>
      </c>
      <c r="B16" s="16" t="s">
        <v>91</v>
      </c>
      <c r="C16" s="52">
        <v>1.6629491086380972</v>
      </c>
      <c r="D16" s="50">
        <v>1.6696456284345609</v>
      </c>
      <c r="E16" s="50">
        <v>1.6797861311402866</v>
      </c>
      <c r="F16" s="50">
        <v>1.6923458736709207</v>
      </c>
      <c r="G16" s="50">
        <v>1.702484196575917</v>
      </c>
      <c r="H16" s="50">
        <v>1.710712266127326</v>
      </c>
      <c r="I16" s="50">
        <v>1.7164669450099383</v>
      </c>
      <c r="J16" s="50">
        <v>1.7209890846831661</v>
      </c>
      <c r="K16" s="50">
        <v>1.7257307069473251</v>
      </c>
      <c r="L16" s="50">
        <v>1.7303997966475624</v>
      </c>
      <c r="M16" s="50">
        <v>1.7360157691785258</v>
      </c>
      <c r="N16" s="50">
        <v>1.7428000221610533</v>
      </c>
      <c r="O16" s="50">
        <v>1.749495477923448</v>
      </c>
      <c r="P16" s="50">
        <v>1.7562254075841051</v>
      </c>
      <c r="Q16" s="50">
        <v>1.7614478484603253</v>
      </c>
      <c r="R16" s="50">
        <v>1.7654620942875856</v>
      </c>
      <c r="S16" s="50">
        <v>1.7696456708690862</v>
      </c>
      <c r="T16" s="50">
        <v>1.7751561500657489</v>
      </c>
      <c r="U16" s="50">
        <v>1.7793291207898956</v>
      </c>
      <c r="V16" s="50">
        <v>1.7791321672365217</v>
      </c>
      <c r="W16" s="50">
        <v>1.7788384221900848</v>
      </c>
      <c r="X16" s="50">
        <v>1.7787239275755509</v>
      </c>
      <c r="Y16" s="50">
        <v>1.778764324889899</v>
      </c>
      <c r="Z16" s="50">
        <v>1.7789602724412059</v>
      </c>
      <c r="AA16" s="51">
        <v>1.7788919259370783</v>
      </c>
    </row>
    <row r="17" spans="1:27" x14ac:dyDescent="0.25">
      <c r="A17" s="19">
        <v>5</v>
      </c>
      <c r="B17" s="16" t="s">
        <v>92</v>
      </c>
      <c r="C17" s="52">
        <v>2.18300238774022</v>
      </c>
      <c r="D17" s="50">
        <v>2.1917931069686638</v>
      </c>
      <c r="E17" s="50">
        <v>2.2051048442338028</v>
      </c>
      <c r="F17" s="50">
        <v>2.2215923890368012</v>
      </c>
      <c r="G17" s="50">
        <v>2.2349012648131708</v>
      </c>
      <c r="H17" s="50">
        <v>2.2457024946186492</v>
      </c>
      <c r="I17" s="50">
        <v>2.2532568314748822</v>
      </c>
      <c r="J17" s="50">
        <v>2.2591931777244887</v>
      </c>
      <c r="K17" s="50">
        <v>2.2654176452506753</v>
      </c>
      <c r="L17" s="50">
        <v>2.2715468971389328</v>
      </c>
      <c r="M17" s="50">
        <v>2.2789191500725257</v>
      </c>
      <c r="N17" s="50">
        <v>2.2878250392443351</v>
      </c>
      <c r="O17" s="50">
        <v>2.2966143616838468</v>
      </c>
      <c r="P17" s="50">
        <v>2.3054489390273289</v>
      </c>
      <c r="Q17" s="50">
        <v>2.3123045913400797</v>
      </c>
      <c r="R17" s="50">
        <v>2.3175742103442722</v>
      </c>
      <c r="S17" s="50">
        <v>2.3230661148284626</v>
      </c>
      <c r="T17" s="50">
        <v>2.3302998835477942</v>
      </c>
      <c r="U17" s="50">
        <v>2.335777865409935</v>
      </c>
      <c r="V17" s="50">
        <v>2.3355193186660483</v>
      </c>
      <c r="W17" s="50">
        <v>2.3351337108717818</v>
      </c>
      <c r="X17" s="50">
        <v>2.334983410411223</v>
      </c>
      <c r="Y17" s="50">
        <v>2.3350364411583606</v>
      </c>
      <c r="Z17" s="50">
        <v>2.3352936672936373</v>
      </c>
      <c r="AA17" s="51">
        <v>2.3352039468199735</v>
      </c>
    </row>
    <row r="18" spans="1:27" x14ac:dyDescent="0.25">
      <c r="A18" s="19">
        <v>6</v>
      </c>
      <c r="B18" s="16" t="s">
        <v>93</v>
      </c>
      <c r="C18" s="52">
        <v>1.8699850073761983</v>
      </c>
      <c r="D18" s="50">
        <v>1.8775152387921423</v>
      </c>
      <c r="E18" s="50">
        <v>1.8889182263691318</v>
      </c>
      <c r="F18" s="50">
        <v>1.9030416472885041</v>
      </c>
      <c r="G18" s="50">
        <v>1.9144421836812309</v>
      </c>
      <c r="H18" s="50">
        <v>1.9236946416313014</v>
      </c>
      <c r="I18" s="50">
        <v>1.9301657736562412</v>
      </c>
      <c r="J18" s="50">
        <v>1.9352509162780271</v>
      </c>
      <c r="K18" s="50">
        <v>1.9405828669063165</v>
      </c>
      <c r="L18" s="50">
        <v>1.9458332547216663</v>
      </c>
      <c r="M18" s="50">
        <v>1.9521484115597121</v>
      </c>
      <c r="N18" s="50">
        <v>1.9597772988766309</v>
      </c>
      <c r="O18" s="50">
        <v>1.9673063337870778</v>
      </c>
      <c r="P18" s="50">
        <v>1.9748741345698875</v>
      </c>
      <c r="Q18" s="50">
        <v>1.9807467653616022</v>
      </c>
      <c r="R18" s="50">
        <v>1.9852607817400354</v>
      </c>
      <c r="S18" s="50">
        <v>1.9899652104227785</v>
      </c>
      <c r="T18" s="50">
        <v>1.9961617400866709</v>
      </c>
      <c r="U18" s="50">
        <v>2.0008542424908882</v>
      </c>
      <c r="V18" s="50">
        <v>2.0006327683699738</v>
      </c>
      <c r="W18" s="50">
        <v>2.0003024522887567</v>
      </c>
      <c r="X18" s="50">
        <v>2.0001737031818276</v>
      </c>
      <c r="Y18" s="50">
        <v>2.0002191299310756</v>
      </c>
      <c r="Z18" s="50">
        <v>2.0004394728034312</v>
      </c>
      <c r="AA18" s="51">
        <v>2.0003626172115418</v>
      </c>
    </row>
    <row r="19" spans="1:27" x14ac:dyDescent="0.25">
      <c r="A19" s="19">
        <v>7</v>
      </c>
      <c r="B19" s="16" t="s">
        <v>94</v>
      </c>
      <c r="C19" s="52">
        <v>1.6663342881724648</v>
      </c>
      <c r="D19" s="50">
        <v>1.6730444397281017</v>
      </c>
      <c r="E19" s="50">
        <v>1.6832055849309719</v>
      </c>
      <c r="F19" s="50">
        <v>1.6957908946802009</v>
      </c>
      <c r="G19" s="50">
        <v>1.705949855645035</v>
      </c>
      <c r="H19" s="50">
        <v>1.7141946746522785</v>
      </c>
      <c r="I19" s="50">
        <v>1.7199610680372064</v>
      </c>
      <c r="J19" s="50">
        <v>1.7244924131963943</v>
      </c>
      <c r="K19" s="50">
        <v>1.7292436877358783</v>
      </c>
      <c r="L19" s="50">
        <v>1.7339222820606517</v>
      </c>
      <c r="M19" s="50">
        <v>1.7395496867365772</v>
      </c>
      <c r="N19" s="50">
        <v>1.7463477500721891</v>
      </c>
      <c r="O19" s="50">
        <v>1.7530568354277594</v>
      </c>
      <c r="P19" s="50">
        <v>1.7598004648583225</v>
      </c>
      <c r="Q19" s="50">
        <v>1.7650335367874617</v>
      </c>
      <c r="R19" s="50">
        <v>1.7690559542074347</v>
      </c>
      <c r="S19" s="50">
        <v>1.7732480470795133</v>
      </c>
      <c r="T19" s="50">
        <v>1.7787697436738112</v>
      </c>
      <c r="U19" s="50">
        <v>1.7829512090987409</v>
      </c>
      <c r="V19" s="50">
        <v>1.7827538546171988</v>
      </c>
      <c r="W19" s="50">
        <v>1.7824595116091557</v>
      </c>
      <c r="X19" s="50">
        <v>1.782344783923854</v>
      </c>
      <c r="Y19" s="50">
        <v>1.7823852634729278</v>
      </c>
      <c r="Z19" s="50">
        <v>1.7825816099045348</v>
      </c>
      <c r="AA19" s="51">
        <v>1.782513124270962</v>
      </c>
    </row>
    <row r="20" spans="1:27" x14ac:dyDescent="0.25">
      <c r="A20" s="19">
        <v>8</v>
      </c>
      <c r="B20" s="16" t="s">
        <v>95</v>
      </c>
      <c r="C20" s="52">
        <v>1.8919283673368168</v>
      </c>
      <c r="D20" s="50">
        <v>1.8995469623374401</v>
      </c>
      <c r="E20" s="50">
        <v>1.9110837583995455</v>
      </c>
      <c r="F20" s="50">
        <v>1.9253729107594846</v>
      </c>
      <c r="G20" s="50">
        <v>1.9369072268738801</v>
      </c>
      <c r="H20" s="50">
        <v>1.9462682578951345</v>
      </c>
      <c r="I20" s="50">
        <v>1.9528153254911156</v>
      </c>
      <c r="J20" s="50">
        <v>1.9579601397758084</v>
      </c>
      <c r="K20" s="50">
        <v>1.9633546582383152</v>
      </c>
      <c r="L20" s="50">
        <v>1.9686666567881403</v>
      </c>
      <c r="M20" s="50">
        <v>1.9750559189046561</v>
      </c>
      <c r="N20" s="50">
        <v>1.9827743274850258</v>
      </c>
      <c r="O20" s="50">
        <v>1.9903917119397436</v>
      </c>
      <c r="P20" s="50">
        <v>1.9980483171653878</v>
      </c>
      <c r="Q20" s="50">
        <v>2.0039898604087365</v>
      </c>
      <c r="R20" s="50">
        <v>2.0085568465627945</v>
      </c>
      <c r="S20" s="50">
        <v>2.0133164794164733</v>
      </c>
      <c r="T20" s="50">
        <v>2.0195857223269331</v>
      </c>
      <c r="U20" s="50">
        <v>2.0243332889530365</v>
      </c>
      <c r="V20" s="50">
        <v>2.0241092159415772</v>
      </c>
      <c r="W20" s="50">
        <v>2.0237750237626151</v>
      </c>
      <c r="X20" s="50">
        <v>2.0236447638478525</v>
      </c>
      <c r="Y20" s="50">
        <v>2.0236907236577983</v>
      </c>
      <c r="Z20" s="50">
        <v>2.0239136521460495</v>
      </c>
      <c r="AA20" s="51">
        <v>2.0238358946913584</v>
      </c>
    </row>
    <row r="21" spans="1:27" x14ac:dyDescent="0.25">
      <c r="A21" s="19">
        <v>9</v>
      </c>
      <c r="B21" s="16" t="s">
        <v>96</v>
      </c>
      <c r="C21" s="52">
        <v>1.5173959577883909</v>
      </c>
      <c r="D21" s="50">
        <v>1.523506350474265</v>
      </c>
      <c r="E21" s="50">
        <v>1.5327592841543647</v>
      </c>
      <c r="F21" s="50">
        <v>1.5442197085581255</v>
      </c>
      <c r="G21" s="50">
        <v>1.5534706532291829</v>
      </c>
      <c r="H21" s="50">
        <v>1.5609785435265193</v>
      </c>
      <c r="I21" s="50">
        <v>1.566229531923873</v>
      </c>
      <c r="J21" s="50">
        <v>1.5703558617225823</v>
      </c>
      <c r="K21" s="50">
        <v>1.5746824634325316</v>
      </c>
      <c r="L21" s="50">
        <v>1.5789428811451911</v>
      </c>
      <c r="M21" s="50">
        <v>1.5840673037587683</v>
      </c>
      <c r="N21" s="50">
        <v>1.5902577505973565</v>
      </c>
      <c r="O21" s="50">
        <v>1.5963671723810029</v>
      </c>
      <c r="P21" s="50">
        <v>1.6025080506617848</v>
      </c>
      <c r="Q21" s="50">
        <v>1.6072733863140927</v>
      </c>
      <c r="R21" s="50">
        <v>1.6109362767538609</v>
      </c>
      <c r="S21" s="50">
        <v>1.6147536769141499</v>
      </c>
      <c r="T21" s="50">
        <v>1.6197818397214541</v>
      </c>
      <c r="U21" s="50">
        <v>1.623589562324568</v>
      </c>
      <c r="V21" s="50">
        <v>1.6234098475490466</v>
      </c>
      <c r="W21" s="50">
        <v>1.6231418131613624</v>
      </c>
      <c r="X21" s="50">
        <v>1.6230373399310147</v>
      </c>
      <c r="Y21" s="50">
        <v>1.6230742013846693</v>
      </c>
      <c r="Z21" s="50">
        <v>1.6232529982105901</v>
      </c>
      <c r="AA21" s="51">
        <v>1.6231906338793227</v>
      </c>
    </row>
    <row r="22" spans="1:27" x14ac:dyDescent="0.25">
      <c r="A22" s="19">
        <v>10</v>
      </c>
      <c r="B22" s="16" t="s">
        <v>97</v>
      </c>
      <c r="C22" s="52">
        <v>1.834152612448934</v>
      </c>
      <c r="D22" s="50">
        <v>1.8415385506085562</v>
      </c>
      <c r="E22" s="50">
        <v>1.8527230357095368</v>
      </c>
      <c r="F22" s="50">
        <v>1.8665758255842169</v>
      </c>
      <c r="G22" s="50">
        <v>1.8777579064701913</v>
      </c>
      <c r="H22" s="50">
        <v>1.8868330700965072</v>
      </c>
      <c r="I22" s="50">
        <v>1.893180203181652</v>
      </c>
      <c r="J22" s="50">
        <v>1.8981679050015252</v>
      </c>
      <c r="K22" s="50">
        <v>1.903397685526905</v>
      </c>
      <c r="L22" s="50">
        <v>1.9085474661347208</v>
      </c>
      <c r="M22" s="50">
        <v>1.9147416128080024</v>
      </c>
      <c r="N22" s="50">
        <v>1.9222243164378232</v>
      </c>
      <c r="O22" s="50">
        <v>1.9296090810192204</v>
      </c>
      <c r="P22" s="50">
        <v>1.9370318686466781</v>
      </c>
      <c r="Q22" s="50">
        <v>1.9427919688967252</v>
      </c>
      <c r="R22" s="50">
        <v>1.9472194883155893</v>
      </c>
      <c r="S22" s="50">
        <v>1.9518337713844349</v>
      </c>
      <c r="T22" s="50">
        <v>1.95791156400112</v>
      </c>
      <c r="U22" s="50">
        <v>1.962514149321146</v>
      </c>
      <c r="V22" s="50">
        <v>1.9622969190568065</v>
      </c>
      <c r="W22" s="50">
        <v>1.961972932446802</v>
      </c>
      <c r="X22" s="50">
        <v>1.9618466504125123</v>
      </c>
      <c r="Y22" s="50">
        <v>1.9618912067006544</v>
      </c>
      <c r="Z22" s="50">
        <v>1.9621073273932634</v>
      </c>
      <c r="AA22" s="51">
        <v>1.9620319444976311</v>
      </c>
    </row>
    <row r="23" spans="1:27" x14ac:dyDescent="0.25">
      <c r="A23" s="19">
        <v>11</v>
      </c>
      <c r="B23" s="16" t="s">
        <v>98</v>
      </c>
      <c r="C23" s="52">
        <v>2.0803892733388225</v>
      </c>
      <c r="D23" s="50">
        <v>2.0887667804320333</v>
      </c>
      <c r="E23" s="50">
        <v>2.1014527928575908</v>
      </c>
      <c r="F23" s="50">
        <v>2.1171653324060977</v>
      </c>
      <c r="G23" s="50">
        <v>2.1298486178485936</v>
      </c>
      <c r="H23" s="50">
        <v>2.1401421304679018</v>
      </c>
      <c r="I23" s="50">
        <v>2.1473413719580434</v>
      </c>
      <c r="J23" s="50">
        <v>2.1529986772958032</v>
      </c>
      <c r="K23" s="50">
        <v>2.1589305606260503</v>
      </c>
      <c r="L23" s="50">
        <v>2.1647717039768462</v>
      </c>
      <c r="M23" s="50">
        <v>2.1717974204898112</v>
      </c>
      <c r="N23" s="50">
        <v>2.1802846839058425</v>
      </c>
      <c r="O23" s="50">
        <v>2.18866085986688</v>
      </c>
      <c r="P23" s="50">
        <v>2.1970801635025894</v>
      </c>
      <c r="Q23" s="50">
        <v>2.2036135624641688</v>
      </c>
      <c r="R23" s="50">
        <v>2.2086354804027244</v>
      </c>
      <c r="S23" s="50">
        <v>2.2138692351815901</v>
      </c>
      <c r="T23" s="50">
        <v>2.2207629769997528</v>
      </c>
      <c r="U23" s="50">
        <v>2.2259834635963522</v>
      </c>
      <c r="V23" s="50">
        <v>2.225737069970922</v>
      </c>
      <c r="W23" s="50">
        <v>2.225369587863061</v>
      </c>
      <c r="X23" s="50">
        <v>2.2252263523505045</v>
      </c>
      <c r="Y23" s="50">
        <v>2.2252768903609632</v>
      </c>
      <c r="Z23" s="50">
        <v>2.225522025453647</v>
      </c>
      <c r="AA23" s="51">
        <v>2.2254365223355292</v>
      </c>
    </row>
    <row r="24" spans="1:27" x14ac:dyDescent="0.25">
      <c r="A24" s="19">
        <v>12</v>
      </c>
      <c r="B24" s="16" t="s">
        <v>99</v>
      </c>
      <c r="C24" s="52">
        <v>1.6435151098190424</v>
      </c>
      <c r="D24" s="50">
        <v>1.6501333709621644</v>
      </c>
      <c r="E24" s="50">
        <v>1.6601553670241309</v>
      </c>
      <c r="F24" s="50">
        <v>1.6725683305461712</v>
      </c>
      <c r="G24" s="50">
        <v>1.6825881722815761</v>
      </c>
      <c r="H24" s="50">
        <v>1.6907200847749524</v>
      </c>
      <c r="I24" s="50">
        <v>1.6964075117963826</v>
      </c>
      <c r="J24" s="50">
        <v>1.7008768036364368</v>
      </c>
      <c r="K24" s="50">
        <v>1.7055630130915056</v>
      </c>
      <c r="L24" s="50">
        <v>1.7101775376320236</v>
      </c>
      <c r="M24" s="50">
        <v>1.7157278792889157</v>
      </c>
      <c r="N24" s="50">
        <v>1.7224328483271734</v>
      </c>
      <c r="O24" s="50">
        <v>1.7290500578710279</v>
      </c>
      <c r="P24" s="50">
        <v>1.7357013384350897</v>
      </c>
      <c r="Q24" s="50">
        <v>1.7408627474316849</v>
      </c>
      <c r="R24" s="50">
        <v>1.7448300809101169</v>
      </c>
      <c r="S24" s="50">
        <v>1.7489647662646266</v>
      </c>
      <c r="T24" s="50">
        <v>1.7544108474315221</v>
      </c>
      <c r="U24" s="50">
        <v>1.7585350508736741</v>
      </c>
      <c r="V24" s="50">
        <v>1.7583403990113773</v>
      </c>
      <c r="W24" s="50">
        <v>1.758050086806543</v>
      </c>
      <c r="X24" s="50">
        <v>1.7579369302294696</v>
      </c>
      <c r="Y24" s="50">
        <v>1.7579768554419637</v>
      </c>
      <c r="Z24" s="50">
        <v>1.758170513058803</v>
      </c>
      <c r="AA24" s="51">
        <v>1.7581029652837972</v>
      </c>
    </row>
    <row r="25" spans="1:27" x14ac:dyDescent="0.25">
      <c r="A25" s="19">
        <v>13</v>
      </c>
      <c r="B25" s="16" t="s">
        <v>100</v>
      </c>
      <c r="C25" s="52">
        <v>1.9779247120842927</v>
      </c>
      <c r="D25" s="50">
        <v>1.9858896052500472</v>
      </c>
      <c r="E25" s="50">
        <v>1.997950798698737</v>
      </c>
      <c r="F25" s="50">
        <v>2.0128894549689234</v>
      </c>
      <c r="G25" s="50">
        <v>2.0249480557455315</v>
      </c>
      <c r="H25" s="50">
        <v>2.0347345862015396</v>
      </c>
      <c r="I25" s="50">
        <v>2.0415792463976374</v>
      </c>
      <c r="J25" s="50">
        <v>2.0469579147914647</v>
      </c>
      <c r="K25" s="50">
        <v>2.0525976375003139</v>
      </c>
      <c r="L25" s="50">
        <v>2.0581510894087751</v>
      </c>
      <c r="M25" s="50">
        <v>2.0648307711823648</v>
      </c>
      <c r="N25" s="50">
        <v>2.0729000148876997</v>
      </c>
      <c r="O25" s="50">
        <v>2.0808636424829894</v>
      </c>
      <c r="P25" s="50">
        <v>2.0888682736032416</v>
      </c>
      <c r="Q25" s="50">
        <v>2.0950798857402706</v>
      </c>
      <c r="R25" s="50">
        <v>2.0998544612103625</v>
      </c>
      <c r="S25" s="50">
        <v>2.1048304400075879</v>
      </c>
      <c r="T25" s="50">
        <v>2.111384647181993</v>
      </c>
      <c r="U25" s="50">
        <v>2.1163480112893014</v>
      </c>
      <c r="V25" s="50">
        <v>2.116113753188241</v>
      </c>
      <c r="W25" s="50">
        <v>2.1157643705262075</v>
      </c>
      <c r="X25" s="50">
        <v>2.1156281897337146</v>
      </c>
      <c r="Y25" s="50">
        <v>2.1156762386162331</v>
      </c>
      <c r="Z25" s="50">
        <v>2.1159093001705447</v>
      </c>
      <c r="AA25" s="51">
        <v>2.1158280083025032</v>
      </c>
    </row>
    <row r="26" spans="1:27" x14ac:dyDescent="0.25">
      <c r="A26" s="19">
        <v>14</v>
      </c>
      <c r="B26" s="16" t="s">
        <v>101</v>
      </c>
      <c r="C26" s="52">
        <v>1.78429599653751</v>
      </c>
      <c r="D26" s="50">
        <v>1.7914811673894004</v>
      </c>
      <c r="E26" s="50">
        <v>1.8023616316722324</v>
      </c>
      <c r="F26" s="50">
        <v>1.8158378698797304</v>
      </c>
      <c r="G26" s="50">
        <v>1.8267159952998191</v>
      </c>
      <c r="H26" s="50">
        <v>1.8355444744658673</v>
      </c>
      <c r="I26" s="50">
        <v>1.841719077427719</v>
      </c>
      <c r="J26" s="50">
        <v>1.8465712016886544</v>
      </c>
      <c r="K26" s="50">
        <v>1.8516588243820269</v>
      </c>
      <c r="L26" s="50">
        <v>1.8566686217452388</v>
      </c>
      <c r="M26" s="50">
        <v>1.8626943968285592</v>
      </c>
      <c r="N26" s="50">
        <v>1.8699737028357848</v>
      </c>
      <c r="O26" s="50">
        <v>1.8771577320100881</v>
      </c>
      <c r="P26" s="50">
        <v>1.8843787506739258</v>
      </c>
      <c r="Q26" s="50">
        <v>1.8899822777447133</v>
      </c>
      <c r="R26" s="50">
        <v>1.8942894466902271</v>
      </c>
      <c r="S26" s="50">
        <v>1.8987783026069862</v>
      </c>
      <c r="T26" s="50">
        <v>1.9046908864127892</v>
      </c>
      <c r="U26" s="50">
        <v>1.9091683625532714</v>
      </c>
      <c r="V26" s="50">
        <v>1.9089570371224667</v>
      </c>
      <c r="W26" s="50">
        <v>1.9086418572365413</v>
      </c>
      <c r="X26" s="50">
        <v>1.9085190078472987</v>
      </c>
      <c r="Y26" s="50">
        <v>1.9085623529899063</v>
      </c>
      <c r="Z26" s="50">
        <v>1.9087725990097706</v>
      </c>
      <c r="AA26" s="51">
        <v>1.908699265199939</v>
      </c>
    </row>
    <row r="27" spans="1:27" x14ac:dyDescent="0.25">
      <c r="A27" s="19">
        <v>15</v>
      </c>
      <c r="B27" s="16" t="s">
        <v>102</v>
      </c>
      <c r="C27" s="52">
        <v>1.7094542264975392</v>
      </c>
      <c r="D27" s="50">
        <v>1.7163380174743206</v>
      </c>
      <c r="E27" s="50">
        <v>1.7267621038874699</v>
      </c>
      <c r="F27" s="50">
        <v>1.7396730852525564</v>
      </c>
      <c r="G27" s="50">
        <v>1.7500949309058713</v>
      </c>
      <c r="H27" s="50">
        <v>1.758553102113581</v>
      </c>
      <c r="I27" s="50">
        <v>1.7644687131728247</v>
      </c>
      <c r="J27" s="50">
        <v>1.7691173165107472</v>
      </c>
      <c r="K27" s="50">
        <v>1.7739915403687228</v>
      </c>
      <c r="L27" s="50">
        <v>1.7787912032570863</v>
      </c>
      <c r="M27" s="50">
        <v>1.7845642289793286</v>
      </c>
      <c r="N27" s="50">
        <v>1.7915382066400802</v>
      </c>
      <c r="O27" s="50">
        <v>1.7984209038266046</v>
      </c>
      <c r="P27" s="50">
        <v>1.8053390389894188</v>
      </c>
      <c r="Q27" s="50">
        <v>1.8107075277676472</v>
      </c>
      <c r="R27" s="50">
        <v>1.8148340337803472</v>
      </c>
      <c r="S27" s="50">
        <v>1.8191346059577964</v>
      </c>
      <c r="T27" s="50">
        <v>1.8247991881773185</v>
      </c>
      <c r="U27" s="50">
        <v>1.8290888578998545</v>
      </c>
      <c r="V27" s="50">
        <v>1.8288863964520028</v>
      </c>
      <c r="W27" s="50">
        <v>1.8285844366935611</v>
      </c>
      <c r="X27" s="50">
        <v>1.8284667401857659</v>
      </c>
      <c r="Y27" s="50">
        <v>1.8285082672291346</v>
      </c>
      <c r="Z27" s="50">
        <v>1.8287096945416199</v>
      </c>
      <c r="AA27" s="51">
        <v>1.8286394366968426</v>
      </c>
    </row>
    <row r="28" spans="1:27" x14ac:dyDescent="0.25">
      <c r="A28" s="19">
        <v>16</v>
      </c>
      <c r="B28" s="16" t="s">
        <v>103</v>
      </c>
      <c r="C28" s="52">
        <v>1.8550375303145787</v>
      </c>
      <c r="D28" s="50">
        <v>1.8625075698247529</v>
      </c>
      <c r="E28" s="50">
        <v>1.8738194091334031</v>
      </c>
      <c r="F28" s="50">
        <v>1.8878299363614408</v>
      </c>
      <c r="G28" s="50">
        <v>1.8991393440790463</v>
      </c>
      <c r="H28" s="50">
        <v>1.9083178437340356</v>
      </c>
      <c r="I28" s="50">
        <v>1.9147372496236728</v>
      </c>
      <c r="J28" s="50">
        <v>1.9197817448325682</v>
      </c>
      <c r="K28" s="50">
        <v>1.9250710752209119</v>
      </c>
      <c r="L28" s="50">
        <v>1.9302794947578397</v>
      </c>
      <c r="M28" s="50">
        <v>1.9365441722275449</v>
      </c>
      <c r="N28" s="50">
        <v>1.9441120790458375</v>
      </c>
      <c r="O28" s="50">
        <v>1.9515809316146189</v>
      </c>
      <c r="P28" s="50">
        <v>1.9590882401859084</v>
      </c>
      <c r="Q28" s="50">
        <v>1.9649139288825239</v>
      </c>
      <c r="R28" s="50">
        <v>1.9693918630699212</v>
      </c>
      <c r="S28" s="50">
        <v>1.9740586875261341</v>
      </c>
      <c r="T28" s="50">
        <v>1.9802056860522641</v>
      </c>
      <c r="U28" s="50">
        <v>1.9848606795610764</v>
      </c>
      <c r="V28" s="50">
        <v>1.9846409757641652</v>
      </c>
      <c r="W28" s="50">
        <v>1.9843133000207203</v>
      </c>
      <c r="X28" s="50">
        <v>1.9841855800526962</v>
      </c>
      <c r="Y28" s="50">
        <v>1.9842306436892525</v>
      </c>
      <c r="Z28" s="50">
        <v>1.984449225280088</v>
      </c>
      <c r="AA28" s="51">
        <v>1.984372984023177</v>
      </c>
    </row>
    <row r="29" spans="1:27" x14ac:dyDescent="0.25">
      <c r="A29" s="19">
        <v>17</v>
      </c>
      <c r="B29" s="16" t="s">
        <v>104</v>
      </c>
      <c r="C29" s="52">
        <v>1.9078780297383071</v>
      </c>
      <c r="D29" s="50">
        <v>1.9155608523388394</v>
      </c>
      <c r="E29" s="50">
        <v>1.9271949078984831</v>
      </c>
      <c r="F29" s="50">
        <v>1.9416045231470169</v>
      </c>
      <c r="G29" s="50">
        <v>1.9532360778520648</v>
      </c>
      <c r="H29" s="50">
        <v>1.9626760258593421</v>
      </c>
      <c r="I29" s="50">
        <v>1.9692782876792043</v>
      </c>
      <c r="J29" s="50">
        <v>1.9744664746688991</v>
      </c>
      <c r="K29" s="50">
        <v>1.9799064709358425</v>
      </c>
      <c r="L29" s="50">
        <v>1.9852632516164346</v>
      </c>
      <c r="M29" s="50">
        <v>1.9917063775977288</v>
      </c>
      <c r="N29" s="50">
        <v>1.9994898552437463</v>
      </c>
      <c r="O29" s="50">
        <v>2.0071714570930186</v>
      </c>
      <c r="P29" s="50">
        <v>2.0148926103589582</v>
      </c>
      <c r="Q29" s="50">
        <v>2.0208842430298506</v>
      </c>
      <c r="R29" s="50">
        <v>2.0254897305820632</v>
      </c>
      <c r="S29" s="50">
        <v>2.0302894889174889</v>
      </c>
      <c r="T29" s="50">
        <v>2.0366115838860188</v>
      </c>
      <c r="U29" s="50">
        <v>2.0413991742710675</v>
      </c>
      <c r="V29" s="50">
        <v>2.0411732122404742</v>
      </c>
      <c r="W29" s="50">
        <v>2.040836202696688</v>
      </c>
      <c r="X29" s="50">
        <v>2.0407048446422178</v>
      </c>
      <c r="Y29" s="50">
        <v>2.0407511919105183</v>
      </c>
      <c r="Z29" s="50">
        <v>2.0409759997691452</v>
      </c>
      <c r="AA29" s="51">
        <v>2.0408975867900838</v>
      </c>
    </row>
    <row r="30" spans="1:27" x14ac:dyDescent="0.25">
      <c r="A30" s="19">
        <v>18</v>
      </c>
      <c r="B30" s="16" t="s">
        <v>105</v>
      </c>
      <c r="C30" s="52">
        <v>2.0959814598079927</v>
      </c>
      <c r="D30" s="50">
        <v>2.1044217549834232</v>
      </c>
      <c r="E30" s="50">
        <v>2.117202847052885</v>
      </c>
      <c r="F30" s="50">
        <v>2.13303314958435</v>
      </c>
      <c r="G30" s="50">
        <v>2.1458114942324467</v>
      </c>
      <c r="H30" s="50">
        <v>2.1561821550904225</v>
      </c>
      <c r="I30" s="50">
        <v>2.1634353537496325</v>
      </c>
      <c r="J30" s="50">
        <v>2.1691350596904293</v>
      </c>
      <c r="K30" s="50">
        <v>2.1751114015420612</v>
      </c>
      <c r="L30" s="50">
        <v>2.1809963233325389</v>
      </c>
      <c r="M30" s="50">
        <v>2.1880746964724893</v>
      </c>
      <c r="N30" s="50">
        <v>2.1966255705769093</v>
      </c>
      <c r="O30" s="50">
        <v>2.2050645246435447</v>
      </c>
      <c r="P30" s="50">
        <v>2.2135469296199064</v>
      </c>
      <c r="Q30" s="50">
        <v>2.2201292953667848</v>
      </c>
      <c r="R30" s="50">
        <v>2.225188851780953</v>
      </c>
      <c r="S30" s="50">
        <v>2.2304618327188339</v>
      </c>
      <c r="T30" s="50">
        <v>2.2374072420346502</v>
      </c>
      <c r="U30" s="50">
        <v>2.2426668553473479</v>
      </c>
      <c r="V30" s="50">
        <v>2.2424186150409127</v>
      </c>
      <c r="W30" s="50">
        <v>2.2420483787131484</v>
      </c>
      <c r="X30" s="50">
        <v>2.2419040696732218</v>
      </c>
      <c r="Y30" s="50">
        <v>2.2419549864580244</v>
      </c>
      <c r="Z30" s="50">
        <v>2.2422019587992104</v>
      </c>
      <c r="AA30" s="51">
        <v>2.2421158148488338</v>
      </c>
    </row>
    <row r="31" spans="1:27" x14ac:dyDescent="0.25">
      <c r="A31" s="20">
        <v>19</v>
      </c>
      <c r="B31" s="17" t="s">
        <v>106</v>
      </c>
      <c r="C31" s="53">
        <v>1.750620262202472</v>
      </c>
      <c r="D31" s="54">
        <v>1.7576698244416484</v>
      </c>
      <c r="E31" s="54">
        <v>1.7683449373560183</v>
      </c>
      <c r="F31" s="54">
        <v>1.7815668331121557</v>
      </c>
      <c r="G31" s="54">
        <v>1.7922396513060783</v>
      </c>
      <c r="H31" s="54">
        <v>1.8009015070421825</v>
      </c>
      <c r="I31" s="54">
        <v>1.8069595742446252</v>
      </c>
      <c r="J31" s="54">
        <v>1.8117201224173505</v>
      </c>
      <c r="K31" s="54">
        <v>1.8167117243660982</v>
      </c>
      <c r="L31" s="54">
        <v>1.82162696981337</v>
      </c>
      <c r="M31" s="54">
        <v>1.8275390180255531</v>
      </c>
      <c r="N31" s="54">
        <v>1.8346809387695056</v>
      </c>
      <c r="O31" s="54">
        <v>1.8417293808784343</v>
      </c>
      <c r="P31" s="54">
        <v>1.8488141143594208</v>
      </c>
      <c r="Q31" s="54">
        <v>1.8543118838152477</v>
      </c>
      <c r="R31" s="54">
        <v>1.8585377618328955</v>
      </c>
      <c r="S31" s="54">
        <v>1.8629418977706742</v>
      </c>
      <c r="T31" s="54">
        <v>1.8687428910097417</v>
      </c>
      <c r="U31" s="54">
        <v>1.8731358619463285</v>
      </c>
      <c r="V31" s="54">
        <v>1.8729285249451793</v>
      </c>
      <c r="W31" s="54">
        <v>1.872619293575714</v>
      </c>
      <c r="X31" s="54">
        <v>1.8724987627722898</v>
      </c>
      <c r="Y31" s="54">
        <v>1.872541289844629</v>
      </c>
      <c r="Z31" s="54">
        <v>1.872747567806994</v>
      </c>
      <c r="AA31" s="55">
        <v>1.8726756180555828</v>
      </c>
    </row>
    <row r="32" spans="1:27"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x14ac:dyDescent="0.25">
      <c r="A33" s="9"/>
      <c r="B33" s="10" t="s">
        <v>85</v>
      </c>
      <c r="C33" s="9"/>
      <c r="D33" s="9"/>
      <c r="E33" s="9"/>
      <c r="F33" s="9"/>
      <c r="G33" s="9"/>
      <c r="H33" s="9"/>
      <c r="I33" s="9"/>
      <c r="J33" s="9"/>
      <c r="K33" s="9"/>
      <c r="L33" s="9"/>
      <c r="M33" s="9"/>
      <c r="N33" s="9"/>
      <c r="O33" s="9"/>
      <c r="P33" s="9"/>
      <c r="Q33" s="9"/>
      <c r="R33" s="9"/>
      <c r="S33" s="9"/>
      <c r="T33" s="9"/>
      <c r="U33" s="9"/>
      <c r="V33" s="9"/>
      <c r="W33" s="9"/>
      <c r="X33" s="9"/>
      <c r="Y33" s="9"/>
      <c r="Z33" s="9"/>
      <c r="AA33" s="9"/>
    </row>
    <row r="34" spans="1:27" x14ac:dyDescent="0.25">
      <c r="A34" s="15" t="s">
        <v>84</v>
      </c>
      <c r="B34" s="22" t="s">
        <v>83</v>
      </c>
      <c r="C34" s="46" t="s">
        <v>45</v>
      </c>
      <c r="D34" s="46" t="s">
        <v>46</v>
      </c>
      <c r="E34" s="46" t="s">
        <v>47</v>
      </c>
      <c r="F34" s="46" t="s">
        <v>48</v>
      </c>
      <c r="G34" s="46" t="s">
        <v>49</v>
      </c>
      <c r="H34" s="46" t="s">
        <v>50</v>
      </c>
      <c r="I34" s="46" t="s">
        <v>51</v>
      </c>
      <c r="J34" s="46" t="s">
        <v>52</v>
      </c>
      <c r="K34" s="46" t="s">
        <v>53</v>
      </c>
      <c r="L34" s="46" t="s">
        <v>54</v>
      </c>
      <c r="M34" s="46" t="s">
        <v>55</v>
      </c>
      <c r="N34" s="46" t="s">
        <v>56</v>
      </c>
      <c r="O34" s="46" t="s">
        <v>57</v>
      </c>
      <c r="P34" s="46" t="s">
        <v>58</v>
      </c>
      <c r="Q34" s="46" t="s">
        <v>59</v>
      </c>
      <c r="R34" s="46" t="s">
        <v>60</v>
      </c>
      <c r="S34" s="46" t="s">
        <v>61</v>
      </c>
      <c r="T34" s="46" t="s">
        <v>62</v>
      </c>
      <c r="U34" s="46" t="s">
        <v>63</v>
      </c>
      <c r="V34" s="46" t="s">
        <v>64</v>
      </c>
      <c r="W34" s="46" t="s">
        <v>65</v>
      </c>
      <c r="X34" s="46" t="s">
        <v>66</v>
      </c>
      <c r="Y34" s="46" t="s">
        <v>67</v>
      </c>
      <c r="Z34" s="46" t="s">
        <v>68</v>
      </c>
      <c r="AA34" s="47" t="s">
        <v>69</v>
      </c>
    </row>
    <row r="35" spans="1:27" x14ac:dyDescent="0.25">
      <c r="A35" s="23">
        <v>1</v>
      </c>
      <c r="B35" s="21" t="str">
        <f>VLOOKUP($A35,$A$13:$AA$31,2)</f>
        <v>Aboyne, Upper Deeside and Donside</v>
      </c>
      <c r="C35" s="64">
        <f>VLOOKUP($A35,$A$13:$AA$31,3)</f>
        <v>1.8322394144488052</v>
      </c>
      <c r="D35" s="64">
        <f>VLOOKUP($A35,$A$13:$AA$31,4)</f>
        <v>1.839617648362869</v>
      </c>
      <c r="E35" s="64">
        <f>VLOOKUP($A35,$A$13:$AA$31,5)</f>
        <v>1.8507904669676258</v>
      </c>
      <c r="F35" s="64">
        <f>VLOOKUP($A35,$A$13:$AA$31,6)</f>
        <v>1.8646288070469579</v>
      </c>
      <c r="G35" s="64">
        <f>VLOOKUP($A35,$A$13:$AA$31,7)</f>
        <v>1.8757992239445371</v>
      </c>
      <c r="H35" s="64">
        <f>VLOOKUP($A35,$A$13:$AA$31,8)</f>
        <v>1.8848649213002804</v>
      </c>
      <c r="I35" s="64">
        <f>VLOOKUP($A35,$A$13:$AA$31,9)</f>
        <v>1.8912054337137096</v>
      </c>
      <c r="J35" s="64">
        <f>VLOOKUP($A35,$A$13:$AA$31,10)</f>
        <v>1.8961879328797333</v>
      </c>
      <c r="K35" s="64">
        <f>VLOOKUP($A35,$A$13:$AA$31,11)</f>
        <v>1.9014122582398369</v>
      </c>
      <c r="L35" s="64">
        <f>VLOOKUP($A35,$A$13:$AA$31,12)</f>
        <v>1.906556667130004</v>
      </c>
      <c r="M35" s="64">
        <f>VLOOKUP($A35,$A$13:$AA$31,13)</f>
        <v>1.9127443527111456</v>
      </c>
      <c r="N35" s="64">
        <f>VLOOKUP($A35,$A$13:$AA$31,14)</f>
        <v>1.9202192511596956</v>
      </c>
      <c r="O35" s="64">
        <f>VLOOKUP($A35,$A$13:$AA$31,15)</f>
        <v>1.9275963127196902</v>
      </c>
      <c r="P35" s="64">
        <f>VLOOKUP($A35,$A$13:$AA$31,16)</f>
        <v>1.9350113576640438</v>
      </c>
      <c r="Q35" s="64">
        <f>VLOOKUP($A35,$A$13:$AA$31,17)</f>
        <v>1.9407654495742135</v>
      </c>
      <c r="R35" s="64">
        <f>VLOOKUP($A35,$A$13:$AA$31,18)</f>
        <v>1.9451883506634806</v>
      </c>
      <c r="S35" s="64">
        <f>VLOOKUP($A35,$A$13:$AA$31,19)</f>
        <v>1.9497978205902351</v>
      </c>
      <c r="T35" s="64">
        <f>VLOOKUP($A35,$A$13:$AA$31,20)</f>
        <v>1.9558692734832783</v>
      </c>
      <c r="U35" s="64">
        <f>VLOOKUP($A35,$A$13:$AA$31,21)</f>
        <v>1.9604670578630936</v>
      </c>
      <c r="V35" s="64">
        <f>VLOOKUP($A35,$A$13:$AA$31,22)</f>
        <v>1.9602500541908625</v>
      </c>
      <c r="W35" s="64">
        <f>VLOOKUP($A35,$A$13:$AA$31,23)</f>
        <v>1.959926405530128</v>
      </c>
      <c r="X35" s="64">
        <f>VLOOKUP($A35,$A$13:$AA$31,24)</f>
        <v>1.9598002552201739</v>
      </c>
      <c r="Y35" s="64">
        <f>VLOOKUP($A35,$A$13:$AA$31,25)</f>
        <v>1.9598447650318114</v>
      </c>
      <c r="Z35" s="64">
        <f>VLOOKUP($A35,$A$13:$AA$31,26)</f>
        <v>1.9600606602897022</v>
      </c>
      <c r="AA35" s="65">
        <f>VLOOKUP($A35,$A$13:$AA$31,27)</f>
        <v>1.9599853560256983</v>
      </c>
    </row>
    <row r="36" spans="1:27" x14ac:dyDescent="0.25">
      <c r="A36" s="66"/>
      <c r="B36" s="66"/>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x14ac:dyDescent="0.25">
      <c r="A37" s="161" t="s">
        <v>87</v>
      </c>
      <c r="B37" s="161"/>
      <c r="C37" s="161"/>
      <c r="D37" s="161"/>
    </row>
    <row r="58" spans="1:27" ht="15.75" x14ac:dyDescent="0.25">
      <c r="A58" s="154" t="s">
        <v>379</v>
      </c>
      <c r="B58" s="154"/>
      <c r="C58" s="154"/>
      <c r="D58" s="154"/>
      <c r="E58" s="154"/>
      <c r="F58" s="154"/>
      <c r="G58" s="2"/>
      <c r="H58" s="2"/>
      <c r="I58" s="2"/>
      <c r="J58" s="2"/>
      <c r="K58" s="12"/>
      <c r="L58" s="2"/>
      <c r="M58" s="2"/>
      <c r="N58" s="2"/>
      <c r="O58" s="2"/>
      <c r="P58" s="155"/>
      <c r="Q58" s="155"/>
      <c r="R58" s="155"/>
      <c r="S58" s="155"/>
      <c r="T58" s="155"/>
      <c r="U58" s="155"/>
      <c r="V58" s="155"/>
      <c r="W58" s="25"/>
      <c r="X58" s="25"/>
      <c r="Y58" s="25"/>
      <c r="Z58" s="25"/>
      <c r="AA58" s="25"/>
    </row>
    <row r="59" spans="1:27" ht="15.75" x14ac:dyDescent="0.25">
      <c r="A59" s="156" t="s">
        <v>7</v>
      </c>
      <c r="B59" s="156"/>
      <c r="C59" s="156"/>
      <c r="D59" s="156"/>
      <c r="E59" s="156"/>
      <c r="F59" s="156"/>
      <c r="G59" s="31"/>
      <c r="H59" s="31"/>
      <c r="I59" s="31"/>
      <c r="J59" s="31"/>
      <c r="K59" s="157" t="s">
        <v>86</v>
      </c>
      <c r="L59" s="157"/>
      <c r="M59" s="31"/>
      <c r="N59" s="31"/>
      <c r="O59" s="31"/>
      <c r="P59" s="156"/>
      <c r="Q59" s="156"/>
      <c r="R59" s="156"/>
      <c r="S59" s="156"/>
      <c r="T59" s="156"/>
      <c r="U59" s="156"/>
      <c r="V59" s="156"/>
      <c r="W59" s="11"/>
      <c r="X59" s="11"/>
      <c r="Y59" s="11"/>
      <c r="Z59" s="11"/>
      <c r="AA59" s="11"/>
    </row>
    <row r="61" spans="1:27" ht="15.75" x14ac:dyDescent="0.25">
      <c r="A61" s="170" t="s">
        <v>382</v>
      </c>
      <c r="B61" s="170"/>
      <c r="C61" s="8"/>
      <c r="D61" s="8"/>
      <c r="E61" s="8"/>
      <c r="F61" s="8"/>
      <c r="G61" s="8"/>
      <c r="H61" s="8"/>
      <c r="I61" s="8"/>
      <c r="J61" s="8"/>
      <c r="K61" s="8"/>
      <c r="L61" s="8"/>
      <c r="M61" s="8"/>
      <c r="N61" s="8"/>
      <c r="O61" s="8"/>
      <c r="P61" s="8"/>
      <c r="Q61" s="8"/>
      <c r="R61" s="8"/>
      <c r="S61" s="8"/>
      <c r="T61" s="8"/>
      <c r="U61" s="8"/>
      <c r="V61" s="8"/>
      <c r="W61" s="8"/>
      <c r="X61" s="8"/>
      <c r="Y61" s="8"/>
      <c r="Z61" s="8"/>
      <c r="AA61" s="8"/>
    </row>
    <row r="62" spans="1:27"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row>
    <row r="63" spans="1:27" x14ac:dyDescent="0.25">
      <c r="A63" s="14" t="s">
        <v>84</v>
      </c>
      <c r="B63" s="15" t="s">
        <v>83</v>
      </c>
      <c r="C63" s="46"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18">
        <v>1</v>
      </c>
      <c r="B64" s="26" t="s">
        <v>88</v>
      </c>
      <c r="C64" s="56">
        <v>96.706695556640625</v>
      </c>
      <c r="D64" s="57">
        <v>89.895835876464844</v>
      </c>
      <c r="E64" s="57">
        <v>87.852653503417969</v>
      </c>
      <c r="F64" s="57">
        <v>85.7137451171875</v>
      </c>
      <c r="G64" s="57">
        <v>83.693695068359375</v>
      </c>
      <c r="H64" s="57">
        <v>81.818580627441406</v>
      </c>
      <c r="I64" s="57">
        <v>80.035270690917969</v>
      </c>
      <c r="J64" s="58">
        <v>78.317726135253906</v>
      </c>
      <c r="K64" s="58">
        <v>76.647308349609375</v>
      </c>
      <c r="L64" s="58">
        <v>75.047119140625</v>
      </c>
      <c r="M64" s="58">
        <v>73.573112487792969</v>
      </c>
      <c r="N64" s="58">
        <v>72.212059020996094</v>
      </c>
      <c r="O64" s="58">
        <v>70.901298522949219</v>
      </c>
      <c r="P64" s="58">
        <v>69.646087646484375</v>
      </c>
      <c r="Q64" s="58">
        <v>68.458038330078125</v>
      </c>
      <c r="R64" s="58">
        <v>67.336807250976563</v>
      </c>
      <c r="S64" s="58">
        <v>66.295364379882813</v>
      </c>
      <c r="T64" s="58">
        <v>65.310951232910156</v>
      </c>
      <c r="U64" s="58">
        <v>64.376083374023437</v>
      </c>
      <c r="V64" s="58">
        <v>63.492938995361328</v>
      </c>
      <c r="W64" s="58">
        <v>62.632843017578125</v>
      </c>
      <c r="X64" s="58">
        <v>61.793533325195312</v>
      </c>
      <c r="Y64" s="58">
        <v>61.012283325195312</v>
      </c>
      <c r="Z64" s="58">
        <v>60.292915344238281</v>
      </c>
      <c r="AA64" s="59">
        <v>59.620719909667969</v>
      </c>
    </row>
    <row r="65" spans="1:27" x14ac:dyDescent="0.25">
      <c r="A65" s="19">
        <v>2</v>
      </c>
      <c r="B65" s="16" t="s">
        <v>89</v>
      </c>
      <c r="C65" s="48">
        <v>92.386039733886719</v>
      </c>
      <c r="D65" s="49">
        <v>85.89666748046875</v>
      </c>
      <c r="E65" s="49">
        <v>83.946929931640625</v>
      </c>
      <c r="F65" s="49">
        <v>81.922187805175781</v>
      </c>
      <c r="G65" s="49">
        <v>80.005271911621094</v>
      </c>
      <c r="H65" s="49">
        <v>78.200424194335938</v>
      </c>
      <c r="I65" s="49">
        <v>76.517539978027344</v>
      </c>
      <c r="J65" s="50">
        <v>74.87469482421875</v>
      </c>
      <c r="K65" s="50">
        <v>73.278114318847656</v>
      </c>
      <c r="L65" s="50">
        <v>71.767890930175781</v>
      </c>
      <c r="M65" s="50">
        <v>70.364036560058594</v>
      </c>
      <c r="N65" s="50">
        <v>69.0692138671875</v>
      </c>
      <c r="O65" s="50">
        <v>67.829429626464844</v>
      </c>
      <c r="P65" s="50">
        <v>66.643196105957031</v>
      </c>
      <c r="Q65" s="50">
        <v>65.503044128417969</v>
      </c>
      <c r="R65" s="50">
        <v>64.425727844238281</v>
      </c>
      <c r="S65" s="50">
        <v>63.430591583251953</v>
      </c>
      <c r="T65" s="50">
        <v>62.476459503173828</v>
      </c>
      <c r="U65" s="50">
        <v>61.571804046630859</v>
      </c>
      <c r="V65" s="50">
        <v>60.729763031005859</v>
      </c>
      <c r="W65" s="50">
        <v>59.888690948486328</v>
      </c>
      <c r="X65" s="50">
        <v>59.084335327148437</v>
      </c>
      <c r="Y65" s="50">
        <v>58.328510284423828</v>
      </c>
      <c r="Z65" s="50">
        <v>57.636875152587891</v>
      </c>
      <c r="AA65" s="51">
        <v>56.986873626708984</v>
      </c>
    </row>
    <row r="66" spans="1:27" x14ac:dyDescent="0.25">
      <c r="A66" s="19">
        <v>3</v>
      </c>
      <c r="B66" s="16" t="s">
        <v>90</v>
      </c>
      <c r="C66" s="48">
        <v>111.54463958740234</v>
      </c>
      <c r="D66" s="49">
        <v>103.62671661376953</v>
      </c>
      <c r="E66" s="49">
        <v>101.23321533203125</v>
      </c>
      <c r="F66" s="49">
        <v>98.763038635253906</v>
      </c>
      <c r="G66" s="49">
        <v>96.428291320800781</v>
      </c>
      <c r="H66" s="49">
        <v>94.272903442382812</v>
      </c>
      <c r="I66" s="49">
        <v>92.259239196777344</v>
      </c>
      <c r="J66" s="50">
        <v>90.265213012695312</v>
      </c>
      <c r="K66" s="50">
        <v>88.344100952148437</v>
      </c>
      <c r="L66" s="50">
        <v>86.552726745605469</v>
      </c>
      <c r="M66" s="50">
        <v>84.870498657226563</v>
      </c>
      <c r="N66" s="50">
        <v>83.31646728515625</v>
      </c>
      <c r="O66" s="50">
        <v>81.832511901855469</v>
      </c>
      <c r="P66" s="50">
        <v>80.40130615234375</v>
      </c>
      <c r="Q66" s="50">
        <v>79.023651123046875</v>
      </c>
      <c r="R66" s="50">
        <v>77.736572265625</v>
      </c>
      <c r="S66" s="50">
        <v>76.524925231933594</v>
      </c>
      <c r="T66" s="50">
        <v>75.379615783691406</v>
      </c>
      <c r="U66" s="50">
        <v>74.275177001953125</v>
      </c>
      <c r="V66" s="50">
        <v>73.255828857421875</v>
      </c>
      <c r="W66" s="50">
        <v>72.268341064453125</v>
      </c>
      <c r="X66" s="50">
        <v>71.301345825195313</v>
      </c>
      <c r="Y66" s="50">
        <v>70.408401489257813</v>
      </c>
      <c r="Z66" s="50">
        <v>69.567192077636719</v>
      </c>
      <c r="AA66" s="51">
        <v>68.792144775390625</v>
      </c>
    </row>
    <row r="67" spans="1:27" x14ac:dyDescent="0.25">
      <c r="A67" s="19">
        <v>4</v>
      </c>
      <c r="B67" s="16" t="s">
        <v>91</v>
      </c>
      <c r="C67" s="52">
        <v>89.735977172851563</v>
      </c>
      <c r="D67" s="50">
        <v>83.490943908691406</v>
      </c>
      <c r="E67" s="50">
        <v>81.557571411132812</v>
      </c>
      <c r="F67" s="50">
        <v>79.596061706542969</v>
      </c>
      <c r="G67" s="50">
        <v>77.739402770996094</v>
      </c>
      <c r="H67" s="50">
        <v>76.011077880859375</v>
      </c>
      <c r="I67" s="50">
        <v>74.39471435546875</v>
      </c>
      <c r="J67" s="50">
        <v>72.803504943847656</v>
      </c>
      <c r="K67" s="50">
        <v>71.269424438476562</v>
      </c>
      <c r="L67" s="50">
        <v>69.818214416503906</v>
      </c>
      <c r="M67" s="50">
        <v>68.478675842285156</v>
      </c>
      <c r="N67" s="50">
        <v>67.227569580078125</v>
      </c>
      <c r="O67" s="50">
        <v>66.027580261230469</v>
      </c>
      <c r="P67" s="50">
        <v>64.883560180664063</v>
      </c>
      <c r="Q67" s="50">
        <v>63.777751922607422</v>
      </c>
      <c r="R67" s="50">
        <v>62.746494293212891</v>
      </c>
      <c r="S67" s="50">
        <v>61.777805328369141</v>
      </c>
      <c r="T67" s="50">
        <v>60.8458251953125</v>
      </c>
      <c r="U67" s="50">
        <v>59.963184356689453</v>
      </c>
      <c r="V67" s="50">
        <v>59.128017425537109</v>
      </c>
      <c r="W67" s="50">
        <v>58.325801849365234</v>
      </c>
      <c r="X67" s="50">
        <v>57.538482666015625</v>
      </c>
      <c r="Y67" s="50">
        <v>56.799221038818359</v>
      </c>
      <c r="Z67" s="50">
        <v>56.115135192871094</v>
      </c>
      <c r="AA67" s="51">
        <v>55.474582672119141</v>
      </c>
    </row>
    <row r="68" spans="1:27" x14ac:dyDescent="0.25">
      <c r="A68" s="19">
        <v>5</v>
      </c>
      <c r="B68" s="16" t="s">
        <v>92</v>
      </c>
      <c r="C68" s="52">
        <v>72.4234619140625</v>
      </c>
      <c r="D68" s="50">
        <v>67.45343017578125</v>
      </c>
      <c r="E68" s="50">
        <v>65.940597534179687</v>
      </c>
      <c r="F68" s="50">
        <v>64.3934326171875</v>
      </c>
      <c r="G68" s="50">
        <v>62.931312561035156</v>
      </c>
      <c r="H68" s="50">
        <v>61.56231689453125</v>
      </c>
      <c r="I68" s="50">
        <v>60.273601531982422</v>
      </c>
      <c r="J68" s="50">
        <v>59.030296325683594</v>
      </c>
      <c r="K68" s="50">
        <v>57.824867248535156</v>
      </c>
      <c r="L68" s="50">
        <v>56.666301727294922</v>
      </c>
      <c r="M68" s="50">
        <v>55.577384948730469</v>
      </c>
      <c r="N68" s="50">
        <v>54.565185546875</v>
      </c>
      <c r="O68" s="50">
        <v>53.585945129394531</v>
      </c>
      <c r="P68" s="50">
        <v>52.658542633056641</v>
      </c>
      <c r="Q68" s="50">
        <v>51.758499145507812</v>
      </c>
      <c r="R68" s="50">
        <v>50.900291442871094</v>
      </c>
      <c r="S68" s="50">
        <v>50.1009521484375</v>
      </c>
      <c r="T68" s="50">
        <v>49.341533660888672</v>
      </c>
      <c r="U68" s="50">
        <v>48.621410369873047</v>
      </c>
      <c r="V68" s="50">
        <v>47.94720458984375</v>
      </c>
      <c r="W68" s="50">
        <v>47.293918609619141</v>
      </c>
      <c r="X68" s="50">
        <v>46.659954071044922</v>
      </c>
      <c r="Y68" s="50">
        <v>46.069538116455078</v>
      </c>
      <c r="Z68" s="50">
        <v>45.521781921386719</v>
      </c>
      <c r="AA68" s="51">
        <v>45.013687133789063</v>
      </c>
    </row>
    <row r="69" spans="1:27" x14ac:dyDescent="0.25">
      <c r="A69" s="19">
        <v>6</v>
      </c>
      <c r="B69" s="16" t="s">
        <v>93</v>
      </c>
      <c r="C69" s="52">
        <v>91.790275573730469</v>
      </c>
      <c r="D69" s="50">
        <v>85.291091918945313</v>
      </c>
      <c r="E69" s="50">
        <v>83.349952697753906</v>
      </c>
      <c r="F69" s="50">
        <v>81.339118957519531</v>
      </c>
      <c r="G69" s="50">
        <v>79.449371337890625</v>
      </c>
      <c r="H69" s="50">
        <v>77.669670104980469</v>
      </c>
      <c r="I69" s="50">
        <v>75.995231628417969</v>
      </c>
      <c r="J69" s="50">
        <v>74.377670288085938</v>
      </c>
      <c r="K69" s="50">
        <v>72.79815673828125</v>
      </c>
      <c r="L69" s="50">
        <v>71.317787170410156</v>
      </c>
      <c r="M69" s="50">
        <v>69.938240051269531</v>
      </c>
      <c r="N69" s="50">
        <v>68.646377563476562</v>
      </c>
      <c r="O69" s="50">
        <v>67.415557861328125</v>
      </c>
      <c r="P69" s="50">
        <v>66.234954833984375</v>
      </c>
      <c r="Q69" s="50">
        <v>65.087997436523437</v>
      </c>
      <c r="R69" s="50">
        <v>64.003448486328125</v>
      </c>
      <c r="S69" s="50">
        <v>63.001434326171875</v>
      </c>
      <c r="T69" s="50">
        <v>62.050548553466797</v>
      </c>
      <c r="U69" s="50">
        <v>61.138561248779297</v>
      </c>
      <c r="V69" s="50">
        <v>60.283092498779297</v>
      </c>
      <c r="W69" s="50">
        <v>59.448341369628906</v>
      </c>
      <c r="X69" s="50">
        <v>58.631137847900391</v>
      </c>
      <c r="Y69" s="50">
        <v>57.876419067382812</v>
      </c>
      <c r="Z69" s="50">
        <v>57.179180145263672</v>
      </c>
      <c r="AA69" s="51">
        <v>56.528602600097656</v>
      </c>
    </row>
    <row r="70" spans="1:27" x14ac:dyDescent="0.25">
      <c r="A70" s="19">
        <v>7</v>
      </c>
      <c r="B70" s="16" t="s">
        <v>94</v>
      </c>
      <c r="C70" s="52">
        <v>116.46906280517578</v>
      </c>
      <c r="D70" s="50">
        <v>108.22982788085937</v>
      </c>
      <c r="E70" s="50">
        <v>105.75012969970703</v>
      </c>
      <c r="F70" s="50">
        <v>103.19075012207031</v>
      </c>
      <c r="G70" s="50">
        <v>100.78861999511719</v>
      </c>
      <c r="H70" s="50">
        <v>98.530296325683594</v>
      </c>
      <c r="I70" s="50">
        <v>96.448936462402344</v>
      </c>
      <c r="J70" s="50">
        <v>94.377006530761719</v>
      </c>
      <c r="K70" s="50">
        <v>92.399208068847656</v>
      </c>
      <c r="L70" s="50">
        <v>90.540916442871094</v>
      </c>
      <c r="M70" s="50">
        <v>88.790840148925781</v>
      </c>
      <c r="N70" s="50">
        <v>87.157546997070312</v>
      </c>
      <c r="O70" s="50">
        <v>85.598823547363281</v>
      </c>
      <c r="P70" s="50">
        <v>84.109992980957031</v>
      </c>
      <c r="Q70" s="50">
        <v>82.679290771484375</v>
      </c>
      <c r="R70" s="50">
        <v>81.328605651855469</v>
      </c>
      <c r="S70" s="50">
        <v>80.065254211425781</v>
      </c>
      <c r="T70" s="50">
        <v>78.87158203125</v>
      </c>
      <c r="U70" s="50">
        <v>77.72540283203125</v>
      </c>
      <c r="V70" s="50">
        <v>76.657310485839844</v>
      </c>
      <c r="W70" s="50">
        <v>75.609611511230469</v>
      </c>
      <c r="X70" s="50">
        <v>74.597999572753906</v>
      </c>
      <c r="Y70" s="50">
        <v>73.651802062988281</v>
      </c>
      <c r="Z70" s="50">
        <v>72.770668029785156</v>
      </c>
      <c r="AA70" s="51">
        <v>71.944053649902344</v>
      </c>
    </row>
    <row r="71" spans="1:27" x14ac:dyDescent="0.25">
      <c r="A71" s="19">
        <v>8</v>
      </c>
      <c r="B71" s="16" t="s">
        <v>95</v>
      </c>
      <c r="C71" s="52">
        <v>100.7254638671875</v>
      </c>
      <c r="D71" s="50">
        <v>93.643623352050781</v>
      </c>
      <c r="E71" s="50">
        <v>91.500358581542969</v>
      </c>
      <c r="F71" s="50">
        <v>89.284278869628906</v>
      </c>
      <c r="G71" s="50">
        <v>87.185203552246094</v>
      </c>
      <c r="H71" s="50">
        <v>85.224533081054688</v>
      </c>
      <c r="I71" s="50">
        <v>83.407882690429687</v>
      </c>
      <c r="J71" s="50">
        <v>81.619247436523438</v>
      </c>
      <c r="K71" s="50">
        <v>79.882781982421875</v>
      </c>
      <c r="L71" s="50">
        <v>78.241485595703125</v>
      </c>
      <c r="M71" s="50">
        <v>76.693595886230469</v>
      </c>
      <c r="N71" s="50">
        <v>75.28729248046875</v>
      </c>
      <c r="O71" s="50">
        <v>73.935348510742187</v>
      </c>
      <c r="P71" s="50">
        <v>72.642822265625</v>
      </c>
      <c r="Q71" s="50">
        <v>71.404953002929687</v>
      </c>
      <c r="R71" s="50">
        <v>70.240333557128906</v>
      </c>
      <c r="S71" s="50">
        <v>69.160552978515625</v>
      </c>
      <c r="T71" s="50">
        <v>68.13201904296875</v>
      </c>
      <c r="U71" s="50">
        <v>67.1478271484375</v>
      </c>
      <c r="V71" s="50">
        <v>66.224525451660156</v>
      </c>
      <c r="W71" s="50">
        <v>65.315299987792969</v>
      </c>
      <c r="X71" s="50">
        <v>64.440467834472656</v>
      </c>
      <c r="Y71" s="50">
        <v>63.620861053466797</v>
      </c>
      <c r="Z71" s="50">
        <v>62.862842559814453</v>
      </c>
      <c r="AA71" s="51">
        <v>62.156074523925781</v>
      </c>
    </row>
    <row r="72" spans="1:27" x14ac:dyDescent="0.25">
      <c r="A72" s="19">
        <v>9</v>
      </c>
      <c r="B72" s="16" t="s">
        <v>96</v>
      </c>
      <c r="C72" s="52">
        <v>103.73556518554687</v>
      </c>
      <c r="D72" s="50">
        <v>96.378150939941406</v>
      </c>
      <c r="E72" s="50">
        <v>94.143142700195313</v>
      </c>
      <c r="F72" s="50">
        <v>91.849090576171875</v>
      </c>
      <c r="G72" s="50">
        <v>89.693260192871094</v>
      </c>
      <c r="H72" s="50">
        <v>87.666648864746094</v>
      </c>
      <c r="I72" s="50">
        <v>85.787673950195313</v>
      </c>
      <c r="J72" s="50">
        <v>83.975997924804687</v>
      </c>
      <c r="K72" s="50">
        <v>82.219635009765625</v>
      </c>
      <c r="L72" s="50">
        <v>80.555679321289063</v>
      </c>
      <c r="M72" s="50">
        <v>78.994224548339844</v>
      </c>
      <c r="N72" s="50">
        <v>77.569686889648437</v>
      </c>
      <c r="O72" s="50">
        <v>76.184730529785156</v>
      </c>
      <c r="P72" s="50">
        <v>74.856521606445313</v>
      </c>
      <c r="Q72" s="50">
        <v>73.590621948242188</v>
      </c>
      <c r="R72" s="50">
        <v>72.39398193359375</v>
      </c>
      <c r="S72" s="50">
        <v>71.283096313476562</v>
      </c>
      <c r="T72" s="50">
        <v>70.212669372558594</v>
      </c>
      <c r="U72" s="50">
        <v>69.187171936035156</v>
      </c>
      <c r="V72" s="50">
        <v>68.243316650390625</v>
      </c>
      <c r="W72" s="50">
        <v>67.312408447265625</v>
      </c>
      <c r="X72" s="50">
        <v>66.413528442382812</v>
      </c>
      <c r="Y72" s="50">
        <v>65.558372497558594</v>
      </c>
      <c r="Z72" s="50">
        <v>64.778533935546875</v>
      </c>
      <c r="AA72" s="51">
        <v>64.039894104003906</v>
      </c>
    </row>
    <row r="73" spans="1:27" x14ac:dyDescent="0.25">
      <c r="A73" s="19">
        <v>10</v>
      </c>
      <c r="B73" s="16" t="s">
        <v>97</v>
      </c>
      <c r="C73" s="52">
        <v>99.861503601074219</v>
      </c>
      <c r="D73" s="50">
        <v>92.896224975585938</v>
      </c>
      <c r="E73" s="50">
        <v>90.783409118652344</v>
      </c>
      <c r="F73" s="50">
        <v>88.608573913574219</v>
      </c>
      <c r="G73" s="50">
        <v>86.54327392578125</v>
      </c>
      <c r="H73" s="50">
        <v>84.613983154296875</v>
      </c>
      <c r="I73" s="50">
        <v>82.842498779296875</v>
      </c>
      <c r="J73" s="50">
        <v>81.07000732421875</v>
      </c>
      <c r="K73" s="50">
        <v>79.376243591308594</v>
      </c>
      <c r="L73" s="50">
        <v>77.758506774902344</v>
      </c>
      <c r="M73" s="50">
        <v>76.26177978515625</v>
      </c>
      <c r="N73" s="50">
        <v>74.861427307128906</v>
      </c>
      <c r="O73" s="50">
        <v>73.529808044433594</v>
      </c>
      <c r="P73" s="50">
        <v>72.260543823242188</v>
      </c>
      <c r="Q73" s="50">
        <v>71.04254150390625</v>
      </c>
      <c r="R73" s="50">
        <v>69.868659973144531</v>
      </c>
      <c r="S73" s="50">
        <v>68.777839660644531</v>
      </c>
      <c r="T73" s="50">
        <v>67.755462646484375</v>
      </c>
      <c r="U73" s="50">
        <v>66.782318115234375</v>
      </c>
      <c r="V73" s="50">
        <v>65.859832763671875</v>
      </c>
      <c r="W73" s="50">
        <v>64.958145141601563</v>
      </c>
      <c r="X73" s="50">
        <v>64.081352233886719</v>
      </c>
      <c r="Y73" s="50">
        <v>63.275890350341797</v>
      </c>
      <c r="Z73" s="50">
        <v>62.515739440917969</v>
      </c>
      <c r="AA73" s="51">
        <v>61.807834625244141</v>
      </c>
    </row>
    <row r="74" spans="1:27" x14ac:dyDescent="0.25">
      <c r="A74" s="19">
        <v>11</v>
      </c>
      <c r="B74" s="16" t="s">
        <v>98</v>
      </c>
      <c r="C74" s="52">
        <v>83.409126281738281</v>
      </c>
      <c r="D74" s="50">
        <v>77.631011962890625</v>
      </c>
      <c r="E74" s="50">
        <v>75.8466796875</v>
      </c>
      <c r="F74" s="50">
        <v>74.050582885742188</v>
      </c>
      <c r="G74" s="50">
        <v>72.3583984375</v>
      </c>
      <c r="H74" s="50">
        <v>70.777847290039063</v>
      </c>
      <c r="I74" s="50">
        <v>69.302970886230469</v>
      </c>
      <c r="J74" s="50">
        <v>67.835060119628906</v>
      </c>
      <c r="K74" s="50">
        <v>66.428115844726563</v>
      </c>
      <c r="L74" s="50">
        <v>65.098121643066406</v>
      </c>
      <c r="M74" s="50">
        <v>63.843986511230469</v>
      </c>
      <c r="N74" s="50">
        <v>62.676433563232422</v>
      </c>
      <c r="O74" s="50">
        <v>61.569869995117188</v>
      </c>
      <c r="P74" s="50">
        <v>60.501091003417969</v>
      </c>
      <c r="Q74" s="50">
        <v>59.472278594970703</v>
      </c>
      <c r="R74" s="50">
        <v>58.501800537109375</v>
      </c>
      <c r="S74" s="50">
        <v>57.597995758056641</v>
      </c>
      <c r="T74" s="50">
        <v>56.734348297119141</v>
      </c>
      <c r="U74" s="50">
        <v>55.901416778564453</v>
      </c>
      <c r="V74" s="50">
        <v>55.120227813720703</v>
      </c>
      <c r="W74" s="50">
        <v>54.361209869384766</v>
      </c>
      <c r="X74" s="50">
        <v>53.623077392578125</v>
      </c>
      <c r="Y74" s="50">
        <v>52.929801940917969</v>
      </c>
      <c r="Z74" s="50">
        <v>52.280918121337891</v>
      </c>
      <c r="AA74" s="51">
        <v>51.681228637695313</v>
      </c>
    </row>
    <row r="75" spans="1:27" x14ac:dyDescent="0.25">
      <c r="A75" s="19">
        <v>12</v>
      </c>
      <c r="B75" s="16" t="s">
        <v>99</v>
      </c>
      <c r="C75" s="52">
        <v>90.32257080078125</v>
      </c>
      <c r="D75" s="50">
        <v>84.100120544433594</v>
      </c>
      <c r="E75" s="50">
        <v>82.134796142578125</v>
      </c>
      <c r="F75" s="50">
        <v>80.191108703613281</v>
      </c>
      <c r="G75" s="50">
        <v>78.350700378417969</v>
      </c>
      <c r="H75" s="50">
        <v>76.636100769042969</v>
      </c>
      <c r="I75" s="50">
        <v>75.0208740234375</v>
      </c>
      <c r="J75" s="50">
        <v>73.481681823730469</v>
      </c>
      <c r="K75" s="50">
        <v>71.979316711425781</v>
      </c>
      <c r="L75" s="50">
        <v>70.570030212402344</v>
      </c>
      <c r="M75" s="50">
        <v>69.22979736328125</v>
      </c>
      <c r="N75" s="50">
        <v>68.002212524414063</v>
      </c>
      <c r="O75" s="50">
        <v>66.794654846191406</v>
      </c>
      <c r="P75" s="50">
        <v>65.654678344726562</v>
      </c>
      <c r="Q75" s="50">
        <v>64.553604125976563</v>
      </c>
      <c r="R75" s="50">
        <v>63.501987457275391</v>
      </c>
      <c r="S75" s="50">
        <v>62.515869140625</v>
      </c>
      <c r="T75" s="50">
        <v>61.579093933105469</v>
      </c>
      <c r="U75" s="50">
        <v>60.687461853027344</v>
      </c>
      <c r="V75" s="50">
        <v>59.835170745849609</v>
      </c>
      <c r="W75" s="50">
        <v>59.010791778564453</v>
      </c>
      <c r="X75" s="50">
        <v>58.218891143798828</v>
      </c>
      <c r="Y75" s="50">
        <v>57.454307556152344</v>
      </c>
      <c r="Z75" s="50">
        <v>56.757450103759766</v>
      </c>
      <c r="AA75" s="51">
        <v>56.093555450439453</v>
      </c>
    </row>
    <row r="76" spans="1:27" x14ac:dyDescent="0.25">
      <c r="A76" s="19">
        <v>13</v>
      </c>
      <c r="B76" s="16" t="s">
        <v>100</v>
      </c>
      <c r="C76" s="52">
        <v>117.41459655761719</v>
      </c>
      <c r="D76" s="50">
        <v>109.17227935791016</v>
      </c>
      <c r="E76" s="50">
        <v>106.62881469726562</v>
      </c>
      <c r="F76" s="50">
        <v>104.03521728515625</v>
      </c>
      <c r="G76" s="50">
        <v>101.61489105224609</v>
      </c>
      <c r="H76" s="50">
        <v>99.351226806640625</v>
      </c>
      <c r="I76" s="50">
        <v>97.259246826171875</v>
      </c>
      <c r="J76" s="50">
        <v>95.232666015625</v>
      </c>
      <c r="K76" s="50">
        <v>93.254638671875</v>
      </c>
      <c r="L76" s="50">
        <v>91.39630126953125</v>
      </c>
      <c r="M76" s="50">
        <v>89.657844543457031</v>
      </c>
      <c r="N76" s="50">
        <v>88.063919067382812</v>
      </c>
      <c r="O76" s="50">
        <v>86.510627746582031</v>
      </c>
      <c r="P76" s="50">
        <v>85.022590637207031</v>
      </c>
      <c r="Q76" s="50">
        <v>83.615257263183594</v>
      </c>
      <c r="R76" s="50">
        <v>82.273735046386719</v>
      </c>
      <c r="S76" s="50">
        <v>81.027259826660156</v>
      </c>
      <c r="T76" s="50">
        <v>79.837753295898438</v>
      </c>
      <c r="U76" s="50">
        <v>78.685371398925781</v>
      </c>
      <c r="V76" s="50">
        <v>77.613433837890625</v>
      </c>
      <c r="W76" s="50">
        <v>76.571395874023437</v>
      </c>
      <c r="X76" s="50">
        <v>75.554786682128906</v>
      </c>
      <c r="Y76" s="50">
        <v>74.599082946777344</v>
      </c>
      <c r="Z76" s="50">
        <v>73.696975708007813</v>
      </c>
      <c r="AA76" s="51">
        <v>72.857826232910156</v>
      </c>
    </row>
    <row r="77" spans="1:27" x14ac:dyDescent="0.25">
      <c r="A77" s="19">
        <v>14</v>
      </c>
      <c r="B77" s="16" t="s">
        <v>101</v>
      </c>
      <c r="C77" s="52">
        <v>124.55536651611328</v>
      </c>
      <c r="D77" s="50">
        <v>115.89768981933594</v>
      </c>
      <c r="E77" s="50">
        <v>113.18758392333984</v>
      </c>
      <c r="F77" s="50">
        <v>110.43859100341797</v>
      </c>
      <c r="G77" s="50">
        <v>107.85484313964844</v>
      </c>
      <c r="H77" s="50">
        <v>105.43544006347656</v>
      </c>
      <c r="I77" s="50">
        <v>103.17593383789062</v>
      </c>
      <c r="J77" s="50">
        <v>100.95207214355469</v>
      </c>
      <c r="K77" s="50">
        <v>98.860748291015625</v>
      </c>
      <c r="L77" s="50">
        <v>96.882759094238281</v>
      </c>
      <c r="M77" s="50">
        <v>95.005226135253906</v>
      </c>
      <c r="N77" s="50">
        <v>93.286460876464844</v>
      </c>
      <c r="O77" s="50">
        <v>91.640907287597656</v>
      </c>
      <c r="P77" s="50">
        <v>90.061714172363281</v>
      </c>
      <c r="Q77" s="50">
        <v>88.530029296875</v>
      </c>
      <c r="R77" s="50">
        <v>87.093795776367188</v>
      </c>
      <c r="S77" s="50">
        <v>85.745262145996094</v>
      </c>
      <c r="T77" s="50">
        <v>84.477195739746094</v>
      </c>
      <c r="U77" s="50">
        <v>83.254302978515625</v>
      </c>
      <c r="V77" s="50">
        <v>82.104301452636719</v>
      </c>
      <c r="W77" s="50">
        <v>80.989028930664063</v>
      </c>
      <c r="X77" s="50">
        <v>79.908180236816406</v>
      </c>
      <c r="Y77" s="50">
        <v>78.901840209960938</v>
      </c>
      <c r="Z77" s="50">
        <v>77.960456848144531</v>
      </c>
      <c r="AA77" s="51">
        <v>77.078147888183594</v>
      </c>
    </row>
    <row r="78" spans="1:27" x14ac:dyDescent="0.25">
      <c r="A78" s="19">
        <v>15</v>
      </c>
      <c r="B78" s="16" t="s">
        <v>102</v>
      </c>
      <c r="C78" s="52">
        <v>98.670944213867188</v>
      </c>
      <c r="D78" s="50">
        <v>91.703964233398438</v>
      </c>
      <c r="E78" s="50">
        <v>89.618736267089844</v>
      </c>
      <c r="F78" s="50">
        <v>87.462188720703125</v>
      </c>
      <c r="G78" s="50">
        <v>85.438224792480469</v>
      </c>
      <c r="H78" s="50">
        <v>83.516029357910156</v>
      </c>
      <c r="I78" s="50">
        <v>81.739349365234375</v>
      </c>
      <c r="J78" s="50">
        <v>79.980842590332031</v>
      </c>
      <c r="K78" s="50">
        <v>78.279487609863281</v>
      </c>
      <c r="L78" s="50">
        <v>76.683242797851562</v>
      </c>
      <c r="M78" s="50">
        <v>75.200172424316406</v>
      </c>
      <c r="N78" s="50">
        <v>73.828804016113281</v>
      </c>
      <c r="O78" s="50">
        <v>72.521469116210938</v>
      </c>
      <c r="P78" s="50">
        <v>71.250778198242188</v>
      </c>
      <c r="Q78" s="50">
        <v>70.039505004882813</v>
      </c>
      <c r="R78" s="50">
        <v>68.893966674804688</v>
      </c>
      <c r="S78" s="50">
        <v>67.817398071289063</v>
      </c>
      <c r="T78" s="50">
        <v>66.805213928222656</v>
      </c>
      <c r="U78" s="50">
        <v>65.835731506347656</v>
      </c>
      <c r="V78" s="50">
        <v>64.921585083007812</v>
      </c>
      <c r="W78" s="50">
        <v>64.042823791503906</v>
      </c>
      <c r="X78" s="50">
        <v>63.178493499755859</v>
      </c>
      <c r="Y78" s="50">
        <v>62.378860473632813</v>
      </c>
      <c r="Z78" s="50">
        <v>61.629680633544922</v>
      </c>
      <c r="AA78" s="51">
        <v>60.942062377929688</v>
      </c>
    </row>
    <row r="79" spans="1:27" x14ac:dyDescent="0.25">
      <c r="A79" s="19">
        <v>16</v>
      </c>
      <c r="B79" s="16" t="s">
        <v>103</v>
      </c>
      <c r="C79" s="52">
        <v>106.49134063720703</v>
      </c>
      <c r="D79" s="50">
        <v>99.040283203125</v>
      </c>
      <c r="E79" s="50">
        <v>96.742073059082031</v>
      </c>
      <c r="F79" s="50">
        <v>94.407966613769531</v>
      </c>
      <c r="G79" s="50">
        <v>92.199951171875</v>
      </c>
      <c r="H79" s="50">
        <v>90.13726806640625</v>
      </c>
      <c r="I79" s="50">
        <v>88.234970092773438</v>
      </c>
      <c r="J79" s="50">
        <v>86.367698669433594</v>
      </c>
      <c r="K79" s="50">
        <v>84.552833557128906</v>
      </c>
      <c r="L79" s="50">
        <v>82.878028869628906</v>
      </c>
      <c r="M79" s="50">
        <v>81.28375244140625</v>
      </c>
      <c r="N79" s="50">
        <v>79.812919616699219</v>
      </c>
      <c r="O79" s="50">
        <v>78.401405334472656</v>
      </c>
      <c r="P79" s="50">
        <v>77.053192138671875</v>
      </c>
      <c r="Q79" s="50">
        <v>75.749122619628906</v>
      </c>
      <c r="R79" s="50">
        <v>74.522148132324219</v>
      </c>
      <c r="S79" s="50">
        <v>73.379661560058594</v>
      </c>
      <c r="T79" s="50">
        <v>72.282707214355469</v>
      </c>
      <c r="U79" s="50">
        <v>71.245307922363281</v>
      </c>
      <c r="V79" s="50">
        <v>70.27508544921875</v>
      </c>
      <c r="W79" s="50">
        <v>69.328346252441406</v>
      </c>
      <c r="X79" s="50">
        <v>68.412864685058594</v>
      </c>
      <c r="Y79" s="50">
        <v>67.543464660644531</v>
      </c>
      <c r="Z79" s="50">
        <v>66.733558654785156</v>
      </c>
      <c r="AA79" s="51">
        <v>65.972465515136719</v>
      </c>
    </row>
    <row r="80" spans="1:27" x14ac:dyDescent="0.25">
      <c r="A80" s="19">
        <v>17</v>
      </c>
      <c r="B80" s="16" t="s">
        <v>104</v>
      </c>
      <c r="C80" s="52">
        <v>98.733901977539063</v>
      </c>
      <c r="D80" s="50">
        <v>91.805000305175781</v>
      </c>
      <c r="E80" s="50">
        <v>89.690803527832031</v>
      </c>
      <c r="F80" s="50">
        <v>87.505332946777344</v>
      </c>
      <c r="G80" s="50">
        <v>85.448081970214844</v>
      </c>
      <c r="H80" s="50">
        <v>83.528701782226563</v>
      </c>
      <c r="I80" s="50">
        <v>81.731834411621094</v>
      </c>
      <c r="J80" s="50">
        <v>79.99725341796875</v>
      </c>
      <c r="K80" s="50">
        <v>78.324752807617188</v>
      </c>
      <c r="L80" s="50">
        <v>76.72930908203125</v>
      </c>
      <c r="M80" s="50">
        <v>75.230979919433594</v>
      </c>
      <c r="N80" s="50">
        <v>73.858558654785156</v>
      </c>
      <c r="O80" s="50">
        <v>72.545097351074219</v>
      </c>
      <c r="P80" s="50">
        <v>71.274314880371094</v>
      </c>
      <c r="Q80" s="50">
        <v>70.070884704589844</v>
      </c>
      <c r="R80" s="50">
        <v>68.936103820800781</v>
      </c>
      <c r="S80" s="50">
        <v>67.883041381835938</v>
      </c>
      <c r="T80" s="50">
        <v>66.880416870117188</v>
      </c>
      <c r="U80" s="50">
        <v>65.925956726074219</v>
      </c>
      <c r="V80" s="50">
        <v>65.025169372558594</v>
      </c>
      <c r="W80" s="50">
        <v>64.140312194824219</v>
      </c>
      <c r="X80" s="50">
        <v>63.282394409179688</v>
      </c>
      <c r="Y80" s="50">
        <v>62.484699249267578</v>
      </c>
      <c r="Z80" s="50">
        <v>61.735584259033203</v>
      </c>
      <c r="AA80" s="51">
        <v>61.044258117675781</v>
      </c>
    </row>
    <row r="81" spans="1:27" x14ac:dyDescent="0.25">
      <c r="A81" s="19">
        <v>18</v>
      </c>
      <c r="B81" s="16" t="s">
        <v>105</v>
      </c>
      <c r="C81" s="52">
        <v>97.403564453125</v>
      </c>
      <c r="D81" s="50">
        <v>90.674041748046875</v>
      </c>
      <c r="E81" s="50">
        <v>88.632118225097656</v>
      </c>
      <c r="F81" s="50">
        <v>86.546653747558594</v>
      </c>
      <c r="G81" s="50">
        <v>84.563499450683594</v>
      </c>
      <c r="H81" s="50">
        <v>82.705558776855469</v>
      </c>
      <c r="I81" s="50">
        <v>80.963027954101563</v>
      </c>
      <c r="J81" s="50">
        <v>79.228302001953125</v>
      </c>
      <c r="K81" s="50">
        <v>77.574607849121094</v>
      </c>
      <c r="L81" s="50">
        <v>76.016311645507813</v>
      </c>
      <c r="M81" s="50">
        <v>74.551925659179688</v>
      </c>
      <c r="N81" s="50">
        <v>73.192764282226563</v>
      </c>
      <c r="O81" s="50">
        <v>71.897628784179687</v>
      </c>
      <c r="P81" s="50">
        <v>70.662063598632812</v>
      </c>
      <c r="Q81" s="50">
        <v>69.468955993652344</v>
      </c>
      <c r="R81" s="50">
        <v>68.336639404296875</v>
      </c>
      <c r="S81" s="50">
        <v>67.27178955078125</v>
      </c>
      <c r="T81" s="50">
        <v>66.26123046875</v>
      </c>
      <c r="U81" s="50">
        <v>65.294631958007813</v>
      </c>
      <c r="V81" s="50">
        <v>64.386978149414063</v>
      </c>
      <c r="W81" s="50">
        <v>63.500698089599609</v>
      </c>
      <c r="X81" s="50">
        <v>62.650444030761719</v>
      </c>
      <c r="Y81" s="50">
        <v>61.850696563720703</v>
      </c>
      <c r="Z81" s="50">
        <v>61.108051300048828</v>
      </c>
      <c r="AA81" s="51">
        <v>60.412921905517578</v>
      </c>
    </row>
    <row r="82" spans="1:27" x14ac:dyDescent="0.25">
      <c r="A82" s="20">
        <v>19</v>
      </c>
      <c r="B82" s="17" t="s">
        <v>106</v>
      </c>
      <c r="C82" s="53">
        <v>75.016006469726563</v>
      </c>
      <c r="D82" s="54">
        <v>69.813980102539063</v>
      </c>
      <c r="E82" s="54">
        <v>68.204490661621094</v>
      </c>
      <c r="F82" s="54">
        <v>66.580474853515625</v>
      </c>
      <c r="G82" s="54">
        <v>65.056503295898438</v>
      </c>
      <c r="H82" s="54">
        <v>63.631904602050781</v>
      </c>
      <c r="I82" s="54">
        <v>62.286708831787109</v>
      </c>
      <c r="J82" s="54">
        <v>60.987747192382813</v>
      </c>
      <c r="K82" s="54">
        <v>59.727642059326172</v>
      </c>
      <c r="L82" s="54">
        <v>58.536235809326172</v>
      </c>
      <c r="M82" s="54">
        <v>57.420669555664062</v>
      </c>
      <c r="N82" s="54">
        <v>56.375839233398438</v>
      </c>
      <c r="O82" s="54">
        <v>55.366016387939453</v>
      </c>
      <c r="P82" s="54">
        <v>54.409553527832031</v>
      </c>
      <c r="Q82" s="54">
        <v>53.486293792724609</v>
      </c>
      <c r="R82" s="54">
        <v>52.600631713867188</v>
      </c>
      <c r="S82" s="54">
        <v>51.777603149414063</v>
      </c>
      <c r="T82" s="54">
        <v>50.999622344970703</v>
      </c>
      <c r="U82" s="54">
        <v>50.254852294921875</v>
      </c>
      <c r="V82" s="54">
        <v>49.548988342285156</v>
      </c>
      <c r="W82" s="54">
        <v>48.867458343505859</v>
      </c>
      <c r="X82" s="54">
        <v>48.194313049316406</v>
      </c>
      <c r="Y82" s="54">
        <v>47.562000274658203</v>
      </c>
      <c r="Z82" s="54">
        <v>46.980216979980469</v>
      </c>
      <c r="AA82" s="55">
        <v>46.429424285888672</v>
      </c>
    </row>
    <row r="83" spans="1:27"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x14ac:dyDescent="0.25">
      <c r="A84" s="9"/>
      <c r="B84" s="10" t="s">
        <v>85</v>
      </c>
      <c r="C84" s="9"/>
      <c r="D84" s="9"/>
      <c r="E84" s="9"/>
      <c r="F84" s="9"/>
      <c r="G84" s="9"/>
      <c r="H84" s="9"/>
      <c r="I84" s="9"/>
      <c r="J84" s="9"/>
      <c r="K84" s="9"/>
      <c r="L84" s="9"/>
      <c r="M84" s="9"/>
      <c r="N84" s="9"/>
      <c r="O84" s="9"/>
      <c r="P84" s="9"/>
      <c r="Q84" s="9"/>
      <c r="R84" s="9"/>
      <c r="S84" s="9"/>
      <c r="T84" s="9"/>
      <c r="U84" s="9"/>
      <c r="V84" s="9"/>
      <c r="W84" s="9"/>
      <c r="X84" s="9"/>
      <c r="Y84" s="9"/>
      <c r="Z84" s="9"/>
      <c r="AA84" s="9"/>
    </row>
    <row r="85" spans="1:27" x14ac:dyDescent="0.25">
      <c r="A85" s="22" t="s">
        <v>84</v>
      </c>
      <c r="B85" s="15" t="s">
        <v>83</v>
      </c>
      <c r="C85" s="60" t="s">
        <v>45</v>
      </c>
      <c r="D85" s="46" t="s">
        <v>46</v>
      </c>
      <c r="E85" s="46" t="s">
        <v>47</v>
      </c>
      <c r="F85" s="46" t="s">
        <v>48</v>
      </c>
      <c r="G85" s="46" t="s">
        <v>49</v>
      </c>
      <c r="H85" s="46" t="s">
        <v>50</v>
      </c>
      <c r="I85" s="46" t="s">
        <v>51</v>
      </c>
      <c r="J85" s="46" t="s">
        <v>52</v>
      </c>
      <c r="K85" s="46" t="s">
        <v>53</v>
      </c>
      <c r="L85" s="46" t="s">
        <v>54</v>
      </c>
      <c r="M85" s="46" t="s">
        <v>55</v>
      </c>
      <c r="N85" s="46" t="s">
        <v>56</v>
      </c>
      <c r="O85" s="46" t="s">
        <v>57</v>
      </c>
      <c r="P85" s="46" t="s">
        <v>58</v>
      </c>
      <c r="Q85" s="46" t="s">
        <v>59</v>
      </c>
      <c r="R85" s="46" t="s">
        <v>60</v>
      </c>
      <c r="S85" s="46" t="s">
        <v>61</v>
      </c>
      <c r="T85" s="46" t="s">
        <v>62</v>
      </c>
      <c r="U85" s="46" t="s">
        <v>63</v>
      </c>
      <c r="V85" s="46" t="s">
        <v>64</v>
      </c>
      <c r="W85" s="46" t="s">
        <v>65</v>
      </c>
      <c r="X85" s="46" t="s">
        <v>66</v>
      </c>
      <c r="Y85" s="46" t="s">
        <v>67</v>
      </c>
      <c r="Z85" s="46" t="s">
        <v>68</v>
      </c>
      <c r="AA85" s="47" t="s">
        <v>69</v>
      </c>
    </row>
    <row r="86" spans="1:27" x14ac:dyDescent="0.25">
      <c r="A86" s="29">
        <v>1</v>
      </c>
      <c r="B86" s="30" t="str">
        <f>VLOOKUP($A$86,$A$64:$AA$82,2)</f>
        <v>Aboyne, Upper Deeside and Donside</v>
      </c>
      <c r="C86" s="61">
        <f>VLOOKUP($A$86,$A$64:$AA$82,3)</f>
        <v>96.706695556640625</v>
      </c>
      <c r="D86" s="62">
        <f>VLOOKUP($A$86,$A$64:$AA$82,4)</f>
        <v>89.895835876464844</v>
      </c>
      <c r="E86" s="62">
        <f>VLOOKUP($A$86,$A$64:$AA$82,5)</f>
        <v>87.852653503417969</v>
      </c>
      <c r="F86" s="62">
        <f>VLOOKUP($A$86,$A$64:$AA$82,6)</f>
        <v>85.7137451171875</v>
      </c>
      <c r="G86" s="62">
        <f>VLOOKUP($A$86,$A$64:$AA$82,7)</f>
        <v>83.693695068359375</v>
      </c>
      <c r="H86" s="62">
        <f>VLOOKUP($A$86,$A$64:$AA$82,8)</f>
        <v>81.818580627441406</v>
      </c>
      <c r="I86" s="62">
        <f>VLOOKUP($A$86,$A$64:$AA$82,9)</f>
        <v>80.035270690917969</v>
      </c>
      <c r="J86" s="62">
        <f>VLOOKUP($A$86,$A$64:$AA$82,10)</f>
        <v>78.317726135253906</v>
      </c>
      <c r="K86" s="62">
        <f>VLOOKUP($A$86,$A$64:$AA$82,11)</f>
        <v>76.647308349609375</v>
      </c>
      <c r="L86" s="62">
        <f>VLOOKUP($A$86,$A$64:$AA$82,12)</f>
        <v>75.047119140625</v>
      </c>
      <c r="M86" s="62">
        <f>VLOOKUP($A$86,$A$64:$AA$82,13)</f>
        <v>73.573112487792969</v>
      </c>
      <c r="N86" s="62">
        <f>VLOOKUP($A$86,$A$64:$AA$82,14)</f>
        <v>72.212059020996094</v>
      </c>
      <c r="O86" s="62">
        <f>VLOOKUP($A$86,$A$64:$AA$82,15)</f>
        <v>70.901298522949219</v>
      </c>
      <c r="P86" s="62">
        <f>VLOOKUP($A$86,$A$64:$AA$82,16)</f>
        <v>69.646087646484375</v>
      </c>
      <c r="Q86" s="62">
        <f>VLOOKUP($A$86,$A$64:$AA$82,17)</f>
        <v>68.458038330078125</v>
      </c>
      <c r="R86" s="62">
        <f>VLOOKUP($A$86,$A$64:$AA$82,18)</f>
        <v>67.336807250976563</v>
      </c>
      <c r="S86" s="62">
        <f>VLOOKUP($A$86,$A$64:$AA$82,19)</f>
        <v>66.295364379882813</v>
      </c>
      <c r="T86" s="62">
        <f>VLOOKUP($A$86,$A$64:$AA$82,20)</f>
        <v>65.310951232910156</v>
      </c>
      <c r="U86" s="62">
        <f>VLOOKUP($A$86,$A$64:$AA$82,21)</f>
        <v>64.376083374023437</v>
      </c>
      <c r="V86" s="62">
        <f>VLOOKUP($A$86,$A$64:$AA$82,22)</f>
        <v>63.492938995361328</v>
      </c>
      <c r="W86" s="62">
        <f>VLOOKUP($A$86,$A$64:$AA$82,23)</f>
        <v>62.632843017578125</v>
      </c>
      <c r="X86" s="62">
        <f>VLOOKUP($A$86,$A$64:$AA$82,24)</f>
        <v>61.793533325195312</v>
      </c>
      <c r="Y86" s="62">
        <f>VLOOKUP($A$86,$A$64:$AA$82,25)</f>
        <v>61.012283325195312</v>
      </c>
      <c r="Z86" s="62">
        <f>VLOOKUP($A$86,$A$64:$AA$82,26)</f>
        <v>60.292915344238281</v>
      </c>
      <c r="AA86" s="63">
        <f>VLOOKUP($A$86,$A$64:$AA$82,27)</f>
        <v>59.620719909667969</v>
      </c>
    </row>
    <row r="87" spans="1:27" x14ac:dyDescent="0.25">
      <c r="A87" s="25"/>
      <c r="B87" s="25"/>
      <c r="C87" s="67"/>
      <c r="D87" s="67"/>
      <c r="E87" s="67"/>
      <c r="F87" s="67"/>
      <c r="G87" s="67"/>
      <c r="H87" s="67"/>
      <c r="I87" s="67"/>
      <c r="J87" s="67"/>
      <c r="K87" s="67"/>
      <c r="L87" s="67"/>
      <c r="M87" s="67"/>
      <c r="N87" s="67"/>
      <c r="O87" s="67"/>
      <c r="P87" s="67"/>
      <c r="Q87" s="67"/>
      <c r="R87" s="67"/>
      <c r="S87" s="67"/>
      <c r="T87" s="67"/>
      <c r="U87" s="67"/>
      <c r="V87" s="67"/>
      <c r="W87" s="67"/>
      <c r="X87" s="67"/>
      <c r="Y87" s="67"/>
      <c r="Z87" s="67"/>
      <c r="AA87" s="67"/>
    </row>
    <row r="88" spans="1:27" x14ac:dyDescent="0.25">
      <c r="A88" s="161" t="s">
        <v>87</v>
      </c>
      <c r="B88" s="161"/>
      <c r="C88" s="161"/>
      <c r="D88" s="161"/>
    </row>
    <row r="108" spans="1:27"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5.75" x14ac:dyDescent="0.25">
      <c r="A109" s="154" t="s">
        <v>379</v>
      </c>
      <c r="B109" s="154"/>
      <c r="C109" s="154"/>
      <c r="D109" s="154"/>
      <c r="E109" s="154"/>
      <c r="F109" s="154"/>
      <c r="G109" s="2"/>
      <c r="H109" s="2"/>
      <c r="I109" s="2"/>
      <c r="J109" s="2"/>
      <c r="K109" s="12"/>
      <c r="L109" s="2"/>
      <c r="M109" s="2"/>
      <c r="N109" s="2"/>
      <c r="O109" s="2"/>
      <c r="P109" s="155"/>
      <c r="Q109" s="155"/>
      <c r="R109" s="155"/>
      <c r="S109" s="155"/>
      <c r="T109" s="155"/>
      <c r="U109" s="155"/>
      <c r="V109" s="155"/>
      <c r="W109" s="25"/>
      <c r="X109" s="25"/>
      <c r="Y109" s="25"/>
      <c r="Z109" s="25"/>
      <c r="AA109" s="25"/>
    </row>
    <row r="110" spans="1:27" ht="15.75" x14ac:dyDescent="0.25">
      <c r="A110" s="156" t="s">
        <v>7</v>
      </c>
      <c r="B110" s="156"/>
      <c r="C110" s="156"/>
      <c r="D110" s="156"/>
      <c r="E110" s="156"/>
      <c r="F110" s="156"/>
      <c r="G110" s="31"/>
      <c r="H110" s="31"/>
      <c r="I110" s="31"/>
      <c r="J110" s="31"/>
      <c r="K110" s="157" t="s">
        <v>86</v>
      </c>
      <c r="L110" s="157"/>
      <c r="M110" s="31"/>
      <c r="N110" s="31"/>
      <c r="O110" s="31"/>
      <c r="P110" s="156"/>
      <c r="Q110" s="156"/>
      <c r="R110" s="156"/>
      <c r="S110" s="156"/>
      <c r="T110" s="156"/>
      <c r="U110" s="156"/>
      <c r="V110" s="156"/>
      <c r="W110" s="11"/>
      <c r="X110" s="11"/>
      <c r="Y110" s="11"/>
      <c r="Z110" s="11"/>
      <c r="AA110" s="11"/>
    </row>
    <row r="112" spans="1:27" s="127" customFormat="1" ht="15.75" x14ac:dyDescent="0.25">
      <c r="A112" s="167" t="s">
        <v>396</v>
      </c>
      <c r="B112" s="167"/>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row>
    <row r="113" spans="1:27"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x14ac:dyDescent="0.25">
      <c r="A114" s="14" t="s">
        <v>84</v>
      </c>
      <c r="B114" s="15" t="s">
        <v>83</v>
      </c>
      <c r="C114" s="32" t="s">
        <v>45</v>
      </c>
      <c r="D114" s="32" t="s">
        <v>46</v>
      </c>
      <c r="E114" s="32" t="s">
        <v>47</v>
      </c>
      <c r="F114" s="32" t="s">
        <v>48</v>
      </c>
      <c r="G114" s="32" t="s">
        <v>49</v>
      </c>
      <c r="H114" s="32" t="s">
        <v>50</v>
      </c>
      <c r="I114" s="32" t="s">
        <v>51</v>
      </c>
      <c r="J114" s="32" t="s">
        <v>52</v>
      </c>
      <c r="K114" s="32" t="s">
        <v>53</v>
      </c>
      <c r="L114" s="32" t="s">
        <v>54</v>
      </c>
      <c r="M114" s="32" t="s">
        <v>55</v>
      </c>
      <c r="N114" s="32" t="s">
        <v>56</v>
      </c>
      <c r="O114" s="32" t="s">
        <v>57</v>
      </c>
      <c r="P114" s="32" t="s">
        <v>58</v>
      </c>
      <c r="Q114" s="32" t="s">
        <v>59</v>
      </c>
      <c r="R114" s="32" t="s">
        <v>60</v>
      </c>
      <c r="S114" s="32" t="s">
        <v>61</v>
      </c>
      <c r="T114" s="32" t="s">
        <v>62</v>
      </c>
      <c r="U114" s="32" t="s">
        <v>63</v>
      </c>
      <c r="V114" s="32" t="s">
        <v>64</v>
      </c>
      <c r="W114" s="32" t="s">
        <v>65</v>
      </c>
      <c r="X114" s="32" t="s">
        <v>66</v>
      </c>
      <c r="Y114" s="32" t="s">
        <v>67</v>
      </c>
      <c r="Z114" s="32" t="s">
        <v>68</v>
      </c>
      <c r="AA114" s="33" t="s">
        <v>69</v>
      </c>
    </row>
    <row r="115" spans="1:27" x14ac:dyDescent="0.25">
      <c r="A115" s="18">
        <v>1</v>
      </c>
      <c r="B115" s="26" t="s">
        <v>88</v>
      </c>
      <c r="C115" s="34">
        <v>79.879722595214844</v>
      </c>
      <c r="D115" s="35">
        <v>80.79840087890625</v>
      </c>
      <c r="E115" s="35">
        <v>81.063095092773437</v>
      </c>
      <c r="F115" s="35">
        <v>81.357902526855469</v>
      </c>
      <c r="G115" s="35">
        <v>81.637016296386719</v>
      </c>
      <c r="H115" s="35">
        <v>81.913200378417969</v>
      </c>
      <c r="I115" s="35">
        <v>82.17706298828125</v>
      </c>
      <c r="J115" s="36">
        <v>82.443443298339844</v>
      </c>
      <c r="K115" s="36">
        <v>82.713737487792969</v>
      </c>
      <c r="L115" s="36">
        <v>82.978202819824219</v>
      </c>
      <c r="M115" s="36">
        <v>83.232315063476562</v>
      </c>
      <c r="N115" s="36">
        <v>83.4676513671875</v>
      </c>
      <c r="O115" s="36">
        <v>83.69769287109375</v>
      </c>
      <c r="P115" s="36">
        <v>83.919898986816406</v>
      </c>
      <c r="Q115" s="36">
        <v>84.13323974609375</v>
      </c>
      <c r="R115" s="36">
        <v>84.347259521484375</v>
      </c>
      <c r="S115" s="36">
        <v>84.539260864257813</v>
      </c>
      <c r="T115" s="36">
        <v>84.732559204101563</v>
      </c>
      <c r="U115" s="36">
        <v>84.916618347167969</v>
      </c>
      <c r="V115" s="36">
        <v>85.095947265625</v>
      </c>
      <c r="W115" s="36">
        <v>85.274673461914063</v>
      </c>
      <c r="X115" s="36">
        <v>85.452491760253906</v>
      </c>
      <c r="Y115" s="36">
        <v>85.617027282714844</v>
      </c>
      <c r="Z115" s="36">
        <v>85.77777099609375</v>
      </c>
      <c r="AA115" s="37">
        <v>85.927070617675781</v>
      </c>
    </row>
    <row r="116" spans="1:27" x14ac:dyDescent="0.25">
      <c r="A116" s="19">
        <v>2</v>
      </c>
      <c r="B116" s="16" t="s">
        <v>89</v>
      </c>
      <c r="C116" s="38">
        <v>80.472747802734375</v>
      </c>
      <c r="D116" s="39">
        <v>81.385231018066406</v>
      </c>
      <c r="E116" s="39">
        <v>81.653274536132813</v>
      </c>
      <c r="F116" s="39">
        <v>81.9552001953125</v>
      </c>
      <c r="G116" s="39">
        <v>82.244026184082031</v>
      </c>
      <c r="H116" s="39">
        <v>82.516670227050781</v>
      </c>
      <c r="I116" s="39">
        <v>82.780853271484375</v>
      </c>
      <c r="J116" s="40">
        <v>83.042900085449219</v>
      </c>
      <c r="K116" s="40">
        <v>83.315498352050781</v>
      </c>
      <c r="L116" s="40">
        <v>83.586692810058594</v>
      </c>
      <c r="M116" s="40">
        <v>83.839859008789063</v>
      </c>
      <c r="N116" s="40">
        <v>84.076080322265625</v>
      </c>
      <c r="O116" s="40">
        <v>84.312156677246094</v>
      </c>
      <c r="P116" s="40">
        <v>84.542633056640625</v>
      </c>
      <c r="Q116" s="40">
        <v>84.76702880859375</v>
      </c>
      <c r="R116" s="40">
        <v>84.98223876953125</v>
      </c>
      <c r="S116" s="40">
        <v>85.17877197265625</v>
      </c>
      <c r="T116" s="40">
        <v>85.368499755859375</v>
      </c>
      <c r="U116" s="40">
        <v>85.558372497558594</v>
      </c>
      <c r="V116" s="40">
        <v>85.739723205566406</v>
      </c>
      <c r="W116" s="40">
        <v>85.92633056640625</v>
      </c>
      <c r="X116" s="40">
        <v>86.109443664550781</v>
      </c>
      <c r="Y116" s="40">
        <v>86.273139953613281</v>
      </c>
      <c r="Z116" s="40">
        <v>86.430107116699219</v>
      </c>
      <c r="AA116" s="41">
        <v>86.581947326660156</v>
      </c>
    </row>
    <row r="117" spans="1:27" x14ac:dyDescent="0.25">
      <c r="A117" s="19">
        <v>3</v>
      </c>
      <c r="B117" s="16" t="s">
        <v>90</v>
      </c>
      <c r="C117" s="38">
        <v>78.049858093261719</v>
      </c>
      <c r="D117" s="39">
        <v>78.975242614746094</v>
      </c>
      <c r="E117" s="39">
        <v>79.255043029785156</v>
      </c>
      <c r="F117" s="39">
        <v>79.550483703613281</v>
      </c>
      <c r="G117" s="39">
        <v>79.836982727050781</v>
      </c>
      <c r="H117" s="39">
        <v>80.115318298339844</v>
      </c>
      <c r="I117" s="39">
        <v>80.378189086914063</v>
      </c>
      <c r="J117" s="40">
        <v>80.643730163574219</v>
      </c>
      <c r="K117" s="40">
        <v>80.90936279296875</v>
      </c>
      <c r="L117" s="40">
        <v>81.173965454101563</v>
      </c>
      <c r="M117" s="40">
        <v>81.4229736328125</v>
      </c>
      <c r="N117" s="40">
        <v>81.655952453613281</v>
      </c>
      <c r="O117" s="40">
        <v>81.890068054199219</v>
      </c>
      <c r="P117" s="40">
        <v>82.110183715820313</v>
      </c>
      <c r="Q117" s="40">
        <v>82.328079223632812</v>
      </c>
      <c r="R117" s="40">
        <v>82.541389465332031</v>
      </c>
      <c r="S117" s="40">
        <v>82.738945007324219</v>
      </c>
      <c r="T117" s="40">
        <v>82.930557250976563</v>
      </c>
      <c r="U117" s="40">
        <v>83.120864868164062</v>
      </c>
      <c r="V117" s="40">
        <v>83.299819946289063</v>
      </c>
      <c r="W117" s="40">
        <v>83.478050231933594</v>
      </c>
      <c r="X117" s="40">
        <v>83.649688720703125</v>
      </c>
      <c r="Y117" s="40">
        <v>83.8109130859375</v>
      </c>
      <c r="Z117" s="40">
        <v>83.965339660644531</v>
      </c>
      <c r="AA117" s="41">
        <v>84.11077880859375</v>
      </c>
    </row>
    <row r="118" spans="1:27" x14ac:dyDescent="0.25">
      <c r="A118" s="19">
        <v>4</v>
      </c>
      <c r="B118" s="16" t="s">
        <v>91</v>
      </c>
      <c r="C118" s="42">
        <v>80.806999206542969</v>
      </c>
      <c r="D118" s="40">
        <v>81.714324951171875</v>
      </c>
      <c r="E118" s="40">
        <v>81.977737426757813</v>
      </c>
      <c r="F118" s="40">
        <v>82.266441345214844</v>
      </c>
      <c r="G118" s="40">
        <v>82.558120727539063</v>
      </c>
      <c r="H118" s="40">
        <v>82.845634460449219</v>
      </c>
      <c r="I118" s="40">
        <v>83.106590270996094</v>
      </c>
      <c r="J118" s="40">
        <v>83.375938415527344</v>
      </c>
      <c r="K118" s="40">
        <v>83.648002624511719</v>
      </c>
      <c r="L118" s="40">
        <v>83.925315856933594</v>
      </c>
      <c r="M118" s="40">
        <v>84.179969787597656</v>
      </c>
      <c r="N118" s="40">
        <v>84.419509887695313</v>
      </c>
      <c r="O118" s="40">
        <v>84.651084899902344</v>
      </c>
      <c r="P118" s="40">
        <v>84.876762390136719</v>
      </c>
      <c r="Q118" s="40">
        <v>85.092605590820313</v>
      </c>
      <c r="R118" s="40">
        <v>85.311988830566406</v>
      </c>
      <c r="S118" s="40">
        <v>85.512344360351563</v>
      </c>
      <c r="T118" s="40">
        <v>85.705154418945313</v>
      </c>
      <c r="U118" s="40">
        <v>85.893142700195313</v>
      </c>
      <c r="V118" s="40">
        <v>86.074562072753906</v>
      </c>
      <c r="W118" s="40">
        <v>86.263107299804687</v>
      </c>
      <c r="X118" s="40">
        <v>86.448760986328125</v>
      </c>
      <c r="Y118" s="40">
        <v>86.614738464355469</v>
      </c>
      <c r="Z118" s="40">
        <v>86.772438049316406</v>
      </c>
      <c r="AA118" s="41">
        <v>86.918144226074219</v>
      </c>
    </row>
    <row r="119" spans="1:27" x14ac:dyDescent="0.25">
      <c r="A119" s="19">
        <v>5</v>
      </c>
      <c r="B119" s="16" t="s">
        <v>92</v>
      </c>
      <c r="C119" s="42">
        <v>83.560287475585937</v>
      </c>
      <c r="D119" s="40">
        <v>84.486709594726563</v>
      </c>
      <c r="E119" s="40">
        <v>84.754013061523438</v>
      </c>
      <c r="F119" s="40">
        <v>85.052032470703125</v>
      </c>
      <c r="G119" s="40">
        <v>85.346549987792969</v>
      </c>
      <c r="H119" s="40">
        <v>85.638832092285156</v>
      </c>
      <c r="I119" s="40">
        <v>85.918212890625</v>
      </c>
      <c r="J119" s="40">
        <v>86.208480834960938</v>
      </c>
      <c r="K119" s="40">
        <v>86.49639892578125</v>
      </c>
      <c r="L119" s="40">
        <v>86.777778625488281</v>
      </c>
      <c r="M119" s="40">
        <v>87.044708251953125</v>
      </c>
      <c r="N119" s="40">
        <v>87.282608032226563</v>
      </c>
      <c r="O119" s="40">
        <v>87.535270690917969</v>
      </c>
      <c r="P119" s="40">
        <v>87.7705078125</v>
      </c>
      <c r="Q119" s="40">
        <v>88.001380920410156</v>
      </c>
      <c r="R119" s="40">
        <v>88.225669860839844</v>
      </c>
      <c r="S119" s="40">
        <v>88.437400817871094</v>
      </c>
      <c r="T119" s="40">
        <v>88.648551940917969</v>
      </c>
      <c r="U119" s="40">
        <v>88.854728698730469</v>
      </c>
      <c r="V119" s="40">
        <v>89.037590026855469</v>
      </c>
      <c r="W119" s="40">
        <v>89.233802795410156</v>
      </c>
      <c r="X119" s="40">
        <v>89.415824890136719</v>
      </c>
      <c r="Y119" s="40">
        <v>89.591903686523438</v>
      </c>
      <c r="Z119" s="40">
        <v>89.75408935546875</v>
      </c>
      <c r="AA119" s="41">
        <v>89.906784057617188</v>
      </c>
    </row>
    <row r="120" spans="1:27" x14ac:dyDescent="0.25">
      <c r="A120" s="19">
        <v>6</v>
      </c>
      <c r="B120" s="16" t="s">
        <v>93</v>
      </c>
      <c r="C120" s="42">
        <v>80.592811584472656</v>
      </c>
      <c r="D120" s="40">
        <v>81.523063659667969</v>
      </c>
      <c r="E120" s="40">
        <v>81.797882080078125</v>
      </c>
      <c r="F120" s="40">
        <v>82.095901489257813</v>
      </c>
      <c r="G120" s="40">
        <v>82.382575988769531</v>
      </c>
      <c r="H120" s="40">
        <v>82.662612915039063</v>
      </c>
      <c r="I120" s="40">
        <v>82.925712585449219</v>
      </c>
      <c r="J120" s="40">
        <v>83.196556091308594</v>
      </c>
      <c r="K120" s="40">
        <v>83.47015380859375</v>
      </c>
      <c r="L120" s="40">
        <v>83.734024047851563</v>
      </c>
      <c r="M120" s="40">
        <v>83.988906860351563</v>
      </c>
      <c r="N120" s="40">
        <v>84.226081848144531</v>
      </c>
      <c r="O120" s="40">
        <v>84.459701538085937</v>
      </c>
      <c r="P120" s="40">
        <v>84.688011169433594</v>
      </c>
      <c r="Q120" s="40">
        <v>84.90972900390625</v>
      </c>
      <c r="R120" s="40">
        <v>85.122276306152344</v>
      </c>
      <c r="S120" s="40">
        <v>85.323783874511719</v>
      </c>
      <c r="T120" s="40">
        <v>85.515823364257813</v>
      </c>
      <c r="U120" s="40">
        <v>85.70208740234375</v>
      </c>
      <c r="V120" s="40">
        <v>85.880363464355469</v>
      </c>
      <c r="W120" s="40">
        <v>86.063163757324219</v>
      </c>
      <c r="X120" s="40">
        <v>86.240188598632813</v>
      </c>
      <c r="Y120" s="40">
        <v>86.407379150390625</v>
      </c>
      <c r="Z120" s="40">
        <v>86.559158325195313</v>
      </c>
      <c r="AA120" s="41">
        <v>86.704994201660156</v>
      </c>
    </row>
    <row r="121" spans="1:27" x14ac:dyDescent="0.25">
      <c r="A121" s="19">
        <v>7</v>
      </c>
      <c r="B121" s="16" t="s">
        <v>94</v>
      </c>
      <c r="C121" s="42">
        <v>77.494316101074219</v>
      </c>
      <c r="D121" s="40">
        <v>78.413261413574219</v>
      </c>
      <c r="E121" s="40">
        <v>78.694099426269531</v>
      </c>
      <c r="F121" s="40">
        <v>78.985237121582031</v>
      </c>
      <c r="G121" s="40">
        <v>79.274574279785156</v>
      </c>
      <c r="H121" s="40">
        <v>79.545036315917969</v>
      </c>
      <c r="I121" s="40">
        <v>79.80645751953125</v>
      </c>
      <c r="J121" s="40">
        <v>80.073196411132813</v>
      </c>
      <c r="K121" s="40">
        <v>80.339263916015625</v>
      </c>
      <c r="L121" s="40">
        <v>80.600738525390625</v>
      </c>
      <c r="M121" s="40">
        <v>80.846794128417969</v>
      </c>
      <c r="N121" s="40">
        <v>81.086357116699219</v>
      </c>
      <c r="O121" s="40">
        <v>81.319404602050781</v>
      </c>
      <c r="P121" s="40">
        <v>81.542793273925781</v>
      </c>
      <c r="Q121" s="40">
        <v>81.763267517089844</v>
      </c>
      <c r="R121" s="40">
        <v>81.968910217285156</v>
      </c>
      <c r="S121" s="40">
        <v>82.164772033691406</v>
      </c>
      <c r="T121" s="40">
        <v>82.353904724121094</v>
      </c>
      <c r="U121" s="40">
        <v>82.542694091796875</v>
      </c>
      <c r="V121" s="40">
        <v>82.717002868652344</v>
      </c>
      <c r="W121" s="40">
        <v>82.89874267578125</v>
      </c>
      <c r="X121" s="40">
        <v>83.076034545898437</v>
      </c>
      <c r="Y121" s="40">
        <v>83.241867065429687</v>
      </c>
      <c r="Z121" s="40">
        <v>83.396865844726563</v>
      </c>
      <c r="AA121" s="41">
        <v>83.540283203125</v>
      </c>
    </row>
    <row r="122" spans="1:27" x14ac:dyDescent="0.25">
      <c r="A122" s="19">
        <v>8</v>
      </c>
      <c r="B122" s="16" t="s">
        <v>95</v>
      </c>
      <c r="C122" s="42">
        <v>79.333328247070312</v>
      </c>
      <c r="D122" s="40">
        <v>80.236747741699219</v>
      </c>
      <c r="E122" s="40">
        <v>80.518325805664063</v>
      </c>
      <c r="F122" s="40">
        <v>80.811294555664063</v>
      </c>
      <c r="G122" s="40">
        <v>81.101112365722656</v>
      </c>
      <c r="H122" s="40">
        <v>81.379364013671875</v>
      </c>
      <c r="I122" s="40">
        <v>81.652267456054687</v>
      </c>
      <c r="J122" s="40">
        <v>81.925544738769531</v>
      </c>
      <c r="K122" s="40">
        <v>82.197616577148438</v>
      </c>
      <c r="L122" s="40">
        <v>82.462623596191406</v>
      </c>
      <c r="M122" s="40">
        <v>82.712066650390625</v>
      </c>
      <c r="N122" s="40">
        <v>82.953323364257813</v>
      </c>
      <c r="O122" s="40">
        <v>83.1844482421875</v>
      </c>
      <c r="P122" s="40">
        <v>83.410530090332031</v>
      </c>
      <c r="Q122" s="40">
        <v>83.627769470214844</v>
      </c>
      <c r="R122" s="40">
        <v>83.837532043457031</v>
      </c>
      <c r="S122" s="40">
        <v>84.036079406738281</v>
      </c>
      <c r="T122" s="40">
        <v>84.228675842285156</v>
      </c>
      <c r="U122" s="40">
        <v>84.419509887695313</v>
      </c>
      <c r="V122" s="40">
        <v>84.601608276367188</v>
      </c>
      <c r="W122" s="40">
        <v>84.784889221191406</v>
      </c>
      <c r="X122" s="40">
        <v>84.962844848632813</v>
      </c>
      <c r="Y122" s="40">
        <v>85.129974365234375</v>
      </c>
      <c r="Z122" s="40">
        <v>85.289817810058594</v>
      </c>
      <c r="AA122" s="41">
        <v>85.438507080078125</v>
      </c>
    </row>
    <row r="123" spans="1:27" x14ac:dyDescent="0.25">
      <c r="A123" s="19">
        <v>9</v>
      </c>
      <c r="B123" s="16" t="s">
        <v>96</v>
      </c>
      <c r="C123" s="42">
        <v>79.016036987304688</v>
      </c>
      <c r="D123" s="40">
        <v>79.942733764648437</v>
      </c>
      <c r="E123" s="40">
        <v>80.228294372558594</v>
      </c>
      <c r="F123" s="40">
        <v>80.514122009277344</v>
      </c>
      <c r="G123" s="40">
        <v>80.8067626953125</v>
      </c>
      <c r="H123" s="40">
        <v>81.084922790527344</v>
      </c>
      <c r="I123" s="40">
        <v>81.349494934082031</v>
      </c>
      <c r="J123" s="40">
        <v>81.625595092773438</v>
      </c>
      <c r="K123" s="40">
        <v>81.891830444335937</v>
      </c>
      <c r="L123" s="40">
        <v>82.154609680175781</v>
      </c>
      <c r="M123" s="40">
        <v>82.414299011230469</v>
      </c>
      <c r="N123" s="40">
        <v>82.649459838867188</v>
      </c>
      <c r="O123" s="40">
        <v>82.886863708496094</v>
      </c>
      <c r="P123" s="40">
        <v>83.110664367675781</v>
      </c>
      <c r="Q123" s="40">
        <v>83.331558227539063</v>
      </c>
      <c r="R123" s="40">
        <v>83.541641235351563</v>
      </c>
      <c r="S123" s="40">
        <v>83.739456176757813</v>
      </c>
      <c r="T123" s="40">
        <v>83.931037902832031</v>
      </c>
      <c r="U123" s="40">
        <v>84.120796203613281</v>
      </c>
      <c r="V123" s="40">
        <v>84.305389404296875</v>
      </c>
      <c r="W123" s="40">
        <v>84.487075805664062</v>
      </c>
      <c r="X123" s="40">
        <v>84.663604736328125</v>
      </c>
      <c r="Y123" s="40">
        <v>84.826065063476563</v>
      </c>
      <c r="Z123" s="40">
        <v>84.981269836425781</v>
      </c>
      <c r="AA123" s="41">
        <v>85.126556396484375</v>
      </c>
    </row>
    <row r="124" spans="1:27" x14ac:dyDescent="0.25">
      <c r="A124" s="19">
        <v>10</v>
      </c>
      <c r="B124" s="16" t="s">
        <v>97</v>
      </c>
      <c r="C124" s="42">
        <v>79.436355590820313</v>
      </c>
      <c r="D124" s="40">
        <v>80.34661865234375</v>
      </c>
      <c r="E124" s="40">
        <v>80.608779907226562</v>
      </c>
      <c r="F124" s="40">
        <v>80.900009155273437</v>
      </c>
      <c r="G124" s="40">
        <v>81.189338684082031</v>
      </c>
      <c r="H124" s="40">
        <v>81.463478088378906</v>
      </c>
      <c r="I124" s="40">
        <v>81.725822448730469</v>
      </c>
      <c r="J124" s="40">
        <v>81.993011474609375</v>
      </c>
      <c r="K124" s="40">
        <v>82.260398864746094</v>
      </c>
      <c r="L124" s="40">
        <v>82.520042419433594</v>
      </c>
      <c r="M124" s="40">
        <v>82.774879455566406</v>
      </c>
      <c r="N124" s="40">
        <v>83.014854431152344</v>
      </c>
      <c r="O124" s="40">
        <v>83.247146606445313</v>
      </c>
      <c r="P124" s="40">
        <v>83.468498229980469</v>
      </c>
      <c r="Q124" s="40">
        <v>83.683021545410156</v>
      </c>
      <c r="R124" s="40">
        <v>83.894599914550781</v>
      </c>
      <c r="S124" s="40">
        <v>84.091835021972656</v>
      </c>
      <c r="T124" s="40">
        <v>84.282470703125</v>
      </c>
      <c r="U124" s="40">
        <v>84.471076965332031</v>
      </c>
      <c r="V124" s="40">
        <v>84.651016235351563</v>
      </c>
      <c r="W124" s="40">
        <v>84.835060119628906</v>
      </c>
      <c r="X124" s="40">
        <v>85.012748718261719</v>
      </c>
      <c r="Y124" s="40">
        <v>85.181076049804687</v>
      </c>
      <c r="Z124" s="40">
        <v>85.336349487304688</v>
      </c>
      <c r="AA124" s="41">
        <v>85.478706359863281</v>
      </c>
    </row>
    <row r="125" spans="1:27" x14ac:dyDescent="0.25">
      <c r="A125" s="19">
        <v>11</v>
      </c>
      <c r="B125" s="16" t="s">
        <v>98</v>
      </c>
      <c r="C125" s="42">
        <v>81.726318359375</v>
      </c>
      <c r="D125" s="40">
        <v>82.636329650878906</v>
      </c>
      <c r="E125" s="40">
        <v>82.907989501953125</v>
      </c>
      <c r="F125" s="40">
        <v>83.211845397949219</v>
      </c>
      <c r="G125" s="40">
        <v>83.499771118164063</v>
      </c>
      <c r="H125" s="40">
        <v>83.782943725585938</v>
      </c>
      <c r="I125" s="40">
        <v>84.049530029296875</v>
      </c>
      <c r="J125" s="40">
        <v>84.32000732421875</v>
      </c>
      <c r="K125" s="40">
        <v>84.594131469726563</v>
      </c>
      <c r="L125" s="40">
        <v>84.871368408203125</v>
      </c>
      <c r="M125" s="40">
        <v>85.130699157714844</v>
      </c>
      <c r="N125" s="40">
        <v>85.365501403808594</v>
      </c>
      <c r="O125" s="40">
        <v>85.600494384765625</v>
      </c>
      <c r="P125" s="40">
        <v>85.840431213378906</v>
      </c>
      <c r="Q125" s="40">
        <v>86.064750671386719</v>
      </c>
      <c r="R125" s="40">
        <v>86.276954650878906</v>
      </c>
      <c r="S125" s="40">
        <v>86.474617004394531</v>
      </c>
      <c r="T125" s="40">
        <v>86.678009033203125</v>
      </c>
      <c r="U125" s="40">
        <v>86.867820739746094</v>
      </c>
      <c r="V125" s="40">
        <v>87.047386169433594</v>
      </c>
      <c r="W125" s="40">
        <v>87.234848022460938</v>
      </c>
      <c r="X125" s="40">
        <v>87.415428161621094</v>
      </c>
      <c r="Y125" s="40">
        <v>87.592864990234375</v>
      </c>
      <c r="Z125" s="40">
        <v>87.754722595214844</v>
      </c>
      <c r="AA125" s="41">
        <v>87.908294677734375</v>
      </c>
    </row>
    <row r="126" spans="1:27" x14ac:dyDescent="0.25">
      <c r="A126" s="19">
        <v>12</v>
      </c>
      <c r="B126" s="16" t="s">
        <v>99</v>
      </c>
      <c r="C126" s="42">
        <v>80.703956604003906</v>
      </c>
      <c r="D126" s="40">
        <v>81.595573425292969</v>
      </c>
      <c r="E126" s="40">
        <v>81.868873596191406</v>
      </c>
      <c r="F126" s="40">
        <v>82.168403625488281</v>
      </c>
      <c r="G126" s="40">
        <v>82.457695007324219</v>
      </c>
      <c r="H126" s="40">
        <v>82.748085021972656</v>
      </c>
      <c r="I126" s="40">
        <v>83.019622802734375</v>
      </c>
      <c r="J126" s="40">
        <v>83.294380187988281</v>
      </c>
      <c r="K126" s="40">
        <v>83.5703125</v>
      </c>
      <c r="L126" s="40">
        <v>83.844108581542969</v>
      </c>
      <c r="M126" s="40">
        <v>84.100540161132812</v>
      </c>
      <c r="N126" s="40">
        <v>84.337440490722656</v>
      </c>
      <c r="O126" s="40">
        <v>84.584793090820313</v>
      </c>
      <c r="P126" s="40">
        <v>84.817939758300781</v>
      </c>
      <c r="Q126" s="40">
        <v>85.044204711914062</v>
      </c>
      <c r="R126" s="40">
        <v>85.252410888671875</v>
      </c>
      <c r="S126" s="40">
        <v>85.455177307128906</v>
      </c>
      <c r="T126" s="40">
        <v>85.649650573730469</v>
      </c>
      <c r="U126" s="40">
        <v>85.836273193359375</v>
      </c>
      <c r="V126" s="40">
        <v>86.024513244628906</v>
      </c>
      <c r="W126" s="40">
        <v>86.215293884277344</v>
      </c>
      <c r="X126" s="40">
        <v>86.394203186035156</v>
      </c>
      <c r="Y126" s="40">
        <v>86.562843322753906</v>
      </c>
      <c r="Z126" s="40">
        <v>86.71978759765625</v>
      </c>
      <c r="AA126" s="41">
        <v>86.875411987304688</v>
      </c>
    </row>
    <row r="127" spans="1:27" x14ac:dyDescent="0.25">
      <c r="A127" s="19">
        <v>13</v>
      </c>
      <c r="B127" s="16" t="s">
        <v>100</v>
      </c>
      <c r="C127" s="42">
        <v>77.352096557617188</v>
      </c>
      <c r="D127" s="40">
        <v>78.258102416992188</v>
      </c>
      <c r="E127" s="40">
        <v>78.538108825683594</v>
      </c>
      <c r="F127" s="40">
        <v>78.825920104980469</v>
      </c>
      <c r="G127" s="40">
        <v>79.116302490234375</v>
      </c>
      <c r="H127" s="40">
        <v>79.388999938964844</v>
      </c>
      <c r="I127" s="40">
        <v>79.65478515625</v>
      </c>
      <c r="J127" s="40">
        <v>79.917495727539063</v>
      </c>
      <c r="K127" s="40">
        <v>80.181838989257813</v>
      </c>
      <c r="L127" s="40">
        <v>80.439498901367188</v>
      </c>
      <c r="M127" s="40">
        <v>80.688034057617188</v>
      </c>
      <c r="N127" s="40">
        <v>80.919898986816406</v>
      </c>
      <c r="O127" s="40">
        <v>81.149658203125</v>
      </c>
      <c r="P127" s="40">
        <v>81.369300842285156</v>
      </c>
      <c r="Q127" s="40">
        <v>81.585662841796875</v>
      </c>
      <c r="R127" s="40">
        <v>81.793800354003906</v>
      </c>
      <c r="S127" s="40">
        <v>81.989479064941406</v>
      </c>
      <c r="T127" s="40">
        <v>82.175186157226562</v>
      </c>
      <c r="U127" s="40">
        <v>82.354713439941406</v>
      </c>
      <c r="V127" s="40">
        <v>82.529571533203125</v>
      </c>
      <c r="W127" s="40">
        <v>82.710723876953125</v>
      </c>
      <c r="X127" s="40">
        <v>82.879638671875</v>
      </c>
      <c r="Y127" s="40">
        <v>83.044052124023438</v>
      </c>
      <c r="Z127" s="40">
        <v>83.201362609863281</v>
      </c>
      <c r="AA127" s="41">
        <v>83.343597412109375</v>
      </c>
    </row>
    <row r="128" spans="1:27" x14ac:dyDescent="0.25">
      <c r="A128" s="19">
        <v>14</v>
      </c>
      <c r="B128" s="16" t="s">
        <v>101</v>
      </c>
      <c r="C128" s="42">
        <v>76.597312927246094</v>
      </c>
      <c r="D128" s="40">
        <v>77.5084228515625</v>
      </c>
      <c r="E128" s="40">
        <v>77.799812316894531</v>
      </c>
      <c r="F128" s="40">
        <v>78.086044311523438</v>
      </c>
      <c r="G128" s="40">
        <v>78.379989624023438</v>
      </c>
      <c r="H128" s="40">
        <v>78.661720275878906</v>
      </c>
      <c r="I128" s="40">
        <v>78.93438720703125</v>
      </c>
      <c r="J128" s="40">
        <v>79.202552795410156</v>
      </c>
      <c r="K128" s="40">
        <v>79.474678039550781</v>
      </c>
      <c r="L128" s="40">
        <v>79.73272705078125</v>
      </c>
      <c r="M128" s="40">
        <v>79.980255126953125</v>
      </c>
      <c r="N128" s="40">
        <v>80.214286804199219</v>
      </c>
      <c r="O128" s="40">
        <v>80.441581726074219</v>
      </c>
      <c r="P128" s="40">
        <v>80.660972595214844</v>
      </c>
      <c r="Q128" s="40">
        <v>80.877685546875</v>
      </c>
      <c r="R128" s="40">
        <v>81.087539672851563</v>
      </c>
      <c r="S128" s="40">
        <v>81.28680419921875</v>
      </c>
      <c r="T128" s="40">
        <v>81.480026245117188</v>
      </c>
      <c r="U128" s="40">
        <v>81.666831970214844</v>
      </c>
      <c r="V128" s="40">
        <v>81.848686218261719</v>
      </c>
      <c r="W128" s="40">
        <v>82.030342102050781</v>
      </c>
      <c r="X128" s="40">
        <v>82.204254150390625</v>
      </c>
      <c r="Y128" s="40">
        <v>82.375144958496094</v>
      </c>
      <c r="Z128" s="40">
        <v>82.5318603515625</v>
      </c>
      <c r="AA128" s="41">
        <v>82.682716369628906</v>
      </c>
    </row>
    <row r="129" spans="1:27" x14ac:dyDescent="0.25">
      <c r="A129" s="19">
        <v>15</v>
      </c>
      <c r="B129" s="16" t="s">
        <v>102</v>
      </c>
      <c r="C129" s="42">
        <v>79.659568786621094</v>
      </c>
      <c r="D129" s="40">
        <v>80.591087341308594</v>
      </c>
      <c r="E129" s="40">
        <v>80.860824584960937</v>
      </c>
      <c r="F129" s="40">
        <v>81.156562805175781</v>
      </c>
      <c r="G129" s="40">
        <v>81.445068359375</v>
      </c>
      <c r="H129" s="40">
        <v>81.727546691894531</v>
      </c>
      <c r="I129" s="40">
        <v>81.996910095214844</v>
      </c>
      <c r="J129" s="40">
        <v>82.263816833496094</v>
      </c>
      <c r="K129" s="40">
        <v>82.536415100097656</v>
      </c>
      <c r="L129" s="40">
        <v>82.803855895996094</v>
      </c>
      <c r="M129" s="40">
        <v>83.057525634765625</v>
      </c>
      <c r="N129" s="40">
        <v>83.294090270996094</v>
      </c>
      <c r="O129" s="40">
        <v>83.525238037109375</v>
      </c>
      <c r="P129" s="40">
        <v>83.749031066894531</v>
      </c>
      <c r="Q129" s="40">
        <v>83.969459533691406</v>
      </c>
      <c r="R129" s="40">
        <v>84.180671691894531</v>
      </c>
      <c r="S129" s="40">
        <v>84.381011962890625</v>
      </c>
      <c r="T129" s="40">
        <v>84.577423095703125</v>
      </c>
      <c r="U129" s="40">
        <v>84.762763977050781</v>
      </c>
      <c r="V129" s="40">
        <v>84.937789916992188</v>
      </c>
      <c r="W129" s="40">
        <v>85.119819641113281</v>
      </c>
      <c r="X129" s="40">
        <v>85.297477722167969</v>
      </c>
      <c r="Y129" s="40">
        <v>85.461311340332031</v>
      </c>
      <c r="Z129" s="40">
        <v>85.622642517089844</v>
      </c>
      <c r="AA129" s="41">
        <v>85.766593933105469</v>
      </c>
    </row>
    <row r="130" spans="1:27" x14ac:dyDescent="0.25">
      <c r="A130" s="19">
        <v>16</v>
      </c>
      <c r="B130" s="16" t="s">
        <v>103</v>
      </c>
      <c r="C130" s="42">
        <v>78.599937438964844</v>
      </c>
      <c r="D130" s="40">
        <v>79.518264770507813</v>
      </c>
      <c r="E130" s="40">
        <v>79.789619445800781</v>
      </c>
      <c r="F130" s="40">
        <v>80.090179443359375</v>
      </c>
      <c r="G130" s="40">
        <v>80.379737854003906</v>
      </c>
      <c r="H130" s="40">
        <v>80.652618408203125</v>
      </c>
      <c r="I130" s="40">
        <v>80.916709899902344</v>
      </c>
      <c r="J130" s="40">
        <v>81.183906555175781</v>
      </c>
      <c r="K130" s="40">
        <v>81.447998046875</v>
      </c>
      <c r="L130" s="40">
        <v>81.706756591796875</v>
      </c>
      <c r="M130" s="40">
        <v>81.953964233398438</v>
      </c>
      <c r="N130" s="40">
        <v>82.192581176757813</v>
      </c>
      <c r="O130" s="40">
        <v>82.424064636230469</v>
      </c>
      <c r="P130" s="40">
        <v>82.638786315917969</v>
      </c>
      <c r="Q130" s="40">
        <v>82.855148315429687</v>
      </c>
      <c r="R130" s="40">
        <v>83.060394287109375</v>
      </c>
      <c r="S130" s="40">
        <v>83.259521484375</v>
      </c>
      <c r="T130" s="40">
        <v>83.44891357421875</v>
      </c>
      <c r="U130" s="40">
        <v>83.632133483886719</v>
      </c>
      <c r="V130" s="40">
        <v>83.810768127441406</v>
      </c>
      <c r="W130" s="40">
        <v>83.986831665039063</v>
      </c>
      <c r="X130" s="40">
        <v>84.164688110351563</v>
      </c>
      <c r="Y130" s="40">
        <v>84.326812744140625</v>
      </c>
      <c r="Z130" s="40">
        <v>84.478988647460938</v>
      </c>
      <c r="AA130" s="41">
        <v>84.620712280273438</v>
      </c>
    </row>
    <row r="131" spans="1:27" x14ac:dyDescent="0.25">
      <c r="A131" s="19">
        <v>17</v>
      </c>
      <c r="B131" s="16" t="s">
        <v>104</v>
      </c>
      <c r="C131" s="42">
        <v>79.601280212402344</v>
      </c>
      <c r="D131" s="40">
        <v>80.509986877441406</v>
      </c>
      <c r="E131" s="40">
        <v>80.777290344238281</v>
      </c>
      <c r="F131" s="40">
        <v>81.071762084960937</v>
      </c>
      <c r="G131" s="40">
        <v>81.360054016113281</v>
      </c>
      <c r="H131" s="40">
        <v>81.643135070800781</v>
      </c>
      <c r="I131" s="40">
        <v>81.905784606933594</v>
      </c>
      <c r="J131" s="40">
        <v>82.172637939453125</v>
      </c>
      <c r="K131" s="40">
        <v>82.443336486816406</v>
      </c>
      <c r="L131" s="40">
        <v>82.707199096679688</v>
      </c>
      <c r="M131" s="40">
        <v>82.962806701660156</v>
      </c>
      <c r="N131" s="40">
        <v>83.196495056152344</v>
      </c>
      <c r="O131" s="40">
        <v>83.43267822265625</v>
      </c>
      <c r="P131" s="40">
        <v>83.657463073730469</v>
      </c>
      <c r="Q131" s="40">
        <v>83.872085571289063</v>
      </c>
      <c r="R131" s="40">
        <v>84.08331298828125</v>
      </c>
      <c r="S131" s="40">
        <v>84.276100158691406</v>
      </c>
      <c r="T131" s="40">
        <v>84.468948364257813</v>
      </c>
      <c r="U131" s="40">
        <v>84.653251647949219</v>
      </c>
      <c r="V131" s="40">
        <v>84.83404541015625</v>
      </c>
      <c r="W131" s="40">
        <v>85.017448425292969</v>
      </c>
      <c r="X131" s="40">
        <v>85.19171142578125</v>
      </c>
      <c r="Y131" s="40">
        <v>85.360244750976562</v>
      </c>
      <c r="Z131" s="40">
        <v>85.5177001953125</v>
      </c>
      <c r="AA131" s="41">
        <v>85.658500671386719</v>
      </c>
    </row>
    <row r="132" spans="1:27" x14ac:dyDescent="0.25">
      <c r="A132" s="19">
        <v>18</v>
      </c>
      <c r="B132" s="16" t="s">
        <v>105</v>
      </c>
      <c r="C132" s="42">
        <v>79.730537414550781</v>
      </c>
      <c r="D132" s="40">
        <v>80.645843505859375</v>
      </c>
      <c r="E132" s="40">
        <v>80.921585083007812</v>
      </c>
      <c r="F132" s="40">
        <v>81.219963073730469</v>
      </c>
      <c r="G132" s="40">
        <v>81.506248474121094</v>
      </c>
      <c r="H132" s="40">
        <v>81.784034729003906</v>
      </c>
      <c r="I132" s="40">
        <v>82.052955627441406</v>
      </c>
      <c r="J132" s="40">
        <v>82.318977355957031</v>
      </c>
      <c r="K132" s="40">
        <v>82.589614868164063</v>
      </c>
      <c r="L132" s="40">
        <v>82.85736083984375</v>
      </c>
      <c r="M132" s="40">
        <v>83.11346435546875</v>
      </c>
      <c r="N132" s="40">
        <v>83.350105285644531</v>
      </c>
      <c r="O132" s="40">
        <v>83.586212158203125</v>
      </c>
      <c r="P132" s="40">
        <v>83.819145202636719</v>
      </c>
      <c r="Q132" s="40">
        <v>84.035041809082031</v>
      </c>
      <c r="R132" s="40">
        <v>84.252197265625</v>
      </c>
      <c r="S132" s="40">
        <v>84.452133178710938</v>
      </c>
      <c r="T132" s="40">
        <v>84.643241882324219</v>
      </c>
      <c r="U132" s="40">
        <v>84.827713012695312</v>
      </c>
      <c r="V132" s="40">
        <v>85.009178161621094</v>
      </c>
      <c r="W132" s="40">
        <v>85.194404602050781</v>
      </c>
      <c r="X132" s="40">
        <v>85.370277404785156</v>
      </c>
      <c r="Y132" s="40">
        <v>85.536605834960937</v>
      </c>
      <c r="Z132" s="40">
        <v>85.691787719726563</v>
      </c>
      <c r="AA132" s="41">
        <v>85.836219787597656</v>
      </c>
    </row>
    <row r="133" spans="1:27" x14ac:dyDescent="0.25">
      <c r="A133" s="20">
        <v>19</v>
      </c>
      <c r="B133" s="17" t="s">
        <v>106</v>
      </c>
      <c r="C133" s="43">
        <v>83.111671447753906</v>
      </c>
      <c r="D133" s="44">
        <v>84.030097961425781</v>
      </c>
      <c r="E133" s="44">
        <v>84.306739807128906</v>
      </c>
      <c r="F133" s="44">
        <v>84.605796813964844</v>
      </c>
      <c r="G133" s="44">
        <v>84.912734985351563</v>
      </c>
      <c r="H133" s="44">
        <v>85.200172424316406</v>
      </c>
      <c r="I133" s="44">
        <v>85.46856689453125</v>
      </c>
      <c r="J133" s="44">
        <v>85.750862121582031</v>
      </c>
      <c r="K133" s="44">
        <v>86.036140441894531</v>
      </c>
      <c r="L133" s="44">
        <v>86.312103271484375</v>
      </c>
      <c r="M133" s="44">
        <v>86.588172912597656</v>
      </c>
      <c r="N133" s="44">
        <v>86.840042114257813</v>
      </c>
      <c r="O133" s="44">
        <v>87.081977844238281</v>
      </c>
      <c r="P133" s="44">
        <v>87.327728271484375</v>
      </c>
      <c r="Q133" s="44">
        <v>87.562911987304688</v>
      </c>
      <c r="R133" s="44">
        <v>87.786552429199219</v>
      </c>
      <c r="S133" s="44">
        <v>87.994209289550781</v>
      </c>
      <c r="T133" s="44">
        <v>88.193809509277344</v>
      </c>
      <c r="U133" s="44">
        <v>88.398056030273438</v>
      </c>
      <c r="V133" s="44">
        <v>88.591506958007812</v>
      </c>
      <c r="W133" s="44">
        <v>88.771614074707031</v>
      </c>
      <c r="X133" s="44">
        <v>88.956954956054687</v>
      </c>
      <c r="Y133" s="44">
        <v>89.135177612304687</v>
      </c>
      <c r="Z133" s="44">
        <v>89.296768188476563</v>
      </c>
      <c r="AA133" s="45">
        <v>89.448966979980469</v>
      </c>
    </row>
    <row r="134" spans="1:27"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x14ac:dyDescent="0.25">
      <c r="A135" s="9"/>
      <c r="B135" s="10" t="s">
        <v>85</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x14ac:dyDescent="0.25">
      <c r="A136" s="14" t="s">
        <v>84</v>
      </c>
      <c r="B136" s="15" t="s">
        <v>83</v>
      </c>
      <c r="C136" s="60" t="s">
        <v>45</v>
      </c>
      <c r="D136" s="46" t="s">
        <v>46</v>
      </c>
      <c r="E136" s="46" t="s">
        <v>47</v>
      </c>
      <c r="F136" s="46" t="s">
        <v>48</v>
      </c>
      <c r="G136" s="46" t="s">
        <v>49</v>
      </c>
      <c r="H136" s="46" t="s">
        <v>50</v>
      </c>
      <c r="I136" s="46" t="s">
        <v>51</v>
      </c>
      <c r="J136" s="46" t="s">
        <v>52</v>
      </c>
      <c r="K136" s="46" t="s">
        <v>53</v>
      </c>
      <c r="L136" s="46" t="s">
        <v>54</v>
      </c>
      <c r="M136" s="46" t="s">
        <v>55</v>
      </c>
      <c r="N136" s="46" t="s">
        <v>56</v>
      </c>
      <c r="O136" s="46" t="s">
        <v>57</v>
      </c>
      <c r="P136" s="46" t="s">
        <v>58</v>
      </c>
      <c r="Q136" s="46" t="s">
        <v>59</v>
      </c>
      <c r="R136" s="46" t="s">
        <v>60</v>
      </c>
      <c r="S136" s="46" t="s">
        <v>61</v>
      </c>
      <c r="T136" s="46" t="s">
        <v>62</v>
      </c>
      <c r="U136" s="46" t="s">
        <v>63</v>
      </c>
      <c r="V136" s="46" t="s">
        <v>64</v>
      </c>
      <c r="W136" s="46" t="s">
        <v>65</v>
      </c>
      <c r="X136" s="46" t="s">
        <v>66</v>
      </c>
      <c r="Y136" s="46" t="s">
        <v>67</v>
      </c>
      <c r="Z136" s="46" t="s">
        <v>68</v>
      </c>
      <c r="AA136" s="47" t="s">
        <v>69</v>
      </c>
    </row>
    <row r="137" spans="1:27" x14ac:dyDescent="0.25">
      <c r="A137" s="29">
        <v>1</v>
      </c>
      <c r="B137" s="30" t="str">
        <f>VLOOKUP($A$137,$A$115:$AA$133,2)</f>
        <v>Aboyne, Upper Deeside and Donside</v>
      </c>
      <c r="C137" s="61">
        <f>VLOOKUP($A$137,$A$115:$AA$133,3)</f>
        <v>79.879722595214844</v>
      </c>
      <c r="D137" s="62">
        <f>VLOOKUP($A$137,$A$115:$AA$133,4)</f>
        <v>80.79840087890625</v>
      </c>
      <c r="E137" s="62">
        <f>VLOOKUP($A$137,$A$115:$AA$133,5)</f>
        <v>81.063095092773437</v>
      </c>
      <c r="F137" s="62">
        <f>VLOOKUP($A$137,$A$115:$AA$133,6)</f>
        <v>81.357902526855469</v>
      </c>
      <c r="G137" s="62">
        <f>VLOOKUP($A$137,$A$115:$AA$133,7)</f>
        <v>81.637016296386719</v>
      </c>
      <c r="H137" s="62">
        <f>VLOOKUP($A$137,$A$115:$AA$133,8)</f>
        <v>81.913200378417969</v>
      </c>
      <c r="I137" s="62">
        <f>VLOOKUP($A$137,$A$115:$AA$133,9)</f>
        <v>82.17706298828125</v>
      </c>
      <c r="J137" s="62">
        <f>VLOOKUP($A$137,$A$115:$AA$133,10)</f>
        <v>82.443443298339844</v>
      </c>
      <c r="K137" s="62">
        <f>VLOOKUP($A$137,$A$115:$AA$133,11)</f>
        <v>82.713737487792969</v>
      </c>
      <c r="L137" s="62">
        <f>VLOOKUP($A$137,$A$115:$AA$133,12)</f>
        <v>82.978202819824219</v>
      </c>
      <c r="M137" s="62">
        <f>VLOOKUP($A$137,$A$115:$AA$133,13)</f>
        <v>83.232315063476562</v>
      </c>
      <c r="N137" s="62">
        <f>VLOOKUP($A$137,$A$115:$AA$133,14)</f>
        <v>83.4676513671875</v>
      </c>
      <c r="O137" s="62">
        <f>VLOOKUP($A$137,$A$115:$AA$133,15)</f>
        <v>83.69769287109375</v>
      </c>
      <c r="P137" s="62">
        <f>VLOOKUP($A$137,$A$115:$AA$133,16)</f>
        <v>83.919898986816406</v>
      </c>
      <c r="Q137" s="62">
        <f>VLOOKUP($A$137,$A$115:$AA$133,17)</f>
        <v>84.13323974609375</v>
      </c>
      <c r="R137" s="62">
        <f>VLOOKUP($A$137,$A$115:$AA$133,18)</f>
        <v>84.347259521484375</v>
      </c>
      <c r="S137" s="62">
        <f>VLOOKUP($A$137,$A$115:$AA$133,19)</f>
        <v>84.539260864257813</v>
      </c>
      <c r="T137" s="62">
        <f>VLOOKUP($A$137,$A$115:$AA$133,20)</f>
        <v>84.732559204101563</v>
      </c>
      <c r="U137" s="62">
        <f>VLOOKUP($A$137,$A$115:$AA$133,21)</f>
        <v>84.916618347167969</v>
      </c>
      <c r="V137" s="62">
        <f>VLOOKUP($A$137,$A$115:$AA$133,22)</f>
        <v>85.095947265625</v>
      </c>
      <c r="W137" s="62">
        <f>VLOOKUP($A$137,$A$115:$AA$133,23)</f>
        <v>85.274673461914063</v>
      </c>
      <c r="X137" s="62">
        <f>VLOOKUP($A$137,$A$115:$AA$133,24)</f>
        <v>85.452491760253906</v>
      </c>
      <c r="Y137" s="62">
        <f>VLOOKUP($A$137,$A$115:$AA$133,25)</f>
        <v>85.617027282714844</v>
      </c>
      <c r="Z137" s="62">
        <f>VLOOKUP($A$137,$A$115:$AA$133,26)</f>
        <v>85.77777099609375</v>
      </c>
      <c r="AA137" s="63">
        <f>VLOOKUP($A$137,$A$115:$AA$133,27)</f>
        <v>85.927070617675781</v>
      </c>
    </row>
    <row r="138" spans="1:27" x14ac:dyDescent="0.25">
      <c r="A138" s="25"/>
      <c r="B138" s="25"/>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x14ac:dyDescent="0.25">
      <c r="A139" s="161" t="s">
        <v>87</v>
      </c>
      <c r="B139" s="161"/>
      <c r="C139" s="161"/>
      <c r="D139" s="161"/>
    </row>
    <row r="162" spans="1:38" ht="15.75" x14ac:dyDescent="0.25">
      <c r="A162" s="163" t="s">
        <v>379</v>
      </c>
      <c r="B162" s="163"/>
      <c r="C162" s="163"/>
      <c r="D162" s="163"/>
      <c r="E162" s="163"/>
      <c r="F162" s="163"/>
      <c r="G162" s="111"/>
      <c r="H162" s="111"/>
      <c r="I162" s="111"/>
      <c r="J162" s="111"/>
      <c r="K162" s="112"/>
      <c r="L162" s="111"/>
      <c r="M162" s="111"/>
      <c r="N162" s="111"/>
      <c r="O162" s="111"/>
      <c r="P162" s="169"/>
      <c r="Q162" s="169"/>
      <c r="R162" s="169"/>
      <c r="S162" s="169"/>
      <c r="T162" s="169"/>
      <c r="U162" s="169"/>
      <c r="V162" s="169"/>
      <c r="W162" s="113"/>
      <c r="X162" s="113"/>
      <c r="Y162" s="113"/>
      <c r="Z162" s="113"/>
      <c r="AA162" s="113"/>
    </row>
    <row r="163" spans="1:38" ht="15.75" x14ac:dyDescent="0.25">
      <c r="A163" s="156" t="s">
        <v>7</v>
      </c>
      <c r="B163" s="156"/>
      <c r="C163" s="156"/>
      <c r="D163" s="156"/>
      <c r="E163" s="156"/>
      <c r="F163" s="156"/>
      <c r="G163" s="31"/>
      <c r="H163" s="31"/>
      <c r="I163" s="31"/>
      <c r="J163" s="31"/>
      <c r="K163" s="157" t="s">
        <v>86</v>
      </c>
      <c r="L163" s="157"/>
      <c r="M163" s="31"/>
      <c r="N163" s="31"/>
      <c r="O163" s="31"/>
      <c r="P163" s="156"/>
      <c r="Q163" s="156"/>
      <c r="R163" s="156"/>
      <c r="S163" s="156"/>
      <c r="T163" s="156"/>
      <c r="U163" s="156"/>
      <c r="V163" s="156"/>
      <c r="W163" s="11"/>
      <c r="X163" s="11"/>
      <c r="Y163" s="11"/>
      <c r="Z163" s="11"/>
      <c r="AA163" s="11"/>
    </row>
    <row r="165" spans="1:38" ht="18.75" x14ac:dyDescent="0.25">
      <c r="A165" s="167" t="s">
        <v>399</v>
      </c>
      <c r="B165" s="167"/>
      <c r="C165" s="167"/>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38"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38" x14ac:dyDescent="0.25">
      <c r="A167" s="14" t="s">
        <v>84</v>
      </c>
      <c r="B167" s="15" t="s">
        <v>83</v>
      </c>
      <c r="C167" s="87" t="s">
        <v>394</v>
      </c>
      <c r="D167" s="87" t="s">
        <v>393</v>
      </c>
      <c r="E167" s="87" t="s">
        <v>392</v>
      </c>
      <c r="F167" s="87" t="s">
        <v>391</v>
      </c>
      <c r="G167" s="87" t="s">
        <v>390</v>
      </c>
      <c r="H167" s="87" t="s">
        <v>389</v>
      </c>
      <c r="I167" s="87" t="s">
        <v>388</v>
      </c>
      <c r="J167" s="87" t="s">
        <v>387</v>
      </c>
      <c r="K167" s="87" t="s">
        <v>386</v>
      </c>
      <c r="L167" s="87" t="s">
        <v>385</v>
      </c>
      <c r="M167" s="87" t="s">
        <v>384</v>
      </c>
      <c r="N167" s="32" t="s">
        <v>45</v>
      </c>
      <c r="O167" s="32" t="s">
        <v>46</v>
      </c>
      <c r="P167" s="32" t="s">
        <v>47</v>
      </c>
      <c r="Q167" s="32" t="s">
        <v>48</v>
      </c>
      <c r="R167" s="32" t="s">
        <v>49</v>
      </c>
      <c r="S167" s="32" t="s">
        <v>50</v>
      </c>
      <c r="T167" s="32" t="s">
        <v>51</v>
      </c>
      <c r="U167" s="32" t="s">
        <v>52</v>
      </c>
      <c r="V167" s="32" t="s">
        <v>53</v>
      </c>
      <c r="W167" s="32" t="s">
        <v>54</v>
      </c>
      <c r="X167" s="32" t="s">
        <v>55</v>
      </c>
      <c r="Y167" s="32" t="s">
        <v>56</v>
      </c>
      <c r="Z167" s="32" t="s">
        <v>57</v>
      </c>
      <c r="AA167" s="32" t="s">
        <v>58</v>
      </c>
      <c r="AB167" s="32" t="s">
        <v>59</v>
      </c>
      <c r="AC167" s="32" t="s">
        <v>60</v>
      </c>
      <c r="AD167" s="32" t="s">
        <v>61</v>
      </c>
      <c r="AE167" s="32" t="s">
        <v>62</v>
      </c>
      <c r="AF167" s="32" t="s">
        <v>63</v>
      </c>
      <c r="AG167" s="32" t="s">
        <v>64</v>
      </c>
      <c r="AH167" s="32" t="s">
        <v>65</v>
      </c>
      <c r="AI167" s="32" t="s">
        <v>66</v>
      </c>
      <c r="AJ167" s="32" t="s">
        <v>67</v>
      </c>
      <c r="AK167" s="32" t="s">
        <v>68</v>
      </c>
      <c r="AL167" s="33" t="s">
        <v>69</v>
      </c>
    </row>
    <row r="168" spans="1:38" x14ac:dyDescent="0.25">
      <c r="A168" s="18">
        <v>1</v>
      </c>
      <c r="B168" s="26" t="s">
        <v>88</v>
      </c>
      <c r="C168" s="84">
        <v>147</v>
      </c>
      <c r="D168" s="89">
        <v>176</v>
      </c>
      <c r="E168" s="89">
        <v>56</v>
      </c>
      <c r="F168" s="89">
        <v>185</v>
      </c>
      <c r="G168" s="89">
        <v>176</v>
      </c>
      <c r="H168" s="89">
        <v>71</v>
      </c>
      <c r="I168" s="89">
        <v>142</v>
      </c>
      <c r="J168" s="89">
        <v>-41</v>
      </c>
      <c r="K168" s="89">
        <v>212</v>
      </c>
      <c r="L168" s="89">
        <v>31</v>
      </c>
      <c r="M168" s="89">
        <v>137</v>
      </c>
      <c r="N168" s="88">
        <v>74.791595458984375</v>
      </c>
      <c r="O168" s="88">
        <v>75.0924072265625</v>
      </c>
      <c r="P168" s="88">
        <v>74.700592041015625</v>
      </c>
      <c r="Q168" s="88">
        <v>73.875564575195313</v>
      </c>
      <c r="R168" s="88">
        <v>76.209495544433594</v>
      </c>
      <c r="S168" s="88">
        <v>76.311508178710937</v>
      </c>
      <c r="T168" s="88">
        <v>76.091506958007812</v>
      </c>
      <c r="U168" s="89">
        <v>74.986419677734375</v>
      </c>
      <c r="V168" s="89">
        <v>74.627685546875</v>
      </c>
      <c r="W168" s="89">
        <v>74.352279663085937</v>
      </c>
      <c r="X168" s="89">
        <v>74.851104736328125</v>
      </c>
      <c r="Y168" s="89">
        <v>74.043281555175781</v>
      </c>
      <c r="Z168" s="89">
        <v>73.840744018554688</v>
      </c>
      <c r="AA168" s="89">
        <v>73.349685668945313</v>
      </c>
      <c r="AB168" s="89">
        <v>72.581123352050781</v>
      </c>
      <c r="AC168" s="89">
        <v>71.985801696777344</v>
      </c>
      <c r="AD168" s="89">
        <v>71.156990051269531</v>
      </c>
      <c r="AE168" s="89">
        <v>70.724639892578125</v>
      </c>
      <c r="AF168" s="89">
        <v>69.193962097167969</v>
      </c>
      <c r="AG168" s="89">
        <v>68.342857360839844</v>
      </c>
      <c r="AH168" s="89">
        <v>68.171875</v>
      </c>
      <c r="AI168" s="89">
        <v>68.069358825683594</v>
      </c>
      <c r="AJ168" s="89">
        <v>67.079605102539063</v>
      </c>
      <c r="AK168" s="89">
        <v>66.951148986816406</v>
      </c>
      <c r="AL168" s="90">
        <v>66.260498046875</v>
      </c>
    </row>
    <row r="169" spans="1:38" x14ac:dyDescent="0.25">
      <c r="A169" s="19">
        <v>2</v>
      </c>
      <c r="B169" s="16" t="s">
        <v>89</v>
      </c>
      <c r="C169" s="85">
        <v>211</v>
      </c>
      <c r="D169" s="92">
        <v>71</v>
      </c>
      <c r="E169" s="92">
        <v>182</v>
      </c>
      <c r="F169" s="92">
        <v>207</v>
      </c>
      <c r="G169" s="92">
        <v>252</v>
      </c>
      <c r="H169" s="92">
        <v>157</v>
      </c>
      <c r="I169" s="92">
        <v>227</v>
      </c>
      <c r="J169" s="92">
        <v>70</v>
      </c>
      <c r="K169" s="92">
        <v>36</v>
      </c>
      <c r="L169" s="92">
        <v>124</v>
      </c>
      <c r="M169" s="92">
        <v>129</v>
      </c>
      <c r="N169" s="91">
        <v>100.00678253173828</v>
      </c>
      <c r="O169" s="91">
        <v>100.36125946044922</v>
      </c>
      <c r="P169" s="91">
        <v>99.154624938964844</v>
      </c>
      <c r="Q169" s="91">
        <v>98.95281982421875</v>
      </c>
      <c r="R169" s="91">
        <v>101.17981719970703</v>
      </c>
      <c r="S169" s="91">
        <v>100.68299865722656</v>
      </c>
      <c r="T169" s="91">
        <v>101.4730224609375</v>
      </c>
      <c r="U169" s="92">
        <v>101.1649169921875</v>
      </c>
      <c r="V169" s="92">
        <v>99.779830932617188</v>
      </c>
      <c r="W169" s="92">
        <v>100.00450897216797</v>
      </c>
      <c r="X169" s="92">
        <v>100.15765380859375</v>
      </c>
      <c r="Y169" s="92">
        <v>99.429649353027344</v>
      </c>
      <c r="Z169" s="92">
        <v>98.838172912597656</v>
      </c>
      <c r="AA169" s="92">
        <v>99.487785339355469</v>
      </c>
      <c r="AB169" s="92">
        <v>98.983810424804688</v>
      </c>
      <c r="AC169" s="92">
        <v>97.433174133300781</v>
      </c>
      <c r="AD169" s="92">
        <v>96.5589599609375</v>
      </c>
      <c r="AE169" s="92">
        <v>96.151657104492187</v>
      </c>
      <c r="AF169" s="92">
        <v>95.293502807617188</v>
      </c>
      <c r="AG169" s="92">
        <v>94.8997802734375</v>
      </c>
      <c r="AH169" s="92">
        <v>94.570335388183594</v>
      </c>
      <c r="AI169" s="92">
        <v>94.158882141113281</v>
      </c>
      <c r="AJ169" s="92">
        <v>93.180702209472656</v>
      </c>
      <c r="AK169" s="92">
        <v>93.305717468261719</v>
      </c>
      <c r="AL169" s="93">
        <v>92.348739624023438</v>
      </c>
    </row>
    <row r="170" spans="1:38" x14ac:dyDescent="0.25">
      <c r="A170" s="19">
        <v>3</v>
      </c>
      <c r="B170" s="16" t="s">
        <v>90</v>
      </c>
      <c r="C170" s="85">
        <v>-48</v>
      </c>
      <c r="D170" s="92">
        <v>61</v>
      </c>
      <c r="E170" s="92">
        <v>213</v>
      </c>
      <c r="F170" s="92">
        <v>45</v>
      </c>
      <c r="G170" s="92">
        <v>166</v>
      </c>
      <c r="H170" s="92">
        <v>201</v>
      </c>
      <c r="I170" s="92">
        <v>81</v>
      </c>
      <c r="J170" s="92">
        <v>15</v>
      </c>
      <c r="K170" s="92">
        <v>-40</v>
      </c>
      <c r="L170" s="92">
        <v>-38</v>
      </c>
      <c r="M170" s="92">
        <v>26</v>
      </c>
      <c r="N170" s="91">
        <v>-6.8036222457885742</v>
      </c>
      <c r="O170" s="91">
        <v>-6.8440380096435547</v>
      </c>
      <c r="P170" s="91">
        <v>-9.3329200744628906</v>
      </c>
      <c r="Q170" s="91">
        <v>-8.8972024917602539</v>
      </c>
      <c r="R170" s="91">
        <v>-6.3469839096069336</v>
      </c>
      <c r="S170" s="91">
        <v>-6.7822661399841309</v>
      </c>
      <c r="T170" s="91">
        <v>-6.3352241516113281</v>
      </c>
      <c r="U170" s="92">
        <v>-7.3360395431518555</v>
      </c>
      <c r="V170" s="92">
        <v>-7.993502140045166</v>
      </c>
      <c r="W170" s="92">
        <v>-7.9944772720336914</v>
      </c>
      <c r="X170" s="92">
        <v>-7.9374337196350098</v>
      </c>
      <c r="Y170" s="92">
        <v>-8.9491062164306641</v>
      </c>
      <c r="Z170" s="92">
        <v>-8.850041389465332</v>
      </c>
      <c r="AA170" s="92">
        <v>-9.1089277267456055</v>
      </c>
      <c r="AB170" s="92">
        <v>-10.002688407897949</v>
      </c>
      <c r="AC170" s="92">
        <v>-10.318822860717773</v>
      </c>
      <c r="AD170" s="92">
        <v>-10.055134773254395</v>
      </c>
      <c r="AE170" s="92">
        <v>-11.286066055297852</v>
      </c>
      <c r="AF170" s="92">
        <v>-12.319568634033203</v>
      </c>
      <c r="AG170" s="92">
        <v>-13.351325035095215</v>
      </c>
      <c r="AH170" s="92">
        <v>-14.007668495178223</v>
      </c>
      <c r="AI170" s="92">
        <v>-14.043318748474121</v>
      </c>
      <c r="AJ170" s="92">
        <v>-14.406970977783203</v>
      </c>
      <c r="AK170" s="92">
        <v>-14.483682632446289</v>
      </c>
      <c r="AL170" s="93">
        <v>-16.295211791992188</v>
      </c>
    </row>
    <row r="171" spans="1:38" x14ac:dyDescent="0.25">
      <c r="A171" s="19">
        <v>4</v>
      </c>
      <c r="B171" s="16" t="s">
        <v>91</v>
      </c>
      <c r="C171" s="85">
        <v>80</v>
      </c>
      <c r="D171" s="92">
        <v>101</v>
      </c>
      <c r="E171" s="92">
        <v>295</v>
      </c>
      <c r="F171" s="92">
        <v>34</v>
      </c>
      <c r="G171" s="92">
        <v>136</v>
      </c>
      <c r="H171" s="92">
        <v>-128</v>
      </c>
      <c r="I171" s="92">
        <v>80</v>
      </c>
      <c r="J171" s="92">
        <v>-19</v>
      </c>
      <c r="K171" s="92">
        <v>74</v>
      </c>
      <c r="L171" s="92">
        <v>41</v>
      </c>
      <c r="M171" s="92">
        <v>-43</v>
      </c>
      <c r="N171" s="92">
        <v>4.6014738082885742</v>
      </c>
      <c r="O171" s="92">
        <v>5.9102115631103516</v>
      </c>
      <c r="P171" s="92">
        <v>4.496889591217041</v>
      </c>
      <c r="Q171" s="92">
        <v>3.9212796688079834</v>
      </c>
      <c r="R171" s="92">
        <v>6.2192420959472656</v>
      </c>
      <c r="S171" s="92">
        <v>7.1223082542419434</v>
      </c>
      <c r="T171" s="92">
        <v>7.3260626792907715</v>
      </c>
      <c r="U171" s="92">
        <v>6.6820735931396484</v>
      </c>
      <c r="V171" s="92">
        <v>6.3462820053100586</v>
      </c>
      <c r="W171" s="92">
        <v>6.6765422821044922</v>
      </c>
      <c r="X171" s="92">
        <v>6.3363728523254395</v>
      </c>
      <c r="Y171" s="92">
        <v>5.396733283996582</v>
      </c>
      <c r="Z171" s="92">
        <v>4.7370100021362305</v>
      </c>
      <c r="AA171" s="92">
        <v>4.7019410133361816</v>
      </c>
      <c r="AB171" s="92">
        <v>4.4087672233581543</v>
      </c>
      <c r="AC171" s="92">
        <v>2.8636665344238281</v>
      </c>
      <c r="AD171" s="92">
        <v>2.274397611618042</v>
      </c>
      <c r="AE171" s="92">
        <v>1.9952050447463989</v>
      </c>
      <c r="AF171" s="92">
        <v>0.83309853076934814</v>
      </c>
      <c r="AG171" s="92">
        <v>0.74474012851715088</v>
      </c>
      <c r="AH171" s="92">
        <v>0.3134581446647644</v>
      </c>
      <c r="AI171" s="92">
        <v>-0.25185951590538025</v>
      </c>
      <c r="AJ171" s="92">
        <v>-1.0443437099456787</v>
      </c>
      <c r="AK171" s="92">
        <v>-1.4745596647262573</v>
      </c>
      <c r="AL171" s="93">
        <v>-1.7761731147766113</v>
      </c>
    </row>
    <row r="172" spans="1:38" x14ac:dyDescent="0.25">
      <c r="A172" s="19">
        <v>5</v>
      </c>
      <c r="B172" s="16" t="s">
        <v>92</v>
      </c>
      <c r="C172" s="85">
        <v>174</v>
      </c>
      <c r="D172" s="92">
        <v>438</v>
      </c>
      <c r="E172" s="92">
        <v>401</v>
      </c>
      <c r="F172" s="92">
        <v>513</v>
      </c>
      <c r="G172" s="92">
        <v>491</v>
      </c>
      <c r="H172" s="92">
        <v>652</v>
      </c>
      <c r="I172" s="92">
        <v>368</v>
      </c>
      <c r="J172" s="92">
        <v>163</v>
      </c>
      <c r="K172" s="92">
        <v>25</v>
      </c>
      <c r="L172" s="92">
        <v>140</v>
      </c>
      <c r="M172" s="92">
        <v>26</v>
      </c>
      <c r="N172" s="92">
        <v>116.06743621826172</v>
      </c>
      <c r="O172" s="92">
        <v>116.08466339111328</v>
      </c>
      <c r="P172" s="92">
        <v>115.58261108398437</v>
      </c>
      <c r="Q172" s="92">
        <v>115.66829681396484</v>
      </c>
      <c r="R172" s="92">
        <v>117.76091003417969</v>
      </c>
      <c r="S172" s="92">
        <v>118.451171875</v>
      </c>
      <c r="T172" s="92">
        <v>118.21154022216797</v>
      </c>
      <c r="U172" s="92">
        <v>118.06594848632812</v>
      </c>
      <c r="V172" s="92">
        <v>118.10091400146484</v>
      </c>
      <c r="W172" s="92">
        <v>118.19628143310547</v>
      </c>
      <c r="X172" s="92">
        <v>117.89114379882812</v>
      </c>
      <c r="Y172" s="92">
        <v>117.41858673095703</v>
      </c>
      <c r="Z172" s="92">
        <v>116.57399749755859</v>
      </c>
      <c r="AA172" s="92">
        <v>116.71977996826172</v>
      </c>
      <c r="AB172" s="92">
        <v>116.26541900634766</v>
      </c>
      <c r="AC172" s="92">
        <v>114.96164703369141</v>
      </c>
      <c r="AD172" s="92">
        <v>114.943115234375</v>
      </c>
      <c r="AE172" s="92">
        <v>113.66597747802734</v>
      </c>
      <c r="AF172" s="92">
        <v>112.89714813232422</v>
      </c>
      <c r="AG172" s="92">
        <v>112.83907318115234</v>
      </c>
      <c r="AH172" s="92">
        <v>112.44328308105469</v>
      </c>
      <c r="AI172" s="92">
        <v>112.003662109375</v>
      </c>
      <c r="AJ172" s="92">
        <v>111.80501556396484</v>
      </c>
      <c r="AK172" s="92">
        <v>111.19303894042969</v>
      </c>
      <c r="AL172" s="93">
        <v>110.7303466796875</v>
      </c>
    </row>
    <row r="173" spans="1:38" x14ac:dyDescent="0.25">
      <c r="A173" s="19">
        <v>6</v>
      </c>
      <c r="B173" s="16" t="s">
        <v>93</v>
      </c>
      <c r="C173" s="85">
        <v>85</v>
      </c>
      <c r="D173" s="92">
        <v>358</v>
      </c>
      <c r="E173" s="92">
        <v>331</v>
      </c>
      <c r="F173" s="92">
        <v>276</v>
      </c>
      <c r="G173" s="92">
        <v>148</v>
      </c>
      <c r="H173" s="92">
        <v>10</v>
      </c>
      <c r="I173" s="92">
        <v>35</v>
      </c>
      <c r="J173" s="92">
        <v>-160</v>
      </c>
      <c r="K173" s="92">
        <v>92</v>
      </c>
      <c r="L173" s="92">
        <v>-55</v>
      </c>
      <c r="M173" s="92">
        <v>-27</v>
      </c>
      <c r="N173" s="92">
        <v>-49.59454345703125</v>
      </c>
      <c r="O173" s="92">
        <v>-49.777240753173828</v>
      </c>
      <c r="P173" s="92">
        <v>-49.108749389648437</v>
      </c>
      <c r="Q173" s="92">
        <v>-49.953834533691406</v>
      </c>
      <c r="R173" s="92">
        <v>-48.490085601806641</v>
      </c>
      <c r="S173" s="92">
        <v>-47.373542785644531</v>
      </c>
      <c r="T173" s="92">
        <v>-48.030006408691406</v>
      </c>
      <c r="U173" s="92">
        <v>-48.018062591552734</v>
      </c>
      <c r="V173" s="92">
        <v>-49.040763854980469</v>
      </c>
      <c r="W173" s="92">
        <v>-48.794853210449219</v>
      </c>
      <c r="X173" s="92">
        <v>-49.426517486572266</v>
      </c>
      <c r="Y173" s="92">
        <v>-50.372512817382812</v>
      </c>
      <c r="Z173" s="92">
        <v>-51.025978088378906</v>
      </c>
      <c r="AA173" s="92">
        <v>-50.547714233398437</v>
      </c>
      <c r="AB173" s="92">
        <v>-50.848991394042969</v>
      </c>
      <c r="AC173" s="92">
        <v>-51.664180755615234</v>
      </c>
      <c r="AD173" s="92">
        <v>-52.964694976806641</v>
      </c>
      <c r="AE173" s="92">
        <v>-53.680252075195312</v>
      </c>
      <c r="AF173" s="92">
        <v>-55.0010986328125</v>
      </c>
      <c r="AG173" s="92">
        <v>-55.091171264648438</v>
      </c>
      <c r="AH173" s="92">
        <v>-55.631649017333984</v>
      </c>
      <c r="AI173" s="92">
        <v>-56.326946258544922</v>
      </c>
      <c r="AJ173" s="92">
        <v>-57.278541564941406</v>
      </c>
      <c r="AK173" s="92">
        <v>-57.459243774414063</v>
      </c>
      <c r="AL173" s="93">
        <v>-58.322704315185547</v>
      </c>
    </row>
    <row r="174" spans="1:38" x14ac:dyDescent="0.25">
      <c r="A174" s="19">
        <v>7</v>
      </c>
      <c r="B174" s="16" t="s">
        <v>94</v>
      </c>
      <c r="C174" s="85">
        <v>-152</v>
      </c>
      <c r="D174" s="92">
        <v>-20</v>
      </c>
      <c r="E174" s="92">
        <v>68</v>
      </c>
      <c r="F174" s="92">
        <v>258</v>
      </c>
      <c r="G174" s="92">
        <v>206</v>
      </c>
      <c r="H174" s="92">
        <v>-47</v>
      </c>
      <c r="I174" s="92">
        <v>-232</v>
      </c>
      <c r="J174" s="92">
        <v>-5.6843418860808015E-14</v>
      </c>
      <c r="K174" s="92">
        <v>186</v>
      </c>
      <c r="L174" s="92">
        <v>117</v>
      </c>
      <c r="M174" s="92">
        <v>-41</v>
      </c>
      <c r="N174" s="92">
        <v>-15.301575660705566</v>
      </c>
      <c r="O174" s="92">
        <v>-14.877450942993164</v>
      </c>
      <c r="P174" s="92">
        <v>-15.051920890808105</v>
      </c>
      <c r="Q174" s="92">
        <v>-15.866763114929199</v>
      </c>
      <c r="R174" s="92">
        <v>-13.514410972595215</v>
      </c>
      <c r="S174" s="92">
        <v>-13.515332221984863</v>
      </c>
      <c r="T174" s="92">
        <v>-13.77772331237793</v>
      </c>
      <c r="U174" s="92">
        <v>-14.341814994812012</v>
      </c>
      <c r="V174" s="92">
        <v>-14.421814918518066</v>
      </c>
      <c r="W174" s="92">
        <v>-15.660117149353027</v>
      </c>
      <c r="X174" s="92">
        <v>-15.51231861114502</v>
      </c>
      <c r="Y174" s="92">
        <v>-16.206483840942383</v>
      </c>
      <c r="Z174" s="92">
        <v>-16.486326217651367</v>
      </c>
      <c r="AA174" s="92">
        <v>-16.766687393188477</v>
      </c>
      <c r="AB174" s="92">
        <v>-16.620349884033203</v>
      </c>
      <c r="AC174" s="92">
        <v>-17.661031723022461</v>
      </c>
      <c r="AD174" s="92">
        <v>-17.853124618530273</v>
      </c>
      <c r="AE174" s="92">
        <v>-18.364843368530273</v>
      </c>
      <c r="AF174" s="92">
        <v>-20.076875686645508</v>
      </c>
      <c r="AG174" s="92">
        <v>-20.803176879882813</v>
      </c>
      <c r="AH174" s="92">
        <v>-21.958284378051758</v>
      </c>
      <c r="AI174" s="92">
        <v>-22.088460922241211</v>
      </c>
      <c r="AJ174" s="92">
        <v>-22.577213287353516</v>
      </c>
      <c r="AK174" s="92">
        <v>-23.178813934326172</v>
      </c>
      <c r="AL174" s="93">
        <v>-23.871679306030273</v>
      </c>
    </row>
    <row r="175" spans="1:38" x14ac:dyDescent="0.25">
      <c r="A175" s="19">
        <v>8</v>
      </c>
      <c r="B175" s="16" t="s">
        <v>95</v>
      </c>
      <c r="C175" s="85">
        <v>62</v>
      </c>
      <c r="D175" s="92">
        <v>143</v>
      </c>
      <c r="E175" s="92">
        <v>142</v>
      </c>
      <c r="F175" s="92">
        <v>49</v>
      </c>
      <c r="G175" s="92">
        <v>91</v>
      </c>
      <c r="H175" s="92">
        <v>373</v>
      </c>
      <c r="I175" s="92">
        <v>68</v>
      </c>
      <c r="J175" s="92">
        <v>54</v>
      </c>
      <c r="K175" s="92">
        <v>75</v>
      </c>
      <c r="L175" s="92">
        <v>73</v>
      </c>
      <c r="M175" s="92">
        <v>105</v>
      </c>
      <c r="N175" s="92">
        <v>58.440517425537109</v>
      </c>
      <c r="O175" s="92">
        <v>58.930618286132812</v>
      </c>
      <c r="P175" s="92">
        <v>57.484104156494141</v>
      </c>
      <c r="Q175" s="92">
        <v>55.936054229736328</v>
      </c>
      <c r="R175" s="92">
        <v>58.46258544921875</v>
      </c>
      <c r="S175" s="92">
        <v>59.990928649902344</v>
      </c>
      <c r="T175" s="92">
        <v>59.074359893798828</v>
      </c>
      <c r="U175" s="92">
        <v>58.013149261474609</v>
      </c>
      <c r="V175" s="92">
        <v>57.81060791015625</v>
      </c>
      <c r="W175" s="92">
        <v>57.349277496337891</v>
      </c>
      <c r="X175" s="92">
        <v>57.580013275146484</v>
      </c>
      <c r="Y175" s="92">
        <v>57.774345397949219</v>
      </c>
      <c r="Z175" s="92">
        <v>56.093143463134766</v>
      </c>
      <c r="AA175" s="92">
        <v>55.980018615722656</v>
      </c>
      <c r="AB175" s="92">
        <v>55.169483184814453</v>
      </c>
      <c r="AC175" s="92">
        <v>54.132892608642578</v>
      </c>
      <c r="AD175" s="92">
        <v>54.557563781738281</v>
      </c>
      <c r="AE175" s="92">
        <v>53.228775024414062</v>
      </c>
      <c r="AF175" s="92">
        <v>51.015876770019531</v>
      </c>
      <c r="AG175" s="92">
        <v>50.833316802978516</v>
      </c>
      <c r="AH175" s="92">
        <v>50.384391784667969</v>
      </c>
      <c r="AI175" s="92">
        <v>50.340309143066406</v>
      </c>
      <c r="AJ175" s="92">
        <v>48.718498229980469</v>
      </c>
      <c r="AK175" s="92">
        <v>49.116905212402344</v>
      </c>
      <c r="AL175" s="93">
        <v>47.857608795166016</v>
      </c>
    </row>
    <row r="176" spans="1:38" x14ac:dyDescent="0.25">
      <c r="A176" s="19">
        <v>9</v>
      </c>
      <c r="B176" s="16" t="s">
        <v>96</v>
      </c>
      <c r="C176" s="85">
        <v>101</v>
      </c>
      <c r="D176" s="92">
        <v>13</v>
      </c>
      <c r="E176" s="92">
        <v>-53</v>
      </c>
      <c r="F176" s="92">
        <v>26</v>
      </c>
      <c r="G176" s="92">
        <v>137</v>
      </c>
      <c r="H176" s="92">
        <v>36</v>
      </c>
      <c r="I176" s="92">
        <v>-34</v>
      </c>
      <c r="J176" s="92">
        <v>-15</v>
      </c>
      <c r="K176" s="92">
        <v>62</v>
      </c>
      <c r="L176" s="92">
        <v>196</v>
      </c>
      <c r="M176" s="92">
        <v>21</v>
      </c>
      <c r="N176" s="92">
        <v>19.427192687988281</v>
      </c>
      <c r="O176" s="92">
        <v>19.853752136230469</v>
      </c>
      <c r="P176" s="92">
        <v>19.760831832885742</v>
      </c>
      <c r="Q176" s="92">
        <v>18.750217437744141</v>
      </c>
      <c r="R176" s="92">
        <v>21.408971786499023</v>
      </c>
      <c r="S176" s="92">
        <v>20.581581115722656</v>
      </c>
      <c r="T176" s="92">
        <v>21.316610336303711</v>
      </c>
      <c r="U176" s="92">
        <v>20.687095642089844</v>
      </c>
      <c r="V176" s="92">
        <v>21.126653671264648</v>
      </c>
      <c r="W176" s="92">
        <v>20.830526351928711</v>
      </c>
      <c r="X176" s="92">
        <v>21.328651428222656</v>
      </c>
      <c r="Y176" s="92">
        <v>20.336469650268555</v>
      </c>
      <c r="Z176" s="92">
        <v>20.133691787719727</v>
      </c>
      <c r="AA176" s="92">
        <v>19.06212043762207</v>
      </c>
      <c r="AB176" s="92">
        <v>19.593751907348633</v>
      </c>
      <c r="AC176" s="92">
        <v>18.681089401245117</v>
      </c>
      <c r="AD176" s="92">
        <v>18.148258209228516</v>
      </c>
      <c r="AE176" s="92">
        <v>17.648435592651367</v>
      </c>
      <c r="AF176" s="92">
        <v>16.471908569335938</v>
      </c>
      <c r="AG176" s="92">
        <v>15.94606876373291</v>
      </c>
      <c r="AH176" s="92">
        <v>15.877815246582031</v>
      </c>
      <c r="AI176" s="92">
        <v>15.198182106018066</v>
      </c>
      <c r="AJ176" s="92">
        <v>14.31546688079834</v>
      </c>
      <c r="AK176" s="92">
        <v>14.259132385253906</v>
      </c>
      <c r="AL176" s="93">
        <v>13.944143295288086</v>
      </c>
    </row>
    <row r="177" spans="1:38" x14ac:dyDescent="0.25">
      <c r="A177" s="19">
        <v>10</v>
      </c>
      <c r="B177" s="16" t="s">
        <v>97</v>
      </c>
      <c r="C177" s="85">
        <v>165</v>
      </c>
      <c r="D177" s="92">
        <v>16</v>
      </c>
      <c r="E177" s="92">
        <v>115</v>
      </c>
      <c r="F177" s="92">
        <v>136</v>
      </c>
      <c r="G177" s="92">
        <v>184</v>
      </c>
      <c r="H177" s="92">
        <v>272</v>
      </c>
      <c r="I177" s="92">
        <v>112</v>
      </c>
      <c r="J177" s="92">
        <v>244</v>
      </c>
      <c r="K177" s="92">
        <v>157</v>
      </c>
      <c r="L177" s="92">
        <v>216</v>
      </c>
      <c r="M177" s="92">
        <v>83</v>
      </c>
      <c r="N177" s="92">
        <v>137.95594787597656</v>
      </c>
      <c r="O177" s="92">
        <v>138.34994506835937</v>
      </c>
      <c r="P177" s="92">
        <v>137.89308166503906</v>
      </c>
      <c r="Q177" s="92">
        <v>136.91763305664062</v>
      </c>
      <c r="R177" s="92">
        <v>138.76541137695312</v>
      </c>
      <c r="S177" s="92">
        <v>139.08346557617188</v>
      </c>
      <c r="T177" s="92">
        <v>138.35842895507812</v>
      </c>
      <c r="U177" s="92">
        <v>138.07789611816406</v>
      </c>
      <c r="V177" s="92">
        <v>138.44772338867187</v>
      </c>
      <c r="W177" s="92">
        <v>138.24800109863281</v>
      </c>
      <c r="X177" s="92">
        <v>138.10762023925781</v>
      </c>
      <c r="Y177" s="92">
        <v>138.00798034667969</v>
      </c>
      <c r="Z177" s="92">
        <v>137.50607299804687</v>
      </c>
      <c r="AA177" s="92">
        <v>136.29129028320312</v>
      </c>
      <c r="AB177" s="92">
        <v>136.36117553710937</v>
      </c>
      <c r="AC177" s="92">
        <v>134.85491943359375</v>
      </c>
      <c r="AD177" s="92">
        <v>135.4012451171875</v>
      </c>
      <c r="AE177" s="92">
        <v>134.92497253417969</v>
      </c>
      <c r="AF177" s="92">
        <v>133.73928833007812</v>
      </c>
      <c r="AG177" s="92">
        <v>132.87130737304687</v>
      </c>
      <c r="AH177" s="92">
        <v>132.64860534667969</v>
      </c>
      <c r="AI177" s="92">
        <v>131.72296142578125</v>
      </c>
      <c r="AJ177" s="92">
        <v>131.28044128417969</v>
      </c>
      <c r="AK177" s="92">
        <v>130.93122863769531</v>
      </c>
      <c r="AL177" s="93">
        <v>130.40596008300781</v>
      </c>
    </row>
    <row r="178" spans="1:38" x14ac:dyDescent="0.25">
      <c r="A178" s="19">
        <v>11</v>
      </c>
      <c r="B178" s="16" t="s">
        <v>98</v>
      </c>
      <c r="C178" s="85">
        <v>96</v>
      </c>
      <c r="D178" s="92">
        <v>240</v>
      </c>
      <c r="E178" s="92">
        <v>354</v>
      </c>
      <c r="F178" s="92">
        <v>310</v>
      </c>
      <c r="G178" s="92">
        <v>251</v>
      </c>
      <c r="H178" s="92">
        <v>243</v>
      </c>
      <c r="I178" s="92">
        <v>234</v>
      </c>
      <c r="J178" s="92">
        <v>225</v>
      </c>
      <c r="K178" s="92">
        <v>101</v>
      </c>
      <c r="L178" s="92">
        <v>113</v>
      </c>
      <c r="M178" s="92">
        <v>121</v>
      </c>
      <c r="N178" s="92">
        <v>124.13618469238281</v>
      </c>
      <c r="O178" s="92">
        <v>125.20175933837891</v>
      </c>
      <c r="P178" s="92">
        <v>124.70728302001953</v>
      </c>
      <c r="Q178" s="92">
        <v>123.74850463867187</v>
      </c>
      <c r="R178" s="92">
        <v>125.68373107910156</v>
      </c>
      <c r="S178" s="92">
        <v>126.2781982421875</v>
      </c>
      <c r="T178" s="92">
        <v>126.59049987792969</v>
      </c>
      <c r="U178" s="92">
        <v>126.18497467041016</v>
      </c>
      <c r="V178" s="92">
        <v>125.92887115478516</v>
      </c>
      <c r="W178" s="92">
        <v>125.99887847900391</v>
      </c>
      <c r="X178" s="92">
        <v>125.99871826171875</v>
      </c>
      <c r="Y178" s="92">
        <v>125.59880065917969</v>
      </c>
      <c r="Z178" s="92">
        <v>124.33667755126953</v>
      </c>
      <c r="AA178" s="92">
        <v>123.76358032226562</v>
      </c>
      <c r="AB178" s="92">
        <v>122.92311096191406</v>
      </c>
      <c r="AC178" s="92">
        <v>122.12298583984375</v>
      </c>
      <c r="AD178" s="92">
        <v>121.71752166748047</v>
      </c>
      <c r="AE178" s="92">
        <v>121.20347595214844</v>
      </c>
      <c r="AF178" s="92">
        <v>119.16042327880859</v>
      </c>
      <c r="AG178" s="92">
        <v>119.15137481689453</v>
      </c>
      <c r="AH178" s="92">
        <v>119.07200622558594</v>
      </c>
      <c r="AI178" s="92">
        <v>118.73762512207031</v>
      </c>
      <c r="AJ178" s="92">
        <v>117.60251617431641</v>
      </c>
      <c r="AK178" s="92">
        <v>117.36585235595703</v>
      </c>
      <c r="AL178" s="93">
        <v>116.69423675537109</v>
      </c>
    </row>
    <row r="179" spans="1:38" x14ac:dyDescent="0.25">
      <c r="A179" s="19">
        <v>12</v>
      </c>
      <c r="B179" s="16" t="s">
        <v>99</v>
      </c>
      <c r="C179" s="85">
        <v>-2</v>
      </c>
      <c r="D179" s="92">
        <v>-88</v>
      </c>
      <c r="E179" s="92">
        <v>67</v>
      </c>
      <c r="F179" s="92">
        <v>-19</v>
      </c>
      <c r="G179" s="92">
        <v>-50</v>
      </c>
      <c r="H179" s="92">
        <v>-92</v>
      </c>
      <c r="I179" s="92">
        <v>-97</v>
      </c>
      <c r="J179" s="92">
        <v>102</v>
      </c>
      <c r="K179" s="92">
        <v>218</v>
      </c>
      <c r="L179" s="92">
        <v>258</v>
      </c>
      <c r="M179" s="92">
        <v>304</v>
      </c>
      <c r="N179" s="92">
        <v>137.29432678222656</v>
      </c>
      <c r="O179" s="92">
        <v>137.59696960449219</v>
      </c>
      <c r="P179" s="92">
        <v>136.52830505371094</v>
      </c>
      <c r="Q179" s="92">
        <v>135.97135925292969</v>
      </c>
      <c r="R179" s="92">
        <v>138.89073181152344</v>
      </c>
      <c r="S179" s="92">
        <v>138.58403015136719</v>
      </c>
      <c r="T179" s="92">
        <v>137.19729614257812</v>
      </c>
      <c r="U179" s="92">
        <v>137.40625</v>
      </c>
      <c r="V179" s="92">
        <v>137.0908203125</v>
      </c>
      <c r="W179" s="92">
        <v>137.19593811035156</v>
      </c>
      <c r="X179" s="92">
        <v>136.97402954101562</v>
      </c>
      <c r="Y179" s="92">
        <v>137.25027465820313</v>
      </c>
      <c r="Z179" s="92">
        <v>136.04718017578125</v>
      </c>
      <c r="AA179" s="92">
        <v>136.01280212402344</v>
      </c>
      <c r="AB179" s="92">
        <v>135.00582885742187</v>
      </c>
      <c r="AC179" s="92">
        <v>134.35391235351562</v>
      </c>
      <c r="AD179" s="92">
        <v>134.39926147460937</v>
      </c>
      <c r="AE179" s="92">
        <v>133.50535583496094</v>
      </c>
      <c r="AF179" s="92">
        <v>132.39430236816406</v>
      </c>
      <c r="AG179" s="92">
        <v>131.66850280761719</v>
      </c>
      <c r="AH179" s="92">
        <v>131.68363952636719</v>
      </c>
      <c r="AI179" s="92">
        <v>130.85200500488281</v>
      </c>
      <c r="AJ179" s="92">
        <v>130.08917236328125</v>
      </c>
      <c r="AK179" s="92">
        <v>129.85665893554687</v>
      </c>
      <c r="AL179" s="93">
        <v>129.32383728027344</v>
      </c>
    </row>
    <row r="180" spans="1:38" x14ac:dyDescent="0.25">
      <c r="A180" s="19">
        <v>13</v>
      </c>
      <c r="B180" s="16" t="s">
        <v>100</v>
      </c>
      <c r="C180" s="85">
        <v>95</v>
      </c>
      <c r="D180" s="92">
        <v>-22</v>
      </c>
      <c r="E180" s="92">
        <v>235</v>
      </c>
      <c r="F180" s="92">
        <v>195</v>
      </c>
      <c r="G180" s="92">
        <v>180</v>
      </c>
      <c r="H180" s="92">
        <v>220</v>
      </c>
      <c r="I180" s="92">
        <v>216</v>
      </c>
      <c r="J180" s="92">
        <v>370</v>
      </c>
      <c r="K180" s="92">
        <v>249</v>
      </c>
      <c r="L180" s="92">
        <v>99</v>
      </c>
      <c r="M180" s="92">
        <v>-16</v>
      </c>
      <c r="N180" s="92">
        <v>169.24252319335938</v>
      </c>
      <c r="O180" s="92">
        <v>168.82444763183594</v>
      </c>
      <c r="P180" s="92">
        <v>169.13803100585937</v>
      </c>
      <c r="Q180" s="92">
        <v>168.67408752441406</v>
      </c>
      <c r="R180" s="92">
        <v>172.00711059570312</v>
      </c>
      <c r="S180" s="92">
        <v>170.48707580566406</v>
      </c>
      <c r="T180" s="92">
        <v>170.3720703125</v>
      </c>
      <c r="U180" s="92">
        <v>170.13034057617187</v>
      </c>
      <c r="V180" s="92">
        <v>169.68536376953125</v>
      </c>
      <c r="W180" s="92">
        <v>169.57676696777344</v>
      </c>
      <c r="X180" s="92">
        <v>169.68748474121094</v>
      </c>
      <c r="Y180" s="92">
        <v>168.46656799316406</v>
      </c>
      <c r="Z180" s="92">
        <v>168.16691589355469</v>
      </c>
      <c r="AA180" s="92">
        <v>167.48019409179687</v>
      </c>
      <c r="AB180" s="92">
        <v>168.78787231445312</v>
      </c>
      <c r="AC180" s="92">
        <v>166.53657531738281</v>
      </c>
      <c r="AD180" s="92">
        <v>166.12295532226562</v>
      </c>
      <c r="AE180" s="92">
        <v>164.90513610839844</v>
      </c>
      <c r="AF180" s="92">
        <v>162.86189270019531</v>
      </c>
      <c r="AG180" s="92">
        <v>161.94985961914062</v>
      </c>
      <c r="AH180" s="92">
        <v>161.73735046386719</v>
      </c>
      <c r="AI180" s="92">
        <v>161.14140319824219</v>
      </c>
      <c r="AJ180" s="92">
        <v>160.01750183105469</v>
      </c>
      <c r="AK180" s="92">
        <v>159.645751953125</v>
      </c>
      <c r="AL180" s="93">
        <v>158.35958862304688</v>
      </c>
    </row>
    <row r="181" spans="1:38" x14ac:dyDescent="0.25">
      <c r="A181" s="19">
        <v>14</v>
      </c>
      <c r="B181" s="16" t="s">
        <v>101</v>
      </c>
      <c r="C181" s="85">
        <v>-144</v>
      </c>
      <c r="D181" s="92">
        <v>-106</v>
      </c>
      <c r="E181" s="92">
        <v>-159</v>
      </c>
      <c r="F181" s="92">
        <v>-323</v>
      </c>
      <c r="G181" s="92">
        <v>56</v>
      </c>
      <c r="H181" s="92">
        <v>-99</v>
      </c>
      <c r="I181" s="92">
        <v>87</v>
      </c>
      <c r="J181" s="92">
        <v>-81</v>
      </c>
      <c r="K181" s="92">
        <v>-50</v>
      </c>
      <c r="L181" s="92">
        <v>-76</v>
      </c>
      <c r="M181" s="92">
        <v>-71</v>
      </c>
      <c r="N181" s="92">
        <v>-54.808616638183594</v>
      </c>
      <c r="O181" s="92">
        <v>-54.386028289794922</v>
      </c>
      <c r="P181" s="92">
        <v>-56.306064605712891</v>
      </c>
      <c r="Q181" s="92">
        <v>-56.092231750488281</v>
      </c>
      <c r="R181" s="92">
        <v>-52.968551635742188</v>
      </c>
      <c r="S181" s="92">
        <v>-52.539070129394531</v>
      </c>
      <c r="T181" s="92">
        <v>-53.434436798095703</v>
      </c>
      <c r="U181" s="92">
        <v>-54.640876770019531</v>
      </c>
      <c r="V181" s="92">
        <v>-55.331256866455078</v>
      </c>
      <c r="W181" s="92">
        <v>-55.932033538818359</v>
      </c>
      <c r="X181" s="92">
        <v>-55.796558380126953</v>
      </c>
      <c r="Y181" s="92">
        <v>-55.436588287353516</v>
      </c>
      <c r="Z181" s="92">
        <v>-57.144721984863281</v>
      </c>
      <c r="AA181" s="92">
        <v>-57.217887878417969</v>
      </c>
      <c r="AB181" s="92">
        <v>-58.600757598876953</v>
      </c>
      <c r="AC181" s="92">
        <v>-57.916519165039063</v>
      </c>
      <c r="AD181" s="92">
        <v>-57.252243041992188</v>
      </c>
      <c r="AE181" s="92">
        <v>-58.094886779785156</v>
      </c>
      <c r="AF181" s="92">
        <v>-60.597118377685547</v>
      </c>
      <c r="AG181" s="92">
        <v>-61.375633239746094</v>
      </c>
      <c r="AH181" s="92">
        <v>-61.732608795166016</v>
      </c>
      <c r="AI181" s="92">
        <v>-62.304733276367188</v>
      </c>
      <c r="AJ181" s="92">
        <v>-63.691673278808594</v>
      </c>
      <c r="AK181" s="92">
        <v>-63.930461883544922</v>
      </c>
      <c r="AL181" s="93">
        <v>-64.671455383300781</v>
      </c>
    </row>
    <row r="182" spans="1:38" x14ac:dyDescent="0.25">
      <c r="A182" s="19">
        <v>15</v>
      </c>
      <c r="B182" s="16" t="s">
        <v>102</v>
      </c>
      <c r="C182" s="85">
        <v>567</v>
      </c>
      <c r="D182" s="92">
        <v>412</v>
      </c>
      <c r="E182" s="92">
        <v>287</v>
      </c>
      <c r="F182" s="92">
        <v>43</v>
      </c>
      <c r="G182" s="92">
        <v>51</v>
      </c>
      <c r="H182" s="92">
        <v>94</v>
      </c>
      <c r="I182" s="92">
        <v>-11</v>
      </c>
      <c r="J182" s="92">
        <v>141</v>
      </c>
      <c r="K182" s="92">
        <v>-67</v>
      </c>
      <c r="L182" s="92">
        <v>-14</v>
      </c>
      <c r="M182" s="92">
        <v>-24</v>
      </c>
      <c r="N182" s="92">
        <v>-20.410610198974609</v>
      </c>
      <c r="O182" s="92">
        <v>-20.149272918701172</v>
      </c>
      <c r="P182" s="92">
        <v>-21.088050842285156</v>
      </c>
      <c r="Q182" s="92">
        <v>-21.960012435913086</v>
      </c>
      <c r="R182" s="92">
        <v>-19.885242462158203</v>
      </c>
      <c r="S182" s="92">
        <v>-20.25584602355957</v>
      </c>
      <c r="T182" s="92">
        <v>-19.678625106811523</v>
      </c>
      <c r="U182" s="92">
        <v>-21.394037246704102</v>
      </c>
      <c r="V182" s="92">
        <v>-21.8184814453125</v>
      </c>
      <c r="W182" s="92">
        <v>-21.726593017578125</v>
      </c>
      <c r="X182" s="92">
        <v>-21.823362350463867</v>
      </c>
      <c r="Y182" s="92">
        <v>-22.019559860229492</v>
      </c>
      <c r="Z182" s="92">
        <v>-23.526834487915039</v>
      </c>
      <c r="AA182" s="92">
        <v>-24.274578094482422</v>
      </c>
      <c r="AB182" s="92">
        <v>-24.325462341308594</v>
      </c>
      <c r="AC182" s="92">
        <v>-25.622602462768555</v>
      </c>
      <c r="AD182" s="92">
        <v>-25.491008758544922</v>
      </c>
      <c r="AE182" s="92">
        <v>-26.19200325012207</v>
      </c>
      <c r="AF182" s="92">
        <v>-27.598154067993164</v>
      </c>
      <c r="AG182" s="92">
        <v>-27.9560546875</v>
      </c>
      <c r="AH182" s="92">
        <v>-28.937728881835937</v>
      </c>
      <c r="AI182" s="92">
        <v>-29.452192306518555</v>
      </c>
      <c r="AJ182" s="92">
        <v>-30.19456672668457</v>
      </c>
      <c r="AK182" s="92">
        <v>-30.465658187866211</v>
      </c>
      <c r="AL182" s="93">
        <v>-31.14900016784668</v>
      </c>
    </row>
    <row r="183" spans="1:38" x14ac:dyDescent="0.25">
      <c r="A183" s="19">
        <v>16</v>
      </c>
      <c r="B183" s="16" t="s">
        <v>103</v>
      </c>
      <c r="C183" s="85">
        <v>23</v>
      </c>
      <c r="D183" s="92">
        <v>122</v>
      </c>
      <c r="E183" s="92">
        <v>177</v>
      </c>
      <c r="F183" s="92">
        <v>116</v>
      </c>
      <c r="G183" s="92">
        <v>-9</v>
      </c>
      <c r="H183" s="92">
        <v>203</v>
      </c>
      <c r="I183" s="92">
        <v>84</v>
      </c>
      <c r="J183" s="92">
        <v>24</v>
      </c>
      <c r="K183" s="92">
        <v>76</v>
      </c>
      <c r="L183" s="92">
        <v>84</v>
      </c>
      <c r="M183" s="92">
        <v>95</v>
      </c>
      <c r="N183" s="92">
        <v>51.011604309082031</v>
      </c>
      <c r="O183" s="92">
        <v>51.564853668212891</v>
      </c>
      <c r="P183" s="92">
        <v>51.442955017089844</v>
      </c>
      <c r="Q183" s="92">
        <v>50.160068511962891</v>
      </c>
      <c r="R183" s="92">
        <v>52.000469207763672</v>
      </c>
      <c r="S183" s="92">
        <v>52.201766967773437</v>
      </c>
      <c r="T183" s="92">
        <v>52.958175659179688</v>
      </c>
      <c r="U183" s="92">
        <v>52.002056121826172</v>
      </c>
      <c r="V183" s="92">
        <v>52.170631408691406</v>
      </c>
      <c r="W183" s="92">
        <v>52.020092010498047</v>
      </c>
      <c r="X183" s="92">
        <v>51.635265350341797</v>
      </c>
      <c r="Y183" s="92">
        <v>51.834781646728516</v>
      </c>
      <c r="Z183" s="92">
        <v>50.632621765136719</v>
      </c>
      <c r="AA183" s="92">
        <v>49.968467712402344</v>
      </c>
      <c r="AB183" s="92">
        <v>49.739364624023438</v>
      </c>
      <c r="AC183" s="92">
        <v>48.246494293212891</v>
      </c>
      <c r="AD183" s="92">
        <v>47.463642120361328</v>
      </c>
      <c r="AE183" s="92">
        <v>47.074665069580078</v>
      </c>
      <c r="AF183" s="92">
        <v>45.630630493164063</v>
      </c>
      <c r="AG183" s="92">
        <v>45.339096069335938</v>
      </c>
      <c r="AH183" s="92">
        <v>45.553535461425781</v>
      </c>
      <c r="AI183" s="92">
        <v>44.438320159912109</v>
      </c>
      <c r="AJ183" s="92">
        <v>44.127132415771484</v>
      </c>
      <c r="AK183" s="92">
        <v>43.322772979736328</v>
      </c>
      <c r="AL183" s="93">
        <v>42.725189208984375</v>
      </c>
    </row>
    <row r="184" spans="1:38" x14ac:dyDescent="0.25">
      <c r="A184" s="19">
        <v>17</v>
      </c>
      <c r="B184" s="16" t="s">
        <v>104</v>
      </c>
      <c r="C184" s="85">
        <v>103</v>
      </c>
      <c r="D184" s="92">
        <v>79</v>
      </c>
      <c r="E184" s="92">
        <v>206</v>
      </c>
      <c r="F184" s="92">
        <v>99</v>
      </c>
      <c r="G184" s="92">
        <v>189</v>
      </c>
      <c r="H184" s="92">
        <v>179</v>
      </c>
      <c r="I184" s="92">
        <v>141</v>
      </c>
      <c r="J184" s="92">
        <v>156</v>
      </c>
      <c r="K184" s="92">
        <v>111</v>
      </c>
      <c r="L184" s="92">
        <v>50</v>
      </c>
      <c r="M184" s="92">
        <v>-21</v>
      </c>
      <c r="N184" s="92">
        <v>64.810546875</v>
      </c>
      <c r="O184" s="92">
        <v>64.485481262207031</v>
      </c>
      <c r="P184" s="92">
        <v>62.791988372802734</v>
      </c>
      <c r="Q184" s="92">
        <v>63.073066711425781</v>
      </c>
      <c r="R184" s="92">
        <v>65.387115478515625</v>
      </c>
      <c r="S184" s="92">
        <v>66.031387329101563</v>
      </c>
      <c r="T184" s="92">
        <v>65.754722595214844</v>
      </c>
      <c r="U184" s="92">
        <v>64.56085205078125</v>
      </c>
      <c r="V184" s="92">
        <v>64.168807983398438</v>
      </c>
      <c r="W184" s="92">
        <v>63.547641754150391</v>
      </c>
      <c r="X184" s="92">
        <v>63.653530120849609</v>
      </c>
      <c r="Y184" s="92">
        <v>63.269260406494141</v>
      </c>
      <c r="Z184" s="92">
        <v>62.719989776611328</v>
      </c>
      <c r="AA184" s="92">
        <v>62.535064697265625</v>
      </c>
      <c r="AB184" s="92">
        <v>61.793994903564453</v>
      </c>
      <c r="AC184" s="92">
        <v>61.757789611816406</v>
      </c>
      <c r="AD184" s="92">
        <v>61.625076293945313</v>
      </c>
      <c r="AE184" s="92">
        <v>60.755043029785156</v>
      </c>
      <c r="AF184" s="92">
        <v>59.580284118652344</v>
      </c>
      <c r="AG184" s="92">
        <v>59.104972839355469</v>
      </c>
      <c r="AH184" s="92">
        <v>59.02947998046875</v>
      </c>
      <c r="AI184" s="92">
        <v>58.128391265869141</v>
      </c>
      <c r="AJ184" s="92">
        <v>57.878227233886719</v>
      </c>
      <c r="AK184" s="92">
        <v>57.330131530761719</v>
      </c>
      <c r="AL184" s="93">
        <v>56.800834655761719</v>
      </c>
    </row>
    <row r="185" spans="1:38" x14ac:dyDescent="0.25">
      <c r="A185" s="19">
        <v>18</v>
      </c>
      <c r="B185" s="16" t="s">
        <v>105</v>
      </c>
      <c r="C185" s="85">
        <v>69</v>
      </c>
      <c r="D185" s="92">
        <v>-32</v>
      </c>
      <c r="E185" s="92">
        <v>264</v>
      </c>
      <c r="F185" s="92">
        <v>317</v>
      </c>
      <c r="G185" s="92">
        <v>284</v>
      </c>
      <c r="H185" s="92">
        <v>280</v>
      </c>
      <c r="I185" s="92">
        <v>354</v>
      </c>
      <c r="J185" s="92">
        <v>326</v>
      </c>
      <c r="K185" s="92">
        <v>387</v>
      </c>
      <c r="L185" s="92">
        <v>278</v>
      </c>
      <c r="M185" s="92">
        <v>304</v>
      </c>
      <c r="N185" s="92">
        <v>303.895751953125</v>
      </c>
      <c r="O185" s="92">
        <v>304.99429321289062</v>
      </c>
      <c r="P185" s="92">
        <v>304.18453979492187</v>
      </c>
      <c r="Q185" s="92">
        <v>303.5626220703125</v>
      </c>
      <c r="R185" s="92">
        <v>305.77017211914062</v>
      </c>
      <c r="S185" s="92">
        <v>306.09600830078125</v>
      </c>
      <c r="T185" s="92">
        <v>305.9896240234375</v>
      </c>
      <c r="U185" s="92">
        <v>305.58111572265625</v>
      </c>
      <c r="V185" s="92">
        <v>305.55960083007812</v>
      </c>
      <c r="W185" s="92">
        <v>305.5361328125</v>
      </c>
      <c r="X185" s="92">
        <v>305.73446655273437</v>
      </c>
      <c r="Y185" s="92">
        <v>305.11746215820312</v>
      </c>
      <c r="Z185" s="92">
        <v>304.39382934570312</v>
      </c>
      <c r="AA185" s="92">
        <v>304.37442016601562</v>
      </c>
      <c r="AB185" s="92">
        <v>303.79287719726562</v>
      </c>
      <c r="AC185" s="92">
        <v>302.44036865234375</v>
      </c>
      <c r="AD185" s="92">
        <v>302.09255981445312</v>
      </c>
      <c r="AE185" s="92">
        <v>301.18618774414062</v>
      </c>
      <c r="AF185" s="92">
        <v>300.67129516601562</v>
      </c>
      <c r="AG185" s="92">
        <v>300.19390869140625</v>
      </c>
      <c r="AH185" s="92">
        <v>299.45526123046875</v>
      </c>
      <c r="AI185" s="92">
        <v>299.2813720703125</v>
      </c>
      <c r="AJ185" s="92">
        <v>298.21798706054687</v>
      </c>
      <c r="AK185" s="92">
        <v>298.09756469726562</v>
      </c>
      <c r="AL185" s="93">
        <v>297.11480712890625</v>
      </c>
    </row>
    <row r="186" spans="1:38" x14ac:dyDescent="0.25">
      <c r="A186" s="20">
        <v>19</v>
      </c>
      <c r="B186" s="17" t="s">
        <v>106</v>
      </c>
      <c r="C186" s="86">
        <v>108</v>
      </c>
      <c r="D186" s="94">
        <v>203</v>
      </c>
      <c r="E186" s="94">
        <v>73</v>
      </c>
      <c r="F186" s="94">
        <v>102</v>
      </c>
      <c r="G186" s="94">
        <v>207</v>
      </c>
      <c r="H186" s="94">
        <v>114</v>
      </c>
      <c r="I186" s="94">
        <v>111</v>
      </c>
      <c r="J186" s="94">
        <v>-1</v>
      </c>
      <c r="K186" s="94">
        <v>-106</v>
      </c>
      <c r="L186" s="94">
        <v>195</v>
      </c>
      <c r="M186" s="94">
        <v>275</v>
      </c>
      <c r="N186" s="94">
        <v>67.749130249023437</v>
      </c>
      <c r="O186" s="94">
        <v>67.992362976074219</v>
      </c>
      <c r="P186" s="94">
        <v>67.432426452636719</v>
      </c>
      <c r="Q186" s="94">
        <v>67.261215209960938</v>
      </c>
      <c r="R186" s="94">
        <v>69.560615539550781</v>
      </c>
      <c r="S186" s="94">
        <v>69.521408081054688</v>
      </c>
      <c r="T186" s="94">
        <v>68.797462463378906</v>
      </c>
      <c r="U186" s="94">
        <v>68.414794921875</v>
      </c>
      <c r="V186" s="94">
        <v>68.491165161132813</v>
      </c>
      <c r="W186" s="94">
        <v>68.469642639160156</v>
      </c>
      <c r="X186" s="94">
        <v>68.851982116699219</v>
      </c>
      <c r="Y186" s="94">
        <v>68.030319213867188</v>
      </c>
      <c r="Z186" s="94">
        <v>67.556427001953125</v>
      </c>
      <c r="AA186" s="94">
        <v>66.994422912597656</v>
      </c>
      <c r="AB186" s="94">
        <v>65.852500915527344</v>
      </c>
      <c r="AC186" s="94">
        <v>64.480461120605469</v>
      </c>
      <c r="AD186" s="94">
        <v>64.199325561523438</v>
      </c>
      <c r="AE186" s="94">
        <v>63.777168273925781</v>
      </c>
      <c r="AF186" s="94">
        <v>62.889457702636719</v>
      </c>
      <c r="AG186" s="94">
        <v>62.363658905029297</v>
      </c>
      <c r="AH186" s="94">
        <v>61.705463409423828</v>
      </c>
      <c r="AI186" s="94">
        <v>61.505348205566406</v>
      </c>
      <c r="AJ186" s="94">
        <v>60.409072875976562</v>
      </c>
      <c r="AK186" s="94">
        <v>60.176723480224609</v>
      </c>
      <c r="AL186" s="95">
        <v>59.942092895507813</v>
      </c>
    </row>
    <row r="187" spans="1:38" x14ac:dyDescent="0.25">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spans="1:38" x14ac:dyDescent="0.25">
      <c r="A188" s="82"/>
      <c r="B188" s="10" t="s">
        <v>85</v>
      </c>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spans="1:38" x14ac:dyDescent="0.25">
      <c r="A189" s="22" t="s">
        <v>84</v>
      </c>
      <c r="B189" s="15" t="s">
        <v>83</v>
      </c>
      <c r="C189" s="102" t="s">
        <v>394</v>
      </c>
      <c r="D189" s="87" t="s">
        <v>393</v>
      </c>
      <c r="E189" s="87" t="s">
        <v>392</v>
      </c>
      <c r="F189" s="87" t="s">
        <v>391</v>
      </c>
      <c r="G189" s="87" t="s">
        <v>390</v>
      </c>
      <c r="H189" s="87" t="s">
        <v>389</v>
      </c>
      <c r="I189" s="87" t="s">
        <v>388</v>
      </c>
      <c r="J189" s="87" t="s">
        <v>387</v>
      </c>
      <c r="K189" s="87" t="s">
        <v>386</v>
      </c>
      <c r="L189" s="87" t="s">
        <v>385</v>
      </c>
      <c r="M189" s="87" t="s">
        <v>384</v>
      </c>
      <c r="N189" s="46" t="s">
        <v>45</v>
      </c>
      <c r="O189" s="46" t="s">
        <v>46</v>
      </c>
      <c r="P189" s="46" t="s">
        <v>47</v>
      </c>
      <c r="Q189" s="46" t="s">
        <v>48</v>
      </c>
      <c r="R189" s="46" t="s">
        <v>49</v>
      </c>
      <c r="S189" s="46" t="s">
        <v>50</v>
      </c>
      <c r="T189" s="46" t="s">
        <v>51</v>
      </c>
      <c r="U189" s="46" t="s">
        <v>52</v>
      </c>
      <c r="V189" s="46" t="s">
        <v>53</v>
      </c>
      <c r="W189" s="46" t="s">
        <v>54</v>
      </c>
      <c r="X189" s="46" t="s">
        <v>55</v>
      </c>
      <c r="Y189" s="46" t="s">
        <v>56</v>
      </c>
      <c r="Z189" s="46" t="s">
        <v>57</v>
      </c>
      <c r="AA189" s="46" t="s">
        <v>58</v>
      </c>
      <c r="AB189" s="46" t="s">
        <v>59</v>
      </c>
      <c r="AC189" s="46" t="s">
        <v>60</v>
      </c>
      <c r="AD189" s="46" t="s">
        <v>61</v>
      </c>
      <c r="AE189" s="46" t="s">
        <v>62</v>
      </c>
      <c r="AF189" s="46" t="s">
        <v>63</v>
      </c>
      <c r="AG189" s="46" t="s">
        <v>64</v>
      </c>
      <c r="AH189" s="46" t="s">
        <v>65</v>
      </c>
      <c r="AI189" s="46" t="s">
        <v>66</v>
      </c>
      <c r="AJ189" s="46" t="s">
        <v>67</v>
      </c>
      <c r="AK189" s="46" t="s">
        <v>68</v>
      </c>
      <c r="AL189" s="47" t="s">
        <v>69</v>
      </c>
    </row>
    <row r="190" spans="1:38" x14ac:dyDescent="0.25">
      <c r="A190" s="29">
        <v>1</v>
      </c>
      <c r="B190" s="101" t="str">
        <f>VLOOKUP($A$190,$A$168:$AL$186,2)</f>
        <v>Aboyne, Upper Deeside and Donside</v>
      </c>
      <c r="C190" s="100">
        <f>VLOOKUP($A$190,$A$168:$AL$186,3)</f>
        <v>147</v>
      </c>
      <c r="D190" s="100">
        <f>VLOOKUP($A$190,$A$168:$AL$186,4)</f>
        <v>176</v>
      </c>
      <c r="E190" s="100">
        <f>VLOOKUP($A$190,$A$168:$AL$186,5)</f>
        <v>56</v>
      </c>
      <c r="F190" s="100">
        <f>VLOOKUP($A$190,$A$168:$AL$186,6)</f>
        <v>185</v>
      </c>
      <c r="G190" s="100">
        <f>VLOOKUP($A$190,$A$168:$AL$186,7)</f>
        <v>176</v>
      </c>
      <c r="H190" s="100">
        <f>VLOOKUP($A$190,$A$168:$AL$186,8)</f>
        <v>71</v>
      </c>
      <c r="I190" s="100">
        <f>VLOOKUP($A$190,$A$168:$AL$186,9)</f>
        <v>142</v>
      </c>
      <c r="J190" s="100">
        <f>VLOOKUP($A$190,$A$168:$AL$186,10)</f>
        <v>-41</v>
      </c>
      <c r="K190" s="100">
        <f>VLOOKUP($A$190,$A$168:$AL$186,11)</f>
        <v>212</v>
      </c>
      <c r="L190" s="100">
        <f>VLOOKUP($A$190,$A$168:$AL$186,12)</f>
        <v>31</v>
      </c>
      <c r="M190" s="100">
        <f>VLOOKUP($A$190,$A$168:$AL$186,13)</f>
        <v>137</v>
      </c>
      <c r="N190" s="97">
        <f>VLOOKUP($A$190,$A$168:$AL$186,14)</f>
        <v>74.791595458984375</v>
      </c>
      <c r="O190" s="97">
        <f>VLOOKUP($A$190,$A$168:$AL$186,15)</f>
        <v>75.0924072265625</v>
      </c>
      <c r="P190" s="97">
        <f>VLOOKUP($A$190,$A$168:$AL$186,16)</f>
        <v>74.700592041015625</v>
      </c>
      <c r="Q190" s="97">
        <f>VLOOKUP($A$190,$A$168:$AL$186,17)</f>
        <v>73.875564575195313</v>
      </c>
      <c r="R190" s="97">
        <f>VLOOKUP($A$190,$A$168:$AL$186,18)</f>
        <v>76.209495544433594</v>
      </c>
      <c r="S190" s="97">
        <f>VLOOKUP($A$190,$A$168:$AL$186,19)</f>
        <v>76.311508178710937</v>
      </c>
      <c r="T190" s="97">
        <f>VLOOKUP($A$190,$A$168:$AL$186,20)</f>
        <v>76.091506958007812</v>
      </c>
      <c r="U190" s="97">
        <f>VLOOKUP($A$190,$A$168:$AL$186,21)</f>
        <v>74.986419677734375</v>
      </c>
      <c r="V190" s="97">
        <f>VLOOKUP($A$190,$A$168:$AL$186,22)</f>
        <v>74.627685546875</v>
      </c>
      <c r="W190" s="97">
        <f>VLOOKUP($A$190,$A$168:$AL$186,23)</f>
        <v>74.352279663085937</v>
      </c>
      <c r="X190" s="97">
        <f>VLOOKUP($A$190,$A$168:$AL$186,24)</f>
        <v>74.851104736328125</v>
      </c>
      <c r="Y190" s="97">
        <f>VLOOKUP($A$190,$A$168:$AL$186,25)</f>
        <v>74.043281555175781</v>
      </c>
      <c r="Z190" s="97">
        <f>VLOOKUP($A$190,$A$168:$AL$186,26)</f>
        <v>73.840744018554688</v>
      </c>
      <c r="AA190" s="97">
        <f>VLOOKUP($A$190,$A$168:$AL$186,27)</f>
        <v>73.349685668945313</v>
      </c>
      <c r="AB190" s="97">
        <f>VLOOKUP($A$190,$A$168:$AL$186,28)</f>
        <v>72.581123352050781</v>
      </c>
      <c r="AC190" s="97">
        <f>VLOOKUP($A$190,$A$168:$AL$186,29)</f>
        <v>71.985801696777344</v>
      </c>
      <c r="AD190" s="97">
        <f>VLOOKUP($A$190,$A$168:$AL$186,30)</f>
        <v>71.156990051269531</v>
      </c>
      <c r="AE190" s="97">
        <f>VLOOKUP($A$190,$A$168:$AL$186,31)</f>
        <v>70.724639892578125</v>
      </c>
      <c r="AF190" s="97">
        <f>VLOOKUP($A$190,$A$168:$AL$186,32)</f>
        <v>69.193962097167969</v>
      </c>
      <c r="AG190" s="97">
        <f>VLOOKUP($A$190,$A$168:$AL$186,33)</f>
        <v>68.342857360839844</v>
      </c>
      <c r="AH190" s="97">
        <f>VLOOKUP($A$190,$A$168:$AL$186,34)</f>
        <v>68.171875</v>
      </c>
      <c r="AI190" s="97">
        <f>VLOOKUP($A$190,$A$168:$AL$186,35)</f>
        <v>68.069358825683594</v>
      </c>
      <c r="AJ190" s="97">
        <f>VLOOKUP($A$190,$A$168:$AL$186,36)</f>
        <v>67.079605102539063</v>
      </c>
      <c r="AK190" s="97">
        <f>VLOOKUP($A$190,$A$168:$AL$186,37)</f>
        <v>66.951148986816406</v>
      </c>
      <c r="AL190" s="98">
        <f>VLOOKUP($A$190,$A$168:$AL$186,38)</f>
        <v>66.260498046875</v>
      </c>
    </row>
    <row r="191" spans="1:38" x14ac:dyDescent="0.25">
      <c r="A191" s="25"/>
      <c r="B191" s="25"/>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38" x14ac:dyDescent="0.25">
      <c r="A192" s="161" t="s">
        <v>87</v>
      </c>
      <c r="B192" s="161"/>
      <c r="C192" s="161"/>
      <c r="D192" s="161"/>
    </row>
    <row r="214" spans="1:16358" s="25" customFormat="1" ht="15.75" x14ac:dyDescent="0.25">
      <c r="A214" s="156"/>
      <c r="B214" s="156"/>
      <c r="C214" s="156"/>
      <c r="D214" s="156"/>
      <c r="E214" s="156"/>
      <c r="F214" s="156"/>
      <c r="G214" s="31"/>
      <c r="H214" s="31"/>
      <c r="I214" s="31"/>
      <c r="J214" s="31"/>
      <c r="K214" s="157" t="s">
        <v>86</v>
      </c>
      <c r="L214" s="157"/>
      <c r="M214" s="31"/>
      <c r="N214" s="31"/>
      <c r="O214" s="31"/>
      <c r="P214" s="156"/>
      <c r="Q214" s="156"/>
      <c r="R214" s="156"/>
      <c r="S214" s="156"/>
      <c r="T214" s="156"/>
      <c r="U214" s="156"/>
      <c r="V214" s="156"/>
      <c r="W214" s="11"/>
      <c r="X214" s="11"/>
      <c r="Y214" s="11"/>
      <c r="Z214" s="11"/>
      <c r="AA214" s="11"/>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c r="AMK214"/>
      <c r="AML214"/>
      <c r="AMM214"/>
      <c r="AMN214"/>
      <c r="AMO214"/>
      <c r="AMP214"/>
      <c r="AMQ214"/>
      <c r="AMR214"/>
      <c r="AMS214"/>
      <c r="AMT214"/>
      <c r="AMU214"/>
      <c r="AMV214"/>
      <c r="AMW214"/>
      <c r="AMX214"/>
      <c r="AMY214"/>
      <c r="AMZ214"/>
      <c r="ANA214"/>
      <c r="ANB214"/>
      <c r="ANC214"/>
      <c r="AND214"/>
      <c r="ANE214"/>
      <c r="ANF214"/>
      <c r="ANG214"/>
      <c r="ANH214"/>
      <c r="ANI214"/>
      <c r="ANJ214"/>
      <c r="ANK214"/>
      <c r="ANL214"/>
      <c r="ANM214"/>
      <c r="ANN214"/>
      <c r="ANO214"/>
      <c r="ANP214"/>
      <c r="ANQ214"/>
      <c r="ANR214"/>
      <c r="ANS214"/>
      <c r="ANT214"/>
      <c r="ANU214"/>
      <c r="ANV214"/>
      <c r="ANW214"/>
      <c r="ANX214"/>
      <c r="ANY214"/>
      <c r="ANZ214"/>
      <c r="AOA214"/>
      <c r="AOB214"/>
      <c r="AOC214"/>
      <c r="AOD214"/>
      <c r="AOE214"/>
      <c r="AOF214"/>
      <c r="AOG214"/>
      <c r="AOH214"/>
      <c r="AOI214"/>
      <c r="AOJ214"/>
      <c r="AOK214"/>
      <c r="AOL214"/>
      <c r="AOM214"/>
      <c r="AON214"/>
      <c r="AOO214"/>
      <c r="AOP214"/>
      <c r="AOQ214"/>
      <c r="AOR214"/>
      <c r="AOS214"/>
      <c r="AOT214"/>
      <c r="AOU214"/>
      <c r="AOV214"/>
      <c r="AOW214"/>
      <c r="AOX214"/>
      <c r="AOY214"/>
      <c r="AOZ214"/>
      <c r="APA214"/>
      <c r="APB214"/>
      <c r="APC214"/>
      <c r="APD214"/>
      <c r="APE214"/>
      <c r="APF214"/>
      <c r="APG214"/>
      <c r="APH214"/>
      <c r="API214"/>
      <c r="APJ214"/>
      <c r="APK214"/>
      <c r="APL214"/>
      <c r="APM214"/>
      <c r="APN214"/>
      <c r="APO214"/>
      <c r="APP214"/>
      <c r="APQ214"/>
      <c r="APR214"/>
      <c r="APS214"/>
      <c r="APT214"/>
      <c r="APU214"/>
      <c r="APV214"/>
      <c r="APW214"/>
      <c r="APX214"/>
      <c r="APY214"/>
      <c r="APZ214"/>
      <c r="AQA214"/>
      <c r="AQB214"/>
      <c r="AQC214"/>
      <c r="AQD214"/>
      <c r="AQE214"/>
      <c r="AQF214"/>
      <c r="AQG214"/>
      <c r="AQH214"/>
      <c r="AQI214"/>
      <c r="AQJ214"/>
      <c r="AQK214"/>
      <c r="AQL214"/>
      <c r="AQM214"/>
      <c r="AQN214"/>
      <c r="AQO214"/>
      <c r="AQP214"/>
      <c r="AQQ214"/>
      <c r="AQR214"/>
      <c r="AQS214"/>
      <c r="AQT214"/>
      <c r="AQU214"/>
      <c r="AQV214"/>
      <c r="AQW214"/>
      <c r="AQX214"/>
      <c r="AQY214"/>
      <c r="AQZ214"/>
      <c r="ARA214"/>
      <c r="ARB214"/>
      <c r="ARC214"/>
      <c r="ARD214"/>
      <c r="ARE214"/>
      <c r="ARF214"/>
      <c r="ARG214"/>
      <c r="ARH214"/>
      <c r="ARI214"/>
      <c r="ARJ214"/>
      <c r="ARK214"/>
      <c r="ARL214"/>
      <c r="ARM214"/>
      <c r="ARN214"/>
      <c r="ARO214"/>
      <c r="ARP214"/>
      <c r="ARQ214"/>
      <c r="ARR214"/>
      <c r="ARS214"/>
      <c r="ART214"/>
      <c r="ARU214"/>
      <c r="ARV214"/>
      <c r="ARW214"/>
      <c r="ARX214"/>
      <c r="ARY214"/>
      <c r="ARZ214"/>
      <c r="ASA214"/>
      <c r="ASB214"/>
      <c r="ASC214"/>
      <c r="ASD214"/>
      <c r="ASE214"/>
      <c r="ASF214"/>
      <c r="ASG214"/>
      <c r="ASH214"/>
      <c r="ASI214"/>
      <c r="ASJ214"/>
      <c r="ASK214"/>
      <c r="ASL214"/>
      <c r="ASM214"/>
      <c r="ASN214"/>
      <c r="ASO214"/>
      <c r="ASP214"/>
      <c r="ASQ214"/>
      <c r="ASR214"/>
      <c r="ASS214"/>
      <c r="AST214"/>
      <c r="ASU214"/>
      <c r="ASV214"/>
      <c r="ASW214"/>
      <c r="ASX214"/>
      <c r="ASY214"/>
      <c r="ASZ214"/>
      <c r="ATA214"/>
      <c r="ATB214"/>
      <c r="ATC214"/>
      <c r="ATD214"/>
      <c r="ATE214"/>
      <c r="ATF214"/>
      <c r="ATG214"/>
      <c r="ATH214"/>
      <c r="ATI214"/>
      <c r="ATJ214"/>
      <c r="ATK214"/>
      <c r="ATL214"/>
      <c r="ATM214"/>
      <c r="ATN214"/>
      <c r="ATO214"/>
      <c r="ATP214"/>
      <c r="ATQ214"/>
      <c r="ATR214"/>
      <c r="ATS214"/>
      <c r="ATT214"/>
      <c r="ATU214"/>
      <c r="ATV214"/>
      <c r="ATW214"/>
      <c r="ATX214"/>
      <c r="ATY214"/>
      <c r="ATZ214"/>
      <c r="AUA214"/>
      <c r="AUB214"/>
      <c r="AUC214"/>
      <c r="AUD214"/>
      <c r="AUE214"/>
      <c r="AUF214"/>
      <c r="AUG214"/>
      <c r="AUH214"/>
      <c r="AUI214"/>
      <c r="AUJ214"/>
      <c r="AUK214"/>
      <c r="AUL214"/>
      <c r="AUM214"/>
      <c r="AUN214"/>
      <c r="AUO214"/>
      <c r="AUP214"/>
      <c r="AUQ214"/>
      <c r="AUR214"/>
      <c r="AUS214"/>
      <c r="AUT214"/>
      <c r="AUU214"/>
      <c r="AUV214"/>
      <c r="AUW214"/>
      <c r="AUX214"/>
      <c r="AUY214"/>
      <c r="AUZ214"/>
      <c r="AVA214"/>
      <c r="AVB214"/>
      <c r="AVC214"/>
      <c r="AVD214"/>
      <c r="AVE214"/>
      <c r="AVF214"/>
      <c r="AVG214"/>
      <c r="AVH214"/>
      <c r="AVI214"/>
      <c r="AVJ214"/>
      <c r="AVK214"/>
      <c r="AVL214"/>
      <c r="AVM214"/>
      <c r="AVN214"/>
      <c r="AVO214"/>
      <c r="AVP214"/>
      <c r="AVQ214"/>
      <c r="AVR214"/>
      <c r="AVS214"/>
      <c r="AVT214"/>
      <c r="AVU214"/>
      <c r="AVV214"/>
      <c r="AVW214"/>
      <c r="AVX214"/>
      <c r="AVY214"/>
      <c r="AVZ214"/>
      <c r="AWA214"/>
      <c r="AWB214"/>
      <c r="AWC214"/>
      <c r="AWD214"/>
      <c r="AWE214"/>
      <c r="AWF214"/>
      <c r="AWG214"/>
      <c r="AWH214"/>
      <c r="AWI214"/>
      <c r="AWJ214"/>
      <c r="AWK214"/>
      <c r="AWL214"/>
      <c r="AWM214"/>
      <c r="AWN214"/>
      <c r="AWO214"/>
      <c r="AWP214"/>
      <c r="AWQ214"/>
      <c r="AWR214"/>
      <c r="AWS214"/>
      <c r="AWT214"/>
      <c r="AWU214"/>
      <c r="AWV214"/>
      <c r="AWW214"/>
      <c r="AWX214"/>
      <c r="AWY214"/>
      <c r="AWZ214"/>
      <c r="AXA214"/>
      <c r="AXB214"/>
      <c r="AXC214"/>
      <c r="AXD214"/>
      <c r="AXE214"/>
      <c r="AXF214"/>
      <c r="AXG214"/>
      <c r="AXH214"/>
      <c r="AXI214"/>
      <c r="AXJ214"/>
      <c r="AXK214"/>
      <c r="AXL214"/>
      <c r="AXM214"/>
      <c r="AXN214"/>
      <c r="AXO214"/>
      <c r="AXP214"/>
      <c r="AXQ214"/>
      <c r="AXR214"/>
      <c r="AXS214"/>
      <c r="AXT214"/>
      <c r="AXU214"/>
      <c r="AXV214"/>
      <c r="AXW214"/>
      <c r="AXX214"/>
      <c r="AXY214"/>
      <c r="AXZ214"/>
      <c r="AYA214"/>
      <c r="AYB214"/>
      <c r="AYC214"/>
      <c r="AYD214"/>
      <c r="AYE214"/>
      <c r="AYF214"/>
      <c r="AYG214"/>
      <c r="AYH214"/>
      <c r="AYI214"/>
      <c r="AYJ214"/>
      <c r="AYK214"/>
      <c r="AYL214"/>
      <c r="AYM214"/>
      <c r="AYN214"/>
      <c r="AYO214"/>
      <c r="AYP214"/>
      <c r="AYQ214"/>
      <c r="AYR214"/>
      <c r="AYS214"/>
      <c r="AYT214"/>
      <c r="AYU214"/>
      <c r="AYV214"/>
      <c r="AYW214"/>
      <c r="AYX214"/>
      <c r="AYY214"/>
      <c r="AYZ214"/>
      <c r="AZA214"/>
      <c r="AZB214"/>
      <c r="AZC214"/>
      <c r="AZD214"/>
      <c r="AZE214"/>
      <c r="AZF214"/>
      <c r="AZG214"/>
      <c r="AZH214"/>
      <c r="AZI214"/>
      <c r="AZJ214"/>
      <c r="AZK214"/>
      <c r="AZL214"/>
      <c r="AZM214"/>
      <c r="AZN214"/>
      <c r="AZO214"/>
      <c r="AZP214"/>
      <c r="AZQ214"/>
      <c r="AZR214"/>
      <c r="AZS214"/>
      <c r="AZT214"/>
      <c r="AZU214"/>
      <c r="AZV214"/>
      <c r="AZW214"/>
      <c r="AZX214"/>
      <c r="AZY214"/>
      <c r="AZZ214"/>
      <c r="BAA214"/>
      <c r="BAB214"/>
      <c r="BAC214"/>
      <c r="BAD214"/>
      <c r="BAE214"/>
      <c r="BAF214"/>
      <c r="BAG214"/>
      <c r="BAH214"/>
      <c r="BAI214"/>
      <c r="BAJ214"/>
      <c r="BAK214"/>
      <c r="BAL214"/>
      <c r="BAM214"/>
      <c r="BAN214"/>
      <c r="BAO214"/>
      <c r="BAP214"/>
      <c r="BAQ214"/>
      <c r="BAR214"/>
      <c r="BAS214"/>
      <c r="BAT214"/>
      <c r="BAU214"/>
      <c r="BAV214"/>
      <c r="BAW214"/>
      <c r="BAX214"/>
      <c r="BAY214"/>
      <c r="BAZ214"/>
      <c r="BBA214"/>
      <c r="BBB214"/>
      <c r="BBC214"/>
      <c r="BBD214"/>
      <c r="BBE214"/>
      <c r="BBF214"/>
      <c r="BBG214"/>
      <c r="BBH214"/>
      <c r="BBI214"/>
      <c r="BBJ214"/>
      <c r="BBK214"/>
      <c r="BBL214"/>
      <c r="BBM214"/>
      <c r="BBN214"/>
      <c r="BBO214"/>
      <c r="BBP214"/>
      <c r="BBQ214"/>
      <c r="BBR214"/>
      <c r="BBS214"/>
      <c r="BBT214"/>
      <c r="BBU214"/>
      <c r="BBV214"/>
      <c r="BBW214"/>
      <c r="BBX214"/>
      <c r="BBY214"/>
      <c r="BBZ214"/>
      <c r="BCA214"/>
      <c r="BCB214"/>
      <c r="BCC214"/>
      <c r="BCD214"/>
      <c r="BCE214"/>
      <c r="BCF214"/>
      <c r="BCG214"/>
      <c r="BCH214"/>
      <c r="BCI214"/>
      <c r="BCJ214"/>
      <c r="BCK214"/>
      <c r="BCL214"/>
      <c r="BCM214"/>
      <c r="BCN214"/>
      <c r="BCO214"/>
      <c r="BCP214"/>
      <c r="BCQ214"/>
      <c r="BCR214"/>
      <c r="BCS214"/>
      <c r="BCT214"/>
      <c r="BCU214"/>
      <c r="BCV214"/>
      <c r="BCW214"/>
      <c r="BCX214"/>
      <c r="BCY214"/>
      <c r="BCZ214"/>
      <c r="BDA214"/>
      <c r="BDB214"/>
      <c r="BDC214"/>
      <c r="BDD214"/>
      <c r="BDE214"/>
      <c r="BDF214"/>
      <c r="BDG214"/>
      <c r="BDH214"/>
      <c r="BDI214"/>
      <c r="BDJ214"/>
      <c r="BDK214"/>
      <c r="BDL214"/>
      <c r="BDM214"/>
      <c r="BDN214"/>
      <c r="BDO214"/>
      <c r="BDP214"/>
      <c r="BDQ214"/>
      <c r="BDR214"/>
      <c r="BDS214"/>
      <c r="BDT214"/>
      <c r="BDU214"/>
      <c r="BDV214"/>
      <c r="BDW214"/>
      <c r="BDX214"/>
      <c r="BDY214"/>
      <c r="BDZ214"/>
      <c r="BEA214"/>
      <c r="BEB214"/>
      <c r="BEC214"/>
      <c r="BED214"/>
      <c r="BEE214"/>
      <c r="BEF214"/>
      <c r="BEG214"/>
      <c r="BEH214"/>
      <c r="BEI214"/>
      <c r="BEJ214"/>
      <c r="BEK214"/>
      <c r="BEL214"/>
      <c r="BEM214"/>
      <c r="BEN214"/>
      <c r="BEO214"/>
      <c r="BEP214"/>
      <c r="BEQ214"/>
      <c r="BER214"/>
      <c r="BES214"/>
      <c r="BET214"/>
      <c r="BEU214"/>
      <c r="BEV214"/>
      <c r="BEW214"/>
      <c r="BEX214"/>
      <c r="BEY214"/>
      <c r="BEZ214"/>
      <c r="BFA214"/>
      <c r="BFB214"/>
      <c r="BFC214"/>
      <c r="BFD214"/>
      <c r="BFE214"/>
      <c r="BFF214"/>
      <c r="BFG214"/>
      <c r="BFH214"/>
      <c r="BFI214"/>
      <c r="BFJ214"/>
      <c r="BFK214"/>
      <c r="BFL214"/>
      <c r="BFM214"/>
      <c r="BFN214"/>
      <c r="BFO214"/>
      <c r="BFP214"/>
      <c r="BFQ214"/>
      <c r="BFR214"/>
      <c r="BFS214"/>
      <c r="BFT214"/>
      <c r="BFU214"/>
      <c r="BFV214"/>
      <c r="BFW214"/>
      <c r="BFX214"/>
      <c r="BFY214"/>
      <c r="BFZ214"/>
      <c r="BGA214"/>
      <c r="BGB214"/>
      <c r="BGC214"/>
      <c r="BGD214"/>
      <c r="BGE214"/>
      <c r="BGF214"/>
      <c r="BGG214"/>
      <c r="BGH214"/>
      <c r="BGI214"/>
      <c r="BGJ214"/>
      <c r="BGK214"/>
      <c r="BGL214"/>
      <c r="BGM214"/>
      <c r="BGN214"/>
      <c r="BGO214"/>
      <c r="BGP214"/>
      <c r="BGQ214"/>
      <c r="BGR214"/>
      <c r="BGS214"/>
      <c r="BGT214"/>
      <c r="BGU214"/>
      <c r="BGV214"/>
      <c r="BGW214"/>
      <c r="BGX214"/>
      <c r="BGY214"/>
      <c r="BGZ214"/>
      <c r="BHA214"/>
      <c r="BHB214"/>
      <c r="BHC214"/>
      <c r="BHD214"/>
      <c r="BHE214"/>
      <c r="BHF214"/>
      <c r="BHG214"/>
      <c r="BHH214"/>
      <c r="BHI214"/>
      <c r="BHJ214"/>
      <c r="BHK214"/>
      <c r="BHL214"/>
      <c r="BHM214"/>
      <c r="BHN214"/>
      <c r="BHO214"/>
      <c r="BHP214"/>
      <c r="BHQ214"/>
      <c r="BHR214"/>
      <c r="BHS214"/>
      <c r="BHT214"/>
      <c r="BHU214"/>
      <c r="BHV214"/>
      <c r="BHW214"/>
      <c r="BHX214"/>
      <c r="BHY214"/>
      <c r="BHZ214"/>
      <c r="BIA214"/>
      <c r="BIB214"/>
      <c r="BIC214"/>
      <c r="BID214"/>
      <c r="BIE214"/>
      <c r="BIF214"/>
      <c r="BIG214"/>
      <c r="BIH214"/>
      <c r="BII214"/>
      <c r="BIJ214"/>
      <c r="BIK214"/>
      <c r="BIL214"/>
      <c r="BIM214"/>
      <c r="BIN214"/>
      <c r="BIO214"/>
      <c r="BIP214"/>
      <c r="BIQ214"/>
      <c r="BIR214"/>
      <c r="BIS214"/>
      <c r="BIT214"/>
      <c r="BIU214"/>
      <c r="BIV214"/>
      <c r="BIW214"/>
      <c r="BIX214"/>
      <c r="BIY214"/>
      <c r="BIZ214"/>
      <c r="BJA214"/>
      <c r="BJB214"/>
      <c r="BJC214"/>
      <c r="BJD214"/>
      <c r="BJE214"/>
      <c r="BJF214"/>
      <c r="BJG214"/>
      <c r="BJH214"/>
      <c r="BJI214"/>
      <c r="BJJ214"/>
      <c r="BJK214"/>
      <c r="BJL214"/>
      <c r="BJM214"/>
      <c r="BJN214"/>
      <c r="BJO214"/>
      <c r="BJP214"/>
      <c r="BJQ214"/>
      <c r="BJR214"/>
      <c r="BJS214"/>
      <c r="BJT214"/>
      <c r="BJU214"/>
      <c r="BJV214"/>
      <c r="BJW214"/>
      <c r="BJX214"/>
      <c r="BJY214"/>
      <c r="BJZ214"/>
      <c r="BKA214"/>
      <c r="BKB214"/>
      <c r="BKC214"/>
      <c r="BKD214"/>
      <c r="BKE214"/>
      <c r="BKF214"/>
      <c r="BKG214"/>
      <c r="BKH214"/>
      <c r="BKI214"/>
      <c r="BKJ214"/>
      <c r="BKK214"/>
      <c r="BKL214"/>
      <c r="BKM214"/>
      <c r="BKN214"/>
      <c r="BKO214"/>
      <c r="BKP214"/>
      <c r="BKQ214"/>
      <c r="BKR214"/>
      <c r="BKS214"/>
      <c r="BKT214"/>
      <c r="BKU214"/>
      <c r="BKV214"/>
      <c r="BKW214"/>
      <c r="BKX214"/>
      <c r="BKY214"/>
      <c r="BKZ214"/>
      <c r="BLA214"/>
      <c r="BLB214"/>
      <c r="BLC214"/>
      <c r="BLD214"/>
      <c r="BLE214"/>
      <c r="BLF214"/>
      <c r="BLG214"/>
      <c r="BLH214"/>
      <c r="BLI214"/>
      <c r="BLJ214"/>
      <c r="BLK214"/>
      <c r="BLL214"/>
      <c r="BLM214"/>
      <c r="BLN214"/>
      <c r="BLO214"/>
      <c r="BLP214"/>
      <c r="BLQ214"/>
      <c r="BLR214"/>
      <c r="BLS214"/>
      <c r="BLT214"/>
      <c r="BLU214"/>
      <c r="BLV214"/>
      <c r="BLW214"/>
      <c r="BLX214"/>
      <c r="BLY214"/>
      <c r="BLZ214"/>
      <c r="BMA214"/>
      <c r="BMB214"/>
      <c r="BMC214"/>
      <c r="BMD214"/>
      <c r="BME214"/>
      <c r="BMF214"/>
      <c r="BMG214"/>
      <c r="BMH214"/>
      <c r="BMI214"/>
      <c r="BMJ214"/>
      <c r="BMK214"/>
      <c r="BML214"/>
      <c r="BMM214"/>
      <c r="BMN214"/>
      <c r="BMO214"/>
      <c r="BMP214"/>
      <c r="BMQ214"/>
      <c r="BMR214"/>
      <c r="BMS214"/>
      <c r="BMT214"/>
      <c r="BMU214"/>
      <c r="BMV214"/>
      <c r="BMW214"/>
      <c r="BMX214"/>
      <c r="BMY214"/>
      <c r="BMZ214"/>
      <c r="BNA214"/>
      <c r="BNB214"/>
      <c r="BNC214"/>
      <c r="BND214"/>
      <c r="BNE214"/>
      <c r="BNF214"/>
      <c r="BNG214"/>
      <c r="BNH214"/>
      <c r="BNI214"/>
      <c r="BNJ214"/>
      <c r="BNK214"/>
      <c r="BNL214"/>
      <c r="BNM214"/>
      <c r="BNN214"/>
      <c r="BNO214"/>
      <c r="BNP214"/>
      <c r="BNQ214"/>
      <c r="BNR214"/>
      <c r="BNS214"/>
      <c r="BNT214"/>
      <c r="BNU214"/>
      <c r="BNV214"/>
      <c r="BNW214"/>
      <c r="BNX214"/>
      <c r="BNY214"/>
      <c r="BNZ214"/>
      <c r="BOA214"/>
      <c r="BOB214"/>
      <c r="BOC214"/>
      <c r="BOD214"/>
      <c r="BOE214"/>
      <c r="BOF214"/>
      <c r="BOG214"/>
      <c r="BOH214"/>
      <c r="BOI214"/>
      <c r="BOJ214"/>
      <c r="BOK214"/>
      <c r="BOL214"/>
      <c r="BOM214"/>
      <c r="BON214"/>
      <c r="BOO214"/>
      <c r="BOP214"/>
      <c r="BOQ214"/>
      <c r="BOR214"/>
      <c r="BOS214"/>
      <c r="BOT214"/>
      <c r="BOU214"/>
      <c r="BOV214"/>
      <c r="BOW214"/>
      <c r="BOX214"/>
      <c r="BOY214"/>
      <c r="BOZ214"/>
      <c r="BPA214"/>
      <c r="BPB214"/>
      <c r="BPC214"/>
      <c r="BPD214"/>
      <c r="BPE214"/>
      <c r="BPF214"/>
      <c r="BPG214"/>
      <c r="BPH214"/>
      <c r="BPI214"/>
      <c r="BPJ214"/>
      <c r="BPK214"/>
      <c r="BPL214"/>
      <c r="BPM214"/>
      <c r="BPN214"/>
      <c r="BPO214"/>
      <c r="BPP214"/>
      <c r="BPQ214"/>
      <c r="BPR214"/>
      <c r="BPS214"/>
      <c r="BPT214"/>
      <c r="BPU214"/>
      <c r="BPV214"/>
      <c r="BPW214"/>
      <c r="BPX214"/>
      <c r="BPY214"/>
      <c r="BPZ214"/>
      <c r="BQA214"/>
      <c r="BQB214"/>
      <c r="BQC214"/>
      <c r="BQD214"/>
      <c r="BQE214"/>
      <c r="BQF214"/>
      <c r="BQG214"/>
      <c r="BQH214"/>
      <c r="BQI214"/>
      <c r="BQJ214"/>
      <c r="BQK214"/>
      <c r="BQL214"/>
      <c r="BQM214"/>
      <c r="BQN214"/>
      <c r="BQO214"/>
      <c r="BQP214"/>
      <c r="BQQ214"/>
      <c r="BQR214"/>
      <c r="BQS214"/>
      <c r="BQT214"/>
      <c r="BQU214"/>
      <c r="BQV214"/>
      <c r="BQW214"/>
      <c r="BQX214"/>
      <c r="BQY214"/>
      <c r="BQZ214"/>
      <c r="BRA214"/>
      <c r="BRB214"/>
      <c r="BRC214"/>
      <c r="BRD214"/>
      <c r="BRE214"/>
      <c r="BRF214"/>
      <c r="BRG214"/>
      <c r="BRH214"/>
      <c r="BRI214"/>
      <c r="BRJ214"/>
      <c r="BRK214"/>
      <c r="BRL214"/>
      <c r="BRM214"/>
      <c r="BRN214"/>
      <c r="BRO214"/>
      <c r="BRP214"/>
      <c r="BRQ214"/>
      <c r="BRR214"/>
      <c r="BRS214"/>
      <c r="BRT214"/>
      <c r="BRU214"/>
      <c r="BRV214"/>
      <c r="BRW214"/>
      <c r="BRX214"/>
      <c r="BRY214"/>
      <c r="BRZ214"/>
      <c r="BSA214"/>
      <c r="BSB214"/>
      <c r="BSC214"/>
      <c r="BSD214"/>
      <c r="BSE214"/>
      <c r="BSF214"/>
      <c r="BSG214"/>
      <c r="BSH214"/>
      <c r="BSI214"/>
      <c r="BSJ214"/>
      <c r="BSK214"/>
      <c r="BSL214"/>
      <c r="BSM214"/>
      <c r="BSN214"/>
      <c r="BSO214"/>
      <c r="BSP214"/>
      <c r="BSQ214"/>
      <c r="BSR214"/>
      <c r="BSS214"/>
      <c r="BST214"/>
      <c r="BSU214"/>
      <c r="BSV214"/>
      <c r="BSW214"/>
      <c r="BSX214"/>
      <c r="BSY214"/>
      <c r="BSZ214"/>
      <c r="BTA214"/>
      <c r="BTB214"/>
      <c r="BTC214"/>
      <c r="BTD214"/>
      <c r="BTE214"/>
      <c r="BTF214"/>
      <c r="BTG214"/>
      <c r="BTH214"/>
      <c r="BTI214"/>
      <c r="BTJ214"/>
      <c r="BTK214"/>
      <c r="BTL214"/>
      <c r="BTM214"/>
      <c r="BTN214"/>
      <c r="BTO214"/>
      <c r="BTP214"/>
      <c r="BTQ214"/>
      <c r="BTR214"/>
      <c r="BTS214"/>
      <c r="BTT214"/>
      <c r="BTU214"/>
      <c r="BTV214"/>
      <c r="BTW214"/>
      <c r="BTX214"/>
      <c r="BTY214"/>
      <c r="BTZ214"/>
      <c r="BUA214"/>
      <c r="BUB214"/>
      <c r="BUC214"/>
      <c r="BUD214"/>
      <c r="BUE214"/>
      <c r="BUF214"/>
      <c r="BUG214"/>
      <c r="BUH214"/>
      <c r="BUI214"/>
      <c r="BUJ214"/>
      <c r="BUK214"/>
      <c r="BUL214"/>
      <c r="BUM214"/>
      <c r="BUN214"/>
      <c r="BUO214"/>
      <c r="BUP214"/>
      <c r="BUQ214"/>
      <c r="BUR214"/>
      <c r="BUS214"/>
      <c r="BUT214"/>
      <c r="BUU214"/>
      <c r="BUV214"/>
      <c r="BUW214"/>
      <c r="BUX214"/>
      <c r="BUY214"/>
      <c r="BUZ214"/>
      <c r="BVA214"/>
      <c r="BVB214"/>
      <c r="BVC214"/>
      <c r="BVD214"/>
      <c r="BVE214"/>
      <c r="BVF214"/>
      <c r="BVG214"/>
      <c r="BVH214"/>
      <c r="BVI214"/>
      <c r="BVJ214"/>
      <c r="BVK214"/>
      <c r="BVL214"/>
      <c r="BVM214"/>
      <c r="BVN214"/>
      <c r="BVO214"/>
      <c r="BVP214"/>
      <c r="BVQ214"/>
      <c r="BVR214"/>
      <c r="BVS214"/>
      <c r="BVT214"/>
      <c r="BVU214"/>
      <c r="BVV214"/>
      <c r="BVW214"/>
      <c r="BVX214"/>
      <c r="BVY214"/>
      <c r="BVZ214"/>
      <c r="BWA214"/>
      <c r="BWB214"/>
      <c r="BWC214"/>
      <c r="BWD214"/>
      <c r="BWE214"/>
      <c r="BWF214"/>
      <c r="BWG214"/>
      <c r="BWH214"/>
      <c r="BWI214"/>
      <c r="BWJ214"/>
      <c r="BWK214"/>
      <c r="BWL214"/>
      <c r="BWM214"/>
      <c r="BWN214"/>
      <c r="BWO214"/>
      <c r="BWP214"/>
      <c r="BWQ214"/>
      <c r="BWR214"/>
      <c r="BWS214"/>
      <c r="BWT214"/>
      <c r="BWU214"/>
      <c r="BWV214"/>
      <c r="BWW214"/>
      <c r="BWX214"/>
      <c r="BWY214"/>
      <c r="BWZ214"/>
      <c r="BXA214"/>
      <c r="BXB214"/>
      <c r="BXC214"/>
      <c r="BXD214"/>
      <c r="BXE214"/>
      <c r="BXF214"/>
      <c r="BXG214"/>
      <c r="BXH214"/>
      <c r="BXI214"/>
      <c r="BXJ214"/>
      <c r="BXK214"/>
      <c r="BXL214"/>
      <c r="BXM214"/>
      <c r="BXN214"/>
      <c r="BXO214"/>
      <c r="BXP214"/>
      <c r="BXQ214"/>
      <c r="BXR214"/>
      <c r="BXS214"/>
      <c r="BXT214"/>
      <c r="BXU214"/>
      <c r="BXV214"/>
      <c r="BXW214"/>
      <c r="BXX214"/>
      <c r="BXY214"/>
      <c r="BXZ214"/>
      <c r="BYA214"/>
      <c r="BYB214"/>
      <c r="BYC214"/>
      <c r="BYD214"/>
      <c r="BYE214"/>
      <c r="BYF214"/>
      <c r="BYG214"/>
      <c r="BYH214"/>
      <c r="BYI214"/>
      <c r="BYJ214"/>
      <c r="BYK214"/>
      <c r="BYL214"/>
      <c r="BYM214"/>
      <c r="BYN214"/>
      <c r="BYO214"/>
      <c r="BYP214"/>
      <c r="BYQ214"/>
      <c r="BYR214"/>
      <c r="BYS214"/>
      <c r="BYT214"/>
      <c r="BYU214"/>
      <c r="BYV214"/>
      <c r="BYW214"/>
      <c r="BYX214"/>
      <c r="BYY214"/>
      <c r="BYZ214"/>
      <c r="BZA214"/>
      <c r="BZB214"/>
      <c r="BZC214"/>
      <c r="BZD214"/>
      <c r="BZE214"/>
      <c r="BZF214"/>
      <c r="BZG214"/>
      <c r="BZH214"/>
      <c r="BZI214"/>
      <c r="BZJ214"/>
      <c r="BZK214"/>
      <c r="BZL214"/>
      <c r="BZM214"/>
      <c r="BZN214"/>
      <c r="BZO214"/>
      <c r="BZP214"/>
      <c r="BZQ214"/>
      <c r="BZR214"/>
      <c r="BZS214"/>
      <c r="BZT214"/>
      <c r="BZU214"/>
      <c r="BZV214"/>
      <c r="BZW214"/>
      <c r="BZX214"/>
      <c r="BZY214"/>
      <c r="BZZ214"/>
      <c r="CAA214"/>
      <c r="CAB214"/>
      <c r="CAC214"/>
      <c r="CAD214"/>
      <c r="CAE214"/>
      <c r="CAF214"/>
      <c r="CAG214"/>
      <c r="CAH214"/>
      <c r="CAI214"/>
      <c r="CAJ214"/>
      <c r="CAK214"/>
      <c r="CAL214"/>
      <c r="CAM214"/>
      <c r="CAN214"/>
      <c r="CAO214"/>
      <c r="CAP214"/>
      <c r="CAQ214"/>
      <c r="CAR214"/>
      <c r="CAS214"/>
      <c r="CAT214"/>
      <c r="CAU214"/>
      <c r="CAV214"/>
      <c r="CAW214"/>
      <c r="CAX214"/>
      <c r="CAY214"/>
      <c r="CAZ214"/>
      <c r="CBA214"/>
      <c r="CBB214"/>
      <c r="CBC214"/>
      <c r="CBD214"/>
      <c r="CBE214"/>
      <c r="CBF214"/>
      <c r="CBG214"/>
      <c r="CBH214"/>
      <c r="CBI214"/>
      <c r="CBJ214"/>
      <c r="CBK214"/>
      <c r="CBL214"/>
      <c r="CBM214"/>
      <c r="CBN214"/>
      <c r="CBO214"/>
      <c r="CBP214"/>
      <c r="CBQ214"/>
      <c r="CBR214"/>
      <c r="CBS214"/>
      <c r="CBT214"/>
      <c r="CBU214"/>
      <c r="CBV214"/>
      <c r="CBW214"/>
      <c r="CBX214"/>
      <c r="CBY214"/>
      <c r="CBZ214"/>
      <c r="CCA214"/>
      <c r="CCB214"/>
      <c r="CCC214"/>
      <c r="CCD214"/>
      <c r="CCE214"/>
      <c r="CCF214"/>
      <c r="CCG214"/>
      <c r="CCH214"/>
      <c r="CCI214"/>
      <c r="CCJ214"/>
      <c r="CCK214"/>
      <c r="CCL214"/>
      <c r="CCM214"/>
      <c r="CCN214"/>
      <c r="CCO214"/>
      <c r="CCP214"/>
      <c r="CCQ214"/>
      <c r="CCR214"/>
      <c r="CCS214"/>
      <c r="CCT214"/>
      <c r="CCU214"/>
      <c r="CCV214"/>
      <c r="CCW214"/>
      <c r="CCX214"/>
      <c r="CCY214"/>
      <c r="CCZ214"/>
      <c r="CDA214"/>
      <c r="CDB214"/>
      <c r="CDC214"/>
      <c r="CDD214"/>
      <c r="CDE214"/>
      <c r="CDF214"/>
      <c r="CDG214"/>
      <c r="CDH214"/>
      <c r="CDI214"/>
      <c r="CDJ214"/>
      <c r="CDK214"/>
      <c r="CDL214"/>
      <c r="CDM214"/>
      <c r="CDN214"/>
      <c r="CDO214"/>
      <c r="CDP214"/>
      <c r="CDQ214"/>
      <c r="CDR214"/>
      <c r="CDS214"/>
      <c r="CDT214"/>
      <c r="CDU214"/>
      <c r="CDV214"/>
      <c r="CDW214"/>
      <c r="CDX214"/>
      <c r="CDY214"/>
      <c r="CDZ214"/>
      <c r="CEA214"/>
      <c r="CEB214"/>
      <c r="CEC214"/>
      <c r="CED214"/>
      <c r="CEE214"/>
      <c r="CEF214"/>
      <c r="CEG214"/>
      <c r="CEH214"/>
      <c r="CEI214"/>
      <c r="CEJ214"/>
      <c r="CEK214"/>
      <c r="CEL214"/>
      <c r="CEM214"/>
      <c r="CEN214"/>
      <c r="CEO214"/>
      <c r="CEP214"/>
      <c r="CEQ214"/>
      <c r="CER214"/>
      <c r="CES214"/>
      <c r="CET214"/>
      <c r="CEU214"/>
      <c r="CEV214"/>
      <c r="CEW214"/>
      <c r="CEX214"/>
      <c r="CEY214"/>
      <c r="CEZ214"/>
      <c r="CFA214"/>
      <c r="CFB214"/>
      <c r="CFC214"/>
      <c r="CFD214"/>
      <c r="CFE214"/>
      <c r="CFF214"/>
      <c r="CFG214"/>
      <c r="CFH214"/>
      <c r="CFI214"/>
      <c r="CFJ214"/>
      <c r="CFK214"/>
      <c r="CFL214"/>
      <c r="CFM214"/>
      <c r="CFN214"/>
      <c r="CFO214"/>
      <c r="CFP214"/>
      <c r="CFQ214"/>
      <c r="CFR214"/>
      <c r="CFS214"/>
      <c r="CFT214"/>
      <c r="CFU214"/>
      <c r="CFV214"/>
      <c r="CFW214"/>
      <c r="CFX214"/>
      <c r="CFY214"/>
      <c r="CFZ214"/>
      <c r="CGA214"/>
      <c r="CGB214"/>
      <c r="CGC214"/>
      <c r="CGD214"/>
      <c r="CGE214"/>
      <c r="CGF214"/>
      <c r="CGG214"/>
      <c r="CGH214"/>
      <c r="CGI214"/>
      <c r="CGJ214"/>
      <c r="CGK214"/>
      <c r="CGL214"/>
      <c r="CGM214"/>
      <c r="CGN214"/>
      <c r="CGO214"/>
      <c r="CGP214"/>
      <c r="CGQ214"/>
      <c r="CGR214"/>
      <c r="CGS214"/>
      <c r="CGT214"/>
      <c r="CGU214"/>
      <c r="CGV214"/>
      <c r="CGW214"/>
      <c r="CGX214"/>
      <c r="CGY214"/>
      <c r="CGZ214"/>
      <c r="CHA214"/>
      <c r="CHB214"/>
      <c r="CHC214"/>
      <c r="CHD214"/>
      <c r="CHE214"/>
      <c r="CHF214"/>
      <c r="CHG214"/>
      <c r="CHH214"/>
      <c r="CHI214"/>
      <c r="CHJ214"/>
      <c r="CHK214"/>
      <c r="CHL214"/>
      <c r="CHM214"/>
      <c r="CHN214"/>
      <c r="CHO214"/>
      <c r="CHP214"/>
      <c r="CHQ214"/>
      <c r="CHR214"/>
      <c r="CHS214"/>
      <c r="CHT214"/>
      <c r="CHU214"/>
      <c r="CHV214"/>
      <c r="CHW214"/>
      <c r="CHX214"/>
      <c r="CHY214"/>
      <c r="CHZ214"/>
      <c r="CIA214"/>
      <c r="CIB214"/>
      <c r="CIC214"/>
      <c r="CID214"/>
      <c r="CIE214"/>
      <c r="CIF214"/>
      <c r="CIG214"/>
      <c r="CIH214"/>
      <c r="CII214"/>
      <c r="CIJ214"/>
      <c r="CIK214"/>
      <c r="CIL214"/>
      <c r="CIM214"/>
      <c r="CIN214"/>
      <c r="CIO214"/>
      <c r="CIP214"/>
      <c r="CIQ214"/>
      <c r="CIR214"/>
      <c r="CIS214"/>
      <c r="CIT214"/>
      <c r="CIU214"/>
      <c r="CIV214"/>
      <c r="CIW214"/>
      <c r="CIX214"/>
      <c r="CIY214"/>
      <c r="CIZ214"/>
      <c r="CJA214"/>
      <c r="CJB214"/>
      <c r="CJC214"/>
      <c r="CJD214"/>
      <c r="CJE214"/>
      <c r="CJF214"/>
      <c r="CJG214"/>
      <c r="CJH214"/>
      <c r="CJI214"/>
      <c r="CJJ214"/>
      <c r="CJK214"/>
      <c r="CJL214"/>
      <c r="CJM214"/>
      <c r="CJN214"/>
      <c r="CJO214"/>
      <c r="CJP214"/>
      <c r="CJQ214"/>
      <c r="CJR214"/>
      <c r="CJS214"/>
      <c r="CJT214"/>
      <c r="CJU214"/>
      <c r="CJV214"/>
      <c r="CJW214"/>
      <c r="CJX214"/>
      <c r="CJY214"/>
      <c r="CJZ214"/>
      <c r="CKA214"/>
      <c r="CKB214"/>
      <c r="CKC214"/>
      <c r="CKD214"/>
      <c r="CKE214"/>
      <c r="CKF214"/>
      <c r="CKG214"/>
      <c r="CKH214"/>
      <c r="CKI214"/>
      <c r="CKJ214"/>
      <c r="CKK214"/>
      <c r="CKL214"/>
      <c r="CKM214"/>
      <c r="CKN214"/>
      <c r="CKO214"/>
      <c r="CKP214"/>
      <c r="CKQ214"/>
      <c r="CKR214"/>
      <c r="CKS214"/>
      <c r="CKT214"/>
      <c r="CKU214"/>
      <c r="CKV214"/>
      <c r="CKW214"/>
      <c r="CKX214"/>
      <c r="CKY214"/>
      <c r="CKZ214"/>
      <c r="CLA214"/>
      <c r="CLB214"/>
      <c r="CLC214"/>
      <c r="CLD214"/>
      <c r="CLE214"/>
      <c r="CLF214"/>
      <c r="CLG214"/>
      <c r="CLH214"/>
      <c r="CLI214"/>
      <c r="CLJ214"/>
      <c r="CLK214"/>
      <c r="CLL214"/>
      <c r="CLM214"/>
      <c r="CLN214"/>
      <c r="CLO214"/>
      <c r="CLP214"/>
      <c r="CLQ214"/>
      <c r="CLR214"/>
      <c r="CLS214"/>
      <c r="CLT214"/>
      <c r="CLU214"/>
      <c r="CLV214"/>
      <c r="CLW214"/>
      <c r="CLX214"/>
      <c r="CLY214"/>
      <c r="CLZ214"/>
      <c r="CMA214"/>
      <c r="CMB214"/>
      <c r="CMC214"/>
      <c r="CMD214"/>
      <c r="CME214"/>
      <c r="CMF214"/>
      <c r="CMG214"/>
      <c r="CMH214"/>
      <c r="CMI214"/>
      <c r="CMJ214"/>
      <c r="CMK214"/>
      <c r="CML214"/>
      <c r="CMM214"/>
      <c r="CMN214"/>
      <c r="CMO214"/>
      <c r="CMP214"/>
      <c r="CMQ214"/>
      <c r="CMR214"/>
      <c r="CMS214"/>
      <c r="CMT214"/>
      <c r="CMU214"/>
      <c r="CMV214"/>
      <c r="CMW214"/>
      <c r="CMX214"/>
      <c r="CMY214"/>
      <c r="CMZ214"/>
      <c r="CNA214"/>
      <c r="CNB214"/>
      <c r="CNC214"/>
      <c r="CND214"/>
      <c r="CNE214"/>
      <c r="CNF214"/>
      <c r="CNG214"/>
      <c r="CNH214"/>
      <c r="CNI214"/>
      <c r="CNJ214"/>
      <c r="CNK214"/>
      <c r="CNL214"/>
      <c r="CNM214"/>
      <c r="CNN214"/>
      <c r="CNO214"/>
      <c r="CNP214"/>
      <c r="CNQ214"/>
      <c r="CNR214"/>
      <c r="CNS214"/>
      <c r="CNT214"/>
      <c r="CNU214"/>
      <c r="CNV214"/>
      <c r="CNW214"/>
      <c r="CNX214"/>
      <c r="CNY214"/>
      <c r="CNZ214"/>
      <c r="COA214"/>
      <c r="COB214"/>
      <c r="COC214"/>
      <c r="COD214"/>
      <c r="COE214"/>
      <c r="COF214"/>
      <c r="COG214"/>
      <c r="COH214"/>
      <c r="COI214"/>
      <c r="COJ214"/>
      <c r="COK214"/>
      <c r="COL214"/>
      <c r="COM214"/>
      <c r="CON214"/>
      <c r="COO214"/>
      <c r="COP214"/>
      <c r="COQ214"/>
      <c r="COR214"/>
      <c r="COS214"/>
      <c r="COT214"/>
      <c r="COU214"/>
      <c r="COV214"/>
      <c r="COW214"/>
      <c r="COX214"/>
      <c r="COY214"/>
      <c r="COZ214"/>
      <c r="CPA214"/>
      <c r="CPB214"/>
      <c r="CPC214"/>
      <c r="CPD214"/>
      <c r="CPE214"/>
      <c r="CPF214"/>
      <c r="CPG214"/>
      <c r="CPH214"/>
      <c r="CPI214"/>
      <c r="CPJ214"/>
      <c r="CPK214"/>
      <c r="CPL214"/>
      <c r="CPM214"/>
      <c r="CPN214"/>
      <c r="CPO214"/>
      <c r="CPP214"/>
      <c r="CPQ214"/>
      <c r="CPR214"/>
      <c r="CPS214"/>
      <c r="CPT214"/>
      <c r="CPU214"/>
      <c r="CPV214"/>
      <c r="CPW214"/>
      <c r="CPX214"/>
      <c r="CPY214"/>
      <c r="CPZ214"/>
      <c r="CQA214"/>
      <c r="CQB214"/>
      <c r="CQC214"/>
      <c r="CQD214"/>
      <c r="CQE214"/>
      <c r="CQF214"/>
      <c r="CQG214"/>
      <c r="CQH214"/>
      <c r="CQI214"/>
      <c r="CQJ214"/>
      <c r="CQK214"/>
      <c r="CQL214"/>
      <c r="CQM214"/>
      <c r="CQN214"/>
      <c r="CQO214"/>
      <c r="CQP214"/>
      <c r="CQQ214"/>
      <c r="CQR214"/>
      <c r="CQS214"/>
      <c r="CQT214"/>
      <c r="CQU214"/>
      <c r="CQV214"/>
      <c r="CQW214"/>
      <c r="CQX214"/>
      <c r="CQY214"/>
      <c r="CQZ214"/>
      <c r="CRA214"/>
      <c r="CRB214"/>
      <c r="CRC214"/>
      <c r="CRD214"/>
      <c r="CRE214"/>
      <c r="CRF214"/>
      <c r="CRG214"/>
      <c r="CRH214"/>
      <c r="CRI214"/>
      <c r="CRJ214"/>
      <c r="CRK214"/>
      <c r="CRL214"/>
      <c r="CRM214"/>
      <c r="CRN214"/>
      <c r="CRO214"/>
      <c r="CRP214"/>
      <c r="CRQ214"/>
      <c r="CRR214"/>
      <c r="CRS214"/>
      <c r="CRT214"/>
      <c r="CRU214"/>
      <c r="CRV214"/>
      <c r="CRW214"/>
      <c r="CRX214"/>
      <c r="CRY214"/>
      <c r="CRZ214"/>
      <c r="CSA214"/>
      <c r="CSB214"/>
      <c r="CSC214"/>
      <c r="CSD214"/>
      <c r="CSE214"/>
      <c r="CSF214"/>
      <c r="CSG214"/>
      <c r="CSH214"/>
      <c r="CSI214"/>
      <c r="CSJ214"/>
      <c r="CSK214"/>
      <c r="CSL214"/>
      <c r="CSM214"/>
      <c r="CSN214"/>
      <c r="CSO214"/>
      <c r="CSP214"/>
      <c r="CSQ214"/>
      <c r="CSR214"/>
      <c r="CSS214"/>
      <c r="CST214"/>
      <c r="CSU214"/>
      <c r="CSV214"/>
      <c r="CSW214"/>
      <c r="CSX214"/>
      <c r="CSY214"/>
      <c r="CSZ214"/>
      <c r="CTA214"/>
      <c r="CTB214"/>
      <c r="CTC214"/>
      <c r="CTD214"/>
      <c r="CTE214"/>
      <c r="CTF214"/>
      <c r="CTG214"/>
      <c r="CTH214"/>
      <c r="CTI214"/>
      <c r="CTJ214"/>
      <c r="CTK214"/>
      <c r="CTL214"/>
      <c r="CTM214"/>
      <c r="CTN214"/>
      <c r="CTO214"/>
      <c r="CTP214"/>
      <c r="CTQ214"/>
      <c r="CTR214"/>
      <c r="CTS214"/>
      <c r="CTT214"/>
      <c r="CTU214"/>
      <c r="CTV214"/>
      <c r="CTW214"/>
      <c r="CTX214"/>
      <c r="CTY214"/>
      <c r="CTZ214"/>
      <c r="CUA214"/>
      <c r="CUB214"/>
      <c r="CUC214"/>
      <c r="CUD214"/>
      <c r="CUE214"/>
      <c r="CUF214"/>
      <c r="CUG214"/>
      <c r="CUH214"/>
      <c r="CUI214"/>
      <c r="CUJ214"/>
      <c r="CUK214"/>
      <c r="CUL214"/>
      <c r="CUM214"/>
      <c r="CUN214"/>
      <c r="CUO214"/>
      <c r="CUP214"/>
      <c r="CUQ214"/>
      <c r="CUR214"/>
      <c r="CUS214"/>
      <c r="CUT214"/>
      <c r="CUU214"/>
      <c r="CUV214"/>
      <c r="CUW214"/>
      <c r="CUX214"/>
      <c r="CUY214"/>
      <c r="CUZ214"/>
      <c r="CVA214"/>
      <c r="CVB214"/>
      <c r="CVC214"/>
      <c r="CVD214"/>
      <c r="CVE214"/>
      <c r="CVF214"/>
      <c r="CVG214"/>
      <c r="CVH214"/>
      <c r="CVI214"/>
      <c r="CVJ214"/>
      <c r="CVK214"/>
      <c r="CVL214"/>
      <c r="CVM214"/>
      <c r="CVN214"/>
      <c r="CVO214"/>
      <c r="CVP214"/>
      <c r="CVQ214"/>
      <c r="CVR214"/>
      <c r="CVS214"/>
      <c r="CVT214"/>
      <c r="CVU214"/>
      <c r="CVV214"/>
      <c r="CVW214"/>
      <c r="CVX214"/>
      <c r="CVY214"/>
      <c r="CVZ214"/>
      <c r="CWA214"/>
      <c r="CWB214"/>
      <c r="CWC214"/>
      <c r="CWD214"/>
      <c r="CWE214"/>
      <c r="CWF214"/>
      <c r="CWG214"/>
      <c r="CWH214"/>
      <c r="CWI214"/>
      <c r="CWJ214"/>
      <c r="CWK214"/>
      <c r="CWL214"/>
      <c r="CWM214"/>
      <c r="CWN214"/>
      <c r="CWO214"/>
      <c r="CWP214"/>
      <c r="CWQ214"/>
      <c r="CWR214"/>
      <c r="CWS214"/>
      <c r="CWT214"/>
      <c r="CWU214"/>
      <c r="CWV214"/>
      <c r="CWW214"/>
      <c r="CWX214"/>
      <c r="CWY214"/>
      <c r="CWZ214"/>
      <c r="CXA214"/>
      <c r="CXB214"/>
      <c r="CXC214"/>
      <c r="CXD214"/>
      <c r="CXE214"/>
      <c r="CXF214"/>
      <c r="CXG214"/>
      <c r="CXH214"/>
      <c r="CXI214"/>
      <c r="CXJ214"/>
      <c r="CXK214"/>
      <c r="CXL214"/>
      <c r="CXM214"/>
      <c r="CXN214"/>
      <c r="CXO214"/>
      <c r="CXP214"/>
      <c r="CXQ214"/>
      <c r="CXR214"/>
      <c r="CXS214"/>
      <c r="CXT214"/>
      <c r="CXU214"/>
      <c r="CXV214"/>
      <c r="CXW214"/>
      <c r="CXX214"/>
      <c r="CXY214"/>
      <c r="CXZ214"/>
      <c r="CYA214"/>
      <c r="CYB214"/>
      <c r="CYC214"/>
      <c r="CYD214"/>
      <c r="CYE214"/>
      <c r="CYF214"/>
      <c r="CYG214"/>
      <c r="CYH214"/>
      <c r="CYI214"/>
      <c r="CYJ214"/>
      <c r="CYK214"/>
      <c r="CYL214"/>
      <c r="CYM214"/>
      <c r="CYN214"/>
      <c r="CYO214"/>
      <c r="CYP214"/>
      <c r="CYQ214"/>
      <c r="CYR214"/>
      <c r="CYS214"/>
      <c r="CYT214"/>
      <c r="CYU214"/>
      <c r="CYV214"/>
      <c r="CYW214"/>
      <c r="CYX214"/>
      <c r="CYY214"/>
      <c r="CYZ214"/>
      <c r="CZA214"/>
      <c r="CZB214"/>
      <c r="CZC214"/>
      <c r="CZD214"/>
      <c r="CZE214"/>
      <c r="CZF214"/>
      <c r="CZG214"/>
      <c r="CZH214"/>
      <c r="CZI214"/>
      <c r="CZJ214"/>
      <c r="CZK214"/>
      <c r="CZL214"/>
      <c r="CZM214"/>
      <c r="CZN214"/>
      <c r="CZO214"/>
      <c r="CZP214"/>
      <c r="CZQ214"/>
      <c r="CZR214"/>
      <c r="CZS214"/>
      <c r="CZT214"/>
      <c r="CZU214"/>
      <c r="CZV214"/>
      <c r="CZW214"/>
      <c r="CZX214"/>
      <c r="CZY214"/>
      <c r="CZZ214"/>
      <c r="DAA214"/>
      <c r="DAB214"/>
      <c r="DAC214"/>
      <c r="DAD214"/>
      <c r="DAE214"/>
      <c r="DAF214"/>
      <c r="DAG214"/>
      <c r="DAH214"/>
      <c r="DAI214"/>
      <c r="DAJ214"/>
      <c r="DAK214"/>
      <c r="DAL214"/>
      <c r="DAM214"/>
      <c r="DAN214"/>
      <c r="DAO214"/>
      <c r="DAP214"/>
      <c r="DAQ214"/>
      <c r="DAR214"/>
      <c r="DAS214"/>
      <c r="DAT214"/>
      <c r="DAU214"/>
      <c r="DAV214"/>
      <c r="DAW214"/>
      <c r="DAX214"/>
      <c r="DAY214"/>
      <c r="DAZ214"/>
      <c r="DBA214"/>
      <c r="DBB214"/>
      <c r="DBC214"/>
      <c r="DBD214"/>
      <c r="DBE214"/>
      <c r="DBF214"/>
      <c r="DBG214"/>
      <c r="DBH214"/>
      <c r="DBI214"/>
      <c r="DBJ214"/>
      <c r="DBK214"/>
      <c r="DBL214"/>
      <c r="DBM214"/>
      <c r="DBN214"/>
      <c r="DBO214"/>
      <c r="DBP214"/>
      <c r="DBQ214"/>
      <c r="DBR214"/>
      <c r="DBS214"/>
      <c r="DBT214"/>
      <c r="DBU214"/>
      <c r="DBV214"/>
      <c r="DBW214"/>
      <c r="DBX214"/>
      <c r="DBY214"/>
      <c r="DBZ214"/>
      <c r="DCA214"/>
      <c r="DCB214"/>
      <c r="DCC214"/>
      <c r="DCD214"/>
      <c r="DCE214"/>
      <c r="DCF214"/>
      <c r="DCG214"/>
      <c r="DCH214"/>
      <c r="DCI214"/>
      <c r="DCJ214"/>
      <c r="DCK214"/>
      <c r="DCL214"/>
      <c r="DCM214"/>
      <c r="DCN214"/>
      <c r="DCO214"/>
      <c r="DCP214"/>
      <c r="DCQ214"/>
      <c r="DCR214"/>
      <c r="DCS214"/>
      <c r="DCT214"/>
      <c r="DCU214"/>
      <c r="DCV214"/>
      <c r="DCW214"/>
      <c r="DCX214"/>
      <c r="DCY214"/>
      <c r="DCZ214"/>
      <c r="DDA214"/>
      <c r="DDB214"/>
      <c r="DDC214"/>
      <c r="DDD214"/>
      <c r="DDE214"/>
      <c r="DDF214"/>
      <c r="DDG214"/>
      <c r="DDH214"/>
      <c r="DDI214"/>
      <c r="DDJ214"/>
      <c r="DDK214"/>
      <c r="DDL214"/>
      <c r="DDM214"/>
      <c r="DDN214"/>
      <c r="DDO214"/>
      <c r="DDP214"/>
      <c r="DDQ214"/>
      <c r="DDR214"/>
      <c r="DDS214"/>
      <c r="DDT214"/>
      <c r="DDU214"/>
      <c r="DDV214"/>
      <c r="DDW214"/>
      <c r="DDX214"/>
      <c r="DDY214"/>
      <c r="DDZ214"/>
      <c r="DEA214"/>
      <c r="DEB214"/>
      <c r="DEC214"/>
      <c r="DED214"/>
      <c r="DEE214"/>
      <c r="DEF214"/>
      <c r="DEG214"/>
      <c r="DEH214"/>
      <c r="DEI214"/>
      <c r="DEJ214"/>
      <c r="DEK214"/>
      <c r="DEL214"/>
      <c r="DEM214"/>
      <c r="DEN214"/>
      <c r="DEO214"/>
      <c r="DEP214"/>
      <c r="DEQ214"/>
      <c r="DER214"/>
      <c r="DES214"/>
      <c r="DET214"/>
      <c r="DEU214"/>
      <c r="DEV214"/>
      <c r="DEW214"/>
      <c r="DEX214"/>
      <c r="DEY214"/>
      <c r="DEZ214"/>
      <c r="DFA214"/>
      <c r="DFB214"/>
      <c r="DFC214"/>
      <c r="DFD214"/>
      <c r="DFE214"/>
      <c r="DFF214"/>
      <c r="DFG214"/>
      <c r="DFH214"/>
      <c r="DFI214"/>
      <c r="DFJ214"/>
      <c r="DFK214"/>
      <c r="DFL214"/>
      <c r="DFM214"/>
      <c r="DFN214"/>
      <c r="DFO214"/>
      <c r="DFP214"/>
      <c r="DFQ214"/>
      <c r="DFR214"/>
      <c r="DFS214"/>
      <c r="DFT214"/>
      <c r="DFU214"/>
      <c r="DFV214"/>
      <c r="DFW214"/>
      <c r="DFX214"/>
      <c r="DFY214"/>
      <c r="DFZ214"/>
      <c r="DGA214"/>
      <c r="DGB214"/>
      <c r="DGC214"/>
      <c r="DGD214"/>
      <c r="DGE214"/>
      <c r="DGF214"/>
      <c r="DGG214"/>
      <c r="DGH214"/>
      <c r="DGI214"/>
      <c r="DGJ214"/>
      <c r="DGK214"/>
      <c r="DGL214"/>
      <c r="DGM214"/>
      <c r="DGN214"/>
      <c r="DGO214"/>
      <c r="DGP214"/>
      <c r="DGQ214"/>
      <c r="DGR214"/>
      <c r="DGS214"/>
      <c r="DGT214"/>
      <c r="DGU214"/>
      <c r="DGV214"/>
      <c r="DGW214"/>
      <c r="DGX214"/>
      <c r="DGY214"/>
      <c r="DGZ214"/>
      <c r="DHA214"/>
      <c r="DHB214"/>
      <c r="DHC214"/>
      <c r="DHD214"/>
      <c r="DHE214"/>
      <c r="DHF214"/>
      <c r="DHG214"/>
      <c r="DHH214"/>
      <c r="DHI214"/>
      <c r="DHJ214"/>
      <c r="DHK214"/>
      <c r="DHL214"/>
      <c r="DHM214"/>
      <c r="DHN214"/>
      <c r="DHO214"/>
      <c r="DHP214"/>
      <c r="DHQ214"/>
      <c r="DHR214"/>
      <c r="DHS214"/>
      <c r="DHT214"/>
      <c r="DHU214"/>
      <c r="DHV214"/>
      <c r="DHW214"/>
      <c r="DHX214"/>
      <c r="DHY214"/>
      <c r="DHZ214"/>
      <c r="DIA214"/>
      <c r="DIB214"/>
      <c r="DIC214"/>
      <c r="DID214"/>
      <c r="DIE214"/>
      <c r="DIF214"/>
      <c r="DIG214"/>
      <c r="DIH214"/>
      <c r="DII214"/>
      <c r="DIJ214"/>
      <c r="DIK214"/>
      <c r="DIL214"/>
      <c r="DIM214"/>
      <c r="DIN214"/>
      <c r="DIO214"/>
      <c r="DIP214"/>
      <c r="DIQ214"/>
      <c r="DIR214"/>
      <c r="DIS214"/>
      <c r="DIT214"/>
      <c r="DIU214"/>
      <c r="DIV214"/>
      <c r="DIW214"/>
      <c r="DIX214"/>
      <c r="DIY214"/>
      <c r="DIZ214"/>
      <c r="DJA214"/>
      <c r="DJB214"/>
      <c r="DJC214"/>
      <c r="DJD214"/>
      <c r="DJE214"/>
      <c r="DJF214"/>
      <c r="DJG214"/>
      <c r="DJH214"/>
      <c r="DJI214"/>
      <c r="DJJ214"/>
      <c r="DJK214"/>
      <c r="DJL214"/>
      <c r="DJM214"/>
      <c r="DJN214"/>
      <c r="DJO214"/>
      <c r="DJP214"/>
      <c r="DJQ214"/>
      <c r="DJR214"/>
      <c r="DJS214"/>
      <c r="DJT214"/>
      <c r="DJU214"/>
      <c r="DJV214"/>
      <c r="DJW214"/>
      <c r="DJX214"/>
      <c r="DJY214"/>
      <c r="DJZ214"/>
      <c r="DKA214"/>
      <c r="DKB214"/>
      <c r="DKC214"/>
      <c r="DKD214"/>
      <c r="DKE214"/>
      <c r="DKF214"/>
      <c r="DKG214"/>
      <c r="DKH214"/>
      <c r="DKI214"/>
      <c r="DKJ214"/>
      <c r="DKK214"/>
      <c r="DKL214"/>
      <c r="DKM214"/>
      <c r="DKN214"/>
      <c r="DKO214"/>
      <c r="DKP214"/>
      <c r="DKQ214"/>
      <c r="DKR214"/>
      <c r="DKS214"/>
      <c r="DKT214"/>
      <c r="DKU214"/>
      <c r="DKV214"/>
      <c r="DKW214"/>
      <c r="DKX214"/>
      <c r="DKY214"/>
      <c r="DKZ214"/>
      <c r="DLA214"/>
      <c r="DLB214"/>
      <c r="DLC214"/>
      <c r="DLD214"/>
      <c r="DLE214"/>
      <c r="DLF214"/>
      <c r="DLG214"/>
      <c r="DLH214"/>
      <c r="DLI214"/>
      <c r="DLJ214"/>
      <c r="DLK214"/>
      <c r="DLL214"/>
      <c r="DLM214"/>
      <c r="DLN214"/>
      <c r="DLO214"/>
      <c r="DLP214"/>
      <c r="DLQ214"/>
      <c r="DLR214"/>
      <c r="DLS214"/>
      <c r="DLT214"/>
      <c r="DLU214"/>
      <c r="DLV214"/>
      <c r="DLW214"/>
      <c r="DLX214"/>
      <c r="DLY214"/>
      <c r="DLZ214"/>
      <c r="DMA214"/>
      <c r="DMB214"/>
      <c r="DMC214"/>
      <c r="DMD214"/>
      <c r="DME214"/>
      <c r="DMF214"/>
      <c r="DMG214"/>
      <c r="DMH214"/>
      <c r="DMI214"/>
      <c r="DMJ214"/>
      <c r="DMK214"/>
      <c r="DML214"/>
      <c r="DMM214"/>
      <c r="DMN214"/>
      <c r="DMO214"/>
      <c r="DMP214"/>
      <c r="DMQ214"/>
      <c r="DMR214"/>
      <c r="DMS214"/>
      <c r="DMT214"/>
      <c r="DMU214"/>
      <c r="DMV214"/>
      <c r="DMW214"/>
      <c r="DMX214"/>
      <c r="DMY214"/>
      <c r="DMZ214"/>
      <c r="DNA214"/>
      <c r="DNB214"/>
      <c r="DNC214"/>
      <c r="DND214"/>
      <c r="DNE214"/>
      <c r="DNF214"/>
      <c r="DNG214"/>
      <c r="DNH214"/>
      <c r="DNI214"/>
      <c r="DNJ214"/>
      <c r="DNK214"/>
      <c r="DNL214"/>
      <c r="DNM214"/>
      <c r="DNN214"/>
      <c r="DNO214"/>
      <c r="DNP214"/>
      <c r="DNQ214"/>
      <c r="DNR214"/>
      <c r="DNS214"/>
      <c r="DNT214"/>
      <c r="DNU214"/>
      <c r="DNV214"/>
      <c r="DNW214"/>
      <c r="DNX214"/>
      <c r="DNY214"/>
      <c r="DNZ214"/>
      <c r="DOA214"/>
      <c r="DOB214"/>
      <c r="DOC214"/>
      <c r="DOD214"/>
      <c r="DOE214"/>
      <c r="DOF214"/>
      <c r="DOG214"/>
      <c r="DOH214"/>
      <c r="DOI214"/>
      <c r="DOJ214"/>
      <c r="DOK214"/>
      <c r="DOL214"/>
      <c r="DOM214"/>
      <c r="DON214"/>
      <c r="DOO214"/>
      <c r="DOP214"/>
      <c r="DOQ214"/>
      <c r="DOR214"/>
      <c r="DOS214"/>
      <c r="DOT214"/>
      <c r="DOU214"/>
      <c r="DOV214"/>
      <c r="DOW214"/>
      <c r="DOX214"/>
      <c r="DOY214"/>
      <c r="DOZ214"/>
      <c r="DPA214"/>
      <c r="DPB214"/>
      <c r="DPC214"/>
      <c r="DPD214"/>
      <c r="DPE214"/>
      <c r="DPF214"/>
      <c r="DPG214"/>
      <c r="DPH214"/>
      <c r="DPI214"/>
      <c r="DPJ214"/>
      <c r="DPK214"/>
      <c r="DPL214"/>
      <c r="DPM214"/>
      <c r="DPN214"/>
      <c r="DPO214"/>
      <c r="DPP214"/>
      <c r="DPQ214"/>
      <c r="DPR214"/>
      <c r="DPS214"/>
      <c r="DPT214"/>
      <c r="DPU214"/>
      <c r="DPV214"/>
      <c r="DPW214"/>
      <c r="DPX214"/>
      <c r="DPY214"/>
      <c r="DPZ214"/>
      <c r="DQA214"/>
      <c r="DQB214"/>
      <c r="DQC214"/>
      <c r="DQD214"/>
      <c r="DQE214"/>
      <c r="DQF214"/>
      <c r="DQG214"/>
      <c r="DQH214"/>
      <c r="DQI214"/>
      <c r="DQJ214"/>
      <c r="DQK214"/>
      <c r="DQL214"/>
      <c r="DQM214"/>
      <c r="DQN214"/>
      <c r="DQO214"/>
      <c r="DQP214"/>
      <c r="DQQ214"/>
      <c r="DQR214"/>
      <c r="DQS214"/>
      <c r="DQT214"/>
      <c r="DQU214"/>
      <c r="DQV214"/>
      <c r="DQW214"/>
      <c r="DQX214"/>
      <c r="DQY214"/>
      <c r="DQZ214"/>
      <c r="DRA214"/>
      <c r="DRB214"/>
      <c r="DRC214"/>
      <c r="DRD214"/>
      <c r="DRE214"/>
      <c r="DRF214"/>
      <c r="DRG214"/>
      <c r="DRH214"/>
      <c r="DRI214"/>
      <c r="DRJ214"/>
      <c r="DRK214"/>
      <c r="DRL214"/>
      <c r="DRM214"/>
      <c r="DRN214"/>
      <c r="DRO214"/>
      <c r="DRP214"/>
      <c r="DRQ214"/>
      <c r="DRR214"/>
      <c r="DRS214"/>
      <c r="DRT214"/>
      <c r="DRU214"/>
      <c r="DRV214"/>
      <c r="DRW214"/>
      <c r="DRX214"/>
      <c r="DRY214"/>
      <c r="DRZ214"/>
      <c r="DSA214"/>
      <c r="DSB214"/>
      <c r="DSC214"/>
      <c r="DSD214"/>
      <c r="DSE214"/>
      <c r="DSF214"/>
      <c r="DSG214"/>
      <c r="DSH214"/>
      <c r="DSI214"/>
      <c r="DSJ214"/>
      <c r="DSK214"/>
      <c r="DSL214"/>
      <c r="DSM214"/>
      <c r="DSN214"/>
      <c r="DSO214"/>
      <c r="DSP214"/>
      <c r="DSQ214"/>
      <c r="DSR214"/>
      <c r="DSS214"/>
      <c r="DST214"/>
      <c r="DSU214"/>
      <c r="DSV214"/>
      <c r="DSW214"/>
      <c r="DSX214"/>
      <c r="DSY214"/>
      <c r="DSZ214"/>
      <c r="DTA214"/>
      <c r="DTB214"/>
      <c r="DTC214"/>
      <c r="DTD214"/>
      <c r="DTE214"/>
      <c r="DTF214"/>
      <c r="DTG214"/>
      <c r="DTH214"/>
      <c r="DTI214"/>
      <c r="DTJ214"/>
      <c r="DTK214"/>
      <c r="DTL214"/>
      <c r="DTM214"/>
      <c r="DTN214"/>
      <c r="DTO214"/>
      <c r="DTP214"/>
      <c r="DTQ214"/>
      <c r="DTR214"/>
      <c r="DTS214"/>
      <c r="DTT214"/>
      <c r="DTU214"/>
      <c r="DTV214"/>
      <c r="DTW214"/>
      <c r="DTX214"/>
      <c r="DTY214"/>
      <c r="DTZ214"/>
      <c r="DUA214"/>
      <c r="DUB214"/>
      <c r="DUC214"/>
      <c r="DUD214"/>
      <c r="DUE214"/>
      <c r="DUF214"/>
      <c r="DUG214"/>
      <c r="DUH214"/>
      <c r="DUI214"/>
      <c r="DUJ214"/>
      <c r="DUK214"/>
      <c r="DUL214"/>
      <c r="DUM214"/>
      <c r="DUN214"/>
      <c r="DUO214"/>
      <c r="DUP214"/>
      <c r="DUQ214"/>
      <c r="DUR214"/>
      <c r="DUS214"/>
      <c r="DUT214"/>
      <c r="DUU214"/>
      <c r="DUV214"/>
      <c r="DUW214"/>
      <c r="DUX214"/>
      <c r="DUY214"/>
      <c r="DUZ214"/>
      <c r="DVA214"/>
      <c r="DVB214"/>
      <c r="DVC214"/>
      <c r="DVD214"/>
      <c r="DVE214"/>
      <c r="DVF214"/>
      <c r="DVG214"/>
      <c r="DVH214"/>
      <c r="DVI214"/>
      <c r="DVJ214"/>
      <c r="DVK214"/>
      <c r="DVL214"/>
      <c r="DVM214"/>
      <c r="DVN214"/>
      <c r="DVO214"/>
      <c r="DVP214"/>
      <c r="DVQ214"/>
      <c r="DVR214"/>
      <c r="DVS214"/>
      <c r="DVT214"/>
      <c r="DVU214"/>
      <c r="DVV214"/>
      <c r="DVW214"/>
      <c r="DVX214"/>
      <c r="DVY214"/>
      <c r="DVZ214"/>
      <c r="DWA214"/>
      <c r="DWB214"/>
      <c r="DWC214"/>
      <c r="DWD214"/>
      <c r="DWE214"/>
      <c r="DWF214"/>
      <c r="DWG214"/>
      <c r="DWH214"/>
      <c r="DWI214"/>
      <c r="DWJ214"/>
      <c r="DWK214"/>
      <c r="DWL214"/>
      <c r="DWM214"/>
      <c r="DWN214"/>
      <c r="DWO214"/>
      <c r="DWP214"/>
      <c r="DWQ214"/>
      <c r="DWR214"/>
      <c r="DWS214"/>
      <c r="DWT214"/>
      <c r="DWU214"/>
      <c r="DWV214"/>
      <c r="DWW214"/>
      <c r="DWX214"/>
      <c r="DWY214"/>
      <c r="DWZ214"/>
      <c r="DXA214"/>
      <c r="DXB214"/>
      <c r="DXC214"/>
      <c r="DXD214"/>
      <c r="DXE214"/>
      <c r="DXF214"/>
      <c r="DXG214"/>
      <c r="DXH214"/>
      <c r="DXI214"/>
      <c r="DXJ214"/>
      <c r="DXK214"/>
      <c r="DXL214"/>
      <c r="DXM214"/>
      <c r="DXN214"/>
      <c r="DXO214"/>
      <c r="DXP214"/>
      <c r="DXQ214"/>
      <c r="DXR214"/>
      <c r="DXS214"/>
      <c r="DXT214"/>
      <c r="DXU214"/>
      <c r="DXV214"/>
      <c r="DXW214"/>
      <c r="DXX214"/>
      <c r="DXY214"/>
      <c r="DXZ214"/>
      <c r="DYA214"/>
      <c r="DYB214"/>
      <c r="DYC214"/>
      <c r="DYD214"/>
      <c r="DYE214"/>
      <c r="DYF214"/>
      <c r="DYG214"/>
      <c r="DYH214"/>
      <c r="DYI214"/>
      <c r="DYJ214"/>
      <c r="DYK214"/>
      <c r="DYL214"/>
      <c r="DYM214"/>
      <c r="DYN214"/>
      <c r="DYO214"/>
      <c r="DYP214"/>
      <c r="DYQ214"/>
      <c r="DYR214"/>
      <c r="DYS214"/>
      <c r="DYT214"/>
      <c r="DYU214"/>
      <c r="DYV214"/>
      <c r="DYW214"/>
      <c r="DYX214"/>
      <c r="DYY214"/>
      <c r="DYZ214"/>
      <c r="DZA214"/>
      <c r="DZB214"/>
      <c r="DZC214"/>
      <c r="DZD214"/>
      <c r="DZE214"/>
      <c r="DZF214"/>
      <c r="DZG214"/>
      <c r="DZH214"/>
      <c r="DZI214"/>
      <c r="DZJ214"/>
      <c r="DZK214"/>
      <c r="DZL214"/>
      <c r="DZM214"/>
      <c r="DZN214"/>
      <c r="DZO214"/>
      <c r="DZP214"/>
      <c r="DZQ214"/>
      <c r="DZR214"/>
      <c r="DZS214"/>
      <c r="DZT214"/>
      <c r="DZU214"/>
      <c r="DZV214"/>
      <c r="DZW214"/>
      <c r="DZX214"/>
      <c r="DZY214"/>
      <c r="DZZ214"/>
      <c r="EAA214"/>
      <c r="EAB214"/>
      <c r="EAC214"/>
      <c r="EAD214"/>
      <c r="EAE214"/>
      <c r="EAF214"/>
      <c r="EAG214"/>
      <c r="EAH214"/>
      <c r="EAI214"/>
      <c r="EAJ214"/>
      <c r="EAK214"/>
      <c r="EAL214"/>
      <c r="EAM214"/>
      <c r="EAN214"/>
      <c r="EAO214"/>
      <c r="EAP214"/>
      <c r="EAQ214"/>
      <c r="EAR214"/>
      <c r="EAS214"/>
      <c r="EAT214"/>
      <c r="EAU214"/>
      <c r="EAV214"/>
      <c r="EAW214"/>
      <c r="EAX214"/>
      <c r="EAY214"/>
      <c r="EAZ214"/>
      <c r="EBA214"/>
      <c r="EBB214"/>
      <c r="EBC214"/>
      <c r="EBD214"/>
      <c r="EBE214"/>
      <c r="EBF214"/>
      <c r="EBG214"/>
      <c r="EBH214"/>
      <c r="EBI214"/>
      <c r="EBJ214"/>
      <c r="EBK214"/>
      <c r="EBL214"/>
      <c r="EBM214"/>
      <c r="EBN214"/>
      <c r="EBO214"/>
      <c r="EBP214"/>
      <c r="EBQ214"/>
      <c r="EBR214"/>
      <c r="EBS214"/>
      <c r="EBT214"/>
      <c r="EBU214"/>
      <c r="EBV214"/>
      <c r="EBW214"/>
      <c r="EBX214"/>
      <c r="EBY214"/>
      <c r="EBZ214"/>
      <c r="ECA214"/>
      <c r="ECB214"/>
      <c r="ECC214"/>
      <c r="ECD214"/>
      <c r="ECE214"/>
      <c r="ECF214"/>
      <c r="ECG214"/>
      <c r="ECH214"/>
      <c r="ECI214"/>
      <c r="ECJ214"/>
      <c r="ECK214"/>
      <c r="ECL214"/>
      <c r="ECM214"/>
      <c r="ECN214"/>
      <c r="ECO214"/>
      <c r="ECP214"/>
      <c r="ECQ214"/>
      <c r="ECR214"/>
      <c r="ECS214"/>
      <c r="ECT214"/>
      <c r="ECU214"/>
      <c r="ECV214"/>
      <c r="ECW214"/>
      <c r="ECX214"/>
      <c r="ECY214"/>
      <c r="ECZ214"/>
      <c r="EDA214"/>
      <c r="EDB214"/>
      <c r="EDC214"/>
      <c r="EDD214"/>
      <c r="EDE214"/>
      <c r="EDF214"/>
      <c r="EDG214"/>
      <c r="EDH214"/>
      <c r="EDI214"/>
      <c r="EDJ214"/>
      <c r="EDK214"/>
      <c r="EDL214"/>
      <c r="EDM214"/>
      <c r="EDN214"/>
      <c r="EDO214"/>
      <c r="EDP214"/>
      <c r="EDQ214"/>
      <c r="EDR214"/>
      <c r="EDS214"/>
      <c r="EDT214"/>
      <c r="EDU214"/>
      <c r="EDV214"/>
      <c r="EDW214"/>
      <c r="EDX214"/>
      <c r="EDY214"/>
      <c r="EDZ214"/>
      <c r="EEA214"/>
      <c r="EEB214"/>
      <c r="EEC214"/>
      <c r="EED214"/>
      <c r="EEE214"/>
      <c r="EEF214"/>
      <c r="EEG214"/>
      <c r="EEH214"/>
      <c r="EEI214"/>
      <c r="EEJ214"/>
      <c r="EEK214"/>
      <c r="EEL214"/>
      <c r="EEM214"/>
      <c r="EEN214"/>
      <c r="EEO214"/>
      <c r="EEP214"/>
      <c r="EEQ214"/>
      <c r="EER214"/>
      <c r="EES214"/>
      <c r="EET214"/>
      <c r="EEU214"/>
      <c r="EEV214"/>
      <c r="EEW214"/>
      <c r="EEX214"/>
      <c r="EEY214"/>
      <c r="EEZ214"/>
      <c r="EFA214"/>
      <c r="EFB214"/>
      <c r="EFC214"/>
      <c r="EFD214"/>
      <c r="EFE214"/>
      <c r="EFF214"/>
      <c r="EFG214"/>
      <c r="EFH214"/>
      <c r="EFI214"/>
      <c r="EFJ214"/>
      <c r="EFK214"/>
      <c r="EFL214"/>
      <c r="EFM214"/>
      <c r="EFN214"/>
      <c r="EFO214"/>
      <c r="EFP214"/>
      <c r="EFQ214"/>
      <c r="EFR214"/>
      <c r="EFS214"/>
      <c r="EFT214"/>
      <c r="EFU214"/>
      <c r="EFV214"/>
      <c r="EFW214"/>
      <c r="EFX214"/>
      <c r="EFY214"/>
      <c r="EFZ214"/>
      <c r="EGA214"/>
      <c r="EGB214"/>
      <c r="EGC214"/>
      <c r="EGD214"/>
      <c r="EGE214"/>
      <c r="EGF214"/>
      <c r="EGG214"/>
      <c r="EGH214"/>
      <c r="EGI214"/>
      <c r="EGJ214"/>
      <c r="EGK214"/>
      <c r="EGL214"/>
      <c r="EGM214"/>
      <c r="EGN214"/>
      <c r="EGO214"/>
      <c r="EGP214"/>
      <c r="EGQ214"/>
      <c r="EGR214"/>
      <c r="EGS214"/>
      <c r="EGT214"/>
      <c r="EGU214"/>
      <c r="EGV214"/>
      <c r="EGW214"/>
      <c r="EGX214"/>
      <c r="EGY214"/>
      <c r="EGZ214"/>
      <c r="EHA214"/>
      <c r="EHB214"/>
      <c r="EHC214"/>
      <c r="EHD214"/>
      <c r="EHE214"/>
      <c r="EHF214"/>
      <c r="EHG214"/>
      <c r="EHH214"/>
      <c r="EHI214"/>
      <c r="EHJ214"/>
      <c r="EHK214"/>
      <c r="EHL214"/>
      <c r="EHM214"/>
      <c r="EHN214"/>
      <c r="EHO214"/>
      <c r="EHP214"/>
      <c r="EHQ214"/>
      <c r="EHR214"/>
      <c r="EHS214"/>
      <c r="EHT214"/>
      <c r="EHU214"/>
      <c r="EHV214"/>
      <c r="EHW214"/>
      <c r="EHX214"/>
      <c r="EHY214"/>
      <c r="EHZ214"/>
      <c r="EIA214"/>
      <c r="EIB214"/>
      <c r="EIC214"/>
      <c r="EID214"/>
      <c r="EIE214"/>
      <c r="EIF214"/>
      <c r="EIG214"/>
      <c r="EIH214"/>
      <c r="EII214"/>
      <c r="EIJ214"/>
      <c r="EIK214"/>
      <c r="EIL214"/>
      <c r="EIM214"/>
      <c r="EIN214"/>
      <c r="EIO214"/>
      <c r="EIP214"/>
      <c r="EIQ214"/>
      <c r="EIR214"/>
      <c r="EIS214"/>
      <c r="EIT214"/>
      <c r="EIU214"/>
      <c r="EIV214"/>
      <c r="EIW214"/>
      <c r="EIX214"/>
      <c r="EIY214"/>
      <c r="EIZ214"/>
      <c r="EJA214"/>
      <c r="EJB214"/>
      <c r="EJC214"/>
      <c r="EJD214"/>
      <c r="EJE214"/>
      <c r="EJF214"/>
      <c r="EJG214"/>
      <c r="EJH214"/>
      <c r="EJI214"/>
      <c r="EJJ214"/>
      <c r="EJK214"/>
      <c r="EJL214"/>
      <c r="EJM214"/>
      <c r="EJN214"/>
      <c r="EJO214"/>
      <c r="EJP214"/>
      <c r="EJQ214"/>
      <c r="EJR214"/>
      <c r="EJS214"/>
      <c r="EJT214"/>
      <c r="EJU214"/>
      <c r="EJV214"/>
      <c r="EJW214"/>
      <c r="EJX214"/>
      <c r="EJY214"/>
      <c r="EJZ214"/>
      <c r="EKA214"/>
      <c r="EKB214"/>
      <c r="EKC214"/>
      <c r="EKD214"/>
      <c r="EKE214"/>
      <c r="EKF214"/>
      <c r="EKG214"/>
      <c r="EKH214"/>
      <c r="EKI214"/>
      <c r="EKJ214"/>
      <c r="EKK214"/>
      <c r="EKL214"/>
      <c r="EKM214"/>
      <c r="EKN214"/>
      <c r="EKO214"/>
      <c r="EKP214"/>
      <c r="EKQ214"/>
      <c r="EKR214"/>
      <c r="EKS214"/>
      <c r="EKT214"/>
      <c r="EKU214"/>
      <c r="EKV214"/>
      <c r="EKW214"/>
      <c r="EKX214"/>
      <c r="EKY214"/>
      <c r="EKZ214"/>
      <c r="ELA214"/>
      <c r="ELB214"/>
      <c r="ELC214"/>
      <c r="ELD214"/>
      <c r="ELE214"/>
      <c r="ELF214"/>
      <c r="ELG214"/>
      <c r="ELH214"/>
      <c r="ELI214"/>
      <c r="ELJ214"/>
      <c r="ELK214"/>
      <c r="ELL214"/>
      <c r="ELM214"/>
      <c r="ELN214"/>
      <c r="ELO214"/>
      <c r="ELP214"/>
      <c r="ELQ214"/>
      <c r="ELR214"/>
      <c r="ELS214"/>
      <c r="ELT214"/>
      <c r="ELU214"/>
      <c r="ELV214"/>
      <c r="ELW214"/>
      <c r="ELX214"/>
      <c r="ELY214"/>
      <c r="ELZ214"/>
      <c r="EMA214"/>
      <c r="EMB214"/>
      <c r="EMC214"/>
      <c r="EMD214"/>
      <c r="EME214"/>
      <c r="EMF214"/>
      <c r="EMG214"/>
      <c r="EMH214"/>
      <c r="EMI214"/>
      <c r="EMJ214"/>
      <c r="EMK214"/>
      <c r="EML214"/>
      <c r="EMM214"/>
      <c r="EMN214"/>
      <c r="EMO214"/>
      <c r="EMP214"/>
      <c r="EMQ214"/>
      <c r="EMR214"/>
      <c r="EMS214"/>
      <c r="EMT214"/>
      <c r="EMU214"/>
      <c r="EMV214"/>
      <c r="EMW214"/>
      <c r="EMX214"/>
      <c r="EMY214"/>
      <c r="EMZ214"/>
      <c r="ENA214"/>
      <c r="ENB214"/>
      <c r="ENC214"/>
      <c r="END214"/>
      <c r="ENE214"/>
      <c r="ENF214"/>
      <c r="ENG214"/>
      <c r="ENH214"/>
      <c r="ENI214"/>
      <c r="ENJ214"/>
      <c r="ENK214"/>
      <c r="ENL214"/>
      <c r="ENM214"/>
      <c r="ENN214"/>
      <c r="ENO214"/>
      <c r="ENP214"/>
      <c r="ENQ214"/>
      <c r="ENR214"/>
      <c r="ENS214"/>
      <c r="ENT214"/>
      <c r="ENU214"/>
      <c r="ENV214"/>
      <c r="ENW214"/>
      <c r="ENX214"/>
      <c r="ENY214"/>
      <c r="ENZ214"/>
      <c r="EOA214"/>
      <c r="EOB214"/>
      <c r="EOC214"/>
      <c r="EOD214"/>
      <c r="EOE214"/>
      <c r="EOF214"/>
      <c r="EOG214"/>
      <c r="EOH214"/>
      <c r="EOI214"/>
      <c r="EOJ214"/>
      <c r="EOK214"/>
      <c r="EOL214"/>
      <c r="EOM214"/>
      <c r="EON214"/>
      <c r="EOO214"/>
      <c r="EOP214"/>
      <c r="EOQ214"/>
      <c r="EOR214"/>
      <c r="EOS214"/>
      <c r="EOT214"/>
      <c r="EOU214"/>
      <c r="EOV214"/>
      <c r="EOW214"/>
      <c r="EOX214"/>
      <c r="EOY214"/>
      <c r="EOZ214"/>
      <c r="EPA214"/>
      <c r="EPB214"/>
      <c r="EPC214"/>
      <c r="EPD214"/>
      <c r="EPE214"/>
      <c r="EPF214"/>
      <c r="EPG214"/>
      <c r="EPH214"/>
      <c r="EPI214"/>
      <c r="EPJ214"/>
      <c r="EPK214"/>
      <c r="EPL214"/>
      <c r="EPM214"/>
      <c r="EPN214"/>
      <c r="EPO214"/>
      <c r="EPP214"/>
      <c r="EPQ214"/>
      <c r="EPR214"/>
      <c r="EPS214"/>
      <c r="EPT214"/>
      <c r="EPU214"/>
      <c r="EPV214"/>
      <c r="EPW214"/>
      <c r="EPX214"/>
      <c r="EPY214"/>
      <c r="EPZ214"/>
      <c r="EQA214"/>
      <c r="EQB214"/>
      <c r="EQC214"/>
      <c r="EQD214"/>
      <c r="EQE214"/>
      <c r="EQF214"/>
      <c r="EQG214"/>
      <c r="EQH214"/>
      <c r="EQI214"/>
      <c r="EQJ214"/>
      <c r="EQK214"/>
      <c r="EQL214"/>
      <c r="EQM214"/>
      <c r="EQN214"/>
      <c r="EQO214"/>
      <c r="EQP214"/>
      <c r="EQQ214"/>
      <c r="EQR214"/>
      <c r="EQS214"/>
      <c r="EQT214"/>
      <c r="EQU214"/>
      <c r="EQV214"/>
      <c r="EQW214"/>
      <c r="EQX214"/>
      <c r="EQY214"/>
      <c r="EQZ214"/>
      <c r="ERA214"/>
      <c r="ERB214"/>
      <c r="ERC214"/>
      <c r="ERD214"/>
      <c r="ERE214"/>
      <c r="ERF214"/>
      <c r="ERG214"/>
      <c r="ERH214"/>
      <c r="ERI214"/>
      <c r="ERJ214"/>
      <c r="ERK214"/>
      <c r="ERL214"/>
      <c r="ERM214"/>
      <c r="ERN214"/>
      <c r="ERO214"/>
      <c r="ERP214"/>
      <c r="ERQ214"/>
      <c r="ERR214"/>
      <c r="ERS214"/>
      <c r="ERT214"/>
      <c r="ERU214"/>
      <c r="ERV214"/>
      <c r="ERW214"/>
      <c r="ERX214"/>
      <c r="ERY214"/>
      <c r="ERZ214"/>
      <c r="ESA214"/>
      <c r="ESB214"/>
      <c r="ESC214"/>
      <c r="ESD214"/>
      <c r="ESE214"/>
      <c r="ESF214"/>
      <c r="ESG214"/>
      <c r="ESH214"/>
      <c r="ESI214"/>
      <c r="ESJ214"/>
      <c r="ESK214"/>
      <c r="ESL214"/>
      <c r="ESM214"/>
      <c r="ESN214"/>
      <c r="ESO214"/>
      <c r="ESP214"/>
      <c r="ESQ214"/>
      <c r="ESR214"/>
      <c r="ESS214"/>
      <c r="EST214"/>
      <c r="ESU214"/>
      <c r="ESV214"/>
      <c r="ESW214"/>
      <c r="ESX214"/>
      <c r="ESY214"/>
      <c r="ESZ214"/>
      <c r="ETA214"/>
      <c r="ETB214"/>
      <c r="ETC214"/>
      <c r="ETD214"/>
      <c r="ETE214"/>
      <c r="ETF214"/>
      <c r="ETG214"/>
      <c r="ETH214"/>
      <c r="ETI214"/>
      <c r="ETJ214"/>
      <c r="ETK214"/>
      <c r="ETL214"/>
      <c r="ETM214"/>
      <c r="ETN214"/>
      <c r="ETO214"/>
      <c r="ETP214"/>
      <c r="ETQ214"/>
      <c r="ETR214"/>
      <c r="ETS214"/>
      <c r="ETT214"/>
      <c r="ETU214"/>
      <c r="ETV214"/>
      <c r="ETW214"/>
      <c r="ETX214"/>
      <c r="ETY214"/>
      <c r="ETZ214"/>
      <c r="EUA214"/>
      <c r="EUB214"/>
      <c r="EUC214"/>
      <c r="EUD214"/>
      <c r="EUE214"/>
      <c r="EUF214"/>
      <c r="EUG214"/>
      <c r="EUH214"/>
      <c r="EUI214"/>
      <c r="EUJ214"/>
      <c r="EUK214"/>
      <c r="EUL214"/>
      <c r="EUM214"/>
      <c r="EUN214"/>
      <c r="EUO214"/>
      <c r="EUP214"/>
      <c r="EUQ214"/>
      <c r="EUR214"/>
      <c r="EUS214"/>
      <c r="EUT214"/>
      <c r="EUU214"/>
      <c r="EUV214"/>
      <c r="EUW214"/>
      <c r="EUX214"/>
      <c r="EUY214"/>
      <c r="EUZ214"/>
      <c r="EVA214"/>
      <c r="EVB214"/>
      <c r="EVC214"/>
      <c r="EVD214"/>
      <c r="EVE214"/>
      <c r="EVF214"/>
      <c r="EVG214"/>
      <c r="EVH214"/>
      <c r="EVI214"/>
      <c r="EVJ214"/>
      <c r="EVK214"/>
      <c r="EVL214"/>
      <c r="EVM214"/>
      <c r="EVN214"/>
      <c r="EVO214"/>
      <c r="EVP214"/>
      <c r="EVQ214"/>
      <c r="EVR214"/>
      <c r="EVS214"/>
      <c r="EVT214"/>
      <c r="EVU214"/>
      <c r="EVV214"/>
      <c r="EVW214"/>
      <c r="EVX214"/>
      <c r="EVY214"/>
      <c r="EVZ214"/>
      <c r="EWA214"/>
      <c r="EWB214"/>
      <c r="EWC214"/>
      <c r="EWD214"/>
      <c r="EWE214"/>
      <c r="EWF214"/>
      <c r="EWG214"/>
      <c r="EWH214"/>
      <c r="EWI214"/>
      <c r="EWJ214"/>
      <c r="EWK214"/>
      <c r="EWL214"/>
      <c r="EWM214"/>
      <c r="EWN214"/>
      <c r="EWO214"/>
      <c r="EWP214"/>
      <c r="EWQ214"/>
      <c r="EWR214"/>
      <c r="EWS214"/>
      <c r="EWT214"/>
      <c r="EWU214"/>
      <c r="EWV214"/>
      <c r="EWW214"/>
      <c r="EWX214"/>
      <c r="EWY214"/>
      <c r="EWZ214"/>
      <c r="EXA214"/>
      <c r="EXB214"/>
      <c r="EXC214"/>
      <c r="EXD214"/>
      <c r="EXE214"/>
      <c r="EXF214"/>
      <c r="EXG214"/>
      <c r="EXH214"/>
      <c r="EXI214"/>
      <c r="EXJ214"/>
      <c r="EXK214"/>
      <c r="EXL214"/>
      <c r="EXM214"/>
      <c r="EXN214"/>
      <c r="EXO214"/>
      <c r="EXP214"/>
      <c r="EXQ214"/>
      <c r="EXR214"/>
      <c r="EXS214"/>
      <c r="EXT214"/>
      <c r="EXU214"/>
      <c r="EXV214"/>
      <c r="EXW214"/>
      <c r="EXX214"/>
      <c r="EXY214"/>
      <c r="EXZ214"/>
      <c r="EYA214"/>
      <c r="EYB214"/>
      <c r="EYC214"/>
      <c r="EYD214"/>
      <c r="EYE214"/>
      <c r="EYF214"/>
      <c r="EYG214"/>
      <c r="EYH214"/>
      <c r="EYI214"/>
      <c r="EYJ214"/>
      <c r="EYK214"/>
      <c r="EYL214"/>
      <c r="EYM214"/>
      <c r="EYN214"/>
      <c r="EYO214"/>
      <c r="EYP214"/>
      <c r="EYQ214"/>
      <c r="EYR214"/>
      <c r="EYS214"/>
      <c r="EYT214"/>
      <c r="EYU214"/>
      <c r="EYV214"/>
      <c r="EYW214"/>
      <c r="EYX214"/>
      <c r="EYY214"/>
      <c r="EYZ214"/>
      <c r="EZA214"/>
      <c r="EZB214"/>
      <c r="EZC214"/>
      <c r="EZD214"/>
      <c r="EZE214"/>
      <c r="EZF214"/>
      <c r="EZG214"/>
      <c r="EZH214"/>
      <c r="EZI214"/>
      <c r="EZJ214"/>
      <c r="EZK214"/>
      <c r="EZL214"/>
      <c r="EZM214"/>
      <c r="EZN214"/>
      <c r="EZO214"/>
      <c r="EZP214"/>
      <c r="EZQ214"/>
      <c r="EZR214"/>
      <c r="EZS214"/>
      <c r="EZT214"/>
      <c r="EZU214"/>
      <c r="EZV214"/>
      <c r="EZW214"/>
      <c r="EZX214"/>
      <c r="EZY214"/>
      <c r="EZZ214"/>
      <c r="FAA214"/>
      <c r="FAB214"/>
      <c r="FAC214"/>
      <c r="FAD214"/>
      <c r="FAE214"/>
      <c r="FAF214"/>
      <c r="FAG214"/>
      <c r="FAH214"/>
      <c r="FAI214"/>
      <c r="FAJ214"/>
      <c r="FAK214"/>
      <c r="FAL214"/>
      <c r="FAM214"/>
      <c r="FAN214"/>
      <c r="FAO214"/>
      <c r="FAP214"/>
      <c r="FAQ214"/>
      <c r="FAR214"/>
      <c r="FAS214"/>
      <c r="FAT214"/>
      <c r="FAU214"/>
      <c r="FAV214"/>
      <c r="FAW214"/>
      <c r="FAX214"/>
      <c r="FAY214"/>
      <c r="FAZ214"/>
      <c r="FBA214"/>
      <c r="FBB214"/>
      <c r="FBC214"/>
      <c r="FBD214"/>
      <c r="FBE214"/>
      <c r="FBF214"/>
      <c r="FBG214"/>
      <c r="FBH214"/>
      <c r="FBI214"/>
      <c r="FBJ214"/>
      <c r="FBK214"/>
      <c r="FBL214"/>
      <c r="FBM214"/>
      <c r="FBN214"/>
      <c r="FBO214"/>
      <c r="FBP214"/>
      <c r="FBQ214"/>
      <c r="FBR214"/>
      <c r="FBS214"/>
      <c r="FBT214"/>
      <c r="FBU214"/>
      <c r="FBV214"/>
      <c r="FBW214"/>
      <c r="FBX214"/>
      <c r="FBY214"/>
      <c r="FBZ214"/>
      <c r="FCA214"/>
      <c r="FCB214"/>
      <c r="FCC214"/>
      <c r="FCD214"/>
      <c r="FCE214"/>
      <c r="FCF214"/>
      <c r="FCG214"/>
      <c r="FCH214"/>
      <c r="FCI214"/>
      <c r="FCJ214"/>
      <c r="FCK214"/>
      <c r="FCL214"/>
      <c r="FCM214"/>
      <c r="FCN214"/>
      <c r="FCO214"/>
      <c r="FCP214"/>
      <c r="FCQ214"/>
      <c r="FCR214"/>
      <c r="FCS214"/>
      <c r="FCT214"/>
      <c r="FCU214"/>
      <c r="FCV214"/>
      <c r="FCW214"/>
      <c r="FCX214"/>
      <c r="FCY214"/>
      <c r="FCZ214"/>
      <c r="FDA214"/>
      <c r="FDB214"/>
      <c r="FDC214"/>
      <c r="FDD214"/>
      <c r="FDE214"/>
      <c r="FDF214"/>
      <c r="FDG214"/>
      <c r="FDH214"/>
      <c r="FDI214"/>
      <c r="FDJ214"/>
      <c r="FDK214"/>
      <c r="FDL214"/>
      <c r="FDM214"/>
      <c r="FDN214"/>
      <c r="FDO214"/>
      <c r="FDP214"/>
      <c r="FDQ214"/>
      <c r="FDR214"/>
      <c r="FDS214"/>
      <c r="FDT214"/>
      <c r="FDU214"/>
      <c r="FDV214"/>
      <c r="FDW214"/>
      <c r="FDX214"/>
      <c r="FDY214"/>
      <c r="FDZ214"/>
      <c r="FEA214"/>
      <c r="FEB214"/>
      <c r="FEC214"/>
      <c r="FED214"/>
      <c r="FEE214"/>
      <c r="FEF214"/>
      <c r="FEG214"/>
      <c r="FEH214"/>
      <c r="FEI214"/>
      <c r="FEJ214"/>
      <c r="FEK214"/>
      <c r="FEL214"/>
      <c r="FEM214"/>
      <c r="FEN214"/>
      <c r="FEO214"/>
      <c r="FEP214"/>
      <c r="FEQ214"/>
      <c r="FER214"/>
      <c r="FES214"/>
      <c r="FET214"/>
      <c r="FEU214"/>
      <c r="FEV214"/>
      <c r="FEW214"/>
      <c r="FEX214"/>
      <c r="FEY214"/>
      <c r="FEZ214"/>
      <c r="FFA214"/>
      <c r="FFB214"/>
      <c r="FFC214"/>
      <c r="FFD214"/>
      <c r="FFE214"/>
      <c r="FFF214"/>
      <c r="FFG214"/>
      <c r="FFH214"/>
      <c r="FFI214"/>
      <c r="FFJ214"/>
      <c r="FFK214"/>
      <c r="FFL214"/>
      <c r="FFM214"/>
      <c r="FFN214"/>
      <c r="FFO214"/>
      <c r="FFP214"/>
      <c r="FFQ214"/>
      <c r="FFR214"/>
      <c r="FFS214"/>
      <c r="FFT214"/>
      <c r="FFU214"/>
      <c r="FFV214"/>
      <c r="FFW214"/>
      <c r="FFX214"/>
      <c r="FFY214"/>
      <c r="FFZ214"/>
      <c r="FGA214"/>
      <c r="FGB214"/>
      <c r="FGC214"/>
      <c r="FGD214"/>
      <c r="FGE214"/>
      <c r="FGF214"/>
      <c r="FGG214"/>
      <c r="FGH214"/>
      <c r="FGI214"/>
      <c r="FGJ214"/>
      <c r="FGK214"/>
      <c r="FGL214"/>
      <c r="FGM214"/>
      <c r="FGN214"/>
      <c r="FGO214"/>
      <c r="FGP214"/>
      <c r="FGQ214"/>
      <c r="FGR214"/>
      <c r="FGS214"/>
      <c r="FGT214"/>
      <c r="FGU214"/>
      <c r="FGV214"/>
      <c r="FGW214"/>
      <c r="FGX214"/>
      <c r="FGY214"/>
      <c r="FGZ214"/>
      <c r="FHA214"/>
      <c r="FHB214"/>
      <c r="FHC214"/>
      <c r="FHD214"/>
      <c r="FHE214"/>
      <c r="FHF214"/>
      <c r="FHG214"/>
      <c r="FHH214"/>
      <c r="FHI214"/>
      <c r="FHJ214"/>
      <c r="FHK214"/>
      <c r="FHL214"/>
      <c r="FHM214"/>
      <c r="FHN214"/>
      <c r="FHO214"/>
      <c r="FHP214"/>
      <c r="FHQ214"/>
      <c r="FHR214"/>
      <c r="FHS214"/>
      <c r="FHT214"/>
      <c r="FHU214"/>
      <c r="FHV214"/>
      <c r="FHW214"/>
      <c r="FHX214"/>
      <c r="FHY214"/>
      <c r="FHZ214"/>
      <c r="FIA214"/>
      <c r="FIB214"/>
      <c r="FIC214"/>
      <c r="FID214"/>
      <c r="FIE214"/>
      <c r="FIF214"/>
      <c r="FIG214"/>
      <c r="FIH214"/>
      <c r="FII214"/>
      <c r="FIJ214"/>
      <c r="FIK214"/>
      <c r="FIL214"/>
      <c r="FIM214"/>
      <c r="FIN214"/>
      <c r="FIO214"/>
      <c r="FIP214"/>
      <c r="FIQ214"/>
      <c r="FIR214"/>
      <c r="FIS214"/>
      <c r="FIT214"/>
      <c r="FIU214"/>
      <c r="FIV214"/>
      <c r="FIW214"/>
      <c r="FIX214"/>
      <c r="FIY214"/>
      <c r="FIZ214"/>
      <c r="FJA214"/>
      <c r="FJB214"/>
      <c r="FJC214"/>
      <c r="FJD214"/>
      <c r="FJE214"/>
      <c r="FJF214"/>
      <c r="FJG214"/>
      <c r="FJH214"/>
      <c r="FJI214"/>
      <c r="FJJ214"/>
      <c r="FJK214"/>
      <c r="FJL214"/>
      <c r="FJM214"/>
      <c r="FJN214"/>
      <c r="FJO214"/>
      <c r="FJP214"/>
      <c r="FJQ214"/>
      <c r="FJR214"/>
      <c r="FJS214"/>
      <c r="FJT214"/>
      <c r="FJU214"/>
      <c r="FJV214"/>
      <c r="FJW214"/>
      <c r="FJX214"/>
      <c r="FJY214"/>
      <c r="FJZ214"/>
      <c r="FKA214"/>
      <c r="FKB214"/>
      <c r="FKC214"/>
      <c r="FKD214"/>
      <c r="FKE214"/>
      <c r="FKF214"/>
      <c r="FKG214"/>
      <c r="FKH214"/>
      <c r="FKI214"/>
      <c r="FKJ214"/>
      <c r="FKK214"/>
      <c r="FKL214"/>
      <c r="FKM214"/>
      <c r="FKN214"/>
      <c r="FKO214"/>
      <c r="FKP214"/>
      <c r="FKQ214"/>
      <c r="FKR214"/>
      <c r="FKS214"/>
      <c r="FKT214"/>
      <c r="FKU214"/>
      <c r="FKV214"/>
      <c r="FKW214"/>
      <c r="FKX214"/>
      <c r="FKY214"/>
      <c r="FKZ214"/>
      <c r="FLA214"/>
      <c r="FLB214"/>
      <c r="FLC214"/>
      <c r="FLD214"/>
      <c r="FLE214"/>
      <c r="FLF214"/>
      <c r="FLG214"/>
      <c r="FLH214"/>
      <c r="FLI214"/>
      <c r="FLJ214"/>
      <c r="FLK214"/>
      <c r="FLL214"/>
      <c r="FLM214"/>
      <c r="FLN214"/>
      <c r="FLO214"/>
      <c r="FLP214"/>
      <c r="FLQ214"/>
      <c r="FLR214"/>
      <c r="FLS214"/>
      <c r="FLT214"/>
      <c r="FLU214"/>
      <c r="FLV214"/>
      <c r="FLW214"/>
      <c r="FLX214"/>
      <c r="FLY214"/>
      <c r="FLZ214"/>
      <c r="FMA214"/>
      <c r="FMB214"/>
      <c r="FMC214"/>
      <c r="FMD214"/>
      <c r="FME214"/>
      <c r="FMF214"/>
      <c r="FMG214"/>
      <c r="FMH214"/>
      <c r="FMI214"/>
      <c r="FMJ214"/>
      <c r="FMK214"/>
      <c r="FML214"/>
      <c r="FMM214"/>
      <c r="FMN214"/>
      <c r="FMO214"/>
      <c r="FMP214"/>
      <c r="FMQ214"/>
      <c r="FMR214"/>
      <c r="FMS214"/>
      <c r="FMT214"/>
      <c r="FMU214"/>
      <c r="FMV214"/>
      <c r="FMW214"/>
      <c r="FMX214"/>
      <c r="FMY214"/>
      <c r="FMZ214"/>
      <c r="FNA214"/>
      <c r="FNB214"/>
      <c r="FNC214"/>
      <c r="FND214"/>
      <c r="FNE214"/>
      <c r="FNF214"/>
      <c r="FNG214"/>
      <c r="FNH214"/>
      <c r="FNI214"/>
      <c r="FNJ214"/>
      <c r="FNK214"/>
      <c r="FNL214"/>
      <c r="FNM214"/>
      <c r="FNN214"/>
      <c r="FNO214"/>
      <c r="FNP214"/>
      <c r="FNQ214"/>
      <c r="FNR214"/>
      <c r="FNS214"/>
      <c r="FNT214"/>
      <c r="FNU214"/>
      <c r="FNV214"/>
      <c r="FNW214"/>
      <c r="FNX214"/>
      <c r="FNY214"/>
      <c r="FNZ214"/>
      <c r="FOA214"/>
      <c r="FOB214"/>
      <c r="FOC214"/>
      <c r="FOD214"/>
      <c r="FOE214"/>
      <c r="FOF214"/>
      <c r="FOG214"/>
      <c r="FOH214"/>
      <c r="FOI214"/>
      <c r="FOJ214"/>
      <c r="FOK214"/>
      <c r="FOL214"/>
      <c r="FOM214"/>
      <c r="FON214"/>
      <c r="FOO214"/>
      <c r="FOP214"/>
      <c r="FOQ214"/>
      <c r="FOR214"/>
      <c r="FOS214"/>
      <c r="FOT214"/>
      <c r="FOU214"/>
      <c r="FOV214"/>
      <c r="FOW214"/>
      <c r="FOX214"/>
      <c r="FOY214"/>
      <c r="FOZ214"/>
      <c r="FPA214"/>
      <c r="FPB214"/>
      <c r="FPC214"/>
      <c r="FPD214"/>
      <c r="FPE214"/>
      <c r="FPF214"/>
      <c r="FPG214"/>
      <c r="FPH214"/>
      <c r="FPI214"/>
      <c r="FPJ214"/>
      <c r="FPK214"/>
      <c r="FPL214"/>
      <c r="FPM214"/>
      <c r="FPN214"/>
      <c r="FPO214"/>
      <c r="FPP214"/>
      <c r="FPQ214"/>
      <c r="FPR214"/>
      <c r="FPS214"/>
      <c r="FPT214"/>
      <c r="FPU214"/>
      <c r="FPV214"/>
      <c r="FPW214"/>
      <c r="FPX214"/>
      <c r="FPY214"/>
      <c r="FPZ214"/>
      <c r="FQA214"/>
      <c r="FQB214"/>
      <c r="FQC214"/>
      <c r="FQD214"/>
      <c r="FQE214"/>
      <c r="FQF214"/>
      <c r="FQG214"/>
      <c r="FQH214"/>
      <c r="FQI214"/>
      <c r="FQJ214"/>
      <c r="FQK214"/>
      <c r="FQL214"/>
      <c r="FQM214"/>
      <c r="FQN214"/>
      <c r="FQO214"/>
      <c r="FQP214"/>
      <c r="FQQ214"/>
      <c r="FQR214"/>
      <c r="FQS214"/>
      <c r="FQT214"/>
      <c r="FQU214"/>
      <c r="FQV214"/>
      <c r="FQW214"/>
      <c r="FQX214"/>
      <c r="FQY214"/>
      <c r="FQZ214"/>
      <c r="FRA214"/>
      <c r="FRB214"/>
      <c r="FRC214"/>
      <c r="FRD214"/>
      <c r="FRE214"/>
      <c r="FRF214"/>
      <c r="FRG214"/>
      <c r="FRH214"/>
      <c r="FRI214"/>
      <c r="FRJ214"/>
      <c r="FRK214"/>
      <c r="FRL214"/>
      <c r="FRM214"/>
      <c r="FRN214"/>
      <c r="FRO214"/>
      <c r="FRP214"/>
      <c r="FRQ214"/>
      <c r="FRR214"/>
      <c r="FRS214"/>
      <c r="FRT214"/>
      <c r="FRU214"/>
      <c r="FRV214"/>
      <c r="FRW214"/>
      <c r="FRX214"/>
      <c r="FRY214"/>
      <c r="FRZ214"/>
      <c r="FSA214"/>
      <c r="FSB214"/>
      <c r="FSC214"/>
      <c r="FSD214"/>
      <c r="FSE214"/>
      <c r="FSF214"/>
      <c r="FSG214"/>
      <c r="FSH214"/>
      <c r="FSI214"/>
      <c r="FSJ214"/>
      <c r="FSK214"/>
      <c r="FSL214"/>
      <c r="FSM214"/>
      <c r="FSN214"/>
      <c r="FSO214"/>
      <c r="FSP214"/>
      <c r="FSQ214"/>
      <c r="FSR214"/>
      <c r="FSS214"/>
      <c r="FST214"/>
      <c r="FSU214"/>
      <c r="FSV214"/>
      <c r="FSW214"/>
      <c r="FSX214"/>
      <c r="FSY214"/>
      <c r="FSZ214"/>
      <c r="FTA214"/>
      <c r="FTB214"/>
      <c r="FTC214"/>
      <c r="FTD214"/>
      <c r="FTE214"/>
      <c r="FTF214"/>
      <c r="FTG214"/>
      <c r="FTH214"/>
      <c r="FTI214"/>
      <c r="FTJ214"/>
      <c r="FTK214"/>
      <c r="FTL214"/>
      <c r="FTM214"/>
      <c r="FTN214"/>
      <c r="FTO214"/>
      <c r="FTP214"/>
      <c r="FTQ214"/>
      <c r="FTR214"/>
      <c r="FTS214"/>
      <c r="FTT214"/>
      <c r="FTU214"/>
      <c r="FTV214"/>
      <c r="FTW214"/>
      <c r="FTX214"/>
      <c r="FTY214"/>
      <c r="FTZ214"/>
      <c r="FUA214"/>
      <c r="FUB214"/>
      <c r="FUC214"/>
      <c r="FUD214"/>
      <c r="FUE214"/>
      <c r="FUF214"/>
      <c r="FUG214"/>
      <c r="FUH214"/>
      <c r="FUI214"/>
      <c r="FUJ214"/>
      <c r="FUK214"/>
      <c r="FUL214"/>
      <c r="FUM214"/>
      <c r="FUN214"/>
      <c r="FUO214"/>
      <c r="FUP214"/>
      <c r="FUQ214"/>
      <c r="FUR214"/>
      <c r="FUS214"/>
      <c r="FUT214"/>
      <c r="FUU214"/>
      <c r="FUV214"/>
      <c r="FUW214"/>
      <c r="FUX214"/>
      <c r="FUY214"/>
      <c r="FUZ214"/>
      <c r="FVA214"/>
      <c r="FVB214"/>
      <c r="FVC214"/>
      <c r="FVD214"/>
      <c r="FVE214"/>
      <c r="FVF214"/>
      <c r="FVG214"/>
      <c r="FVH214"/>
      <c r="FVI214"/>
      <c r="FVJ214"/>
      <c r="FVK214"/>
      <c r="FVL214"/>
      <c r="FVM214"/>
      <c r="FVN214"/>
      <c r="FVO214"/>
      <c r="FVP214"/>
      <c r="FVQ214"/>
      <c r="FVR214"/>
      <c r="FVS214"/>
      <c r="FVT214"/>
      <c r="FVU214"/>
      <c r="FVV214"/>
      <c r="FVW214"/>
      <c r="FVX214"/>
      <c r="FVY214"/>
      <c r="FVZ214"/>
      <c r="FWA214"/>
      <c r="FWB214"/>
      <c r="FWC214"/>
      <c r="FWD214"/>
      <c r="FWE214"/>
      <c r="FWF214"/>
      <c r="FWG214"/>
      <c r="FWH214"/>
      <c r="FWI214"/>
      <c r="FWJ214"/>
      <c r="FWK214"/>
      <c r="FWL214"/>
      <c r="FWM214"/>
      <c r="FWN214"/>
      <c r="FWO214"/>
      <c r="FWP214"/>
      <c r="FWQ214"/>
      <c r="FWR214"/>
      <c r="FWS214"/>
      <c r="FWT214"/>
      <c r="FWU214"/>
      <c r="FWV214"/>
      <c r="FWW214"/>
      <c r="FWX214"/>
      <c r="FWY214"/>
      <c r="FWZ214"/>
      <c r="FXA214"/>
      <c r="FXB214"/>
      <c r="FXC214"/>
      <c r="FXD214"/>
      <c r="FXE214"/>
      <c r="FXF214"/>
      <c r="FXG214"/>
      <c r="FXH214"/>
      <c r="FXI214"/>
      <c r="FXJ214"/>
      <c r="FXK214"/>
      <c r="FXL214"/>
      <c r="FXM214"/>
      <c r="FXN214"/>
      <c r="FXO214"/>
      <c r="FXP214"/>
      <c r="FXQ214"/>
      <c r="FXR214"/>
      <c r="FXS214"/>
      <c r="FXT214"/>
      <c r="FXU214"/>
      <c r="FXV214"/>
      <c r="FXW214"/>
      <c r="FXX214"/>
      <c r="FXY214"/>
      <c r="FXZ214"/>
      <c r="FYA214"/>
      <c r="FYB214"/>
      <c r="FYC214"/>
      <c r="FYD214"/>
      <c r="FYE214"/>
      <c r="FYF214"/>
      <c r="FYG214"/>
      <c r="FYH214"/>
      <c r="FYI214"/>
      <c r="FYJ214"/>
      <c r="FYK214"/>
      <c r="FYL214"/>
      <c r="FYM214"/>
      <c r="FYN214"/>
      <c r="FYO214"/>
      <c r="FYP214"/>
      <c r="FYQ214"/>
      <c r="FYR214"/>
      <c r="FYS214"/>
      <c r="FYT214"/>
      <c r="FYU214"/>
      <c r="FYV214"/>
      <c r="FYW214"/>
      <c r="FYX214"/>
      <c r="FYY214"/>
      <c r="FYZ214"/>
      <c r="FZA214"/>
      <c r="FZB214"/>
      <c r="FZC214"/>
      <c r="FZD214"/>
      <c r="FZE214"/>
      <c r="FZF214"/>
      <c r="FZG214"/>
      <c r="FZH214"/>
      <c r="FZI214"/>
      <c r="FZJ214"/>
      <c r="FZK214"/>
      <c r="FZL214"/>
      <c r="FZM214"/>
      <c r="FZN214"/>
      <c r="FZO214"/>
      <c r="FZP214"/>
      <c r="FZQ214"/>
      <c r="FZR214"/>
      <c r="FZS214"/>
      <c r="FZT214"/>
      <c r="FZU214"/>
      <c r="FZV214"/>
      <c r="FZW214"/>
      <c r="FZX214"/>
      <c r="FZY214"/>
      <c r="FZZ214"/>
      <c r="GAA214"/>
      <c r="GAB214"/>
      <c r="GAC214"/>
      <c r="GAD214"/>
      <c r="GAE214"/>
      <c r="GAF214"/>
      <c r="GAG214"/>
      <c r="GAH214"/>
      <c r="GAI214"/>
      <c r="GAJ214"/>
      <c r="GAK214"/>
      <c r="GAL214"/>
      <c r="GAM214"/>
      <c r="GAN214"/>
      <c r="GAO214"/>
      <c r="GAP214"/>
      <c r="GAQ214"/>
      <c r="GAR214"/>
      <c r="GAS214"/>
      <c r="GAT214"/>
      <c r="GAU214"/>
      <c r="GAV214"/>
      <c r="GAW214"/>
      <c r="GAX214"/>
      <c r="GAY214"/>
      <c r="GAZ214"/>
      <c r="GBA214"/>
      <c r="GBB214"/>
      <c r="GBC214"/>
      <c r="GBD214"/>
      <c r="GBE214"/>
      <c r="GBF214"/>
      <c r="GBG214"/>
      <c r="GBH214"/>
      <c r="GBI214"/>
      <c r="GBJ214"/>
      <c r="GBK214"/>
      <c r="GBL214"/>
      <c r="GBM214"/>
      <c r="GBN214"/>
      <c r="GBO214"/>
      <c r="GBP214"/>
      <c r="GBQ214"/>
      <c r="GBR214"/>
      <c r="GBS214"/>
      <c r="GBT214"/>
      <c r="GBU214"/>
      <c r="GBV214"/>
      <c r="GBW214"/>
      <c r="GBX214"/>
      <c r="GBY214"/>
      <c r="GBZ214"/>
      <c r="GCA214"/>
      <c r="GCB214"/>
      <c r="GCC214"/>
      <c r="GCD214"/>
      <c r="GCE214"/>
      <c r="GCF214"/>
      <c r="GCG214"/>
      <c r="GCH214"/>
      <c r="GCI214"/>
      <c r="GCJ214"/>
      <c r="GCK214"/>
      <c r="GCL214"/>
      <c r="GCM214"/>
      <c r="GCN214"/>
      <c r="GCO214"/>
      <c r="GCP214"/>
      <c r="GCQ214"/>
      <c r="GCR214"/>
      <c r="GCS214"/>
      <c r="GCT214"/>
      <c r="GCU214"/>
      <c r="GCV214"/>
      <c r="GCW214"/>
      <c r="GCX214"/>
      <c r="GCY214"/>
      <c r="GCZ214"/>
      <c r="GDA214"/>
      <c r="GDB214"/>
      <c r="GDC214"/>
      <c r="GDD214"/>
      <c r="GDE214"/>
      <c r="GDF214"/>
      <c r="GDG214"/>
      <c r="GDH214"/>
      <c r="GDI214"/>
      <c r="GDJ214"/>
      <c r="GDK214"/>
      <c r="GDL214"/>
      <c r="GDM214"/>
      <c r="GDN214"/>
      <c r="GDO214"/>
      <c r="GDP214"/>
      <c r="GDQ214"/>
      <c r="GDR214"/>
      <c r="GDS214"/>
      <c r="GDT214"/>
      <c r="GDU214"/>
      <c r="GDV214"/>
      <c r="GDW214"/>
      <c r="GDX214"/>
      <c r="GDY214"/>
      <c r="GDZ214"/>
      <c r="GEA214"/>
      <c r="GEB214"/>
      <c r="GEC214"/>
      <c r="GED214"/>
      <c r="GEE214"/>
      <c r="GEF214"/>
      <c r="GEG214"/>
      <c r="GEH214"/>
      <c r="GEI214"/>
      <c r="GEJ214"/>
      <c r="GEK214"/>
      <c r="GEL214"/>
      <c r="GEM214"/>
      <c r="GEN214"/>
      <c r="GEO214"/>
      <c r="GEP214"/>
      <c r="GEQ214"/>
      <c r="GER214"/>
      <c r="GES214"/>
      <c r="GET214"/>
      <c r="GEU214"/>
      <c r="GEV214"/>
      <c r="GEW214"/>
      <c r="GEX214"/>
      <c r="GEY214"/>
      <c r="GEZ214"/>
      <c r="GFA214"/>
      <c r="GFB214"/>
      <c r="GFC214"/>
      <c r="GFD214"/>
      <c r="GFE214"/>
      <c r="GFF214"/>
      <c r="GFG214"/>
      <c r="GFH214"/>
      <c r="GFI214"/>
      <c r="GFJ214"/>
      <c r="GFK214"/>
      <c r="GFL214"/>
      <c r="GFM214"/>
      <c r="GFN214"/>
      <c r="GFO214"/>
      <c r="GFP214"/>
      <c r="GFQ214"/>
      <c r="GFR214"/>
      <c r="GFS214"/>
      <c r="GFT214"/>
      <c r="GFU214"/>
      <c r="GFV214"/>
      <c r="GFW214"/>
      <c r="GFX214"/>
      <c r="GFY214"/>
      <c r="GFZ214"/>
      <c r="GGA214"/>
      <c r="GGB214"/>
      <c r="GGC214"/>
      <c r="GGD214"/>
      <c r="GGE214"/>
      <c r="GGF214"/>
      <c r="GGG214"/>
      <c r="GGH214"/>
      <c r="GGI214"/>
      <c r="GGJ214"/>
      <c r="GGK214"/>
      <c r="GGL214"/>
      <c r="GGM214"/>
      <c r="GGN214"/>
      <c r="GGO214"/>
      <c r="GGP214"/>
      <c r="GGQ214"/>
      <c r="GGR214"/>
      <c r="GGS214"/>
      <c r="GGT214"/>
      <c r="GGU214"/>
      <c r="GGV214"/>
      <c r="GGW214"/>
      <c r="GGX214"/>
      <c r="GGY214"/>
      <c r="GGZ214"/>
      <c r="GHA214"/>
      <c r="GHB214"/>
      <c r="GHC214"/>
      <c r="GHD214"/>
      <c r="GHE214"/>
      <c r="GHF214"/>
      <c r="GHG214"/>
      <c r="GHH214"/>
      <c r="GHI214"/>
      <c r="GHJ214"/>
      <c r="GHK214"/>
      <c r="GHL214"/>
      <c r="GHM214"/>
      <c r="GHN214"/>
      <c r="GHO214"/>
      <c r="GHP214"/>
      <c r="GHQ214"/>
      <c r="GHR214"/>
      <c r="GHS214"/>
      <c r="GHT214"/>
      <c r="GHU214"/>
      <c r="GHV214"/>
      <c r="GHW214"/>
      <c r="GHX214"/>
      <c r="GHY214"/>
      <c r="GHZ214"/>
      <c r="GIA214"/>
      <c r="GIB214"/>
      <c r="GIC214"/>
      <c r="GID214"/>
      <c r="GIE214"/>
      <c r="GIF214"/>
      <c r="GIG214"/>
      <c r="GIH214"/>
      <c r="GII214"/>
      <c r="GIJ214"/>
      <c r="GIK214"/>
      <c r="GIL214"/>
      <c r="GIM214"/>
      <c r="GIN214"/>
      <c r="GIO214"/>
      <c r="GIP214"/>
      <c r="GIQ214"/>
      <c r="GIR214"/>
      <c r="GIS214"/>
      <c r="GIT214"/>
      <c r="GIU214"/>
      <c r="GIV214"/>
      <c r="GIW214"/>
      <c r="GIX214"/>
      <c r="GIY214"/>
      <c r="GIZ214"/>
      <c r="GJA214"/>
      <c r="GJB214"/>
      <c r="GJC214"/>
      <c r="GJD214"/>
      <c r="GJE214"/>
      <c r="GJF214"/>
      <c r="GJG214"/>
      <c r="GJH214"/>
      <c r="GJI214"/>
      <c r="GJJ214"/>
      <c r="GJK214"/>
      <c r="GJL214"/>
      <c r="GJM214"/>
      <c r="GJN214"/>
      <c r="GJO214"/>
      <c r="GJP214"/>
      <c r="GJQ214"/>
      <c r="GJR214"/>
      <c r="GJS214"/>
      <c r="GJT214"/>
      <c r="GJU214"/>
      <c r="GJV214"/>
      <c r="GJW214"/>
      <c r="GJX214"/>
      <c r="GJY214"/>
      <c r="GJZ214"/>
      <c r="GKA214"/>
      <c r="GKB214"/>
      <c r="GKC214"/>
      <c r="GKD214"/>
      <c r="GKE214"/>
      <c r="GKF214"/>
      <c r="GKG214"/>
      <c r="GKH214"/>
      <c r="GKI214"/>
      <c r="GKJ214"/>
      <c r="GKK214"/>
      <c r="GKL214"/>
      <c r="GKM214"/>
      <c r="GKN214"/>
      <c r="GKO214"/>
      <c r="GKP214"/>
      <c r="GKQ214"/>
      <c r="GKR214"/>
      <c r="GKS214"/>
      <c r="GKT214"/>
      <c r="GKU214"/>
      <c r="GKV214"/>
      <c r="GKW214"/>
      <c r="GKX214"/>
      <c r="GKY214"/>
      <c r="GKZ214"/>
      <c r="GLA214"/>
      <c r="GLB214"/>
      <c r="GLC214"/>
      <c r="GLD214"/>
      <c r="GLE214"/>
      <c r="GLF214"/>
      <c r="GLG214"/>
      <c r="GLH214"/>
      <c r="GLI214"/>
      <c r="GLJ214"/>
      <c r="GLK214"/>
      <c r="GLL214"/>
      <c r="GLM214"/>
      <c r="GLN214"/>
      <c r="GLO214"/>
      <c r="GLP214"/>
      <c r="GLQ214"/>
      <c r="GLR214"/>
      <c r="GLS214"/>
      <c r="GLT214"/>
      <c r="GLU214"/>
      <c r="GLV214"/>
      <c r="GLW214"/>
      <c r="GLX214"/>
      <c r="GLY214"/>
      <c r="GLZ214"/>
      <c r="GMA214"/>
      <c r="GMB214"/>
      <c r="GMC214"/>
      <c r="GMD214"/>
      <c r="GME214"/>
      <c r="GMF214"/>
      <c r="GMG214"/>
      <c r="GMH214"/>
      <c r="GMI214"/>
      <c r="GMJ214"/>
      <c r="GMK214"/>
      <c r="GML214"/>
      <c r="GMM214"/>
      <c r="GMN214"/>
      <c r="GMO214"/>
      <c r="GMP214"/>
      <c r="GMQ214"/>
      <c r="GMR214"/>
      <c r="GMS214"/>
      <c r="GMT214"/>
      <c r="GMU214"/>
      <c r="GMV214"/>
      <c r="GMW214"/>
      <c r="GMX214"/>
      <c r="GMY214"/>
      <c r="GMZ214"/>
      <c r="GNA214"/>
      <c r="GNB214"/>
      <c r="GNC214"/>
      <c r="GND214"/>
      <c r="GNE214"/>
      <c r="GNF214"/>
      <c r="GNG214"/>
      <c r="GNH214"/>
      <c r="GNI214"/>
      <c r="GNJ214"/>
      <c r="GNK214"/>
      <c r="GNL214"/>
      <c r="GNM214"/>
      <c r="GNN214"/>
      <c r="GNO214"/>
      <c r="GNP214"/>
      <c r="GNQ214"/>
      <c r="GNR214"/>
      <c r="GNS214"/>
      <c r="GNT214"/>
      <c r="GNU214"/>
      <c r="GNV214"/>
      <c r="GNW214"/>
      <c r="GNX214"/>
      <c r="GNY214"/>
      <c r="GNZ214"/>
      <c r="GOA214"/>
      <c r="GOB214"/>
      <c r="GOC214"/>
      <c r="GOD214"/>
      <c r="GOE214"/>
      <c r="GOF214"/>
      <c r="GOG214"/>
      <c r="GOH214"/>
      <c r="GOI214"/>
      <c r="GOJ214"/>
      <c r="GOK214"/>
      <c r="GOL214"/>
      <c r="GOM214"/>
      <c r="GON214"/>
      <c r="GOO214"/>
      <c r="GOP214"/>
      <c r="GOQ214"/>
      <c r="GOR214"/>
      <c r="GOS214"/>
      <c r="GOT214"/>
      <c r="GOU214"/>
      <c r="GOV214"/>
      <c r="GOW214"/>
      <c r="GOX214"/>
      <c r="GOY214"/>
      <c r="GOZ214"/>
      <c r="GPA214"/>
      <c r="GPB214"/>
      <c r="GPC214"/>
      <c r="GPD214"/>
      <c r="GPE214"/>
      <c r="GPF214"/>
      <c r="GPG214"/>
      <c r="GPH214"/>
      <c r="GPI214"/>
      <c r="GPJ214"/>
      <c r="GPK214"/>
      <c r="GPL214"/>
      <c r="GPM214"/>
      <c r="GPN214"/>
      <c r="GPO214"/>
      <c r="GPP214"/>
      <c r="GPQ214"/>
      <c r="GPR214"/>
      <c r="GPS214"/>
      <c r="GPT214"/>
      <c r="GPU214"/>
      <c r="GPV214"/>
      <c r="GPW214"/>
      <c r="GPX214"/>
      <c r="GPY214"/>
      <c r="GPZ214"/>
      <c r="GQA214"/>
      <c r="GQB214"/>
      <c r="GQC214"/>
      <c r="GQD214"/>
      <c r="GQE214"/>
      <c r="GQF214"/>
      <c r="GQG214"/>
      <c r="GQH214"/>
      <c r="GQI214"/>
      <c r="GQJ214"/>
      <c r="GQK214"/>
      <c r="GQL214"/>
      <c r="GQM214"/>
      <c r="GQN214"/>
      <c r="GQO214"/>
      <c r="GQP214"/>
      <c r="GQQ214"/>
      <c r="GQR214"/>
      <c r="GQS214"/>
      <c r="GQT214"/>
      <c r="GQU214"/>
      <c r="GQV214"/>
      <c r="GQW214"/>
      <c r="GQX214"/>
      <c r="GQY214"/>
      <c r="GQZ214"/>
      <c r="GRA214"/>
      <c r="GRB214"/>
      <c r="GRC214"/>
      <c r="GRD214"/>
      <c r="GRE214"/>
      <c r="GRF214"/>
      <c r="GRG214"/>
      <c r="GRH214"/>
      <c r="GRI214"/>
      <c r="GRJ214"/>
      <c r="GRK214"/>
      <c r="GRL214"/>
      <c r="GRM214"/>
      <c r="GRN214"/>
      <c r="GRO214"/>
      <c r="GRP214"/>
      <c r="GRQ214"/>
      <c r="GRR214"/>
      <c r="GRS214"/>
      <c r="GRT214"/>
      <c r="GRU214"/>
      <c r="GRV214"/>
      <c r="GRW214"/>
      <c r="GRX214"/>
      <c r="GRY214"/>
      <c r="GRZ214"/>
      <c r="GSA214"/>
      <c r="GSB214"/>
      <c r="GSC214"/>
      <c r="GSD214"/>
      <c r="GSE214"/>
      <c r="GSF214"/>
      <c r="GSG214"/>
      <c r="GSH214"/>
      <c r="GSI214"/>
      <c r="GSJ214"/>
      <c r="GSK214"/>
      <c r="GSL214"/>
      <c r="GSM214"/>
      <c r="GSN214"/>
      <c r="GSO214"/>
      <c r="GSP214"/>
      <c r="GSQ214"/>
      <c r="GSR214"/>
      <c r="GSS214"/>
      <c r="GST214"/>
      <c r="GSU214"/>
      <c r="GSV214"/>
      <c r="GSW214"/>
      <c r="GSX214"/>
      <c r="GSY214"/>
      <c r="GSZ214"/>
      <c r="GTA214"/>
      <c r="GTB214"/>
      <c r="GTC214"/>
      <c r="GTD214"/>
      <c r="GTE214"/>
      <c r="GTF214"/>
      <c r="GTG214"/>
      <c r="GTH214"/>
      <c r="GTI214"/>
      <c r="GTJ214"/>
      <c r="GTK214"/>
      <c r="GTL214"/>
      <c r="GTM214"/>
      <c r="GTN214"/>
      <c r="GTO214"/>
      <c r="GTP214"/>
      <c r="GTQ214"/>
      <c r="GTR214"/>
      <c r="GTS214"/>
      <c r="GTT214"/>
      <c r="GTU214"/>
      <c r="GTV214"/>
      <c r="GTW214"/>
      <c r="GTX214"/>
      <c r="GTY214"/>
      <c r="GTZ214"/>
      <c r="GUA214"/>
      <c r="GUB214"/>
      <c r="GUC214"/>
      <c r="GUD214"/>
      <c r="GUE214"/>
      <c r="GUF214"/>
      <c r="GUG214"/>
      <c r="GUH214"/>
      <c r="GUI214"/>
      <c r="GUJ214"/>
      <c r="GUK214"/>
      <c r="GUL214"/>
      <c r="GUM214"/>
      <c r="GUN214"/>
      <c r="GUO214"/>
      <c r="GUP214"/>
      <c r="GUQ214"/>
      <c r="GUR214"/>
      <c r="GUS214"/>
      <c r="GUT214"/>
      <c r="GUU214"/>
      <c r="GUV214"/>
      <c r="GUW214"/>
      <c r="GUX214"/>
      <c r="GUY214"/>
      <c r="GUZ214"/>
      <c r="GVA214"/>
      <c r="GVB214"/>
      <c r="GVC214"/>
      <c r="GVD214"/>
      <c r="GVE214"/>
      <c r="GVF214"/>
      <c r="GVG214"/>
      <c r="GVH214"/>
      <c r="GVI214"/>
      <c r="GVJ214"/>
      <c r="GVK214"/>
      <c r="GVL214"/>
      <c r="GVM214"/>
      <c r="GVN214"/>
      <c r="GVO214"/>
      <c r="GVP214"/>
      <c r="GVQ214"/>
      <c r="GVR214"/>
      <c r="GVS214"/>
      <c r="GVT214"/>
      <c r="GVU214"/>
      <c r="GVV214"/>
      <c r="GVW214"/>
      <c r="GVX214"/>
      <c r="GVY214"/>
      <c r="GVZ214"/>
      <c r="GWA214"/>
      <c r="GWB214"/>
      <c r="GWC214"/>
      <c r="GWD214"/>
      <c r="GWE214"/>
      <c r="GWF214"/>
      <c r="GWG214"/>
      <c r="GWH214"/>
      <c r="GWI214"/>
      <c r="GWJ214"/>
      <c r="GWK214"/>
      <c r="GWL214"/>
      <c r="GWM214"/>
      <c r="GWN214"/>
      <c r="GWO214"/>
      <c r="GWP214"/>
      <c r="GWQ214"/>
      <c r="GWR214"/>
      <c r="GWS214"/>
      <c r="GWT214"/>
      <c r="GWU214"/>
      <c r="GWV214"/>
      <c r="GWW214"/>
      <c r="GWX214"/>
      <c r="GWY214"/>
      <c r="GWZ214"/>
      <c r="GXA214"/>
      <c r="GXB214"/>
      <c r="GXC214"/>
      <c r="GXD214"/>
      <c r="GXE214"/>
      <c r="GXF214"/>
      <c r="GXG214"/>
      <c r="GXH214"/>
      <c r="GXI214"/>
      <c r="GXJ214"/>
      <c r="GXK214"/>
      <c r="GXL214"/>
      <c r="GXM214"/>
      <c r="GXN214"/>
      <c r="GXO214"/>
      <c r="GXP214"/>
      <c r="GXQ214"/>
      <c r="GXR214"/>
      <c r="GXS214"/>
      <c r="GXT214"/>
      <c r="GXU214"/>
      <c r="GXV214"/>
      <c r="GXW214"/>
      <c r="GXX214"/>
      <c r="GXY214"/>
      <c r="GXZ214"/>
      <c r="GYA214"/>
      <c r="GYB214"/>
      <c r="GYC214"/>
      <c r="GYD214"/>
      <c r="GYE214"/>
      <c r="GYF214"/>
      <c r="GYG214"/>
      <c r="GYH214"/>
      <c r="GYI214"/>
      <c r="GYJ214"/>
      <c r="GYK214"/>
      <c r="GYL214"/>
      <c r="GYM214"/>
      <c r="GYN214"/>
      <c r="GYO214"/>
      <c r="GYP214"/>
      <c r="GYQ214"/>
      <c r="GYR214"/>
      <c r="GYS214"/>
      <c r="GYT214"/>
      <c r="GYU214"/>
      <c r="GYV214"/>
      <c r="GYW214"/>
      <c r="GYX214"/>
      <c r="GYY214"/>
      <c r="GYZ214"/>
      <c r="GZA214"/>
      <c r="GZB214"/>
      <c r="GZC214"/>
      <c r="GZD214"/>
      <c r="GZE214"/>
      <c r="GZF214"/>
      <c r="GZG214"/>
      <c r="GZH214"/>
      <c r="GZI214"/>
      <c r="GZJ214"/>
      <c r="GZK214"/>
      <c r="GZL214"/>
      <c r="GZM214"/>
      <c r="GZN214"/>
      <c r="GZO214"/>
      <c r="GZP214"/>
      <c r="GZQ214"/>
      <c r="GZR214"/>
      <c r="GZS214"/>
      <c r="GZT214"/>
      <c r="GZU214"/>
      <c r="GZV214"/>
      <c r="GZW214"/>
      <c r="GZX214"/>
      <c r="GZY214"/>
      <c r="GZZ214"/>
      <c r="HAA214"/>
      <c r="HAB214"/>
      <c r="HAC214"/>
      <c r="HAD214"/>
      <c r="HAE214"/>
      <c r="HAF214"/>
      <c r="HAG214"/>
      <c r="HAH214"/>
      <c r="HAI214"/>
      <c r="HAJ214"/>
      <c r="HAK214"/>
      <c r="HAL214"/>
      <c r="HAM214"/>
      <c r="HAN214"/>
      <c r="HAO214"/>
      <c r="HAP214"/>
      <c r="HAQ214"/>
      <c r="HAR214"/>
      <c r="HAS214"/>
      <c r="HAT214"/>
      <c r="HAU214"/>
      <c r="HAV214"/>
      <c r="HAW214"/>
      <c r="HAX214"/>
      <c r="HAY214"/>
      <c r="HAZ214"/>
      <c r="HBA214"/>
      <c r="HBB214"/>
      <c r="HBC214"/>
      <c r="HBD214"/>
      <c r="HBE214"/>
      <c r="HBF214"/>
      <c r="HBG214"/>
      <c r="HBH214"/>
      <c r="HBI214"/>
      <c r="HBJ214"/>
      <c r="HBK214"/>
      <c r="HBL214"/>
      <c r="HBM214"/>
      <c r="HBN214"/>
      <c r="HBO214"/>
      <c r="HBP214"/>
      <c r="HBQ214"/>
      <c r="HBR214"/>
      <c r="HBS214"/>
      <c r="HBT214"/>
      <c r="HBU214"/>
      <c r="HBV214"/>
      <c r="HBW214"/>
      <c r="HBX214"/>
      <c r="HBY214"/>
      <c r="HBZ214"/>
      <c r="HCA214"/>
      <c r="HCB214"/>
      <c r="HCC214"/>
      <c r="HCD214"/>
      <c r="HCE214"/>
      <c r="HCF214"/>
      <c r="HCG214"/>
      <c r="HCH214"/>
      <c r="HCI214"/>
      <c r="HCJ214"/>
      <c r="HCK214"/>
      <c r="HCL214"/>
      <c r="HCM214"/>
      <c r="HCN214"/>
      <c r="HCO214"/>
      <c r="HCP214"/>
      <c r="HCQ214"/>
      <c r="HCR214"/>
      <c r="HCS214"/>
      <c r="HCT214"/>
      <c r="HCU214"/>
      <c r="HCV214"/>
      <c r="HCW214"/>
      <c r="HCX214"/>
      <c r="HCY214"/>
      <c r="HCZ214"/>
      <c r="HDA214"/>
      <c r="HDB214"/>
      <c r="HDC214"/>
      <c r="HDD214"/>
      <c r="HDE214"/>
      <c r="HDF214"/>
      <c r="HDG214"/>
      <c r="HDH214"/>
      <c r="HDI214"/>
      <c r="HDJ214"/>
      <c r="HDK214"/>
      <c r="HDL214"/>
      <c r="HDM214"/>
      <c r="HDN214"/>
      <c r="HDO214"/>
      <c r="HDP214"/>
      <c r="HDQ214"/>
      <c r="HDR214"/>
      <c r="HDS214"/>
      <c r="HDT214"/>
      <c r="HDU214"/>
      <c r="HDV214"/>
      <c r="HDW214"/>
      <c r="HDX214"/>
      <c r="HDY214"/>
      <c r="HDZ214"/>
      <c r="HEA214"/>
      <c r="HEB214"/>
      <c r="HEC214"/>
      <c r="HED214"/>
      <c r="HEE214"/>
      <c r="HEF214"/>
      <c r="HEG214"/>
      <c r="HEH214"/>
      <c r="HEI214"/>
      <c r="HEJ214"/>
      <c r="HEK214"/>
      <c r="HEL214"/>
      <c r="HEM214"/>
      <c r="HEN214"/>
      <c r="HEO214"/>
      <c r="HEP214"/>
      <c r="HEQ214"/>
      <c r="HER214"/>
      <c r="HES214"/>
      <c r="HET214"/>
      <c r="HEU214"/>
      <c r="HEV214"/>
      <c r="HEW214"/>
      <c r="HEX214"/>
      <c r="HEY214"/>
      <c r="HEZ214"/>
      <c r="HFA214"/>
      <c r="HFB214"/>
      <c r="HFC214"/>
      <c r="HFD214"/>
      <c r="HFE214"/>
      <c r="HFF214"/>
      <c r="HFG214"/>
      <c r="HFH214"/>
      <c r="HFI214"/>
      <c r="HFJ214"/>
      <c r="HFK214"/>
      <c r="HFL214"/>
      <c r="HFM214"/>
      <c r="HFN214"/>
      <c r="HFO214"/>
      <c r="HFP214"/>
      <c r="HFQ214"/>
      <c r="HFR214"/>
      <c r="HFS214"/>
      <c r="HFT214"/>
      <c r="HFU214"/>
      <c r="HFV214"/>
      <c r="HFW214"/>
      <c r="HFX214"/>
      <c r="HFY214"/>
      <c r="HFZ214"/>
      <c r="HGA214"/>
      <c r="HGB214"/>
      <c r="HGC214"/>
      <c r="HGD214"/>
      <c r="HGE214"/>
      <c r="HGF214"/>
      <c r="HGG214"/>
      <c r="HGH214"/>
      <c r="HGI214"/>
      <c r="HGJ214"/>
      <c r="HGK214"/>
      <c r="HGL214"/>
      <c r="HGM214"/>
      <c r="HGN214"/>
      <c r="HGO214"/>
      <c r="HGP214"/>
      <c r="HGQ214"/>
      <c r="HGR214"/>
      <c r="HGS214"/>
      <c r="HGT214"/>
      <c r="HGU214"/>
      <c r="HGV214"/>
      <c r="HGW214"/>
      <c r="HGX214"/>
      <c r="HGY214"/>
      <c r="HGZ214"/>
      <c r="HHA214"/>
      <c r="HHB214"/>
      <c r="HHC214"/>
      <c r="HHD214"/>
      <c r="HHE214"/>
      <c r="HHF214"/>
      <c r="HHG214"/>
      <c r="HHH214"/>
      <c r="HHI214"/>
      <c r="HHJ214"/>
      <c r="HHK214"/>
      <c r="HHL214"/>
      <c r="HHM214"/>
      <c r="HHN214"/>
      <c r="HHO214"/>
      <c r="HHP214"/>
      <c r="HHQ214"/>
      <c r="HHR214"/>
      <c r="HHS214"/>
      <c r="HHT214"/>
      <c r="HHU214"/>
      <c r="HHV214"/>
      <c r="HHW214"/>
      <c r="HHX214"/>
      <c r="HHY214"/>
      <c r="HHZ214"/>
      <c r="HIA214"/>
      <c r="HIB214"/>
      <c r="HIC214"/>
      <c r="HID214"/>
      <c r="HIE214"/>
      <c r="HIF214"/>
      <c r="HIG214"/>
      <c r="HIH214"/>
      <c r="HII214"/>
      <c r="HIJ214"/>
      <c r="HIK214"/>
      <c r="HIL214"/>
      <c r="HIM214"/>
      <c r="HIN214"/>
      <c r="HIO214"/>
      <c r="HIP214"/>
      <c r="HIQ214"/>
      <c r="HIR214"/>
      <c r="HIS214"/>
      <c r="HIT214"/>
      <c r="HIU214"/>
      <c r="HIV214"/>
      <c r="HIW214"/>
      <c r="HIX214"/>
      <c r="HIY214"/>
      <c r="HIZ214"/>
      <c r="HJA214"/>
      <c r="HJB214"/>
      <c r="HJC214"/>
      <c r="HJD214"/>
      <c r="HJE214"/>
      <c r="HJF214"/>
      <c r="HJG214"/>
      <c r="HJH214"/>
      <c r="HJI214"/>
      <c r="HJJ214"/>
      <c r="HJK214"/>
      <c r="HJL214"/>
      <c r="HJM214"/>
      <c r="HJN214"/>
      <c r="HJO214"/>
      <c r="HJP214"/>
      <c r="HJQ214"/>
      <c r="HJR214"/>
      <c r="HJS214"/>
      <c r="HJT214"/>
      <c r="HJU214"/>
      <c r="HJV214"/>
      <c r="HJW214"/>
      <c r="HJX214"/>
      <c r="HJY214"/>
      <c r="HJZ214"/>
      <c r="HKA214"/>
      <c r="HKB214"/>
      <c r="HKC214"/>
      <c r="HKD214"/>
      <c r="HKE214"/>
      <c r="HKF214"/>
      <c r="HKG214"/>
      <c r="HKH214"/>
      <c r="HKI214"/>
      <c r="HKJ214"/>
      <c r="HKK214"/>
      <c r="HKL214"/>
      <c r="HKM214"/>
      <c r="HKN214"/>
      <c r="HKO214"/>
      <c r="HKP214"/>
      <c r="HKQ214"/>
      <c r="HKR214"/>
      <c r="HKS214"/>
      <c r="HKT214"/>
      <c r="HKU214"/>
      <c r="HKV214"/>
      <c r="HKW214"/>
      <c r="HKX214"/>
      <c r="HKY214"/>
      <c r="HKZ214"/>
      <c r="HLA214"/>
      <c r="HLB214"/>
      <c r="HLC214"/>
      <c r="HLD214"/>
      <c r="HLE214"/>
      <c r="HLF214"/>
      <c r="HLG214"/>
      <c r="HLH214"/>
      <c r="HLI214"/>
      <c r="HLJ214"/>
      <c r="HLK214"/>
      <c r="HLL214"/>
      <c r="HLM214"/>
      <c r="HLN214"/>
      <c r="HLO214"/>
      <c r="HLP214"/>
      <c r="HLQ214"/>
      <c r="HLR214"/>
      <c r="HLS214"/>
      <c r="HLT214"/>
      <c r="HLU214"/>
      <c r="HLV214"/>
      <c r="HLW214"/>
      <c r="HLX214"/>
      <c r="HLY214"/>
      <c r="HLZ214"/>
      <c r="HMA214"/>
      <c r="HMB214"/>
      <c r="HMC214"/>
      <c r="HMD214"/>
      <c r="HME214"/>
      <c r="HMF214"/>
      <c r="HMG214"/>
      <c r="HMH214"/>
      <c r="HMI214"/>
      <c r="HMJ214"/>
      <c r="HMK214"/>
      <c r="HML214"/>
      <c r="HMM214"/>
      <c r="HMN214"/>
      <c r="HMO214"/>
      <c r="HMP214"/>
      <c r="HMQ214"/>
      <c r="HMR214"/>
      <c r="HMS214"/>
      <c r="HMT214"/>
      <c r="HMU214"/>
      <c r="HMV214"/>
      <c r="HMW214"/>
      <c r="HMX214"/>
      <c r="HMY214"/>
      <c r="HMZ214"/>
      <c r="HNA214"/>
      <c r="HNB214"/>
      <c r="HNC214"/>
      <c r="HND214"/>
      <c r="HNE214"/>
      <c r="HNF214"/>
      <c r="HNG214"/>
      <c r="HNH214"/>
      <c r="HNI214"/>
      <c r="HNJ214"/>
      <c r="HNK214"/>
      <c r="HNL214"/>
      <c r="HNM214"/>
      <c r="HNN214"/>
      <c r="HNO214"/>
      <c r="HNP214"/>
      <c r="HNQ214"/>
      <c r="HNR214"/>
      <c r="HNS214"/>
      <c r="HNT214"/>
      <c r="HNU214"/>
      <c r="HNV214"/>
      <c r="HNW214"/>
      <c r="HNX214"/>
      <c r="HNY214"/>
      <c r="HNZ214"/>
      <c r="HOA214"/>
      <c r="HOB214"/>
      <c r="HOC214"/>
      <c r="HOD214"/>
      <c r="HOE214"/>
      <c r="HOF214"/>
      <c r="HOG214"/>
      <c r="HOH214"/>
      <c r="HOI214"/>
      <c r="HOJ214"/>
      <c r="HOK214"/>
      <c r="HOL214"/>
      <c r="HOM214"/>
      <c r="HON214"/>
      <c r="HOO214"/>
      <c r="HOP214"/>
      <c r="HOQ214"/>
      <c r="HOR214"/>
      <c r="HOS214"/>
      <c r="HOT214"/>
      <c r="HOU214"/>
      <c r="HOV214"/>
      <c r="HOW214"/>
      <c r="HOX214"/>
      <c r="HOY214"/>
      <c r="HOZ214"/>
      <c r="HPA214"/>
      <c r="HPB214"/>
      <c r="HPC214"/>
      <c r="HPD214"/>
      <c r="HPE214"/>
      <c r="HPF214"/>
      <c r="HPG214"/>
      <c r="HPH214"/>
      <c r="HPI214"/>
      <c r="HPJ214"/>
      <c r="HPK214"/>
      <c r="HPL214"/>
      <c r="HPM214"/>
      <c r="HPN214"/>
      <c r="HPO214"/>
      <c r="HPP214"/>
      <c r="HPQ214"/>
      <c r="HPR214"/>
      <c r="HPS214"/>
      <c r="HPT214"/>
      <c r="HPU214"/>
      <c r="HPV214"/>
      <c r="HPW214"/>
      <c r="HPX214"/>
      <c r="HPY214"/>
      <c r="HPZ214"/>
      <c r="HQA214"/>
      <c r="HQB214"/>
      <c r="HQC214"/>
      <c r="HQD214"/>
      <c r="HQE214"/>
      <c r="HQF214"/>
      <c r="HQG214"/>
      <c r="HQH214"/>
      <c r="HQI214"/>
      <c r="HQJ214"/>
      <c r="HQK214"/>
      <c r="HQL214"/>
      <c r="HQM214"/>
      <c r="HQN214"/>
      <c r="HQO214"/>
      <c r="HQP214"/>
      <c r="HQQ214"/>
      <c r="HQR214"/>
      <c r="HQS214"/>
      <c r="HQT214"/>
      <c r="HQU214"/>
      <c r="HQV214"/>
      <c r="HQW214"/>
      <c r="HQX214"/>
      <c r="HQY214"/>
      <c r="HQZ214"/>
      <c r="HRA214"/>
      <c r="HRB214"/>
      <c r="HRC214"/>
      <c r="HRD214"/>
      <c r="HRE214"/>
      <c r="HRF214"/>
      <c r="HRG214"/>
      <c r="HRH214"/>
      <c r="HRI214"/>
      <c r="HRJ214"/>
      <c r="HRK214"/>
      <c r="HRL214"/>
      <c r="HRM214"/>
      <c r="HRN214"/>
      <c r="HRO214"/>
      <c r="HRP214"/>
      <c r="HRQ214"/>
      <c r="HRR214"/>
      <c r="HRS214"/>
      <c r="HRT214"/>
      <c r="HRU214"/>
      <c r="HRV214"/>
      <c r="HRW214"/>
      <c r="HRX214"/>
      <c r="HRY214"/>
      <c r="HRZ214"/>
      <c r="HSA214"/>
      <c r="HSB214"/>
      <c r="HSC214"/>
      <c r="HSD214"/>
      <c r="HSE214"/>
      <c r="HSF214"/>
      <c r="HSG214"/>
      <c r="HSH214"/>
      <c r="HSI214"/>
      <c r="HSJ214"/>
      <c r="HSK214"/>
      <c r="HSL214"/>
      <c r="HSM214"/>
      <c r="HSN214"/>
      <c r="HSO214"/>
      <c r="HSP214"/>
      <c r="HSQ214"/>
      <c r="HSR214"/>
      <c r="HSS214"/>
      <c r="HST214"/>
      <c r="HSU214"/>
      <c r="HSV214"/>
      <c r="HSW214"/>
      <c r="HSX214"/>
      <c r="HSY214"/>
      <c r="HSZ214"/>
      <c r="HTA214"/>
      <c r="HTB214"/>
      <c r="HTC214"/>
      <c r="HTD214"/>
      <c r="HTE214"/>
      <c r="HTF214"/>
      <c r="HTG214"/>
      <c r="HTH214"/>
      <c r="HTI214"/>
      <c r="HTJ214"/>
      <c r="HTK214"/>
      <c r="HTL214"/>
      <c r="HTM214"/>
      <c r="HTN214"/>
      <c r="HTO214"/>
      <c r="HTP214"/>
      <c r="HTQ214"/>
      <c r="HTR214"/>
      <c r="HTS214"/>
      <c r="HTT214"/>
      <c r="HTU214"/>
      <c r="HTV214"/>
      <c r="HTW214"/>
      <c r="HTX214"/>
      <c r="HTY214"/>
      <c r="HTZ214"/>
      <c r="HUA214"/>
      <c r="HUB214"/>
      <c r="HUC214"/>
      <c r="HUD214"/>
      <c r="HUE214"/>
      <c r="HUF214"/>
      <c r="HUG214"/>
      <c r="HUH214"/>
      <c r="HUI214"/>
      <c r="HUJ214"/>
      <c r="HUK214"/>
      <c r="HUL214"/>
      <c r="HUM214"/>
      <c r="HUN214"/>
      <c r="HUO214"/>
      <c r="HUP214"/>
      <c r="HUQ214"/>
      <c r="HUR214"/>
      <c r="HUS214"/>
      <c r="HUT214"/>
      <c r="HUU214"/>
      <c r="HUV214"/>
      <c r="HUW214"/>
      <c r="HUX214"/>
      <c r="HUY214"/>
      <c r="HUZ214"/>
      <c r="HVA214"/>
      <c r="HVB214"/>
      <c r="HVC214"/>
      <c r="HVD214"/>
      <c r="HVE214"/>
      <c r="HVF214"/>
      <c r="HVG214"/>
      <c r="HVH214"/>
      <c r="HVI214"/>
      <c r="HVJ214"/>
      <c r="HVK214"/>
      <c r="HVL214"/>
      <c r="HVM214"/>
      <c r="HVN214"/>
      <c r="HVO214"/>
      <c r="HVP214"/>
      <c r="HVQ214"/>
      <c r="HVR214"/>
      <c r="HVS214"/>
      <c r="HVT214"/>
      <c r="HVU214"/>
      <c r="HVV214"/>
      <c r="HVW214"/>
      <c r="HVX214"/>
      <c r="HVY214"/>
      <c r="HVZ214"/>
      <c r="HWA214"/>
      <c r="HWB214"/>
      <c r="HWC214"/>
      <c r="HWD214"/>
      <c r="HWE214"/>
      <c r="HWF214"/>
      <c r="HWG214"/>
      <c r="HWH214"/>
      <c r="HWI214"/>
      <c r="HWJ214"/>
      <c r="HWK214"/>
      <c r="HWL214"/>
      <c r="HWM214"/>
      <c r="HWN214"/>
      <c r="HWO214"/>
      <c r="HWP214"/>
      <c r="HWQ214"/>
      <c r="HWR214"/>
      <c r="HWS214"/>
      <c r="HWT214"/>
      <c r="HWU214"/>
      <c r="HWV214"/>
      <c r="HWW214"/>
      <c r="HWX214"/>
      <c r="HWY214"/>
      <c r="HWZ214"/>
      <c r="HXA214"/>
      <c r="HXB214"/>
      <c r="HXC214"/>
      <c r="HXD214"/>
      <c r="HXE214"/>
      <c r="HXF214"/>
      <c r="HXG214"/>
      <c r="HXH214"/>
      <c r="HXI214"/>
      <c r="HXJ214"/>
      <c r="HXK214"/>
      <c r="HXL214"/>
      <c r="HXM214"/>
      <c r="HXN214"/>
      <c r="HXO214"/>
      <c r="HXP214"/>
      <c r="HXQ214"/>
      <c r="HXR214"/>
      <c r="HXS214"/>
      <c r="HXT214"/>
      <c r="HXU214"/>
      <c r="HXV214"/>
      <c r="HXW214"/>
      <c r="HXX214"/>
      <c r="HXY214"/>
      <c r="HXZ214"/>
      <c r="HYA214"/>
      <c r="HYB214"/>
      <c r="HYC214"/>
      <c r="HYD214"/>
      <c r="HYE214"/>
      <c r="HYF214"/>
      <c r="HYG214"/>
      <c r="HYH214"/>
      <c r="HYI214"/>
      <c r="HYJ214"/>
      <c r="HYK214"/>
      <c r="HYL214"/>
      <c r="HYM214"/>
      <c r="HYN214"/>
      <c r="HYO214"/>
      <c r="HYP214"/>
      <c r="HYQ214"/>
      <c r="HYR214"/>
      <c r="HYS214"/>
      <c r="HYT214"/>
      <c r="HYU214"/>
      <c r="HYV214"/>
      <c r="HYW214"/>
      <c r="HYX214"/>
      <c r="HYY214"/>
      <c r="HYZ214"/>
      <c r="HZA214"/>
      <c r="HZB214"/>
      <c r="HZC214"/>
      <c r="HZD214"/>
      <c r="HZE214"/>
      <c r="HZF214"/>
      <c r="HZG214"/>
      <c r="HZH214"/>
      <c r="HZI214"/>
      <c r="HZJ214"/>
      <c r="HZK214"/>
      <c r="HZL214"/>
      <c r="HZM214"/>
      <c r="HZN214"/>
      <c r="HZO214"/>
      <c r="HZP214"/>
      <c r="HZQ214"/>
      <c r="HZR214"/>
      <c r="HZS214"/>
      <c r="HZT214"/>
      <c r="HZU214"/>
      <c r="HZV214"/>
      <c r="HZW214"/>
      <c r="HZX214"/>
      <c r="HZY214"/>
      <c r="HZZ214"/>
      <c r="IAA214"/>
      <c r="IAB214"/>
      <c r="IAC214"/>
      <c r="IAD214"/>
      <c r="IAE214"/>
      <c r="IAF214"/>
      <c r="IAG214"/>
      <c r="IAH214"/>
      <c r="IAI214"/>
      <c r="IAJ214"/>
      <c r="IAK214"/>
      <c r="IAL214"/>
      <c r="IAM214"/>
      <c r="IAN214"/>
      <c r="IAO214"/>
      <c r="IAP214"/>
      <c r="IAQ214"/>
      <c r="IAR214"/>
      <c r="IAS214"/>
      <c r="IAT214"/>
      <c r="IAU214"/>
      <c r="IAV214"/>
      <c r="IAW214"/>
      <c r="IAX214"/>
      <c r="IAY214"/>
      <c r="IAZ214"/>
      <c r="IBA214"/>
      <c r="IBB214"/>
      <c r="IBC214"/>
      <c r="IBD214"/>
      <c r="IBE214"/>
      <c r="IBF214"/>
      <c r="IBG214"/>
      <c r="IBH214"/>
      <c r="IBI214"/>
      <c r="IBJ214"/>
      <c r="IBK214"/>
      <c r="IBL214"/>
      <c r="IBM214"/>
      <c r="IBN214"/>
      <c r="IBO214"/>
      <c r="IBP214"/>
      <c r="IBQ214"/>
      <c r="IBR214"/>
      <c r="IBS214"/>
      <c r="IBT214"/>
      <c r="IBU214"/>
      <c r="IBV214"/>
      <c r="IBW214"/>
      <c r="IBX214"/>
      <c r="IBY214"/>
      <c r="IBZ214"/>
      <c r="ICA214"/>
      <c r="ICB214"/>
      <c r="ICC214"/>
      <c r="ICD214"/>
      <c r="ICE214"/>
      <c r="ICF214"/>
      <c r="ICG214"/>
      <c r="ICH214"/>
      <c r="ICI214"/>
      <c r="ICJ214"/>
      <c r="ICK214"/>
      <c r="ICL214"/>
      <c r="ICM214"/>
      <c r="ICN214"/>
      <c r="ICO214"/>
      <c r="ICP214"/>
      <c r="ICQ214"/>
      <c r="ICR214"/>
      <c r="ICS214"/>
      <c r="ICT214"/>
      <c r="ICU214"/>
      <c r="ICV214"/>
      <c r="ICW214"/>
      <c r="ICX214"/>
      <c r="ICY214"/>
      <c r="ICZ214"/>
      <c r="IDA214"/>
      <c r="IDB214"/>
      <c r="IDC214"/>
      <c r="IDD214"/>
      <c r="IDE214"/>
      <c r="IDF214"/>
      <c r="IDG214"/>
      <c r="IDH214"/>
      <c r="IDI214"/>
      <c r="IDJ214"/>
      <c r="IDK214"/>
      <c r="IDL214"/>
      <c r="IDM214"/>
      <c r="IDN214"/>
      <c r="IDO214"/>
      <c r="IDP214"/>
      <c r="IDQ214"/>
      <c r="IDR214"/>
      <c r="IDS214"/>
      <c r="IDT214"/>
      <c r="IDU214"/>
      <c r="IDV214"/>
      <c r="IDW214"/>
      <c r="IDX214"/>
      <c r="IDY214"/>
      <c r="IDZ214"/>
      <c r="IEA214"/>
      <c r="IEB214"/>
      <c r="IEC214"/>
      <c r="IED214"/>
      <c r="IEE214"/>
      <c r="IEF214"/>
      <c r="IEG214"/>
      <c r="IEH214"/>
      <c r="IEI214"/>
      <c r="IEJ214"/>
      <c r="IEK214"/>
      <c r="IEL214"/>
      <c r="IEM214"/>
      <c r="IEN214"/>
      <c r="IEO214"/>
      <c r="IEP214"/>
      <c r="IEQ214"/>
      <c r="IER214"/>
      <c r="IES214"/>
      <c r="IET214"/>
      <c r="IEU214"/>
      <c r="IEV214"/>
      <c r="IEW214"/>
      <c r="IEX214"/>
      <c r="IEY214"/>
      <c r="IEZ214"/>
      <c r="IFA214"/>
      <c r="IFB214"/>
      <c r="IFC214"/>
      <c r="IFD214"/>
      <c r="IFE214"/>
      <c r="IFF214"/>
      <c r="IFG214"/>
      <c r="IFH214"/>
      <c r="IFI214"/>
      <c r="IFJ214"/>
      <c r="IFK214"/>
      <c r="IFL214"/>
      <c r="IFM214"/>
      <c r="IFN214"/>
      <c r="IFO214"/>
      <c r="IFP214"/>
      <c r="IFQ214"/>
      <c r="IFR214"/>
      <c r="IFS214"/>
      <c r="IFT214"/>
      <c r="IFU214"/>
      <c r="IFV214"/>
      <c r="IFW214"/>
      <c r="IFX214"/>
      <c r="IFY214"/>
      <c r="IFZ214"/>
      <c r="IGA214"/>
      <c r="IGB214"/>
      <c r="IGC214"/>
      <c r="IGD214"/>
      <c r="IGE214"/>
      <c r="IGF214"/>
      <c r="IGG214"/>
      <c r="IGH214"/>
      <c r="IGI214"/>
      <c r="IGJ214"/>
      <c r="IGK214"/>
      <c r="IGL214"/>
      <c r="IGM214"/>
      <c r="IGN214"/>
      <c r="IGO214"/>
      <c r="IGP214"/>
      <c r="IGQ214"/>
      <c r="IGR214"/>
      <c r="IGS214"/>
      <c r="IGT214"/>
      <c r="IGU214"/>
      <c r="IGV214"/>
      <c r="IGW214"/>
      <c r="IGX214"/>
      <c r="IGY214"/>
      <c r="IGZ214"/>
      <c r="IHA214"/>
      <c r="IHB214"/>
      <c r="IHC214"/>
      <c r="IHD214"/>
      <c r="IHE214"/>
      <c r="IHF214"/>
      <c r="IHG214"/>
      <c r="IHH214"/>
      <c r="IHI214"/>
      <c r="IHJ214"/>
      <c r="IHK214"/>
      <c r="IHL214"/>
      <c r="IHM214"/>
      <c r="IHN214"/>
      <c r="IHO214"/>
      <c r="IHP214"/>
      <c r="IHQ214"/>
      <c r="IHR214"/>
      <c r="IHS214"/>
      <c r="IHT214"/>
      <c r="IHU214"/>
      <c r="IHV214"/>
      <c r="IHW214"/>
      <c r="IHX214"/>
      <c r="IHY214"/>
      <c r="IHZ214"/>
      <c r="IIA214"/>
      <c r="IIB214"/>
      <c r="IIC214"/>
      <c r="IID214"/>
      <c r="IIE214"/>
      <c r="IIF214"/>
      <c r="IIG214"/>
      <c r="IIH214"/>
      <c r="III214"/>
      <c r="IIJ214"/>
      <c r="IIK214"/>
      <c r="IIL214"/>
      <c r="IIM214"/>
      <c r="IIN214"/>
      <c r="IIO214"/>
      <c r="IIP214"/>
      <c r="IIQ214"/>
      <c r="IIR214"/>
      <c r="IIS214"/>
      <c r="IIT214"/>
      <c r="IIU214"/>
      <c r="IIV214"/>
      <c r="IIW214"/>
      <c r="IIX214"/>
      <c r="IIY214"/>
      <c r="IIZ214"/>
      <c r="IJA214"/>
      <c r="IJB214"/>
      <c r="IJC214"/>
      <c r="IJD214"/>
      <c r="IJE214"/>
      <c r="IJF214"/>
      <c r="IJG214"/>
      <c r="IJH214"/>
      <c r="IJI214"/>
      <c r="IJJ214"/>
      <c r="IJK214"/>
      <c r="IJL214"/>
      <c r="IJM214"/>
      <c r="IJN214"/>
      <c r="IJO214"/>
      <c r="IJP214"/>
      <c r="IJQ214"/>
      <c r="IJR214"/>
      <c r="IJS214"/>
      <c r="IJT214"/>
      <c r="IJU214"/>
      <c r="IJV214"/>
      <c r="IJW214"/>
      <c r="IJX214"/>
      <c r="IJY214"/>
      <c r="IJZ214"/>
      <c r="IKA214"/>
      <c r="IKB214"/>
      <c r="IKC214"/>
      <c r="IKD214"/>
      <c r="IKE214"/>
      <c r="IKF214"/>
      <c r="IKG214"/>
      <c r="IKH214"/>
      <c r="IKI214"/>
      <c r="IKJ214"/>
      <c r="IKK214"/>
      <c r="IKL214"/>
      <c r="IKM214"/>
      <c r="IKN214"/>
      <c r="IKO214"/>
      <c r="IKP214"/>
      <c r="IKQ214"/>
      <c r="IKR214"/>
      <c r="IKS214"/>
      <c r="IKT214"/>
      <c r="IKU214"/>
      <c r="IKV214"/>
      <c r="IKW214"/>
      <c r="IKX214"/>
      <c r="IKY214"/>
      <c r="IKZ214"/>
      <c r="ILA214"/>
      <c r="ILB214"/>
      <c r="ILC214"/>
      <c r="ILD214"/>
      <c r="ILE214"/>
      <c r="ILF214"/>
      <c r="ILG214"/>
      <c r="ILH214"/>
      <c r="ILI214"/>
      <c r="ILJ214"/>
      <c r="ILK214"/>
      <c r="ILL214"/>
      <c r="ILM214"/>
      <c r="ILN214"/>
      <c r="ILO214"/>
      <c r="ILP214"/>
      <c r="ILQ214"/>
      <c r="ILR214"/>
      <c r="ILS214"/>
      <c r="ILT214"/>
      <c r="ILU214"/>
      <c r="ILV214"/>
      <c r="ILW214"/>
      <c r="ILX214"/>
      <c r="ILY214"/>
      <c r="ILZ214"/>
      <c r="IMA214"/>
      <c r="IMB214"/>
      <c r="IMC214"/>
      <c r="IMD214"/>
      <c r="IME214"/>
      <c r="IMF214"/>
      <c r="IMG214"/>
      <c r="IMH214"/>
      <c r="IMI214"/>
      <c r="IMJ214"/>
      <c r="IMK214"/>
      <c r="IML214"/>
      <c r="IMM214"/>
      <c r="IMN214"/>
      <c r="IMO214"/>
      <c r="IMP214"/>
      <c r="IMQ214"/>
      <c r="IMR214"/>
      <c r="IMS214"/>
      <c r="IMT214"/>
      <c r="IMU214"/>
      <c r="IMV214"/>
      <c r="IMW214"/>
      <c r="IMX214"/>
      <c r="IMY214"/>
      <c r="IMZ214"/>
      <c r="INA214"/>
      <c r="INB214"/>
      <c r="INC214"/>
      <c r="IND214"/>
      <c r="INE214"/>
      <c r="INF214"/>
      <c r="ING214"/>
      <c r="INH214"/>
      <c r="INI214"/>
      <c r="INJ214"/>
      <c r="INK214"/>
      <c r="INL214"/>
      <c r="INM214"/>
      <c r="INN214"/>
      <c r="INO214"/>
      <c r="INP214"/>
      <c r="INQ214"/>
      <c r="INR214"/>
      <c r="INS214"/>
      <c r="INT214"/>
      <c r="INU214"/>
      <c r="INV214"/>
      <c r="INW214"/>
      <c r="INX214"/>
      <c r="INY214"/>
      <c r="INZ214"/>
      <c r="IOA214"/>
      <c r="IOB214"/>
      <c r="IOC214"/>
      <c r="IOD214"/>
      <c r="IOE214"/>
      <c r="IOF214"/>
      <c r="IOG214"/>
      <c r="IOH214"/>
      <c r="IOI214"/>
      <c r="IOJ214"/>
      <c r="IOK214"/>
      <c r="IOL214"/>
      <c r="IOM214"/>
      <c r="ION214"/>
      <c r="IOO214"/>
      <c r="IOP214"/>
      <c r="IOQ214"/>
      <c r="IOR214"/>
      <c r="IOS214"/>
      <c r="IOT214"/>
      <c r="IOU214"/>
      <c r="IOV214"/>
      <c r="IOW214"/>
      <c r="IOX214"/>
      <c r="IOY214"/>
      <c r="IOZ214"/>
      <c r="IPA214"/>
      <c r="IPB214"/>
      <c r="IPC214"/>
      <c r="IPD214"/>
      <c r="IPE214"/>
      <c r="IPF214"/>
      <c r="IPG214"/>
      <c r="IPH214"/>
      <c r="IPI214"/>
      <c r="IPJ214"/>
      <c r="IPK214"/>
      <c r="IPL214"/>
      <c r="IPM214"/>
      <c r="IPN214"/>
      <c r="IPO214"/>
      <c r="IPP214"/>
      <c r="IPQ214"/>
      <c r="IPR214"/>
      <c r="IPS214"/>
      <c r="IPT214"/>
      <c r="IPU214"/>
      <c r="IPV214"/>
      <c r="IPW214"/>
      <c r="IPX214"/>
      <c r="IPY214"/>
      <c r="IPZ214"/>
      <c r="IQA214"/>
      <c r="IQB214"/>
      <c r="IQC214"/>
      <c r="IQD214"/>
      <c r="IQE214"/>
      <c r="IQF214"/>
      <c r="IQG214"/>
      <c r="IQH214"/>
      <c r="IQI214"/>
      <c r="IQJ214"/>
      <c r="IQK214"/>
      <c r="IQL214"/>
      <c r="IQM214"/>
      <c r="IQN214"/>
      <c r="IQO214"/>
      <c r="IQP214"/>
      <c r="IQQ214"/>
      <c r="IQR214"/>
      <c r="IQS214"/>
      <c r="IQT214"/>
      <c r="IQU214"/>
      <c r="IQV214"/>
      <c r="IQW214"/>
      <c r="IQX214"/>
      <c r="IQY214"/>
      <c r="IQZ214"/>
      <c r="IRA214"/>
      <c r="IRB214"/>
      <c r="IRC214"/>
      <c r="IRD214"/>
      <c r="IRE214"/>
      <c r="IRF214"/>
      <c r="IRG214"/>
      <c r="IRH214"/>
      <c r="IRI214"/>
      <c r="IRJ214"/>
      <c r="IRK214"/>
      <c r="IRL214"/>
      <c r="IRM214"/>
      <c r="IRN214"/>
      <c r="IRO214"/>
      <c r="IRP214"/>
      <c r="IRQ214"/>
      <c r="IRR214"/>
      <c r="IRS214"/>
      <c r="IRT214"/>
      <c r="IRU214"/>
      <c r="IRV214"/>
      <c r="IRW214"/>
      <c r="IRX214"/>
      <c r="IRY214"/>
      <c r="IRZ214"/>
      <c r="ISA214"/>
      <c r="ISB214"/>
      <c r="ISC214"/>
      <c r="ISD214"/>
      <c r="ISE214"/>
      <c r="ISF214"/>
      <c r="ISG214"/>
      <c r="ISH214"/>
      <c r="ISI214"/>
      <c r="ISJ214"/>
      <c r="ISK214"/>
      <c r="ISL214"/>
      <c r="ISM214"/>
      <c r="ISN214"/>
      <c r="ISO214"/>
      <c r="ISP214"/>
      <c r="ISQ214"/>
      <c r="ISR214"/>
      <c r="ISS214"/>
      <c r="IST214"/>
      <c r="ISU214"/>
      <c r="ISV214"/>
      <c r="ISW214"/>
      <c r="ISX214"/>
      <c r="ISY214"/>
      <c r="ISZ214"/>
      <c r="ITA214"/>
      <c r="ITB214"/>
      <c r="ITC214"/>
      <c r="ITD214"/>
      <c r="ITE214"/>
      <c r="ITF214"/>
      <c r="ITG214"/>
      <c r="ITH214"/>
      <c r="ITI214"/>
      <c r="ITJ214"/>
      <c r="ITK214"/>
      <c r="ITL214"/>
      <c r="ITM214"/>
      <c r="ITN214"/>
      <c r="ITO214"/>
      <c r="ITP214"/>
      <c r="ITQ214"/>
      <c r="ITR214"/>
      <c r="ITS214"/>
      <c r="ITT214"/>
      <c r="ITU214"/>
      <c r="ITV214"/>
      <c r="ITW214"/>
      <c r="ITX214"/>
      <c r="ITY214"/>
      <c r="ITZ214"/>
      <c r="IUA214"/>
      <c r="IUB214"/>
      <c r="IUC214"/>
      <c r="IUD214"/>
      <c r="IUE214"/>
      <c r="IUF214"/>
      <c r="IUG214"/>
      <c r="IUH214"/>
      <c r="IUI214"/>
      <c r="IUJ214"/>
      <c r="IUK214"/>
      <c r="IUL214"/>
      <c r="IUM214"/>
      <c r="IUN214"/>
      <c r="IUO214"/>
      <c r="IUP214"/>
      <c r="IUQ214"/>
      <c r="IUR214"/>
      <c r="IUS214"/>
      <c r="IUT214"/>
      <c r="IUU214"/>
      <c r="IUV214"/>
      <c r="IUW214"/>
      <c r="IUX214"/>
      <c r="IUY214"/>
      <c r="IUZ214"/>
      <c r="IVA214"/>
      <c r="IVB214"/>
      <c r="IVC214"/>
      <c r="IVD214"/>
      <c r="IVE214"/>
      <c r="IVF214"/>
      <c r="IVG214"/>
      <c r="IVH214"/>
      <c r="IVI214"/>
      <c r="IVJ214"/>
      <c r="IVK214"/>
      <c r="IVL214"/>
      <c r="IVM214"/>
      <c r="IVN214"/>
      <c r="IVO214"/>
      <c r="IVP214"/>
      <c r="IVQ214"/>
      <c r="IVR214"/>
      <c r="IVS214"/>
      <c r="IVT214"/>
      <c r="IVU214"/>
      <c r="IVV214"/>
      <c r="IVW214"/>
      <c r="IVX214"/>
      <c r="IVY214"/>
      <c r="IVZ214"/>
      <c r="IWA214"/>
      <c r="IWB214"/>
      <c r="IWC214"/>
      <c r="IWD214"/>
      <c r="IWE214"/>
      <c r="IWF214"/>
      <c r="IWG214"/>
      <c r="IWH214"/>
      <c r="IWI214"/>
      <c r="IWJ214"/>
      <c r="IWK214"/>
      <c r="IWL214"/>
      <c r="IWM214"/>
      <c r="IWN214"/>
      <c r="IWO214"/>
      <c r="IWP214"/>
      <c r="IWQ214"/>
      <c r="IWR214"/>
      <c r="IWS214"/>
      <c r="IWT214"/>
      <c r="IWU214"/>
      <c r="IWV214"/>
      <c r="IWW214"/>
      <c r="IWX214"/>
      <c r="IWY214"/>
      <c r="IWZ214"/>
      <c r="IXA214"/>
      <c r="IXB214"/>
      <c r="IXC214"/>
      <c r="IXD214"/>
      <c r="IXE214"/>
      <c r="IXF214"/>
      <c r="IXG214"/>
      <c r="IXH214"/>
      <c r="IXI214"/>
      <c r="IXJ214"/>
      <c r="IXK214"/>
      <c r="IXL214"/>
      <c r="IXM214"/>
      <c r="IXN214"/>
      <c r="IXO214"/>
      <c r="IXP214"/>
      <c r="IXQ214"/>
      <c r="IXR214"/>
      <c r="IXS214"/>
      <c r="IXT214"/>
      <c r="IXU214"/>
      <c r="IXV214"/>
      <c r="IXW214"/>
      <c r="IXX214"/>
      <c r="IXY214"/>
      <c r="IXZ214"/>
      <c r="IYA214"/>
      <c r="IYB214"/>
      <c r="IYC214"/>
      <c r="IYD214"/>
      <c r="IYE214"/>
      <c r="IYF214"/>
      <c r="IYG214"/>
      <c r="IYH214"/>
      <c r="IYI214"/>
      <c r="IYJ214"/>
      <c r="IYK214"/>
      <c r="IYL214"/>
      <c r="IYM214"/>
      <c r="IYN214"/>
      <c r="IYO214"/>
      <c r="IYP214"/>
      <c r="IYQ214"/>
      <c r="IYR214"/>
      <c r="IYS214"/>
      <c r="IYT214"/>
      <c r="IYU214"/>
      <c r="IYV214"/>
      <c r="IYW214"/>
      <c r="IYX214"/>
      <c r="IYY214"/>
      <c r="IYZ214"/>
      <c r="IZA214"/>
      <c r="IZB214"/>
      <c r="IZC214"/>
      <c r="IZD214"/>
      <c r="IZE214"/>
      <c r="IZF214"/>
      <c r="IZG214"/>
      <c r="IZH214"/>
      <c r="IZI214"/>
      <c r="IZJ214"/>
      <c r="IZK214"/>
      <c r="IZL214"/>
      <c r="IZM214"/>
      <c r="IZN214"/>
      <c r="IZO214"/>
      <c r="IZP214"/>
      <c r="IZQ214"/>
      <c r="IZR214"/>
      <c r="IZS214"/>
      <c r="IZT214"/>
      <c r="IZU214"/>
      <c r="IZV214"/>
      <c r="IZW214"/>
      <c r="IZX214"/>
      <c r="IZY214"/>
      <c r="IZZ214"/>
      <c r="JAA214"/>
      <c r="JAB214"/>
      <c r="JAC214"/>
      <c r="JAD214"/>
      <c r="JAE214"/>
      <c r="JAF214"/>
      <c r="JAG214"/>
      <c r="JAH214"/>
      <c r="JAI214"/>
      <c r="JAJ214"/>
      <c r="JAK214"/>
      <c r="JAL214"/>
      <c r="JAM214"/>
      <c r="JAN214"/>
      <c r="JAO214"/>
      <c r="JAP214"/>
      <c r="JAQ214"/>
      <c r="JAR214"/>
      <c r="JAS214"/>
      <c r="JAT214"/>
      <c r="JAU214"/>
      <c r="JAV214"/>
      <c r="JAW214"/>
      <c r="JAX214"/>
      <c r="JAY214"/>
      <c r="JAZ214"/>
      <c r="JBA214"/>
      <c r="JBB214"/>
      <c r="JBC214"/>
      <c r="JBD214"/>
      <c r="JBE214"/>
      <c r="JBF214"/>
      <c r="JBG214"/>
      <c r="JBH214"/>
      <c r="JBI214"/>
      <c r="JBJ214"/>
      <c r="JBK214"/>
      <c r="JBL214"/>
      <c r="JBM214"/>
      <c r="JBN214"/>
      <c r="JBO214"/>
      <c r="JBP214"/>
      <c r="JBQ214"/>
      <c r="JBR214"/>
      <c r="JBS214"/>
      <c r="JBT214"/>
      <c r="JBU214"/>
      <c r="JBV214"/>
      <c r="JBW214"/>
      <c r="JBX214"/>
      <c r="JBY214"/>
      <c r="JBZ214"/>
      <c r="JCA214"/>
      <c r="JCB214"/>
      <c r="JCC214"/>
      <c r="JCD214"/>
      <c r="JCE214"/>
      <c r="JCF214"/>
      <c r="JCG214"/>
      <c r="JCH214"/>
      <c r="JCI214"/>
      <c r="JCJ214"/>
      <c r="JCK214"/>
      <c r="JCL214"/>
      <c r="JCM214"/>
      <c r="JCN214"/>
      <c r="JCO214"/>
      <c r="JCP214"/>
      <c r="JCQ214"/>
      <c r="JCR214"/>
      <c r="JCS214"/>
      <c r="JCT214"/>
      <c r="JCU214"/>
      <c r="JCV214"/>
      <c r="JCW214"/>
      <c r="JCX214"/>
      <c r="JCY214"/>
      <c r="JCZ214"/>
      <c r="JDA214"/>
      <c r="JDB214"/>
      <c r="JDC214"/>
      <c r="JDD214"/>
      <c r="JDE214"/>
      <c r="JDF214"/>
      <c r="JDG214"/>
      <c r="JDH214"/>
      <c r="JDI214"/>
      <c r="JDJ214"/>
      <c r="JDK214"/>
      <c r="JDL214"/>
      <c r="JDM214"/>
      <c r="JDN214"/>
      <c r="JDO214"/>
      <c r="JDP214"/>
      <c r="JDQ214"/>
      <c r="JDR214"/>
      <c r="JDS214"/>
      <c r="JDT214"/>
      <c r="JDU214"/>
      <c r="JDV214"/>
      <c r="JDW214"/>
      <c r="JDX214"/>
      <c r="JDY214"/>
      <c r="JDZ214"/>
      <c r="JEA214"/>
      <c r="JEB214"/>
      <c r="JEC214"/>
      <c r="JED214"/>
      <c r="JEE214"/>
      <c r="JEF214"/>
      <c r="JEG214"/>
      <c r="JEH214"/>
      <c r="JEI214"/>
      <c r="JEJ214"/>
      <c r="JEK214"/>
      <c r="JEL214"/>
      <c r="JEM214"/>
      <c r="JEN214"/>
      <c r="JEO214"/>
      <c r="JEP214"/>
      <c r="JEQ214"/>
      <c r="JER214"/>
      <c r="JES214"/>
      <c r="JET214"/>
      <c r="JEU214"/>
      <c r="JEV214"/>
      <c r="JEW214"/>
      <c r="JEX214"/>
      <c r="JEY214"/>
      <c r="JEZ214"/>
      <c r="JFA214"/>
      <c r="JFB214"/>
      <c r="JFC214"/>
      <c r="JFD214"/>
      <c r="JFE214"/>
      <c r="JFF214"/>
      <c r="JFG214"/>
      <c r="JFH214"/>
      <c r="JFI214"/>
      <c r="JFJ214"/>
      <c r="JFK214"/>
      <c r="JFL214"/>
      <c r="JFM214"/>
      <c r="JFN214"/>
      <c r="JFO214"/>
      <c r="JFP214"/>
      <c r="JFQ214"/>
      <c r="JFR214"/>
      <c r="JFS214"/>
      <c r="JFT214"/>
      <c r="JFU214"/>
      <c r="JFV214"/>
      <c r="JFW214"/>
      <c r="JFX214"/>
      <c r="JFY214"/>
      <c r="JFZ214"/>
      <c r="JGA214"/>
      <c r="JGB214"/>
      <c r="JGC214"/>
      <c r="JGD214"/>
      <c r="JGE214"/>
      <c r="JGF214"/>
      <c r="JGG214"/>
      <c r="JGH214"/>
      <c r="JGI214"/>
      <c r="JGJ214"/>
      <c r="JGK214"/>
      <c r="JGL214"/>
      <c r="JGM214"/>
      <c r="JGN214"/>
      <c r="JGO214"/>
      <c r="JGP214"/>
      <c r="JGQ214"/>
      <c r="JGR214"/>
      <c r="JGS214"/>
      <c r="JGT214"/>
      <c r="JGU214"/>
      <c r="JGV214"/>
      <c r="JGW214"/>
      <c r="JGX214"/>
      <c r="JGY214"/>
      <c r="JGZ214"/>
      <c r="JHA214"/>
      <c r="JHB214"/>
      <c r="JHC214"/>
      <c r="JHD214"/>
      <c r="JHE214"/>
      <c r="JHF214"/>
      <c r="JHG214"/>
      <c r="JHH214"/>
      <c r="JHI214"/>
      <c r="JHJ214"/>
      <c r="JHK214"/>
      <c r="JHL214"/>
      <c r="JHM214"/>
      <c r="JHN214"/>
      <c r="JHO214"/>
      <c r="JHP214"/>
      <c r="JHQ214"/>
      <c r="JHR214"/>
      <c r="JHS214"/>
      <c r="JHT214"/>
      <c r="JHU214"/>
      <c r="JHV214"/>
      <c r="JHW214"/>
      <c r="JHX214"/>
      <c r="JHY214"/>
      <c r="JHZ214"/>
      <c r="JIA214"/>
      <c r="JIB214"/>
      <c r="JIC214"/>
      <c r="JID214"/>
      <c r="JIE214"/>
      <c r="JIF214"/>
      <c r="JIG214"/>
      <c r="JIH214"/>
      <c r="JII214"/>
      <c r="JIJ214"/>
      <c r="JIK214"/>
      <c r="JIL214"/>
      <c r="JIM214"/>
      <c r="JIN214"/>
      <c r="JIO214"/>
      <c r="JIP214"/>
      <c r="JIQ214"/>
      <c r="JIR214"/>
      <c r="JIS214"/>
      <c r="JIT214"/>
      <c r="JIU214"/>
      <c r="JIV214"/>
      <c r="JIW214"/>
      <c r="JIX214"/>
      <c r="JIY214"/>
      <c r="JIZ214"/>
      <c r="JJA214"/>
      <c r="JJB214"/>
      <c r="JJC214"/>
      <c r="JJD214"/>
      <c r="JJE214"/>
      <c r="JJF214"/>
      <c r="JJG214"/>
      <c r="JJH214"/>
      <c r="JJI214"/>
      <c r="JJJ214"/>
      <c r="JJK214"/>
      <c r="JJL214"/>
      <c r="JJM214"/>
      <c r="JJN214"/>
      <c r="JJO214"/>
      <c r="JJP214"/>
      <c r="JJQ214"/>
      <c r="JJR214"/>
      <c r="JJS214"/>
      <c r="JJT214"/>
      <c r="JJU214"/>
      <c r="JJV214"/>
      <c r="JJW214"/>
      <c r="JJX214"/>
      <c r="JJY214"/>
      <c r="JJZ214"/>
      <c r="JKA214"/>
      <c r="JKB214"/>
      <c r="JKC214"/>
      <c r="JKD214"/>
      <c r="JKE214"/>
      <c r="JKF214"/>
      <c r="JKG214"/>
      <c r="JKH214"/>
      <c r="JKI214"/>
      <c r="JKJ214"/>
      <c r="JKK214"/>
      <c r="JKL214"/>
      <c r="JKM214"/>
      <c r="JKN214"/>
      <c r="JKO214"/>
      <c r="JKP214"/>
      <c r="JKQ214"/>
      <c r="JKR214"/>
      <c r="JKS214"/>
      <c r="JKT214"/>
      <c r="JKU214"/>
      <c r="JKV214"/>
      <c r="JKW214"/>
      <c r="JKX214"/>
      <c r="JKY214"/>
      <c r="JKZ214"/>
      <c r="JLA214"/>
      <c r="JLB214"/>
      <c r="JLC214"/>
      <c r="JLD214"/>
      <c r="JLE214"/>
      <c r="JLF214"/>
      <c r="JLG214"/>
      <c r="JLH214"/>
      <c r="JLI214"/>
      <c r="JLJ214"/>
      <c r="JLK214"/>
      <c r="JLL214"/>
      <c r="JLM214"/>
      <c r="JLN214"/>
      <c r="JLO214"/>
      <c r="JLP214"/>
      <c r="JLQ214"/>
      <c r="JLR214"/>
      <c r="JLS214"/>
      <c r="JLT214"/>
      <c r="JLU214"/>
      <c r="JLV214"/>
      <c r="JLW214"/>
      <c r="JLX214"/>
      <c r="JLY214"/>
      <c r="JLZ214"/>
      <c r="JMA214"/>
      <c r="JMB214"/>
      <c r="JMC214"/>
      <c r="JMD214"/>
      <c r="JME214"/>
      <c r="JMF214"/>
      <c r="JMG214"/>
      <c r="JMH214"/>
      <c r="JMI214"/>
      <c r="JMJ214"/>
      <c r="JMK214"/>
      <c r="JML214"/>
      <c r="JMM214"/>
      <c r="JMN214"/>
      <c r="JMO214"/>
      <c r="JMP214"/>
      <c r="JMQ214"/>
      <c r="JMR214"/>
      <c r="JMS214"/>
      <c r="JMT214"/>
      <c r="JMU214"/>
      <c r="JMV214"/>
      <c r="JMW214"/>
      <c r="JMX214"/>
      <c r="JMY214"/>
      <c r="JMZ214"/>
      <c r="JNA214"/>
      <c r="JNB214"/>
      <c r="JNC214"/>
      <c r="JND214"/>
      <c r="JNE214"/>
      <c r="JNF214"/>
      <c r="JNG214"/>
      <c r="JNH214"/>
      <c r="JNI214"/>
      <c r="JNJ214"/>
      <c r="JNK214"/>
      <c r="JNL214"/>
      <c r="JNM214"/>
      <c r="JNN214"/>
      <c r="JNO214"/>
      <c r="JNP214"/>
      <c r="JNQ214"/>
      <c r="JNR214"/>
      <c r="JNS214"/>
      <c r="JNT214"/>
      <c r="JNU214"/>
      <c r="JNV214"/>
      <c r="JNW214"/>
      <c r="JNX214"/>
      <c r="JNY214"/>
      <c r="JNZ214"/>
      <c r="JOA214"/>
      <c r="JOB214"/>
      <c r="JOC214"/>
      <c r="JOD214"/>
      <c r="JOE214"/>
      <c r="JOF214"/>
      <c r="JOG214"/>
      <c r="JOH214"/>
      <c r="JOI214"/>
      <c r="JOJ214"/>
      <c r="JOK214"/>
      <c r="JOL214"/>
      <c r="JOM214"/>
      <c r="JON214"/>
      <c r="JOO214"/>
      <c r="JOP214"/>
      <c r="JOQ214"/>
      <c r="JOR214"/>
      <c r="JOS214"/>
      <c r="JOT214"/>
      <c r="JOU214"/>
      <c r="JOV214"/>
      <c r="JOW214"/>
      <c r="JOX214"/>
      <c r="JOY214"/>
      <c r="JOZ214"/>
      <c r="JPA214"/>
      <c r="JPB214"/>
      <c r="JPC214"/>
      <c r="JPD214"/>
      <c r="JPE214"/>
      <c r="JPF214"/>
      <c r="JPG214"/>
      <c r="JPH214"/>
      <c r="JPI214"/>
      <c r="JPJ214"/>
      <c r="JPK214"/>
      <c r="JPL214"/>
      <c r="JPM214"/>
      <c r="JPN214"/>
      <c r="JPO214"/>
      <c r="JPP214"/>
      <c r="JPQ214"/>
      <c r="JPR214"/>
      <c r="JPS214"/>
      <c r="JPT214"/>
      <c r="JPU214"/>
      <c r="JPV214"/>
      <c r="JPW214"/>
      <c r="JPX214"/>
      <c r="JPY214"/>
      <c r="JPZ214"/>
      <c r="JQA214"/>
      <c r="JQB214"/>
      <c r="JQC214"/>
      <c r="JQD214"/>
      <c r="JQE214"/>
      <c r="JQF214"/>
      <c r="JQG214"/>
      <c r="JQH214"/>
      <c r="JQI214"/>
      <c r="JQJ214"/>
      <c r="JQK214"/>
      <c r="JQL214"/>
      <c r="JQM214"/>
      <c r="JQN214"/>
      <c r="JQO214"/>
      <c r="JQP214"/>
      <c r="JQQ214"/>
      <c r="JQR214"/>
      <c r="JQS214"/>
      <c r="JQT214"/>
      <c r="JQU214"/>
      <c r="JQV214"/>
      <c r="JQW214"/>
      <c r="JQX214"/>
      <c r="JQY214"/>
      <c r="JQZ214"/>
      <c r="JRA214"/>
      <c r="JRB214"/>
      <c r="JRC214"/>
      <c r="JRD214"/>
      <c r="JRE214"/>
      <c r="JRF214"/>
      <c r="JRG214"/>
      <c r="JRH214"/>
      <c r="JRI214"/>
      <c r="JRJ214"/>
      <c r="JRK214"/>
      <c r="JRL214"/>
      <c r="JRM214"/>
      <c r="JRN214"/>
      <c r="JRO214"/>
      <c r="JRP214"/>
      <c r="JRQ214"/>
      <c r="JRR214"/>
      <c r="JRS214"/>
      <c r="JRT214"/>
      <c r="JRU214"/>
      <c r="JRV214"/>
      <c r="JRW214"/>
      <c r="JRX214"/>
      <c r="JRY214"/>
      <c r="JRZ214"/>
      <c r="JSA214"/>
      <c r="JSB214"/>
      <c r="JSC214"/>
      <c r="JSD214"/>
      <c r="JSE214"/>
      <c r="JSF214"/>
      <c r="JSG214"/>
      <c r="JSH214"/>
      <c r="JSI214"/>
      <c r="JSJ214"/>
      <c r="JSK214"/>
      <c r="JSL214"/>
      <c r="JSM214"/>
      <c r="JSN214"/>
      <c r="JSO214"/>
      <c r="JSP214"/>
      <c r="JSQ214"/>
      <c r="JSR214"/>
      <c r="JSS214"/>
      <c r="JST214"/>
      <c r="JSU214"/>
      <c r="JSV214"/>
      <c r="JSW214"/>
      <c r="JSX214"/>
      <c r="JSY214"/>
      <c r="JSZ214"/>
      <c r="JTA214"/>
      <c r="JTB214"/>
      <c r="JTC214"/>
      <c r="JTD214"/>
      <c r="JTE214"/>
      <c r="JTF214"/>
      <c r="JTG214"/>
      <c r="JTH214"/>
      <c r="JTI214"/>
      <c r="JTJ214"/>
      <c r="JTK214"/>
      <c r="JTL214"/>
      <c r="JTM214"/>
      <c r="JTN214"/>
      <c r="JTO214"/>
      <c r="JTP214"/>
      <c r="JTQ214"/>
      <c r="JTR214"/>
      <c r="JTS214"/>
      <c r="JTT214"/>
      <c r="JTU214"/>
      <c r="JTV214"/>
      <c r="JTW214"/>
      <c r="JTX214"/>
      <c r="JTY214"/>
      <c r="JTZ214"/>
      <c r="JUA214"/>
      <c r="JUB214"/>
      <c r="JUC214"/>
      <c r="JUD214"/>
      <c r="JUE214"/>
      <c r="JUF214"/>
      <c r="JUG214"/>
      <c r="JUH214"/>
      <c r="JUI214"/>
      <c r="JUJ214"/>
      <c r="JUK214"/>
      <c r="JUL214"/>
      <c r="JUM214"/>
      <c r="JUN214"/>
      <c r="JUO214"/>
      <c r="JUP214"/>
      <c r="JUQ214"/>
      <c r="JUR214"/>
      <c r="JUS214"/>
      <c r="JUT214"/>
      <c r="JUU214"/>
      <c r="JUV214"/>
      <c r="JUW214"/>
      <c r="JUX214"/>
      <c r="JUY214"/>
      <c r="JUZ214"/>
      <c r="JVA214"/>
      <c r="JVB214"/>
      <c r="JVC214"/>
      <c r="JVD214"/>
      <c r="JVE214"/>
      <c r="JVF214"/>
      <c r="JVG214"/>
      <c r="JVH214"/>
      <c r="JVI214"/>
      <c r="JVJ214"/>
      <c r="JVK214"/>
      <c r="JVL214"/>
      <c r="JVM214"/>
      <c r="JVN214"/>
      <c r="JVO214"/>
      <c r="JVP214"/>
      <c r="JVQ214"/>
      <c r="JVR214"/>
      <c r="JVS214"/>
      <c r="JVT214"/>
      <c r="JVU214"/>
      <c r="JVV214"/>
      <c r="JVW214"/>
      <c r="JVX214"/>
      <c r="JVY214"/>
      <c r="JVZ214"/>
      <c r="JWA214"/>
      <c r="JWB214"/>
      <c r="JWC214"/>
      <c r="JWD214"/>
      <c r="JWE214"/>
      <c r="JWF214"/>
      <c r="JWG214"/>
      <c r="JWH214"/>
      <c r="JWI214"/>
      <c r="JWJ214"/>
      <c r="JWK214"/>
      <c r="JWL214"/>
      <c r="JWM214"/>
      <c r="JWN214"/>
      <c r="JWO214"/>
      <c r="JWP214"/>
      <c r="JWQ214"/>
      <c r="JWR214"/>
      <c r="JWS214"/>
      <c r="JWT214"/>
      <c r="JWU214"/>
      <c r="JWV214"/>
      <c r="JWW214"/>
      <c r="JWX214"/>
      <c r="JWY214"/>
      <c r="JWZ214"/>
      <c r="JXA214"/>
      <c r="JXB214"/>
      <c r="JXC214"/>
      <c r="JXD214"/>
      <c r="JXE214"/>
      <c r="JXF214"/>
      <c r="JXG214"/>
      <c r="JXH214"/>
      <c r="JXI214"/>
      <c r="JXJ214"/>
      <c r="JXK214"/>
      <c r="JXL214"/>
      <c r="JXM214"/>
      <c r="JXN214"/>
      <c r="JXO214"/>
      <c r="JXP214"/>
      <c r="JXQ214"/>
      <c r="JXR214"/>
      <c r="JXS214"/>
      <c r="JXT214"/>
      <c r="JXU214"/>
      <c r="JXV214"/>
      <c r="JXW214"/>
      <c r="JXX214"/>
      <c r="JXY214"/>
      <c r="JXZ214"/>
      <c r="JYA214"/>
      <c r="JYB214"/>
      <c r="JYC214"/>
      <c r="JYD214"/>
      <c r="JYE214"/>
      <c r="JYF214"/>
      <c r="JYG214"/>
      <c r="JYH214"/>
      <c r="JYI214"/>
      <c r="JYJ214"/>
      <c r="JYK214"/>
      <c r="JYL214"/>
      <c r="JYM214"/>
      <c r="JYN214"/>
      <c r="JYO214"/>
      <c r="JYP214"/>
      <c r="JYQ214"/>
      <c r="JYR214"/>
      <c r="JYS214"/>
      <c r="JYT214"/>
      <c r="JYU214"/>
      <c r="JYV214"/>
      <c r="JYW214"/>
      <c r="JYX214"/>
      <c r="JYY214"/>
      <c r="JYZ214"/>
      <c r="JZA214"/>
      <c r="JZB214"/>
      <c r="JZC214"/>
      <c r="JZD214"/>
      <c r="JZE214"/>
      <c r="JZF214"/>
      <c r="JZG214"/>
      <c r="JZH214"/>
      <c r="JZI214"/>
      <c r="JZJ214"/>
      <c r="JZK214"/>
      <c r="JZL214"/>
      <c r="JZM214"/>
      <c r="JZN214"/>
      <c r="JZO214"/>
      <c r="JZP214"/>
      <c r="JZQ214"/>
      <c r="JZR214"/>
      <c r="JZS214"/>
      <c r="JZT214"/>
      <c r="JZU214"/>
      <c r="JZV214"/>
      <c r="JZW214"/>
      <c r="JZX214"/>
      <c r="JZY214"/>
      <c r="JZZ214"/>
      <c r="KAA214"/>
      <c r="KAB214"/>
      <c r="KAC214"/>
      <c r="KAD214"/>
      <c r="KAE214"/>
      <c r="KAF214"/>
      <c r="KAG214"/>
      <c r="KAH214"/>
      <c r="KAI214"/>
      <c r="KAJ214"/>
      <c r="KAK214"/>
      <c r="KAL214"/>
      <c r="KAM214"/>
      <c r="KAN214"/>
      <c r="KAO214"/>
      <c r="KAP214"/>
      <c r="KAQ214"/>
      <c r="KAR214"/>
      <c r="KAS214"/>
      <c r="KAT214"/>
      <c r="KAU214"/>
      <c r="KAV214"/>
      <c r="KAW214"/>
      <c r="KAX214"/>
      <c r="KAY214"/>
      <c r="KAZ214"/>
      <c r="KBA214"/>
      <c r="KBB214"/>
      <c r="KBC214"/>
      <c r="KBD214"/>
      <c r="KBE214"/>
      <c r="KBF214"/>
      <c r="KBG214"/>
      <c r="KBH214"/>
      <c r="KBI214"/>
      <c r="KBJ214"/>
      <c r="KBK214"/>
      <c r="KBL214"/>
      <c r="KBM214"/>
      <c r="KBN214"/>
      <c r="KBO214"/>
      <c r="KBP214"/>
      <c r="KBQ214"/>
      <c r="KBR214"/>
      <c r="KBS214"/>
      <c r="KBT214"/>
      <c r="KBU214"/>
      <c r="KBV214"/>
      <c r="KBW214"/>
      <c r="KBX214"/>
      <c r="KBY214"/>
      <c r="KBZ214"/>
      <c r="KCA214"/>
      <c r="KCB214"/>
      <c r="KCC214"/>
      <c r="KCD214"/>
      <c r="KCE214"/>
      <c r="KCF214"/>
      <c r="KCG214"/>
      <c r="KCH214"/>
      <c r="KCI214"/>
      <c r="KCJ214"/>
      <c r="KCK214"/>
      <c r="KCL214"/>
      <c r="KCM214"/>
      <c r="KCN214"/>
      <c r="KCO214"/>
      <c r="KCP214"/>
      <c r="KCQ214"/>
      <c r="KCR214"/>
      <c r="KCS214"/>
      <c r="KCT214"/>
      <c r="KCU214"/>
      <c r="KCV214"/>
      <c r="KCW214"/>
      <c r="KCX214"/>
      <c r="KCY214"/>
      <c r="KCZ214"/>
      <c r="KDA214"/>
      <c r="KDB214"/>
      <c r="KDC214"/>
      <c r="KDD214"/>
      <c r="KDE214"/>
      <c r="KDF214"/>
      <c r="KDG214"/>
      <c r="KDH214"/>
      <c r="KDI214"/>
      <c r="KDJ214"/>
      <c r="KDK214"/>
      <c r="KDL214"/>
      <c r="KDM214"/>
      <c r="KDN214"/>
      <c r="KDO214"/>
      <c r="KDP214"/>
      <c r="KDQ214"/>
      <c r="KDR214"/>
      <c r="KDS214"/>
      <c r="KDT214"/>
      <c r="KDU214"/>
      <c r="KDV214"/>
      <c r="KDW214"/>
      <c r="KDX214"/>
      <c r="KDY214"/>
      <c r="KDZ214"/>
      <c r="KEA214"/>
      <c r="KEB214"/>
      <c r="KEC214"/>
      <c r="KED214"/>
      <c r="KEE214"/>
      <c r="KEF214"/>
      <c r="KEG214"/>
      <c r="KEH214"/>
      <c r="KEI214"/>
      <c r="KEJ214"/>
      <c r="KEK214"/>
      <c r="KEL214"/>
      <c r="KEM214"/>
      <c r="KEN214"/>
      <c r="KEO214"/>
      <c r="KEP214"/>
      <c r="KEQ214"/>
      <c r="KER214"/>
      <c r="KES214"/>
      <c r="KET214"/>
      <c r="KEU214"/>
      <c r="KEV214"/>
      <c r="KEW214"/>
      <c r="KEX214"/>
      <c r="KEY214"/>
      <c r="KEZ214"/>
      <c r="KFA214"/>
      <c r="KFB214"/>
      <c r="KFC214"/>
      <c r="KFD214"/>
      <c r="KFE214"/>
      <c r="KFF214"/>
      <c r="KFG214"/>
      <c r="KFH214"/>
      <c r="KFI214"/>
      <c r="KFJ214"/>
      <c r="KFK214"/>
      <c r="KFL214"/>
      <c r="KFM214"/>
      <c r="KFN214"/>
      <c r="KFO214"/>
      <c r="KFP214"/>
      <c r="KFQ214"/>
      <c r="KFR214"/>
      <c r="KFS214"/>
      <c r="KFT214"/>
      <c r="KFU214"/>
      <c r="KFV214"/>
      <c r="KFW214"/>
      <c r="KFX214"/>
      <c r="KFY214"/>
      <c r="KFZ214"/>
      <c r="KGA214"/>
      <c r="KGB214"/>
      <c r="KGC214"/>
      <c r="KGD214"/>
      <c r="KGE214"/>
      <c r="KGF214"/>
      <c r="KGG214"/>
      <c r="KGH214"/>
      <c r="KGI214"/>
      <c r="KGJ214"/>
      <c r="KGK214"/>
      <c r="KGL214"/>
      <c r="KGM214"/>
      <c r="KGN214"/>
      <c r="KGO214"/>
      <c r="KGP214"/>
      <c r="KGQ214"/>
      <c r="KGR214"/>
      <c r="KGS214"/>
      <c r="KGT214"/>
      <c r="KGU214"/>
      <c r="KGV214"/>
      <c r="KGW214"/>
      <c r="KGX214"/>
      <c r="KGY214"/>
      <c r="KGZ214"/>
      <c r="KHA214"/>
      <c r="KHB214"/>
      <c r="KHC214"/>
      <c r="KHD214"/>
      <c r="KHE214"/>
      <c r="KHF214"/>
      <c r="KHG214"/>
      <c r="KHH214"/>
      <c r="KHI214"/>
      <c r="KHJ214"/>
      <c r="KHK214"/>
      <c r="KHL214"/>
      <c r="KHM214"/>
      <c r="KHN214"/>
      <c r="KHO214"/>
      <c r="KHP214"/>
      <c r="KHQ214"/>
      <c r="KHR214"/>
      <c r="KHS214"/>
      <c r="KHT214"/>
      <c r="KHU214"/>
      <c r="KHV214"/>
      <c r="KHW214"/>
      <c r="KHX214"/>
      <c r="KHY214"/>
      <c r="KHZ214"/>
      <c r="KIA214"/>
      <c r="KIB214"/>
      <c r="KIC214"/>
      <c r="KID214"/>
      <c r="KIE214"/>
      <c r="KIF214"/>
      <c r="KIG214"/>
      <c r="KIH214"/>
      <c r="KII214"/>
      <c r="KIJ214"/>
      <c r="KIK214"/>
      <c r="KIL214"/>
      <c r="KIM214"/>
      <c r="KIN214"/>
      <c r="KIO214"/>
      <c r="KIP214"/>
      <c r="KIQ214"/>
      <c r="KIR214"/>
      <c r="KIS214"/>
      <c r="KIT214"/>
      <c r="KIU214"/>
      <c r="KIV214"/>
      <c r="KIW214"/>
      <c r="KIX214"/>
      <c r="KIY214"/>
      <c r="KIZ214"/>
      <c r="KJA214"/>
      <c r="KJB214"/>
      <c r="KJC214"/>
      <c r="KJD214"/>
      <c r="KJE214"/>
      <c r="KJF214"/>
      <c r="KJG214"/>
      <c r="KJH214"/>
      <c r="KJI214"/>
      <c r="KJJ214"/>
      <c r="KJK214"/>
      <c r="KJL214"/>
      <c r="KJM214"/>
      <c r="KJN214"/>
      <c r="KJO214"/>
      <c r="KJP214"/>
      <c r="KJQ214"/>
      <c r="KJR214"/>
      <c r="KJS214"/>
      <c r="KJT214"/>
      <c r="KJU214"/>
      <c r="KJV214"/>
      <c r="KJW214"/>
      <c r="KJX214"/>
      <c r="KJY214"/>
      <c r="KJZ214"/>
      <c r="KKA214"/>
      <c r="KKB214"/>
      <c r="KKC214"/>
      <c r="KKD214"/>
      <c r="KKE214"/>
      <c r="KKF214"/>
      <c r="KKG214"/>
      <c r="KKH214"/>
      <c r="KKI214"/>
      <c r="KKJ214"/>
      <c r="KKK214"/>
      <c r="KKL214"/>
      <c r="KKM214"/>
      <c r="KKN214"/>
      <c r="KKO214"/>
      <c r="KKP214"/>
      <c r="KKQ214"/>
      <c r="KKR214"/>
      <c r="KKS214"/>
      <c r="KKT214"/>
      <c r="KKU214"/>
      <c r="KKV214"/>
      <c r="KKW214"/>
      <c r="KKX214"/>
      <c r="KKY214"/>
      <c r="KKZ214"/>
      <c r="KLA214"/>
      <c r="KLB214"/>
      <c r="KLC214"/>
      <c r="KLD214"/>
      <c r="KLE214"/>
      <c r="KLF214"/>
      <c r="KLG214"/>
      <c r="KLH214"/>
      <c r="KLI214"/>
      <c r="KLJ214"/>
      <c r="KLK214"/>
      <c r="KLL214"/>
      <c r="KLM214"/>
      <c r="KLN214"/>
      <c r="KLO214"/>
      <c r="KLP214"/>
      <c r="KLQ214"/>
      <c r="KLR214"/>
      <c r="KLS214"/>
      <c r="KLT214"/>
      <c r="KLU214"/>
      <c r="KLV214"/>
      <c r="KLW214"/>
      <c r="KLX214"/>
      <c r="KLY214"/>
      <c r="KLZ214"/>
      <c r="KMA214"/>
      <c r="KMB214"/>
      <c r="KMC214"/>
      <c r="KMD214"/>
      <c r="KME214"/>
      <c r="KMF214"/>
      <c r="KMG214"/>
      <c r="KMH214"/>
      <c r="KMI214"/>
      <c r="KMJ214"/>
      <c r="KMK214"/>
      <c r="KML214"/>
      <c r="KMM214"/>
      <c r="KMN214"/>
      <c r="KMO214"/>
      <c r="KMP214"/>
      <c r="KMQ214"/>
      <c r="KMR214"/>
      <c r="KMS214"/>
      <c r="KMT214"/>
      <c r="KMU214"/>
      <c r="KMV214"/>
      <c r="KMW214"/>
      <c r="KMX214"/>
      <c r="KMY214"/>
      <c r="KMZ214"/>
      <c r="KNA214"/>
      <c r="KNB214"/>
      <c r="KNC214"/>
      <c r="KND214"/>
      <c r="KNE214"/>
      <c r="KNF214"/>
      <c r="KNG214"/>
      <c r="KNH214"/>
      <c r="KNI214"/>
      <c r="KNJ214"/>
      <c r="KNK214"/>
      <c r="KNL214"/>
      <c r="KNM214"/>
      <c r="KNN214"/>
      <c r="KNO214"/>
      <c r="KNP214"/>
      <c r="KNQ214"/>
      <c r="KNR214"/>
      <c r="KNS214"/>
      <c r="KNT214"/>
      <c r="KNU214"/>
      <c r="KNV214"/>
      <c r="KNW214"/>
      <c r="KNX214"/>
      <c r="KNY214"/>
      <c r="KNZ214"/>
      <c r="KOA214"/>
      <c r="KOB214"/>
      <c r="KOC214"/>
      <c r="KOD214"/>
      <c r="KOE214"/>
      <c r="KOF214"/>
      <c r="KOG214"/>
      <c r="KOH214"/>
      <c r="KOI214"/>
      <c r="KOJ214"/>
      <c r="KOK214"/>
      <c r="KOL214"/>
      <c r="KOM214"/>
      <c r="KON214"/>
      <c r="KOO214"/>
      <c r="KOP214"/>
      <c r="KOQ214"/>
      <c r="KOR214"/>
      <c r="KOS214"/>
      <c r="KOT214"/>
      <c r="KOU214"/>
      <c r="KOV214"/>
      <c r="KOW214"/>
      <c r="KOX214"/>
      <c r="KOY214"/>
      <c r="KOZ214"/>
      <c r="KPA214"/>
      <c r="KPB214"/>
      <c r="KPC214"/>
      <c r="KPD214"/>
      <c r="KPE214"/>
      <c r="KPF214"/>
      <c r="KPG214"/>
      <c r="KPH214"/>
      <c r="KPI214"/>
      <c r="KPJ214"/>
      <c r="KPK214"/>
      <c r="KPL214"/>
      <c r="KPM214"/>
      <c r="KPN214"/>
      <c r="KPO214"/>
      <c r="KPP214"/>
      <c r="KPQ214"/>
      <c r="KPR214"/>
      <c r="KPS214"/>
      <c r="KPT214"/>
      <c r="KPU214"/>
      <c r="KPV214"/>
      <c r="KPW214"/>
      <c r="KPX214"/>
      <c r="KPY214"/>
      <c r="KPZ214"/>
      <c r="KQA214"/>
      <c r="KQB214"/>
      <c r="KQC214"/>
      <c r="KQD214"/>
      <c r="KQE214"/>
      <c r="KQF214"/>
      <c r="KQG214"/>
      <c r="KQH214"/>
      <c r="KQI214"/>
      <c r="KQJ214"/>
      <c r="KQK214"/>
      <c r="KQL214"/>
      <c r="KQM214"/>
      <c r="KQN214"/>
      <c r="KQO214"/>
      <c r="KQP214"/>
      <c r="KQQ214"/>
      <c r="KQR214"/>
      <c r="KQS214"/>
      <c r="KQT214"/>
      <c r="KQU214"/>
      <c r="KQV214"/>
      <c r="KQW214"/>
      <c r="KQX214"/>
      <c r="KQY214"/>
      <c r="KQZ214"/>
      <c r="KRA214"/>
      <c r="KRB214"/>
      <c r="KRC214"/>
      <c r="KRD214"/>
      <c r="KRE214"/>
      <c r="KRF214"/>
      <c r="KRG214"/>
      <c r="KRH214"/>
      <c r="KRI214"/>
      <c r="KRJ214"/>
      <c r="KRK214"/>
      <c r="KRL214"/>
      <c r="KRM214"/>
      <c r="KRN214"/>
      <c r="KRO214"/>
      <c r="KRP214"/>
      <c r="KRQ214"/>
      <c r="KRR214"/>
      <c r="KRS214"/>
      <c r="KRT214"/>
      <c r="KRU214"/>
      <c r="KRV214"/>
      <c r="KRW214"/>
      <c r="KRX214"/>
      <c r="KRY214"/>
      <c r="KRZ214"/>
      <c r="KSA214"/>
      <c r="KSB214"/>
      <c r="KSC214"/>
      <c r="KSD214"/>
      <c r="KSE214"/>
      <c r="KSF214"/>
      <c r="KSG214"/>
      <c r="KSH214"/>
      <c r="KSI214"/>
      <c r="KSJ214"/>
      <c r="KSK214"/>
      <c r="KSL214"/>
      <c r="KSM214"/>
      <c r="KSN214"/>
      <c r="KSO214"/>
      <c r="KSP214"/>
      <c r="KSQ214"/>
      <c r="KSR214"/>
      <c r="KSS214"/>
      <c r="KST214"/>
      <c r="KSU214"/>
      <c r="KSV214"/>
      <c r="KSW214"/>
      <c r="KSX214"/>
      <c r="KSY214"/>
      <c r="KSZ214"/>
      <c r="KTA214"/>
      <c r="KTB214"/>
      <c r="KTC214"/>
      <c r="KTD214"/>
      <c r="KTE214"/>
      <c r="KTF214"/>
      <c r="KTG214"/>
      <c r="KTH214"/>
      <c r="KTI214"/>
      <c r="KTJ214"/>
      <c r="KTK214"/>
      <c r="KTL214"/>
      <c r="KTM214"/>
      <c r="KTN214"/>
      <c r="KTO214"/>
      <c r="KTP214"/>
      <c r="KTQ214"/>
      <c r="KTR214"/>
      <c r="KTS214"/>
      <c r="KTT214"/>
      <c r="KTU214"/>
      <c r="KTV214"/>
      <c r="KTW214"/>
      <c r="KTX214"/>
      <c r="KTY214"/>
      <c r="KTZ214"/>
      <c r="KUA214"/>
      <c r="KUB214"/>
      <c r="KUC214"/>
      <c r="KUD214"/>
      <c r="KUE214"/>
      <c r="KUF214"/>
      <c r="KUG214"/>
      <c r="KUH214"/>
      <c r="KUI214"/>
      <c r="KUJ214"/>
      <c r="KUK214"/>
      <c r="KUL214"/>
      <c r="KUM214"/>
      <c r="KUN214"/>
      <c r="KUO214"/>
      <c r="KUP214"/>
      <c r="KUQ214"/>
      <c r="KUR214"/>
      <c r="KUS214"/>
      <c r="KUT214"/>
      <c r="KUU214"/>
      <c r="KUV214"/>
      <c r="KUW214"/>
      <c r="KUX214"/>
      <c r="KUY214"/>
      <c r="KUZ214"/>
      <c r="KVA214"/>
      <c r="KVB214"/>
      <c r="KVC214"/>
      <c r="KVD214"/>
      <c r="KVE214"/>
      <c r="KVF214"/>
      <c r="KVG214"/>
      <c r="KVH214"/>
      <c r="KVI214"/>
      <c r="KVJ214"/>
      <c r="KVK214"/>
      <c r="KVL214"/>
      <c r="KVM214"/>
      <c r="KVN214"/>
      <c r="KVO214"/>
      <c r="KVP214"/>
      <c r="KVQ214"/>
      <c r="KVR214"/>
      <c r="KVS214"/>
      <c r="KVT214"/>
      <c r="KVU214"/>
      <c r="KVV214"/>
      <c r="KVW214"/>
      <c r="KVX214"/>
      <c r="KVY214"/>
      <c r="KVZ214"/>
      <c r="KWA214"/>
      <c r="KWB214"/>
      <c r="KWC214"/>
      <c r="KWD214"/>
      <c r="KWE214"/>
      <c r="KWF214"/>
      <c r="KWG214"/>
      <c r="KWH214"/>
      <c r="KWI214"/>
      <c r="KWJ214"/>
      <c r="KWK214"/>
      <c r="KWL214"/>
      <c r="KWM214"/>
      <c r="KWN214"/>
      <c r="KWO214"/>
      <c r="KWP214"/>
      <c r="KWQ214"/>
      <c r="KWR214"/>
      <c r="KWS214"/>
      <c r="KWT214"/>
      <c r="KWU214"/>
      <c r="KWV214"/>
      <c r="KWW214"/>
      <c r="KWX214"/>
      <c r="KWY214"/>
      <c r="KWZ214"/>
      <c r="KXA214"/>
      <c r="KXB214"/>
      <c r="KXC214"/>
      <c r="KXD214"/>
      <c r="KXE214"/>
      <c r="KXF214"/>
      <c r="KXG214"/>
      <c r="KXH214"/>
      <c r="KXI214"/>
      <c r="KXJ214"/>
      <c r="KXK214"/>
      <c r="KXL214"/>
      <c r="KXM214"/>
      <c r="KXN214"/>
      <c r="KXO214"/>
      <c r="KXP214"/>
      <c r="KXQ214"/>
      <c r="KXR214"/>
      <c r="KXS214"/>
      <c r="KXT214"/>
      <c r="KXU214"/>
      <c r="KXV214"/>
      <c r="KXW214"/>
      <c r="KXX214"/>
      <c r="KXY214"/>
      <c r="KXZ214"/>
      <c r="KYA214"/>
      <c r="KYB214"/>
      <c r="KYC214"/>
      <c r="KYD214"/>
      <c r="KYE214"/>
      <c r="KYF214"/>
      <c r="KYG214"/>
      <c r="KYH214"/>
      <c r="KYI214"/>
      <c r="KYJ214"/>
      <c r="KYK214"/>
      <c r="KYL214"/>
      <c r="KYM214"/>
      <c r="KYN214"/>
      <c r="KYO214"/>
      <c r="KYP214"/>
      <c r="KYQ214"/>
      <c r="KYR214"/>
      <c r="KYS214"/>
      <c r="KYT214"/>
      <c r="KYU214"/>
      <c r="KYV214"/>
      <c r="KYW214"/>
      <c r="KYX214"/>
      <c r="KYY214"/>
      <c r="KYZ214"/>
      <c r="KZA214"/>
      <c r="KZB214"/>
      <c r="KZC214"/>
      <c r="KZD214"/>
      <c r="KZE214"/>
      <c r="KZF214"/>
      <c r="KZG214"/>
      <c r="KZH214"/>
      <c r="KZI214"/>
      <c r="KZJ214"/>
      <c r="KZK214"/>
      <c r="KZL214"/>
      <c r="KZM214"/>
      <c r="KZN214"/>
      <c r="KZO214"/>
      <c r="KZP214"/>
      <c r="KZQ214"/>
      <c r="KZR214"/>
      <c r="KZS214"/>
      <c r="KZT214"/>
      <c r="KZU214"/>
      <c r="KZV214"/>
      <c r="KZW214"/>
      <c r="KZX214"/>
      <c r="KZY214"/>
      <c r="KZZ214"/>
      <c r="LAA214"/>
      <c r="LAB214"/>
      <c r="LAC214"/>
      <c r="LAD214"/>
      <c r="LAE214"/>
      <c r="LAF214"/>
      <c r="LAG214"/>
      <c r="LAH214"/>
      <c r="LAI214"/>
      <c r="LAJ214"/>
      <c r="LAK214"/>
      <c r="LAL214"/>
      <c r="LAM214"/>
      <c r="LAN214"/>
      <c r="LAO214"/>
      <c r="LAP214"/>
      <c r="LAQ214"/>
      <c r="LAR214"/>
      <c r="LAS214"/>
      <c r="LAT214"/>
      <c r="LAU214"/>
      <c r="LAV214"/>
      <c r="LAW214"/>
      <c r="LAX214"/>
      <c r="LAY214"/>
      <c r="LAZ214"/>
      <c r="LBA214"/>
      <c r="LBB214"/>
      <c r="LBC214"/>
      <c r="LBD214"/>
      <c r="LBE214"/>
      <c r="LBF214"/>
      <c r="LBG214"/>
      <c r="LBH214"/>
      <c r="LBI214"/>
      <c r="LBJ214"/>
      <c r="LBK214"/>
      <c r="LBL214"/>
      <c r="LBM214"/>
      <c r="LBN214"/>
      <c r="LBO214"/>
      <c r="LBP214"/>
      <c r="LBQ214"/>
      <c r="LBR214"/>
      <c r="LBS214"/>
      <c r="LBT214"/>
      <c r="LBU214"/>
      <c r="LBV214"/>
      <c r="LBW214"/>
      <c r="LBX214"/>
      <c r="LBY214"/>
      <c r="LBZ214"/>
      <c r="LCA214"/>
      <c r="LCB214"/>
      <c r="LCC214"/>
      <c r="LCD214"/>
      <c r="LCE214"/>
      <c r="LCF214"/>
      <c r="LCG214"/>
      <c r="LCH214"/>
      <c r="LCI214"/>
      <c r="LCJ214"/>
      <c r="LCK214"/>
      <c r="LCL214"/>
      <c r="LCM214"/>
      <c r="LCN214"/>
      <c r="LCO214"/>
      <c r="LCP214"/>
      <c r="LCQ214"/>
      <c r="LCR214"/>
      <c r="LCS214"/>
      <c r="LCT214"/>
      <c r="LCU214"/>
      <c r="LCV214"/>
      <c r="LCW214"/>
      <c r="LCX214"/>
      <c r="LCY214"/>
      <c r="LCZ214"/>
      <c r="LDA214"/>
      <c r="LDB214"/>
      <c r="LDC214"/>
      <c r="LDD214"/>
      <c r="LDE214"/>
      <c r="LDF214"/>
      <c r="LDG214"/>
      <c r="LDH214"/>
      <c r="LDI214"/>
      <c r="LDJ214"/>
      <c r="LDK214"/>
      <c r="LDL214"/>
      <c r="LDM214"/>
      <c r="LDN214"/>
      <c r="LDO214"/>
      <c r="LDP214"/>
      <c r="LDQ214"/>
      <c r="LDR214"/>
      <c r="LDS214"/>
      <c r="LDT214"/>
      <c r="LDU214"/>
      <c r="LDV214"/>
      <c r="LDW214"/>
      <c r="LDX214"/>
      <c r="LDY214"/>
      <c r="LDZ214"/>
      <c r="LEA214"/>
      <c r="LEB214"/>
      <c r="LEC214"/>
      <c r="LED214"/>
      <c r="LEE214"/>
      <c r="LEF214"/>
      <c r="LEG214"/>
      <c r="LEH214"/>
      <c r="LEI214"/>
      <c r="LEJ214"/>
      <c r="LEK214"/>
      <c r="LEL214"/>
      <c r="LEM214"/>
      <c r="LEN214"/>
      <c r="LEO214"/>
      <c r="LEP214"/>
      <c r="LEQ214"/>
      <c r="LER214"/>
      <c r="LES214"/>
      <c r="LET214"/>
      <c r="LEU214"/>
      <c r="LEV214"/>
      <c r="LEW214"/>
      <c r="LEX214"/>
      <c r="LEY214"/>
      <c r="LEZ214"/>
      <c r="LFA214"/>
      <c r="LFB214"/>
      <c r="LFC214"/>
      <c r="LFD214"/>
      <c r="LFE214"/>
      <c r="LFF214"/>
      <c r="LFG214"/>
      <c r="LFH214"/>
      <c r="LFI214"/>
      <c r="LFJ214"/>
      <c r="LFK214"/>
      <c r="LFL214"/>
      <c r="LFM214"/>
      <c r="LFN214"/>
      <c r="LFO214"/>
      <c r="LFP214"/>
      <c r="LFQ214"/>
      <c r="LFR214"/>
      <c r="LFS214"/>
      <c r="LFT214"/>
      <c r="LFU214"/>
      <c r="LFV214"/>
      <c r="LFW214"/>
      <c r="LFX214"/>
      <c r="LFY214"/>
      <c r="LFZ214"/>
      <c r="LGA214"/>
      <c r="LGB214"/>
      <c r="LGC214"/>
      <c r="LGD214"/>
      <c r="LGE214"/>
      <c r="LGF214"/>
      <c r="LGG214"/>
      <c r="LGH214"/>
      <c r="LGI214"/>
      <c r="LGJ214"/>
      <c r="LGK214"/>
      <c r="LGL214"/>
      <c r="LGM214"/>
      <c r="LGN214"/>
      <c r="LGO214"/>
      <c r="LGP214"/>
      <c r="LGQ214"/>
      <c r="LGR214"/>
      <c r="LGS214"/>
      <c r="LGT214"/>
      <c r="LGU214"/>
      <c r="LGV214"/>
      <c r="LGW214"/>
      <c r="LGX214"/>
      <c r="LGY214"/>
      <c r="LGZ214"/>
      <c r="LHA214"/>
      <c r="LHB214"/>
      <c r="LHC214"/>
      <c r="LHD214"/>
      <c r="LHE214"/>
      <c r="LHF214"/>
      <c r="LHG214"/>
      <c r="LHH214"/>
      <c r="LHI214"/>
      <c r="LHJ214"/>
      <c r="LHK214"/>
      <c r="LHL214"/>
      <c r="LHM214"/>
      <c r="LHN214"/>
      <c r="LHO214"/>
      <c r="LHP214"/>
      <c r="LHQ214"/>
      <c r="LHR214"/>
      <c r="LHS214"/>
      <c r="LHT214"/>
      <c r="LHU214"/>
      <c r="LHV214"/>
      <c r="LHW214"/>
      <c r="LHX214"/>
      <c r="LHY214"/>
      <c r="LHZ214"/>
      <c r="LIA214"/>
      <c r="LIB214"/>
      <c r="LIC214"/>
      <c r="LID214"/>
      <c r="LIE214"/>
      <c r="LIF214"/>
      <c r="LIG214"/>
      <c r="LIH214"/>
      <c r="LII214"/>
      <c r="LIJ214"/>
      <c r="LIK214"/>
      <c r="LIL214"/>
      <c r="LIM214"/>
      <c r="LIN214"/>
      <c r="LIO214"/>
      <c r="LIP214"/>
      <c r="LIQ214"/>
      <c r="LIR214"/>
      <c r="LIS214"/>
      <c r="LIT214"/>
      <c r="LIU214"/>
      <c r="LIV214"/>
      <c r="LIW214"/>
      <c r="LIX214"/>
      <c r="LIY214"/>
      <c r="LIZ214"/>
      <c r="LJA214"/>
      <c r="LJB214"/>
      <c r="LJC214"/>
      <c r="LJD214"/>
      <c r="LJE214"/>
      <c r="LJF214"/>
      <c r="LJG214"/>
      <c r="LJH214"/>
      <c r="LJI214"/>
      <c r="LJJ214"/>
      <c r="LJK214"/>
      <c r="LJL214"/>
      <c r="LJM214"/>
      <c r="LJN214"/>
      <c r="LJO214"/>
      <c r="LJP214"/>
      <c r="LJQ214"/>
      <c r="LJR214"/>
      <c r="LJS214"/>
      <c r="LJT214"/>
      <c r="LJU214"/>
      <c r="LJV214"/>
      <c r="LJW214"/>
      <c r="LJX214"/>
      <c r="LJY214"/>
      <c r="LJZ214"/>
      <c r="LKA214"/>
      <c r="LKB214"/>
      <c r="LKC214"/>
      <c r="LKD214"/>
      <c r="LKE214"/>
      <c r="LKF214"/>
      <c r="LKG214"/>
      <c r="LKH214"/>
      <c r="LKI214"/>
      <c r="LKJ214"/>
      <c r="LKK214"/>
      <c r="LKL214"/>
      <c r="LKM214"/>
      <c r="LKN214"/>
      <c r="LKO214"/>
      <c r="LKP214"/>
      <c r="LKQ214"/>
      <c r="LKR214"/>
      <c r="LKS214"/>
      <c r="LKT214"/>
      <c r="LKU214"/>
      <c r="LKV214"/>
      <c r="LKW214"/>
      <c r="LKX214"/>
      <c r="LKY214"/>
      <c r="LKZ214"/>
      <c r="LLA214"/>
      <c r="LLB214"/>
      <c r="LLC214"/>
      <c r="LLD214"/>
      <c r="LLE214"/>
      <c r="LLF214"/>
      <c r="LLG214"/>
      <c r="LLH214"/>
      <c r="LLI214"/>
      <c r="LLJ214"/>
      <c r="LLK214"/>
      <c r="LLL214"/>
      <c r="LLM214"/>
      <c r="LLN214"/>
      <c r="LLO214"/>
      <c r="LLP214"/>
      <c r="LLQ214"/>
      <c r="LLR214"/>
      <c r="LLS214"/>
      <c r="LLT214"/>
      <c r="LLU214"/>
      <c r="LLV214"/>
      <c r="LLW214"/>
      <c r="LLX214"/>
      <c r="LLY214"/>
      <c r="LLZ214"/>
      <c r="LMA214"/>
      <c r="LMB214"/>
      <c r="LMC214"/>
      <c r="LMD214"/>
      <c r="LME214"/>
      <c r="LMF214"/>
      <c r="LMG214"/>
      <c r="LMH214"/>
      <c r="LMI214"/>
      <c r="LMJ214"/>
      <c r="LMK214"/>
      <c r="LML214"/>
      <c r="LMM214"/>
      <c r="LMN214"/>
      <c r="LMO214"/>
      <c r="LMP214"/>
      <c r="LMQ214"/>
      <c r="LMR214"/>
      <c r="LMS214"/>
      <c r="LMT214"/>
      <c r="LMU214"/>
      <c r="LMV214"/>
      <c r="LMW214"/>
      <c r="LMX214"/>
      <c r="LMY214"/>
      <c r="LMZ214"/>
      <c r="LNA214"/>
      <c r="LNB214"/>
      <c r="LNC214"/>
      <c r="LND214"/>
      <c r="LNE214"/>
      <c r="LNF214"/>
      <c r="LNG214"/>
      <c r="LNH214"/>
      <c r="LNI214"/>
      <c r="LNJ214"/>
      <c r="LNK214"/>
      <c r="LNL214"/>
      <c r="LNM214"/>
      <c r="LNN214"/>
      <c r="LNO214"/>
      <c r="LNP214"/>
      <c r="LNQ214"/>
      <c r="LNR214"/>
      <c r="LNS214"/>
      <c r="LNT214"/>
      <c r="LNU214"/>
      <c r="LNV214"/>
      <c r="LNW214"/>
      <c r="LNX214"/>
      <c r="LNY214"/>
      <c r="LNZ214"/>
      <c r="LOA214"/>
      <c r="LOB214"/>
      <c r="LOC214"/>
      <c r="LOD214"/>
      <c r="LOE214"/>
      <c r="LOF214"/>
      <c r="LOG214"/>
      <c r="LOH214"/>
      <c r="LOI214"/>
      <c r="LOJ214"/>
      <c r="LOK214"/>
      <c r="LOL214"/>
      <c r="LOM214"/>
      <c r="LON214"/>
      <c r="LOO214"/>
      <c r="LOP214"/>
      <c r="LOQ214"/>
      <c r="LOR214"/>
      <c r="LOS214"/>
      <c r="LOT214"/>
      <c r="LOU214"/>
      <c r="LOV214"/>
      <c r="LOW214"/>
      <c r="LOX214"/>
      <c r="LOY214"/>
      <c r="LOZ214"/>
      <c r="LPA214"/>
      <c r="LPB214"/>
      <c r="LPC214"/>
      <c r="LPD214"/>
      <c r="LPE214"/>
      <c r="LPF214"/>
      <c r="LPG214"/>
      <c r="LPH214"/>
      <c r="LPI214"/>
      <c r="LPJ214"/>
      <c r="LPK214"/>
      <c r="LPL214"/>
      <c r="LPM214"/>
      <c r="LPN214"/>
      <c r="LPO214"/>
      <c r="LPP214"/>
      <c r="LPQ214"/>
      <c r="LPR214"/>
      <c r="LPS214"/>
      <c r="LPT214"/>
      <c r="LPU214"/>
      <c r="LPV214"/>
      <c r="LPW214"/>
      <c r="LPX214"/>
      <c r="LPY214"/>
      <c r="LPZ214"/>
      <c r="LQA214"/>
      <c r="LQB214"/>
      <c r="LQC214"/>
      <c r="LQD214"/>
      <c r="LQE214"/>
      <c r="LQF214"/>
      <c r="LQG214"/>
      <c r="LQH214"/>
      <c r="LQI214"/>
      <c r="LQJ214"/>
      <c r="LQK214"/>
      <c r="LQL214"/>
      <c r="LQM214"/>
      <c r="LQN214"/>
      <c r="LQO214"/>
      <c r="LQP214"/>
      <c r="LQQ214"/>
      <c r="LQR214"/>
      <c r="LQS214"/>
      <c r="LQT214"/>
      <c r="LQU214"/>
      <c r="LQV214"/>
      <c r="LQW214"/>
      <c r="LQX214"/>
      <c r="LQY214"/>
      <c r="LQZ214"/>
      <c r="LRA214"/>
      <c r="LRB214"/>
      <c r="LRC214"/>
      <c r="LRD214"/>
      <c r="LRE214"/>
      <c r="LRF214"/>
      <c r="LRG214"/>
      <c r="LRH214"/>
      <c r="LRI214"/>
      <c r="LRJ214"/>
      <c r="LRK214"/>
      <c r="LRL214"/>
      <c r="LRM214"/>
      <c r="LRN214"/>
      <c r="LRO214"/>
      <c r="LRP214"/>
      <c r="LRQ214"/>
      <c r="LRR214"/>
      <c r="LRS214"/>
      <c r="LRT214"/>
      <c r="LRU214"/>
      <c r="LRV214"/>
      <c r="LRW214"/>
      <c r="LRX214"/>
      <c r="LRY214"/>
      <c r="LRZ214"/>
      <c r="LSA214"/>
      <c r="LSB214"/>
      <c r="LSC214"/>
      <c r="LSD214"/>
      <c r="LSE214"/>
      <c r="LSF214"/>
      <c r="LSG214"/>
      <c r="LSH214"/>
      <c r="LSI214"/>
      <c r="LSJ214"/>
      <c r="LSK214"/>
      <c r="LSL214"/>
      <c r="LSM214"/>
      <c r="LSN214"/>
      <c r="LSO214"/>
      <c r="LSP214"/>
      <c r="LSQ214"/>
      <c r="LSR214"/>
      <c r="LSS214"/>
      <c r="LST214"/>
      <c r="LSU214"/>
      <c r="LSV214"/>
      <c r="LSW214"/>
      <c r="LSX214"/>
      <c r="LSY214"/>
      <c r="LSZ214"/>
      <c r="LTA214"/>
      <c r="LTB214"/>
      <c r="LTC214"/>
      <c r="LTD214"/>
      <c r="LTE214"/>
      <c r="LTF214"/>
      <c r="LTG214"/>
      <c r="LTH214"/>
      <c r="LTI214"/>
      <c r="LTJ214"/>
      <c r="LTK214"/>
      <c r="LTL214"/>
      <c r="LTM214"/>
      <c r="LTN214"/>
      <c r="LTO214"/>
      <c r="LTP214"/>
      <c r="LTQ214"/>
      <c r="LTR214"/>
      <c r="LTS214"/>
      <c r="LTT214"/>
      <c r="LTU214"/>
      <c r="LTV214"/>
      <c r="LTW214"/>
      <c r="LTX214"/>
      <c r="LTY214"/>
      <c r="LTZ214"/>
      <c r="LUA214"/>
      <c r="LUB214"/>
      <c r="LUC214"/>
      <c r="LUD214"/>
      <c r="LUE214"/>
      <c r="LUF214"/>
      <c r="LUG214"/>
      <c r="LUH214"/>
      <c r="LUI214"/>
      <c r="LUJ214"/>
      <c r="LUK214"/>
      <c r="LUL214"/>
      <c r="LUM214"/>
      <c r="LUN214"/>
      <c r="LUO214"/>
      <c r="LUP214"/>
      <c r="LUQ214"/>
      <c r="LUR214"/>
      <c r="LUS214"/>
      <c r="LUT214"/>
      <c r="LUU214"/>
      <c r="LUV214"/>
      <c r="LUW214"/>
      <c r="LUX214"/>
      <c r="LUY214"/>
      <c r="LUZ214"/>
      <c r="LVA214"/>
      <c r="LVB214"/>
      <c r="LVC214"/>
      <c r="LVD214"/>
      <c r="LVE214"/>
      <c r="LVF214"/>
      <c r="LVG214"/>
      <c r="LVH214"/>
      <c r="LVI214"/>
      <c r="LVJ214"/>
      <c r="LVK214"/>
      <c r="LVL214"/>
      <c r="LVM214"/>
      <c r="LVN214"/>
      <c r="LVO214"/>
      <c r="LVP214"/>
      <c r="LVQ214"/>
      <c r="LVR214"/>
      <c r="LVS214"/>
      <c r="LVT214"/>
      <c r="LVU214"/>
      <c r="LVV214"/>
      <c r="LVW214"/>
      <c r="LVX214"/>
      <c r="LVY214"/>
      <c r="LVZ214"/>
      <c r="LWA214"/>
      <c r="LWB214"/>
      <c r="LWC214"/>
      <c r="LWD214"/>
      <c r="LWE214"/>
      <c r="LWF214"/>
      <c r="LWG214"/>
      <c r="LWH214"/>
      <c r="LWI214"/>
      <c r="LWJ214"/>
      <c r="LWK214"/>
      <c r="LWL214"/>
      <c r="LWM214"/>
      <c r="LWN214"/>
      <c r="LWO214"/>
      <c r="LWP214"/>
      <c r="LWQ214"/>
      <c r="LWR214"/>
      <c r="LWS214"/>
      <c r="LWT214"/>
      <c r="LWU214"/>
      <c r="LWV214"/>
      <c r="LWW214"/>
      <c r="LWX214"/>
      <c r="LWY214"/>
      <c r="LWZ214"/>
      <c r="LXA214"/>
      <c r="LXB214"/>
      <c r="LXC214"/>
      <c r="LXD214"/>
      <c r="LXE214"/>
      <c r="LXF214"/>
      <c r="LXG214"/>
      <c r="LXH214"/>
      <c r="LXI214"/>
      <c r="LXJ214"/>
      <c r="LXK214"/>
      <c r="LXL214"/>
      <c r="LXM214"/>
      <c r="LXN214"/>
      <c r="LXO214"/>
      <c r="LXP214"/>
      <c r="LXQ214"/>
      <c r="LXR214"/>
      <c r="LXS214"/>
      <c r="LXT214"/>
      <c r="LXU214"/>
      <c r="LXV214"/>
      <c r="LXW214"/>
      <c r="LXX214"/>
      <c r="LXY214"/>
      <c r="LXZ214"/>
      <c r="LYA214"/>
      <c r="LYB214"/>
      <c r="LYC214"/>
      <c r="LYD214"/>
      <c r="LYE214"/>
      <c r="LYF214"/>
      <c r="LYG214"/>
      <c r="LYH214"/>
      <c r="LYI214"/>
      <c r="LYJ214"/>
      <c r="LYK214"/>
      <c r="LYL214"/>
      <c r="LYM214"/>
      <c r="LYN214"/>
      <c r="LYO214"/>
      <c r="LYP214"/>
      <c r="LYQ214"/>
      <c r="LYR214"/>
      <c r="LYS214"/>
      <c r="LYT214"/>
      <c r="LYU214"/>
      <c r="LYV214"/>
      <c r="LYW214"/>
      <c r="LYX214"/>
      <c r="LYY214"/>
      <c r="LYZ214"/>
      <c r="LZA214"/>
      <c r="LZB214"/>
      <c r="LZC214"/>
      <c r="LZD214"/>
      <c r="LZE214"/>
      <c r="LZF214"/>
      <c r="LZG214"/>
      <c r="LZH214"/>
      <c r="LZI214"/>
      <c r="LZJ214"/>
      <c r="LZK214"/>
      <c r="LZL214"/>
      <c r="LZM214"/>
      <c r="LZN214"/>
      <c r="LZO214"/>
      <c r="LZP214"/>
      <c r="LZQ214"/>
      <c r="LZR214"/>
      <c r="LZS214"/>
      <c r="LZT214"/>
      <c r="LZU214"/>
      <c r="LZV214"/>
      <c r="LZW214"/>
      <c r="LZX214"/>
      <c r="LZY214"/>
      <c r="LZZ214"/>
      <c r="MAA214"/>
      <c r="MAB214"/>
      <c r="MAC214"/>
      <c r="MAD214"/>
      <c r="MAE214"/>
      <c r="MAF214"/>
      <c r="MAG214"/>
      <c r="MAH214"/>
      <c r="MAI214"/>
      <c r="MAJ214"/>
      <c r="MAK214"/>
      <c r="MAL214"/>
      <c r="MAM214"/>
      <c r="MAN214"/>
      <c r="MAO214"/>
      <c r="MAP214"/>
      <c r="MAQ214"/>
      <c r="MAR214"/>
      <c r="MAS214"/>
      <c r="MAT214"/>
      <c r="MAU214"/>
      <c r="MAV214"/>
      <c r="MAW214"/>
      <c r="MAX214"/>
      <c r="MAY214"/>
      <c r="MAZ214"/>
      <c r="MBA214"/>
      <c r="MBB214"/>
      <c r="MBC214"/>
      <c r="MBD214"/>
      <c r="MBE214"/>
      <c r="MBF214"/>
      <c r="MBG214"/>
      <c r="MBH214"/>
      <c r="MBI214"/>
      <c r="MBJ214"/>
      <c r="MBK214"/>
      <c r="MBL214"/>
      <c r="MBM214"/>
      <c r="MBN214"/>
      <c r="MBO214"/>
      <c r="MBP214"/>
      <c r="MBQ214"/>
      <c r="MBR214"/>
      <c r="MBS214"/>
      <c r="MBT214"/>
      <c r="MBU214"/>
      <c r="MBV214"/>
      <c r="MBW214"/>
      <c r="MBX214"/>
      <c r="MBY214"/>
      <c r="MBZ214"/>
      <c r="MCA214"/>
      <c r="MCB214"/>
      <c r="MCC214"/>
      <c r="MCD214"/>
      <c r="MCE214"/>
      <c r="MCF214"/>
      <c r="MCG214"/>
      <c r="MCH214"/>
      <c r="MCI214"/>
      <c r="MCJ214"/>
      <c r="MCK214"/>
      <c r="MCL214"/>
      <c r="MCM214"/>
      <c r="MCN214"/>
      <c r="MCO214"/>
      <c r="MCP214"/>
      <c r="MCQ214"/>
      <c r="MCR214"/>
      <c r="MCS214"/>
      <c r="MCT214"/>
      <c r="MCU214"/>
      <c r="MCV214"/>
      <c r="MCW214"/>
      <c r="MCX214"/>
      <c r="MCY214"/>
      <c r="MCZ214"/>
      <c r="MDA214"/>
      <c r="MDB214"/>
      <c r="MDC214"/>
      <c r="MDD214"/>
      <c r="MDE214"/>
      <c r="MDF214"/>
      <c r="MDG214"/>
      <c r="MDH214"/>
      <c r="MDI214"/>
      <c r="MDJ214"/>
      <c r="MDK214"/>
      <c r="MDL214"/>
      <c r="MDM214"/>
      <c r="MDN214"/>
      <c r="MDO214"/>
      <c r="MDP214"/>
      <c r="MDQ214"/>
      <c r="MDR214"/>
      <c r="MDS214"/>
      <c r="MDT214"/>
      <c r="MDU214"/>
      <c r="MDV214"/>
      <c r="MDW214"/>
      <c r="MDX214"/>
      <c r="MDY214"/>
      <c r="MDZ214"/>
      <c r="MEA214"/>
      <c r="MEB214"/>
      <c r="MEC214"/>
      <c r="MED214"/>
      <c r="MEE214"/>
      <c r="MEF214"/>
      <c r="MEG214"/>
      <c r="MEH214"/>
      <c r="MEI214"/>
      <c r="MEJ214"/>
      <c r="MEK214"/>
      <c r="MEL214"/>
      <c r="MEM214"/>
      <c r="MEN214"/>
      <c r="MEO214"/>
      <c r="MEP214"/>
      <c r="MEQ214"/>
      <c r="MER214"/>
      <c r="MES214"/>
      <c r="MET214"/>
      <c r="MEU214"/>
      <c r="MEV214"/>
      <c r="MEW214"/>
      <c r="MEX214"/>
      <c r="MEY214"/>
      <c r="MEZ214"/>
      <c r="MFA214"/>
      <c r="MFB214"/>
      <c r="MFC214"/>
      <c r="MFD214"/>
      <c r="MFE214"/>
      <c r="MFF214"/>
      <c r="MFG214"/>
      <c r="MFH214"/>
      <c r="MFI214"/>
      <c r="MFJ214"/>
      <c r="MFK214"/>
      <c r="MFL214"/>
      <c r="MFM214"/>
      <c r="MFN214"/>
      <c r="MFO214"/>
      <c r="MFP214"/>
      <c r="MFQ214"/>
      <c r="MFR214"/>
      <c r="MFS214"/>
      <c r="MFT214"/>
      <c r="MFU214"/>
      <c r="MFV214"/>
      <c r="MFW214"/>
      <c r="MFX214"/>
      <c r="MFY214"/>
      <c r="MFZ214"/>
      <c r="MGA214"/>
      <c r="MGB214"/>
      <c r="MGC214"/>
      <c r="MGD214"/>
      <c r="MGE214"/>
      <c r="MGF214"/>
      <c r="MGG214"/>
      <c r="MGH214"/>
      <c r="MGI214"/>
      <c r="MGJ214"/>
      <c r="MGK214"/>
      <c r="MGL214"/>
      <c r="MGM214"/>
      <c r="MGN214"/>
      <c r="MGO214"/>
      <c r="MGP214"/>
      <c r="MGQ214"/>
      <c r="MGR214"/>
      <c r="MGS214"/>
      <c r="MGT214"/>
      <c r="MGU214"/>
      <c r="MGV214"/>
      <c r="MGW214"/>
      <c r="MGX214"/>
      <c r="MGY214"/>
      <c r="MGZ214"/>
      <c r="MHA214"/>
      <c r="MHB214"/>
      <c r="MHC214"/>
      <c r="MHD214"/>
      <c r="MHE214"/>
      <c r="MHF214"/>
      <c r="MHG214"/>
      <c r="MHH214"/>
      <c r="MHI214"/>
      <c r="MHJ214"/>
      <c r="MHK214"/>
      <c r="MHL214"/>
      <c r="MHM214"/>
      <c r="MHN214"/>
      <c r="MHO214"/>
      <c r="MHP214"/>
      <c r="MHQ214"/>
      <c r="MHR214"/>
      <c r="MHS214"/>
      <c r="MHT214"/>
      <c r="MHU214"/>
      <c r="MHV214"/>
      <c r="MHW214"/>
      <c r="MHX214"/>
      <c r="MHY214"/>
      <c r="MHZ214"/>
      <c r="MIA214"/>
      <c r="MIB214"/>
      <c r="MIC214"/>
      <c r="MID214"/>
      <c r="MIE214"/>
      <c r="MIF214"/>
      <c r="MIG214"/>
      <c r="MIH214"/>
      <c r="MII214"/>
      <c r="MIJ214"/>
      <c r="MIK214"/>
      <c r="MIL214"/>
      <c r="MIM214"/>
      <c r="MIN214"/>
      <c r="MIO214"/>
      <c r="MIP214"/>
      <c r="MIQ214"/>
      <c r="MIR214"/>
      <c r="MIS214"/>
      <c r="MIT214"/>
      <c r="MIU214"/>
      <c r="MIV214"/>
      <c r="MIW214"/>
      <c r="MIX214"/>
      <c r="MIY214"/>
      <c r="MIZ214"/>
      <c r="MJA214"/>
      <c r="MJB214"/>
      <c r="MJC214"/>
      <c r="MJD214"/>
      <c r="MJE214"/>
      <c r="MJF214"/>
      <c r="MJG214"/>
      <c r="MJH214"/>
      <c r="MJI214"/>
      <c r="MJJ214"/>
      <c r="MJK214"/>
      <c r="MJL214"/>
      <c r="MJM214"/>
      <c r="MJN214"/>
      <c r="MJO214"/>
      <c r="MJP214"/>
      <c r="MJQ214"/>
      <c r="MJR214"/>
      <c r="MJS214"/>
      <c r="MJT214"/>
      <c r="MJU214"/>
      <c r="MJV214"/>
      <c r="MJW214"/>
      <c r="MJX214"/>
      <c r="MJY214"/>
      <c r="MJZ214"/>
      <c r="MKA214"/>
      <c r="MKB214"/>
      <c r="MKC214"/>
      <c r="MKD214"/>
      <c r="MKE214"/>
      <c r="MKF214"/>
      <c r="MKG214"/>
      <c r="MKH214"/>
      <c r="MKI214"/>
      <c r="MKJ214"/>
      <c r="MKK214"/>
      <c r="MKL214"/>
      <c r="MKM214"/>
      <c r="MKN214"/>
      <c r="MKO214"/>
      <c r="MKP214"/>
      <c r="MKQ214"/>
      <c r="MKR214"/>
      <c r="MKS214"/>
      <c r="MKT214"/>
      <c r="MKU214"/>
      <c r="MKV214"/>
      <c r="MKW214"/>
      <c r="MKX214"/>
      <c r="MKY214"/>
      <c r="MKZ214"/>
      <c r="MLA214"/>
      <c r="MLB214"/>
      <c r="MLC214"/>
      <c r="MLD214"/>
      <c r="MLE214"/>
      <c r="MLF214"/>
      <c r="MLG214"/>
      <c r="MLH214"/>
      <c r="MLI214"/>
      <c r="MLJ214"/>
      <c r="MLK214"/>
      <c r="MLL214"/>
      <c r="MLM214"/>
      <c r="MLN214"/>
      <c r="MLO214"/>
      <c r="MLP214"/>
      <c r="MLQ214"/>
      <c r="MLR214"/>
      <c r="MLS214"/>
      <c r="MLT214"/>
      <c r="MLU214"/>
      <c r="MLV214"/>
      <c r="MLW214"/>
      <c r="MLX214"/>
      <c r="MLY214"/>
      <c r="MLZ214"/>
      <c r="MMA214"/>
      <c r="MMB214"/>
      <c r="MMC214"/>
      <c r="MMD214"/>
      <c r="MME214"/>
      <c r="MMF214"/>
      <c r="MMG214"/>
      <c r="MMH214"/>
      <c r="MMI214"/>
      <c r="MMJ214"/>
      <c r="MMK214"/>
      <c r="MML214"/>
      <c r="MMM214"/>
      <c r="MMN214"/>
      <c r="MMO214"/>
      <c r="MMP214"/>
      <c r="MMQ214"/>
      <c r="MMR214"/>
      <c r="MMS214"/>
      <c r="MMT214"/>
      <c r="MMU214"/>
      <c r="MMV214"/>
      <c r="MMW214"/>
      <c r="MMX214"/>
      <c r="MMY214"/>
      <c r="MMZ214"/>
      <c r="MNA214"/>
      <c r="MNB214"/>
      <c r="MNC214"/>
      <c r="MND214"/>
      <c r="MNE214"/>
      <c r="MNF214"/>
      <c r="MNG214"/>
      <c r="MNH214"/>
      <c r="MNI214"/>
      <c r="MNJ214"/>
      <c r="MNK214"/>
      <c r="MNL214"/>
      <c r="MNM214"/>
      <c r="MNN214"/>
      <c r="MNO214"/>
      <c r="MNP214"/>
      <c r="MNQ214"/>
      <c r="MNR214"/>
      <c r="MNS214"/>
      <c r="MNT214"/>
      <c r="MNU214"/>
      <c r="MNV214"/>
      <c r="MNW214"/>
      <c r="MNX214"/>
      <c r="MNY214"/>
      <c r="MNZ214"/>
      <c r="MOA214"/>
      <c r="MOB214"/>
      <c r="MOC214"/>
      <c r="MOD214"/>
      <c r="MOE214"/>
      <c r="MOF214"/>
      <c r="MOG214"/>
      <c r="MOH214"/>
      <c r="MOI214"/>
      <c r="MOJ214"/>
      <c r="MOK214"/>
      <c r="MOL214"/>
      <c r="MOM214"/>
      <c r="MON214"/>
      <c r="MOO214"/>
      <c r="MOP214"/>
      <c r="MOQ214"/>
      <c r="MOR214"/>
      <c r="MOS214"/>
      <c r="MOT214"/>
      <c r="MOU214"/>
      <c r="MOV214"/>
      <c r="MOW214"/>
      <c r="MOX214"/>
      <c r="MOY214"/>
      <c r="MOZ214"/>
      <c r="MPA214"/>
      <c r="MPB214"/>
      <c r="MPC214"/>
      <c r="MPD214"/>
      <c r="MPE214"/>
      <c r="MPF214"/>
      <c r="MPG214"/>
      <c r="MPH214"/>
      <c r="MPI214"/>
      <c r="MPJ214"/>
      <c r="MPK214"/>
      <c r="MPL214"/>
      <c r="MPM214"/>
      <c r="MPN214"/>
      <c r="MPO214"/>
      <c r="MPP214"/>
      <c r="MPQ214"/>
      <c r="MPR214"/>
      <c r="MPS214"/>
      <c r="MPT214"/>
      <c r="MPU214"/>
      <c r="MPV214"/>
      <c r="MPW214"/>
      <c r="MPX214"/>
      <c r="MPY214"/>
      <c r="MPZ214"/>
      <c r="MQA214"/>
      <c r="MQB214"/>
      <c r="MQC214"/>
      <c r="MQD214"/>
      <c r="MQE214"/>
      <c r="MQF214"/>
      <c r="MQG214"/>
      <c r="MQH214"/>
      <c r="MQI214"/>
      <c r="MQJ214"/>
      <c r="MQK214"/>
      <c r="MQL214"/>
      <c r="MQM214"/>
      <c r="MQN214"/>
      <c r="MQO214"/>
      <c r="MQP214"/>
      <c r="MQQ214"/>
      <c r="MQR214"/>
      <c r="MQS214"/>
      <c r="MQT214"/>
      <c r="MQU214"/>
      <c r="MQV214"/>
      <c r="MQW214"/>
      <c r="MQX214"/>
      <c r="MQY214"/>
      <c r="MQZ214"/>
      <c r="MRA214"/>
      <c r="MRB214"/>
      <c r="MRC214"/>
      <c r="MRD214"/>
      <c r="MRE214"/>
      <c r="MRF214"/>
      <c r="MRG214"/>
      <c r="MRH214"/>
      <c r="MRI214"/>
      <c r="MRJ214"/>
      <c r="MRK214"/>
      <c r="MRL214"/>
      <c r="MRM214"/>
      <c r="MRN214"/>
      <c r="MRO214"/>
      <c r="MRP214"/>
      <c r="MRQ214"/>
      <c r="MRR214"/>
      <c r="MRS214"/>
      <c r="MRT214"/>
      <c r="MRU214"/>
      <c r="MRV214"/>
      <c r="MRW214"/>
      <c r="MRX214"/>
      <c r="MRY214"/>
      <c r="MRZ214"/>
      <c r="MSA214"/>
      <c r="MSB214"/>
      <c r="MSC214"/>
      <c r="MSD214"/>
      <c r="MSE214"/>
      <c r="MSF214"/>
      <c r="MSG214"/>
      <c r="MSH214"/>
      <c r="MSI214"/>
      <c r="MSJ214"/>
      <c r="MSK214"/>
      <c r="MSL214"/>
      <c r="MSM214"/>
      <c r="MSN214"/>
      <c r="MSO214"/>
      <c r="MSP214"/>
      <c r="MSQ214"/>
      <c r="MSR214"/>
      <c r="MSS214"/>
      <c r="MST214"/>
      <c r="MSU214"/>
      <c r="MSV214"/>
      <c r="MSW214"/>
      <c r="MSX214"/>
      <c r="MSY214"/>
      <c r="MSZ214"/>
      <c r="MTA214"/>
      <c r="MTB214"/>
      <c r="MTC214"/>
      <c r="MTD214"/>
      <c r="MTE214"/>
      <c r="MTF214"/>
      <c r="MTG214"/>
      <c r="MTH214"/>
      <c r="MTI214"/>
      <c r="MTJ214"/>
      <c r="MTK214"/>
      <c r="MTL214"/>
      <c r="MTM214"/>
      <c r="MTN214"/>
      <c r="MTO214"/>
      <c r="MTP214"/>
      <c r="MTQ214"/>
      <c r="MTR214"/>
      <c r="MTS214"/>
      <c r="MTT214"/>
      <c r="MTU214"/>
      <c r="MTV214"/>
      <c r="MTW214"/>
      <c r="MTX214"/>
      <c r="MTY214"/>
      <c r="MTZ214"/>
      <c r="MUA214"/>
      <c r="MUB214"/>
      <c r="MUC214"/>
      <c r="MUD214"/>
      <c r="MUE214"/>
      <c r="MUF214"/>
      <c r="MUG214"/>
      <c r="MUH214"/>
      <c r="MUI214"/>
      <c r="MUJ214"/>
      <c r="MUK214"/>
      <c r="MUL214"/>
      <c r="MUM214"/>
      <c r="MUN214"/>
      <c r="MUO214"/>
      <c r="MUP214"/>
      <c r="MUQ214"/>
      <c r="MUR214"/>
      <c r="MUS214"/>
      <c r="MUT214"/>
      <c r="MUU214"/>
      <c r="MUV214"/>
      <c r="MUW214"/>
      <c r="MUX214"/>
      <c r="MUY214"/>
      <c r="MUZ214"/>
      <c r="MVA214"/>
      <c r="MVB214"/>
      <c r="MVC214"/>
      <c r="MVD214"/>
      <c r="MVE214"/>
      <c r="MVF214"/>
      <c r="MVG214"/>
      <c r="MVH214"/>
      <c r="MVI214"/>
      <c r="MVJ214"/>
      <c r="MVK214"/>
      <c r="MVL214"/>
      <c r="MVM214"/>
      <c r="MVN214"/>
      <c r="MVO214"/>
      <c r="MVP214"/>
      <c r="MVQ214"/>
      <c r="MVR214"/>
      <c r="MVS214"/>
      <c r="MVT214"/>
      <c r="MVU214"/>
      <c r="MVV214"/>
      <c r="MVW214"/>
      <c r="MVX214"/>
      <c r="MVY214"/>
      <c r="MVZ214"/>
      <c r="MWA214"/>
      <c r="MWB214"/>
      <c r="MWC214"/>
      <c r="MWD214"/>
      <c r="MWE214"/>
      <c r="MWF214"/>
      <c r="MWG214"/>
      <c r="MWH214"/>
      <c r="MWI214"/>
      <c r="MWJ214"/>
      <c r="MWK214"/>
      <c r="MWL214"/>
      <c r="MWM214"/>
      <c r="MWN214"/>
      <c r="MWO214"/>
      <c r="MWP214"/>
      <c r="MWQ214"/>
      <c r="MWR214"/>
      <c r="MWS214"/>
      <c r="MWT214"/>
      <c r="MWU214"/>
      <c r="MWV214"/>
      <c r="MWW214"/>
      <c r="MWX214"/>
      <c r="MWY214"/>
      <c r="MWZ214"/>
      <c r="MXA214"/>
      <c r="MXB214"/>
      <c r="MXC214"/>
      <c r="MXD214"/>
      <c r="MXE214"/>
      <c r="MXF214"/>
      <c r="MXG214"/>
      <c r="MXH214"/>
      <c r="MXI214"/>
      <c r="MXJ214"/>
      <c r="MXK214"/>
      <c r="MXL214"/>
      <c r="MXM214"/>
      <c r="MXN214"/>
      <c r="MXO214"/>
      <c r="MXP214"/>
      <c r="MXQ214"/>
      <c r="MXR214"/>
      <c r="MXS214"/>
      <c r="MXT214"/>
      <c r="MXU214"/>
      <c r="MXV214"/>
      <c r="MXW214"/>
      <c r="MXX214"/>
      <c r="MXY214"/>
      <c r="MXZ214"/>
      <c r="MYA214"/>
      <c r="MYB214"/>
      <c r="MYC214"/>
      <c r="MYD214"/>
      <c r="MYE214"/>
      <c r="MYF214"/>
      <c r="MYG214"/>
      <c r="MYH214"/>
      <c r="MYI214"/>
      <c r="MYJ214"/>
      <c r="MYK214"/>
      <c r="MYL214"/>
      <c r="MYM214"/>
      <c r="MYN214"/>
      <c r="MYO214"/>
      <c r="MYP214"/>
      <c r="MYQ214"/>
      <c r="MYR214"/>
      <c r="MYS214"/>
      <c r="MYT214"/>
      <c r="MYU214"/>
      <c r="MYV214"/>
      <c r="MYW214"/>
      <c r="MYX214"/>
      <c r="MYY214"/>
      <c r="MYZ214"/>
      <c r="MZA214"/>
      <c r="MZB214"/>
      <c r="MZC214"/>
      <c r="MZD214"/>
      <c r="MZE214"/>
      <c r="MZF214"/>
      <c r="MZG214"/>
      <c r="MZH214"/>
      <c r="MZI214"/>
      <c r="MZJ214"/>
      <c r="MZK214"/>
      <c r="MZL214"/>
      <c r="MZM214"/>
      <c r="MZN214"/>
      <c r="MZO214"/>
      <c r="MZP214"/>
      <c r="MZQ214"/>
      <c r="MZR214"/>
      <c r="MZS214"/>
      <c r="MZT214"/>
      <c r="MZU214"/>
      <c r="MZV214"/>
      <c r="MZW214"/>
      <c r="MZX214"/>
      <c r="MZY214"/>
      <c r="MZZ214"/>
      <c r="NAA214"/>
      <c r="NAB214"/>
      <c r="NAC214"/>
      <c r="NAD214"/>
      <c r="NAE214"/>
      <c r="NAF214"/>
      <c r="NAG214"/>
      <c r="NAH214"/>
      <c r="NAI214"/>
      <c r="NAJ214"/>
      <c r="NAK214"/>
      <c r="NAL214"/>
      <c r="NAM214"/>
      <c r="NAN214"/>
      <c r="NAO214"/>
      <c r="NAP214"/>
      <c r="NAQ214"/>
      <c r="NAR214"/>
      <c r="NAS214"/>
      <c r="NAT214"/>
      <c r="NAU214"/>
      <c r="NAV214"/>
      <c r="NAW214"/>
      <c r="NAX214"/>
      <c r="NAY214"/>
      <c r="NAZ214"/>
      <c r="NBA214"/>
      <c r="NBB214"/>
      <c r="NBC214"/>
      <c r="NBD214"/>
      <c r="NBE214"/>
      <c r="NBF214"/>
      <c r="NBG214"/>
      <c r="NBH214"/>
      <c r="NBI214"/>
      <c r="NBJ214"/>
      <c r="NBK214"/>
      <c r="NBL214"/>
      <c r="NBM214"/>
      <c r="NBN214"/>
      <c r="NBO214"/>
      <c r="NBP214"/>
      <c r="NBQ214"/>
      <c r="NBR214"/>
      <c r="NBS214"/>
      <c r="NBT214"/>
      <c r="NBU214"/>
      <c r="NBV214"/>
      <c r="NBW214"/>
      <c r="NBX214"/>
      <c r="NBY214"/>
      <c r="NBZ214"/>
      <c r="NCA214"/>
      <c r="NCB214"/>
      <c r="NCC214"/>
      <c r="NCD214"/>
      <c r="NCE214"/>
      <c r="NCF214"/>
      <c r="NCG214"/>
      <c r="NCH214"/>
      <c r="NCI214"/>
      <c r="NCJ214"/>
      <c r="NCK214"/>
      <c r="NCL214"/>
      <c r="NCM214"/>
      <c r="NCN214"/>
      <c r="NCO214"/>
      <c r="NCP214"/>
      <c r="NCQ214"/>
      <c r="NCR214"/>
      <c r="NCS214"/>
      <c r="NCT214"/>
      <c r="NCU214"/>
      <c r="NCV214"/>
      <c r="NCW214"/>
      <c r="NCX214"/>
      <c r="NCY214"/>
      <c r="NCZ214"/>
      <c r="NDA214"/>
      <c r="NDB214"/>
      <c r="NDC214"/>
      <c r="NDD214"/>
      <c r="NDE214"/>
      <c r="NDF214"/>
      <c r="NDG214"/>
      <c r="NDH214"/>
      <c r="NDI214"/>
      <c r="NDJ214"/>
      <c r="NDK214"/>
      <c r="NDL214"/>
      <c r="NDM214"/>
      <c r="NDN214"/>
      <c r="NDO214"/>
      <c r="NDP214"/>
      <c r="NDQ214"/>
      <c r="NDR214"/>
      <c r="NDS214"/>
      <c r="NDT214"/>
      <c r="NDU214"/>
      <c r="NDV214"/>
      <c r="NDW214"/>
      <c r="NDX214"/>
      <c r="NDY214"/>
      <c r="NDZ214"/>
      <c r="NEA214"/>
      <c r="NEB214"/>
      <c r="NEC214"/>
      <c r="NED214"/>
      <c r="NEE214"/>
      <c r="NEF214"/>
      <c r="NEG214"/>
      <c r="NEH214"/>
      <c r="NEI214"/>
      <c r="NEJ214"/>
      <c r="NEK214"/>
      <c r="NEL214"/>
      <c r="NEM214"/>
      <c r="NEN214"/>
      <c r="NEO214"/>
      <c r="NEP214"/>
      <c r="NEQ214"/>
      <c r="NER214"/>
      <c r="NES214"/>
      <c r="NET214"/>
      <c r="NEU214"/>
      <c r="NEV214"/>
      <c r="NEW214"/>
      <c r="NEX214"/>
      <c r="NEY214"/>
      <c r="NEZ214"/>
      <c r="NFA214"/>
      <c r="NFB214"/>
      <c r="NFC214"/>
      <c r="NFD214"/>
      <c r="NFE214"/>
      <c r="NFF214"/>
      <c r="NFG214"/>
      <c r="NFH214"/>
      <c r="NFI214"/>
      <c r="NFJ214"/>
      <c r="NFK214"/>
      <c r="NFL214"/>
      <c r="NFM214"/>
      <c r="NFN214"/>
      <c r="NFO214"/>
      <c r="NFP214"/>
      <c r="NFQ214"/>
      <c r="NFR214"/>
      <c r="NFS214"/>
      <c r="NFT214"/>
      <c r="NFU214"/>
      <c r="NFV214"/>
      <c r="NFW214"/>
      <c r="NFX214"/>
      <c r="NFY214"/>
      <c r="NFZ214"/>
      <c r="NGA214"/>
      <c r="NGB214"/>
      <c r="NGC214"/>
      <c r="NGD214"/>
      <c r="NGE214"/>
      <c r="NGF214"/>
      <c r="NGG214"/>
      <c r="NGH214"/>
      <c r="NGI214"/>
      <c r="NGJ214"/>
      <c r="NGK214"/>
      <c r="NGL214"/>
      <c r="NGM214"/>
      <c r="NGN214"/>
      <c r="NGO214"/>
      <c r="NGP214"/>
      <c r="NGQ214"/>
      <c r="NGR214"/>
      <c r="NGS214"/>
      <c r="NGT214"/>
      <c r="NGU214"/>
      <c r="NGV214"/>
      <c r="NGW214"/>
      <c r="NGX214"/>
      <c r="NGY214"/>
      <c r="NGZ214"/>
      <c r="NHA214"/>
      <c r="NHB214"/>
      <c r="NHC214"/>
      <c r="NHD214"/>
      <c r="NHE214"/>
      <c r="NHF214"/>
      <c r="NHG214"/>
      <c r="NHH214"/>
      <c r="NHI214"/>
      <c r="NHJ214"/>
      <c r="NHK214"/>
      <c r="NHL214"/>
      <c r="NHM214"/>
      <c r="NHN214"/>
      <c r="NHO214"/>
      <c r="NHP214"/>
      <c r="NHQ214"/>
      <c r="NHR214"/>
      <c r="NHS214"/>
      <c r="NHT214"/>
      <c r="NHU214"/>
      <c r="NHV214"/>
      <c r="NHW214"/>
      <c r="NHX214"/>
      <c r="NHY214"/>
      <c r="NHZ214"/>
      <c r="NIA214"/>
      <c r="NIB214"/>
      <c r="NIC214"/>
      <c r="NID214"/>
      <c r="NIE214"/>
      <c r="NIF214"/>
      <c r="NIG214"/>
      <c r="NIH214"/>
      <c r="NII214"/>
      <c r="NIJ214"/>
      <c r="NIK214"/>
      <c r="NIL214"/>
      <c r="NIM214"/>
      <c r="NIN214"/>
      <c r="NIO214"/>
      <c r="NIP214"/>
      <c r="NIQ214"/>
      <c r="NIR214"/>
      <c r="NIS214"/>
      <c r="NIT214"/>
      <c r="NIU214"/>
      <c r="NIV214"/>
      <c r="NIW214"/>
      <c r="NIX214"/>
      <c r="NIY214"/>
      <c r="NIZ214"/>
      <c r="NJA214"/>
      <c r="NJB214"/>
      <c r="NJC214"/>
      <c r="NJD214"/>
      <c r="NJE214"/>
      <c r="NJF214"/>
      <c r="NJG214"/>
      <c r="NJH214"/>
      <c r="NJI214"/>
      <c r="NJJ214"/>
      <c r="NJK214"/>
      <c r="NJL214"/>
      <c r="NJM214"/>
      <c r="NJN214"/>
      <c r="NJO214"/>
      <c r="NJP214"/>
      <c r="NJQ214"/>
      <c r="NJR214"/>
      <c r="NJS214"/>
      <c r="NJT214"/>
      <c r="NJU214"/>
      <c r="NJV214"/>
      <c r="NJW214"/>
      <c r="NJX214"/>
      <c r="NJY214"/>
      <c r="NJZ214"/>
      <c r="NKA214"/>
      <c r="NKB214"/>
      <c r="NKC214"/>
      <c r="NKD214"/>
      <c r="NKE214"/>
      <c r="NKF214"/>
      <c r="NKG214"/>
      <c r="NKH214"/>
      <c r="NKI214"/>
      <c r="NKJ214"/>
      <c r="NKK214"/>
      <c r="NKL214"/>
      <c r="NKM214"/>
      <c r="NKN214"/>
      <c r="NKO214"/>
      <c r="NKP214"/>
      <c r="NKQ214"/>
      <c r="NKR214"/>
      <c r="NKS214"/>
      <c r="NKT214"/>
      <c r="NKU214"/>
      <c r="NKV214"/>
      <c r="NKW214"/>
      <c r="NKX214"/>
      <c r="NKY214"/>
      <c r="NKZ214"/>
      <c r="NLA214"/>
      <c r="NLB214"/>
      <c r="NLC214"/>
      <c r="NLD214"/>
      <c r="NLE214"/>
      <c r="NLF214"/>
      <c r="NLG214"/>
      <c r="NLH214"/>
      <c r="NLI214"/>
      <c r="NLJ214"/>
      <c r="NLK214"/>
      <c r="NLL214"/>
      <c r="NLM214"/>
      <c r="NLN214"/>
      <c r="NLO214"/>
      <c r="NLP214"/>
      <c r="NLQ214"/>
      <c r="NLR214"/>
      <c r="NLS214"/>
      <c r="NLT214"/>
      <c r="NLU214"/>
      <c r="NLV214"/>
      <c r="NLW214"/>
      <c r="NLX214"/>
      <c r="NLY214"/>
      <c r="NLZ214"/>
      <c r="NMA214"/>
      <c r="NMB214"/>
      <c r="NMC214"/>
      <c r="NMD214"/>
      <c r="NME214"/>
      <c r="NMF214"/>
      <c r="NMG214"/>
      <c r="NMH214"/>
      <c r="NMI214"/>
      <c r="NMJ214"/>
      <c r="NMK214"/>
      <c r="NML214"/>
      <c r="NMM214"/>
      <c r="NMN214"/>
      <c r="NMO214"/>
      <c r="NMP214"/>
      <c r="NMQ214"/>
      <c r="NMR214"/>
      <c r="NMS214"/>
      <c r="NMT214"/>
      <c r="NMU214"/>
      <c r="NMV214"/>
      <c r="NMW214"/>
      <c r="NMX214"/>
      <c r="NMY214"/>
      <c r="NMZ214"/>
      <c r="NNA214"/>
      <c r="NNB214"/>
      <c r="NNC214"/>
      <c r="NND214"/>
      <c r="NNE214"/>
      <c r="NNF214"/>
      <c r="NNG214"/>
      <c r="NNH214"/>
      <c r="NNI214"/>
      <c r="NNJ214"/>
      <c r="NNK214"/>
      <c r="NNL214"/>
      <c r="NNM214"/>
      <c r="NNN214"/>
      <c r="NNO214"/>
      <c r="NNP214"/>
      <c r="NNQ214"/>
      <c r="NNR214"/>
      <c r="NNS214"/>
      <c r="NNT214"/>
      <c r="NNU214"/>
      <c r="NNV214"/>
      <c r="NNW214"/>
      <c r="NNX214"/>
      <c r="NNY214"/>
      <c r="NNZ214"/>
      <c r="NOA214"/>
      <c r="NOB214"/>
      <c r="NOC214"/>
      <c r="NOD214"/>
      <c r="NOE214"/>
      <c r="NOF214"/>
      <c r="NOG214"/>
      <c r="NOH214"/>
      <c r="NOI214"/>
      <c r="NOJ214"/>
      <c r="NOK214"/>
      <c r="NOL214"/>
      <c r="NOM214"/>
      <c r="NON214"/>
      <c r="NOO214"/>
      <c r="NOP214"/>
      <c r="NOQ214"/>
      <c r="NOR214"/>
      <c r="NOS214"/>
      <c r="NOT214"/>
      <c r="NOU214"/>
      <c r="NOV214"/>
      <c r="NOW214"/>
      <c r="NOX214"/>
      <c r="NOY214"/>
      <c r="NOZ214"/>
      <c r="NPA214"/>
      <c r="NPB214"/>
      <c r="NPC214"/>
      <c r="NPD214"/>
      <c r="NPE214"/>
      <c r="NPF214"/>
      <c r="NPG214"/>
      <c r="NPH214"/>
      <c r="NPI214"/>
      <c r="NPJ214"/>
      <c r="NPK214"/>
      <c r="NPL214"/>
      <c r="NPM214"/>
      <c r="NPN214"/>
      <c r="NPO214"/>
      <c r="NPP214"/>
      <c r="NPQ214"/>
      <c r="NPR214"/>
      <c r="NPS214"/>
      <c r="NPT214"/>
      <c r="NPU214"/>
      <c r="NPV214"/>
      <c r="NPW214"/>
      <c r="NPX214"/>
      <c r="NPY214"/>
      <c r="NPZ214"/>
      <c r="NQA214"/>
      <c r="NQB214"/>
      <c r="NQC214"/>
      <c r="NQD214"/>
      <c r="NQE214"/>
      <c r="NQF214"/>
      <c r="NQG214"/>
      <c r="NQH214"/>
      <c r="NQI214"/>
      <c r="NQJ214"/>
      <c r="NQK214"/>
      <c r="NQL214"/>
      <c r="NQM214"/>
      <c r="NQN214"/>
      <c r="NQO214"/>
      <c r="NQP214"/>
      <c r="NQQ214"/>
      <c r="NQR214"/>
      <c r="NQS214"/>
      <c r="NQT214"/>
      <c r="NQU214"/>
      <c r="NQV214"/>
      <c r="NQW214"/>
      <c r="NQX214"/>
      <c r="NQY214"/>
      <c r="NQZ214"/>
      <c r="NRA214"/>
      <c r="NRB214"/>
      <c r="NRC214"/>
      <c r="NRD214"/>
      <c r="NRE214"/>
      <c r="NRF214"/>
      <c r="NRG214"/>
      <c r="NRH214"/>
      <c r="NRI214"/>
      <c r="NRJ214"/>
      <c r="NRK214"/>
      <c r="NRL214"/>
      <c r="NRM214"/>
      <c r="NRN214"/>
      <c r="NRO214"/>
      <c r="NRP214"/>
      <c r="NRQ214"/>
      <c r="NRR214"/>
      <c r="NRS214"/>
      <c r="NRT214"/>
      <c r="NRU214"/>
      <c r="NRV214"/>
      <c r="NRW214"/>
      <c r="NRX214"/>
      <c r="NRY214"/>
      <c r="NRZ214"/>
      <c r="NSA214"/>
      <c r="NSB214"/>
      <c r="NSC214"/>
      <c r="NSD214"/>
      <c r="NSE214"/>
      <c r="NSF214"/>
      <c r="NSG214"/>
      <c r="NSH214"/>
      <c r="NSI214"/>
      <c r="NSJ214"/>
      <c r="NSK214"/>
      <c r="NSL214"/>
      <c r="NSM214"/>
      <c r="NSN214"/>
      <c r="NSO214"/>
      <c r="NSP214"/>
      <c r="NSQ214"/>
      <c r="NSR214"/>
      <c r="NSS214"/>
      <c r="NST214"/>
      <c r="NSU214"/>
      <c r="NSV214"/>
      <c r="NSW214"/>
      <c r="NSX214"/>
      <c r="NSY214"/>
      <c r="NSZ214"/>
      <c r="NTA214"/>
      <c r="NTB214"/>
      <c r="NTC214"/>
      <c r="NTD214"/>
      <c r="NTE214"/>
      <c r="NTF214"/>
      <c r="NTG214"/>
      <c r="NTH214"/>
      <c r="NTI214"/>
      <c r="NTJ214"/>
      <c r="NTK214"/>
      <c r="NTL214"/>
      <c r="NTM214"/>
      <c r="NTN214"/>
      <c r="NTO214"/>
      <c r="NTP214"/>
      <c r="NTQ214"/>
      <c r="NTR214"/>
      <c r="NTS214"/>
      <c r="NTT214"/>
      <c r="NTU214"/>
      <c r="NTV214"/>
      <c r="NTW214"/>
      <c r="NTX214"/>
      <c r="NTY214"/>
      <c r="NTZ214"/>
      <c r="NUA214"/>
      <c r="NUB214"/>
      <c r="NUC214"/>
      <c r="NUD214"/>
      <c r="NUE214"/>
      <c r="NUF214"/>
      <c r="NUG214"/>
      <c r="NUH214"/>
      <c r="NUI214"/>
      <c r="NUJ214"/>
      <c r="NUK214"/>
      <c r="NUL214"/>
      <c r="NUM214"/>
      <c r="NUN214"/>
      <c r="NUO214"/>
      <c r="NUP214"/>
      <c r="NUQ214"/>
      <c r="NUR214"/>
      <c r="NUS214"/>
      <c r="NUT214"/>
      <c r="NUU214"/>
      <c r="NUV214"/>
      <c r="NUW214"/>
      <c r="NUX214"/>
      <c r="NUY214"/>
      <c r="NUZ214"/>
      <c r="NVA214"/>
      <c r="NVB214"/>
      <c r="NVC214"/>
      <c r="NVD214"/>
      <c r="NVE214"/>
      <c r="NVF214"/>
      <c r="NVG214"/>
      <c r="NVH214"/>
      <c r="NVI214"/>
      <c r="NVJ214"/>
      <c r="NVK214"/>
      <c r="NVL214"/>
      <c r="NVM214"/>
      <c r="NVN214"/>
      <c r="NVO214"/>
      <c r="NVP214"/>
      <c r="NVQ214"/>
      <c r="NVR214"/>
      <c r="NVS214"/>
      <c r="NVT214"/>
      <c r="NVU214"/>
      <c r="NVV214"/>
      <c r="NVW214"/>
      <c r="NVX214"/>
      <c r="NVY214"/>
      <c r="NVZ214"/>
      <c r="NWA214"/>
      <c r="NWB214"/>
      <c r="NWC214"/>
      <c r="NWD214"/>
      <c r="NWE214"/>
      <c r="NWF214"/>
      <c r="NWG214"/>
      <c r="NWH214"/>
      <c r="NWI214"/>
      <c r="NWJ214"/>
      <c r="NWK214"/>
      <c r="NWL214"/>
      <c r="NWM214"/>
      <c r="NWN214"/>
      <c r="NWO214"/>
      <c r="NWP214"/>
      <c r="NWQ214"/>
      <c r="NWR214"/>
      <c r="NWS214"/>
      <c r="NWT214"/>
      <c r="NWU214"/>
      <c r="NWV214"/>
      <c r="NWW214"/>
      <c r="NWX214"/>
      <c r="NWY214"/>
      <c r="NWZ214"/>
      <c r="NXA214"/>
      <c r="NXB214"/>
      <c r="NXC214"/>
      <c r="NXD214"/>
      <c r="NXE214"/>
      <c r="NXF214"/>
      <c r="NXG214"/>
      <c r="NXH214"/>
      <c r="NXI214"/>
      <c r="NXJ214"/>
      <c r="NXK214"/>
      <c r="NXL214"/>
      <c r="NXM214"/>
      <c r="NXN214"/>
      <c r="NXO214"/>
      <c r="NXP214"/>
      <c r="NXQ214"/>
      <c r="NXR214"/>
      <c r="NXS214"/>
      <c r="NXT214"/>
      <c r="NXU214"/>
      <c r="NXV214"/>
      <c r="NXW214"/>
      <c r="NXX214"/>
      <c r="NXY214"/>
      <c r="NXZ214"/>
      <c r="NYA214"/>
      <c r="NYB214"/>
      <c r="NYC214"/>
      <c r="NYD214"/>
      <c r="NYE214"/>
      <c r="NYF214"/>
      <c r="NYG214"/>
      <c r="NYH214"/>
      <c r="NYI214"/>
      <c r="NYJ214"/>
      <c r="NYK214"/>
      <c r="NYL214"/>
      <c r="NYM214"/>
      <c r="NYN214"/>
      <c r="NYO214"/>
      <c r="NYP214"/>
      <c r="NYQ214"/>
      <c r="NYR214"/>
      <c r="NYS214"/>
      <c r="NYT214"/>
      <c r="NYU214"/>
      <c r="NYV214"/>
      <c r="NYW214"/>
      <c r="NYX214"/>
      <c r="NYY214"/>
      <c r="NYZ214"/>
      <c r="NZA214"/>
      <c r="NZB214"/>
      <c r="NZC214"/>
      <c r="NZD214"/>
      <c r="NZE214"/>
      <c r="NZF214"/>
      <c r="NZG214"/>
      <c r="NZH214"/>
      <c r="NZI214"/>
      <c r="NZJ214"/>
      <c r="NZK214"/>
      <c r="NZL214"/>
      <c r="NZM214"/>
      <c r="NZN214"/>
      <c r="NZO214"/>
      <c r="NZP214"/>
      <c r="NZQ214"/>
      <c r="NZR214"/>
      <c r="NZS214"/>
      <c r="NZT214"/>
      <c r="NZU214"/>
      <c r="NZV214"/>
      <c r="NZW214"/>
      <c r="NZX214"/>
      <c r="NZY214"/>
      <c r="NZZ214"/>
      <c r="OAA214"/>
      <c r="OAB214"/>
      <c r="OAC214"/>
      <c r="OAD214"/>
      <c r="OAE214"/>
      <c r="OAF214"/>
      <c r="OAG214"/>
      <c r="OAH214"/>
      <c r="OAI214"/>
      <c r="OAJ214"/>
      <c r="OAK214"/>
      <c r="OAL214"/>
      <c r="OAM214"/>
      <c r="OAN214"/>
      <c r="OAO214"/>
      <c r="OAP214"/>
      <c r="OAQ214"/>
      <c r="OAR214"/>
      <c r="OAS214"/>
      <c r="OAT214"/>
      <c r="OAU214"/>
      <c r="OAV214"/>
      <c r="OAW214"/>
      <c r="OAX214"/>
      <c r="OAY214"/>
      <c r="OAZ214"/>
      <c r="OBA214"/>
      <c r="OBB214"/>
      <c r="OBC214"/>
      <c r="OBD214"/>
      <c r="OBE214"/>
      <c r="OBF214"/>
      <c r="OBG214"/>
      <c r="OBH214"/>
      <c r="OBI214"/>
      <c r="OBJ214"/>
      <c r="OBK214"/>
      <c r="OBL214"/>
      <c r="OBM214"/>
      <c r="OBN214"/>
      <c r="OBO214"/>
      <c r="OBP214"/>
      <c r="OBQ214"/>
      <c r="OBR214"/>
      <c r="OBS214"/>
      <c r="OBT214"/>
      <c r="OBU214"/>
      <c r="OBV214"/>
      <c r="OBW214"/>
      <c r="OBX214"/>
      <c r="OBY214"/>
      <c r="OBZ214"/>
      <c r="OCA214"/>
      <c r="OCB214"/>
      <c r="OCC214"/>
      <c r="OCD214"/>
      <c r="OCE214"/>
      <c r="OCF214"/>
      <c r="OCG214"/>
      <c r="OCH214"/>
      <c r="OCI214"/>
      <c r="OCJ214"/>
      <c r="OCK214"/>
      <c r="OCL214"/>
      <c r="OCM214"/>
      <c r="OCN214"/>
      <c r="OCO214"/>
      <c r="OCP214"/>
      <c r="OCQ214"/>
      <c r="OCR214"/>
      <c r="OCS214"/>
      <c r="OCT214"/>
      <c r="OCU214"/>
      <c r="OCV214"/>
      <c r="OCW214"/>
      <c r="OCX214"/>
      <c r="OCY214"/>
      <c r="OCZ214"/>
      <c r="ODA214"/>
      <c r="ODB214"/>
      <c r="ODC214"/>
      <c r="ODD214"/>
      <c r="ODE214"/>
      <c r="ODF214"/>
      <c r="ODG214"/>
      <c r="ODH214"/>
      <c r="ODI214"/>
      <c r="ODJ214"/>
      <c r="ODK214"/>
      <c r="ODL214"/>
      <c r="ODM214"/>
      <c r="ODN214"/>
      <c r="ODO214"/>
      <c r="ODP214"/>
      <c r="ODQ214"/>
      <c r="ODR214"/>
      <c r="ODS214"/>
      <c r="ODT214"/>
      <c r="ODU214"/>
      <c r="ODV214"/>
      <c r="ODW214"/>
      <c r="ODX214"/>
      <c r="ODY214"/>
      <c r="ODZ214"/>
      <c r="OEA214"/>
      <c r="OEB214"/>
      <c r="OEC214"/>
      <c r="OED214"/>
      <c r="OEE214"/>
      <c r="OEF214"/>
      <c r="OEG214"/>
      <c r="OEH214"/>
      <c r="OEI214"/>
      <c r="OEJ214"/>
      <c r="OEK214"/>
      <c r="OEL214"/>
      <c r="OEM214"/>
      <c r="OEN214"/>
      <c r="OEO214"/>
      <c r="OEP214"/>
      <c r="OEQ214"/>
      <c r="OER214"/>
      <c r="OES214"/>
      <c r="OET214"/>
      <c r="OEU214"/>
      <c r="OEV214"/>
      <c r="OEW214"/>
      <c r="OEX214"/>
      <c r="OEY214"/>
      <c r="OEZ214"/>
      <c r="OFA214"/>
      <c r="OFB214"/>
      <c r="OFC214"/>
      <c r="OFD214"/>
      <c r="OFE214"/>
      <c r="OFF214"/>
      <c r="OFG214"/>
      <c r="OFH214"/>
      <c r="OFI214"/>
      <c r="OFJ214"/>
      <c r="OFK214"/>
      <c r="OFL214"/>
      <c r="OFM214"/>
      <c r="OFN214"/>
      <c r="OFO214"/>
      <c r="OFP214"/>
      <c r="OFQ214"/>
      <c r="OFR214"/>
      <c r="OFS214"/>
      <c r="OFT214"/>
      <c r="OFU214"/>
      <c r="OFV214"/>
      <c r="OFW214"/>
      <c r="OFX214"/>
      <c r="OFY214"/>
      <c r="OFZ214"/>
      <c r="OGA214"/>
      <c r="OGB214"/>
      <c r="OGC214"/>
      <c r="OGD214"/>
      <c r="OGE214"/>
      <c r="OGF214"/>
      <c r="OGG214"/>
      <c r="OGH214"/>
      <c r="OGI214"/>
      <c r="OGJ214"/>
      <c r="OGK214"/>
      <c r="OGL214"/>
      <c r="OGM214"/>
      <c r="OGN214"/>
      <c r="OGO214"/>
      <c r="OGP214"/>
      <c r="OGQ214"/>
      <c r="OGR214"/>
      <c r="OGS214"/>
      <c r="OGT214"/>
      <c r="OGU214"/>
      <c r="OGV214"/>
      <c r="OGW214"/>
      <c r="OGX214"/>
      <c r="OGY214"/>
      <c r="OGZ214"/>
      <c r="OHA214"/>
      <c r="OHB214"/>
      <c r="OHC214"/>
      <c r="OHD214"/>
      <c r="OHE214"/>
      <c r="OHF214"/>
      <c r="OHG214"/>
      <c r="OHH214"/>
      <c r="OHI214"/>
      <c r="OHJ214"/>
      <c r="OHK214"/>
      <c r="OHL214"/>
      <c r="OHM214"/>
      <c r="OHN214"/>
      <c r="OHO214"/>
      <c r="OHP214"/>
      <c r="OHQ214"/>
      <c r="OHR214"/>
      <c r="OHS214"/>
      <c r="OHT214"/>
      <c r="OHU214"/>
      <c r="OHV214"/>
      <c r="OHW214"/>
      <c r="OHX214"/>
      <c r="OHY214"/>
      <c r="OHZ214"/>
      <c r="OIA214"/>
      <c r="OIB214"/>
      <c r="OIC214"/>
      <c r="OID214"/>
      <c r="OIE214"/>
      <c r="OIF214"/>
      <c r="OIG214"/>
      <c r="OIH214"/>
      <c r="OII214"/>
      <c r="OIJ214"/>
      <c r="OIK214"/>
      <c r="OIL214"/>
      <c r="OIM214"/>
      <c r="OIN214"/>
      <c r="OIO214"/>
      <c r="OIP214"/>
      <c r="OIQ214"/>
      <c r="OIR214"/>
      <c r="OIS214"/>
      <c r="OIT214"/>
      <c r="OIU214"/>
      <c r="OIV214"/>
      <c r="OIW214"/>
      <c r="OIX214"/>
      <c r="OIY214"/>
      <c r="OIZ214"/>
      <c r="OJA214"/>
      <c r="OJB214"/>
      <c r="OJC214"/>
      <c r="OJD214"/>
      <c r="OJE214"/>
      <c r="OJF214"/>
      <c r="OJG214"/>
      <c r="OJH214"/>
      <c r="OJI214"/>
      <c r="OJJ214"/>
      <c r="OJK214"/>
      <c r="OJL214"/>
      <c r="OJM214"/>
      <c r="OJN214"/>
      <c r="OJO214"/>
      <c r="OJP214"/>
      <c r="OJQ214"/>
      <c r="OJR214"/>
      <c r="OJS214"/>
      <c r="OJT214"/>
      <c r="OJU214"/>
      <c r="OJV214"/>
      <c r="OJW214"/>
      <c r="OJX214"/>
      <c r="OJY214"/>
      <c r="OJZ214"/>
      <c r="OKA214"/>
      <c r="OKB214"/>
      <c r="OKC214"/>
      <c r="OKD214"/>
      <c r="OKE214"/>
      <c r="OKF214"/>
      <c r="OKG214"/>
      <c r="OKH214"/>
      <c r="OKI214"/>
      <c r="OKJ214"/>
      <c r="OKK214"/>
      <c r="OKL214"/>
      <c r="OKM214"/>
      <c r="OKN214"/>
      <c r="OKO214"/>
      <c r="OKP214"/>
      <c r="OKQ214"/>
      <c r="OKR214"/>
      <c r="OKS214"/>
      <c r="OKT214"/>
      <c r="OKU214"/>
      <c r="OKV214"/>
      <c r="OKW214"/>
      <c r="OKX214"/>
      <c r="OKY214"/>
      <c r="OKZ214"/>
      <c r="OLA214"/>
      <c r="OLB214"/>
      <c r="OLC214"/>
      <c r="OLD214"/>
      <c r="OLE214"/>
      <c r="OLF214"/>
      <c r="OLG214"/>
      <c r="OLH214"/>
      <c r="OLI214"/>
      <c r="OLJ214"/>
      <c r="OLK214"/>
      <c r="OLL214"/>
      <c r="OLM214"/>
      <c r="OLN214"/>
      <c r="OLO214"/>
      <c r="OLP214"/>
      <c r="OLQ214"/>
      <c r="OLR214"/>
      <c r="OLS214"/>
      <c r="OLT214"/>
      <c r="OLU214"/>
      <c r="OLV214"/>
      <c r="OLW214"/>
      <c r="OLX214"/>
      <c r="OLY214"/>
      <c r="OLZ214"/>
      <c r="OMA214"/>
      <c r="OMB214"/>
      <c r="OMC214"/>
      <c r="OMD214"/>
      <c r="OME214"/>
      <c r="OMF214"/>
      <c r="OMG214"/>
      <c r="OMH214"/>
      <c r="OMI214"/>
      <c r="OMJ214"/>
      <c r="OMK214"/>
      <c r="OML214"/>
      <c r="OMM214"/>
      <c r="OMN214"/>
      <c r="OMO214"/>
      <c r="OMP214"/>
      <c r="OMQ214"/>
      <c r="OMR214"/>
      <c r="OMS214"/>
      <c r="OMT214"/>
      <c r="OMU214"/>
      <c r="OMV214"/>
      <c r="OMW214"/>
      <c r="OMX214"/>
      <c r="OMY214"/>
      <c r="OMZ214"/>
      <c r="ONA214"/>
      <c r="ONB214"/>
      <c r="ONC214"/>
      <c r="OND214"/>
      <c r="ONE214"/>
      <c r="ONF214"/>
      <c r="ONG214"/>
      <c r="ONH214"/>
      <c r="ONI214"/>
      <c r="ONJ214"/>
      <c r="ONK214"/>
      <c r="ONL214"/>
      <c r="ONM214"/>
      <c r="ONN214"/>
      <c r="ONO214"/>
      <c r="ONP214"/>
      <c r="ONQ214"/>
      <c r="ONR214"/>
      <c r="ONS214"/>
      <c r="ONT214"/>
      <c r="ONU214"/>
      <c r="ONV214"/>
      <c r="ONW214"/>
      <c r="ONX214"/>
      <c r="ONY214"/>
      <c r="ONZ214"/>
      <c r="OOA214"/>
      <c r="OOB214"/>
      <c r="OOC214"/>
      <c r="OOD214"/>
      <c r="OOE214"/>
      <c r="OOF214"/>
      <c r="OOG214"/>
      <c r="OOH214"/>
      <c r="OOI214"/>
      <c r="OOJ214"/>
      <c r="OOK214"/>
      <c r="OOL214"/>
      <c r="OOM214"/>
      <c r="OON214"/>
      <c r="OOO214"/>
      <c r="OOP214"/>
      <c r="OOQ214"/>
      <c r="OOR214"/>
      <c r="OOS214"/>
      <c r="OOT214"/>
      <c r="OOU214"/>
      <c r="OOV214"/>
      <c r="OOW214"/>
      <c r="OOX214"/>
      <c r="OOY214"/>
      <c r="OOZ214"/>
      <c r="OPA214"/>
      <c r="OPB214"/>
      <c r="OPC214"/>
      <c r="OPD214"/>
      <c r="OPE214"/>
      <c r="OPF214"/>
      <c r="OPG214"/>
      <c r="OPH214"/>
      <c r="OPI214"/>
      <c r="OPJ214"/>
      <c r="OPK214"/>
      <c r="OPL214"/>
      <c r="OPM214"/>
      <c r="OPN214"/>
      <c r="OPO214"/>
      <c r="OPP214"/>
      <c r="OPQ214"/>
      <c r="OPR214"/>
      <c r="OPS214"/>
      <c r="OPT214"/>
      <c r="OPU214"/>
      <c r="OPV214"/>
      <c r="OPW214"/>
      <c r="OPX214"/>
      <c r="OPY214"/>
      <c r="OPZ214"/>
      <c r="OQA214"/>
      <c r="OQB214"/>
      <c r="OQC214"/>
      <c r="OQD214"/>
      <c r="OQE214"/>
      <c r="OQF214"/>
      <c r="OQG214"/>
      <c r="OQH214"/>
      <c r="OQI214"/>
      <c r="OQJ214"/>
      <c r="OQK214"/>
      <c r="OQL214"/>
      <c r="OQM214"/>
      <c r="OQN214"/>
      <c r="OQO214"/>
      <c r="OQP214"/>
      <c r="OQQ214"/>
      <c r="OQR214"/>
      <c r="OQS214"/>
      <c r="OQT214"/>
      <c r="OQU214"/>
      <c r="OQV214"/>
      <c r="OQW214"/>
      <c r="OQX214"/>
      <c r="OQY214"/>
      <c r="OQZ214"/>
      <c r="ORA214"/>
      <c r="ORB214"/>
      <c r="ORC214"/>
      <c r="ORD214"/>
      <c r="ORE214"/>
      <c r="ORF214"/>
      <c r="ORG214"/>
      <c r="ORH214"/>
      <c r="ORI214"/>
      <c r="ORJ214"/>
      <c r="ORK214"/>
      <c r="ORL214"/>
      <c r="ORM214"/>
      <c r="ORN214"/>
      <c r="ORO214"/>
      <c r="ORP214"/>
      <c r="ORQ214"/>
      <c r="ORR214"/>
      <c r="ORS214"/>
      <c r="ORT214"/>
      <c r="ORU214"/>
      <c r="ORV214"/>
      <c r="ORW214"/>
      <c r="ORX214"/>
      <c r="ORY214"/>
      <c r="ORZ214"/>
      <c r="OSA214"/>
      <c r="OSB214"/>
      <c r="OSC214"/>
      <c r="OSD214"/>
      <c r="OSE214"/>
      <c r="OSF214"/>
      <c r="OSG214"/>
      <c r="OSH214"/>
      <c r="OSI214"/>
      <c r="OSJ214"/>
      <c r="OSK214"/>
      <c r="OSL214"/>
      <c r="OSM214"/>
      <c r="OSN214"/>
      <c r="OSO214"/>
      <c r="OSP214"/>
      <c r="OSQ214"/>
      <c r="OSR214"/>
      <c r="OSS214"/>
      <c r="OST214"/>
      <c r="OSU214"/>
      <c r="OSV214"/>
      <c r="OSW214"/>
      <c r="OSX214"/>
      <c r="OSY214"/>
      <c r="OSZ214"/>
      <c r="OTA214"/>
      <c r="OTB214"/>
      <c r="OTC214"/>
      <c r="OTD214"/>
      <c r="OTE214"/>
      <c r="OTF214"/>
      <c r="OTG214"/>
      <c r="OTH214"/>
      <c r="OTI214"/>
      <c r="OTJ214"/>
      <c r="OTK214"/>
      <c r="OTL214"/>
      <c r="OTM214"/>
      <c r="OTN214"/>
      <c r="OTO214"/>
      <c r="OTP214"/>
      <c r="OTQ214"/>
      <c r="OTR214"/>
      <c r="OTS214"/>
      <c r="OTT214"/>
      <c r="OTU214"/>
      <c r="OTV214"/>
      <c r="OTW214"/>
      <c r="OTX214"/>
      <c r="OTY214"/>
      <c r="OTZ214"/>
      <c r="OUA214"/>
      <c r="OUB214"/>
      <c r="OUC214"/>
      <c r="OUD214"/>
      <c r="OUE214"/>
      <c r="OUF214"/>
      <c r="OUG214"/>
      <c r="OUH214"/>
      <c r="OUI214"/>
      <c r="OUJ214"/>
      <c r="OUK214"/>
      <c r="OUL214"/>
      <c r="OUM214"/>
      <c r="OUN214"/>
      <c r="OUO214"/>
      <c r="OUP214"/>
      <c r="OUQ214"/>
      <c r="OUR214"/>
      <c r="OUS214"/>
      <c r="OUT214"/>
      <c r="OUU214"/>
      <c r="OUV214"/>
      <c r="OUW214"/>
      <c r="OUX214"/>
      <c r="OUY214"/>
      <c r="OUZ214"/>
      <c r="OVA214"/>
      <c r="OVB214"/>
      <c r="OVC214"/>
      <c r="OVD214"/>
      <c r="OVE214"/>
      <c r="OVF214"/>
      <c r="OVG214"/>
      <c r="OVH214"/>
      <c r="OVI214"/>
      <c r="OVJ214"/>
      <c r="OVK214"/>
      <c r="OVL214"/>
      <c r="OVM214"/>
      <c r="OVN214"/>
      <c r="OVO214"/>
      <c r="OVP214"/>
      <c r="OVQ214"/>
      <c r="OVR214"/>
      <c r="OVS214"/>
      <c r="OVT214"/>
      <c r="OVU214"/>
      <c r="OVV214"/>
      <c r="OVW214"/>
      <c r="OVX214"/>
      <c r="OVY214"/>
      <c r="OVZ214"/>
      <c r="OWA214"/>
      <c r="OWB214"/>
      <c r="OWC214"/>
      <c r="OWD214"/>
      <c r="OWE214"/>
      <c r="OWF214"/>
      <c r="OWG214"/>
      <c r="OWH214"/>
      <c r="OWI214"/>
      <c r="OWJ214"/>
      <c r="OWK214"/>
      <c r="OWL214"/>
      <c r="OWM214"/>
      <c r="OWN214"/>
      <c r="OWO214"/>
      <c r="OWP214"/>
      <c r="OWQ214"/>
      <c r="OWR214"/>
      <c r="OWS214"/>
      <c r="OWT214"/>
      <c r="OWU214"/>
      <c r="OWV214"/>
      <c r="OWW214"/>
      <c r="OWX214"/>
      <c r="OWY214"/>
      <c r="OWZ214"/>
      <c r="OXA214"/>
      <c r="OXB214"/>
      <c r="OXC214"/>
      <c r="OXD214"/>
      <c r="OXE214"/>
      <c r="OXF214"/>
      <c r="OXG214"/>
      <c r="OXH214"/>
      <c r="OXI214"/>
      <c r="OXJ214"/>
      <c r="OXK214"/>
      <c r="OXL214"/>
      <c r="OXM214"/>
      <c r="OXN214"/>
      <c r="OXO214"/>
      <c r="OXP214"/>
      <c r="OXQ214"/>
      <c r="OXR214"/>
      <c r="OXS214"/>
      <c r="OXT214"/>
      <c r="OXU214"/>
      <c r="OXV214"/>
      <c r="OXW214"/>
      <c r="OXX214"/>
      <c r="OXY214"/>
      <c r="OXZ214"/>
      <c r="OYA214"/>
      <c r="OYB214"/>
      <c r="OYC214"/>
      <c r="OYD214"/>
      <c r="OYE214"/>
      <c r="OYF214"/>
      <c r="OYG214"/>
      <c r="OYH214"/>
      <c r="OYI214"/>
      <c r="OYJ214"/>
      <c r="OYK214"/>
      <c r="OYL214"/>
      <c r="OYM214"/>
      <c r="OYN214"/>
      <c r="OYO214"/>
      <c r="OYP214"/>
      <c r="OYQ214"/>
      <c r="OYR214"/>
      <c r="OYS214"/>
      <c r="OYT214"/>
      <c r="OYU214"/>
      <c r="OYV214"/>
      <c r="OYW214"/>
      <c r="OYX214"/>
      <c r="OYY214"/>
      <c r="OYZ214"/>
      <c r="OZA214"/>
      <c r="OZB214"/>
      <c r="OZC214"/>
      <c r="OZD214"/>
      <c r="OZE214"/>
      <c r="OZF214"/>
      <c r="OZG214"/>
      <c r="OZH214"/>
      <c r="OZI214"/>
      <c r="OZJ214"/>
      <c r="OZK214"/>
      <c r="OZL214"/>
      <c r="OZM214"/>
      <c r="OZN214"/>
      <c r="OZO214"/>
      <c r="OZP214"/>
      <c r="OZQ214"/>
      <c r="OZR214"/>
      <c r="OZS214"/>
      <c r="OZT214"/>
      <c r="OZU214"/>
      <c r="OZV214"/>
      <c r="OZW214"/>
      <c r="OZX214"/>
      <c r="OZY214"/>
      <c r="OZZ214"/>
      <c r="PAA214"/>
      <c r="PAB214"/>
      <c r="PAC214"/>
      <c r="PAD214"/>
      <c r="PAE214"/>
      <c r="PAF214"/>
      <c r="PAG214"/>
      <c r="PAH214"/>
      <c r="PAI214"/>
      <c r="PAJ214"/>
      <c r="PAK214"/>
      <c r="PAL214"/>
      <c r="PAM214"/>
      <c r="PAN214"/>
      <c r="PAO214"/>
      <c r="PAP214"/>
      <c r="PAQ214"/>
      <c r="PAR214"/>
      <c r="PAS214"/>
      <c r="PAT214"/>
      <c r="PAU214"/>
      <c r="PAV214"/>
      <c r="PAW214"/>
      <c r="PAX214"/>
      <c r="PAY214"/>
      <c r="PAZ214"/>
      <c r="PBA214"/>
      <c r="PBB214"/>
      <c r="PBC214"/>
      <c r="PBD214"/>
      <c r="PBE214"/>
      <c r="PBF214"/>
      <c r="PBG214"/>
      <c r="PBH214"/>
      <c r="PBI214"/>
      <c r="PBJ214"/>
      <c r="PBK214"/>
      <c r="PBL214"/>
      <c r="PBM214"/>
      <c r="PBN214"/>
      <c r="PBO214"/>
      <c r="PBP214"/>
      <c r="PBQ214"/>
      <c r="PBR214"/>
      <c r="PBS214"/>
      <c r="PBT214"/>
      <c r="PBU214"/>
      <c r="PBV214"/>
      <c r="PBW214"/>
      <c r="PBX214"/>
      <c r="PBY214"/>
      <c r="PBZ214"/>
      <c r="PCA214"/>
      <c r="PCB214"/>
      <c r="PCC214"/>
      <c r="PCD214"/>
      <c r="PCE214"/>
      <c r="PCF214"/>
      <c r="PCG214"/>
      <c r="PCH214"/>
      <c r="PCI214"/>
      <c r="PCJ214"/>
      <c r="PCK214"/>
      <c r="PCL214"/>
      <c r="PCM214"/>
      <c r="PCN214"/>
      <c r="PCO214"/>
      <c r="PCP214"/>
      <c r="PCQ214"/>
      <c r="PCR214"/>
      <c r="PCS214"/>
      <c r="PCT214"/>
      <c r="PCU214"/>
      <c r="PCV214"/>
      <c r="PCW214"/>
      <c r="PCX214"/>
      <c r="PCY214"/>
      <c r="PCZ214"/>
      <c r="PDA214"/>
      <c r="PDB214"/>
      <c r="PDC214"/>
      <c r="PDD214"/>
      <c r="PDE214"/>
      <c r="PDF214"/>
      <c r="PDG214"/>
      <c r="PDH214"/>
      <c r="PDI214"/>
      <c r="PDJ214"/>
      <c r="PDK214"/>
      <c r="PDL214"/>
      <c r="PDM214"/>
      <c r="PDN214"/>
      <c r="PDO214"/>
      <c r="PDP214"/>
      <c r="PDQ214"/>
      <c r="PDR214"/>
      <c r="PDS214"/>
      <c r="PDT214"/>
      <c r="PDU214"/>
      <c r="PDV214"/>
      <c r="PDW214"/>
      <c r="PDX214"/>
      <c r="PDY214"/>
      <c r="PDZ214"/>
      <c r="PEA214"/>
      <c r="PEB214"/>
      <c r="PEC214"/>
      <c r="PED214"/>
      <c r="PEE214"/>
      <c r="PEF214"/>
      <c r="PEG214"/>
      <c r="PEH214"/>
      <c r="PEI214"/>
      <c r="PEJ214"/>
      <c r="PEK214"/>
      <c r="PEL214"/>
      <c r="PEM214"/>
      <c r="PEN214"/>
      <c r="PEO214"/>
      <c r="PEP214"/>
      <c r="PEQ214"/>
      <c r="PER214"/>
      <c r="PES214"/>
      <c r="PET214"/>
      <c r="PEU214"/>
      <c r="PEV214"/>
      <c r="PEW214"/>
      <c r="PEX214"/>
      <c r="PEY214"/>
      <c r="PEZ214"/>
      <c r="PFA214"/>
      <c r="PFB214"/>
      <c r="PFC214"/>
      <c r="PFD214"/>
      <c r="PFE214"/>
      <c r="PFF214"/>
      <c r="PFG214"/>
      <c r="PFH214"/>
      <c r="PFI214"/>
      <c r="PFJ214"/>
      <c r="PFK214"/>
      <c r="PFL214"/>
      <c r="PFM214"/>
      <c r="PFN214"/>
      <c r="PFO214"/>
      <c r="PFP214"/>
      <c r="PFQ214"/>
      <c r="PFR214"/>
      <c r="PFS214"/>
      <c r="PFT214"/>
      <c r="PFU214"/>
      <c r="PFV214"/>
      <c r="PFW214"/>
      <c r="PFX214"/>
      <c r="PFY214"/>
      <c r="PFZ214"/>
      <c r="PGA214"/>
      <c r="PGB214"/>
      <c r="PGC214"/>
      <c r="PGD214"/>
      <c r="PGE214"/>
      <c r="PGF214"/>
      <c r="PGG214"/>
      <c r="PGH214"/>
      <c r="PGI214"/>
      <c r="PGJ214"/>
      <c r="PGK214"/>
      <c r="PGL214"/>
      <c r="PGM214"/>
      <c r="PGN214"/>
      <c r="PGO214"/>
      <c r="PGP214"/>
      <c r="PGQ214"/>
      <c r="PGR214"/>
      <c r="PGS214"/>
      <c r="PGT214"/>
      <c r="PGU214"/>
      <c r="PGV214"/>
      <c r="PGW214"/>
      <c r="PGX214"/>
      <c r="PGY214"/>
      <c r="PGZ214"/>
      <c r="PHA214"/>
      <c r="PHB214"/>
      <c r="PHC214"/>
      <c r="PHD214"/>
      <c r="PHE214"/>
      <c r="PHF214"/>
      <c r="PHG214"/>
      <c r="PHH214"/>
      <c r="PHI214"/>
      <c r="PHJ214"/>
      <c r="PHK214"/>
      <c r="PHL214"/>
      <c r="PHM214"/>
      <c r="PHN214"/>
      <c r="PHO214"/>
      <c r="PHP214"/>
      <c r="PHQ214"/>
      <c r="PHR214"/>
      <c r="PHS214"/>
      <c r="PHT214"/>
      <c r="PHU214"/>
      <c r="PHV214"/>
      <c r="PHW214"/>
      <c r="PHX214"/>
      <c r="PHY214"/>
      <c r="PHZ214"/>
      <c r="PIA214"/>
      <c r="PIB214"/>
      <c r="PIC214"/>
      <c r="PID214"/>
      <c r="PIE214"/>
      <c r="PIF214"/>
      <c r="PIG214"/>
      <c r="PIH214"/>
      <c r="PII214"/>
      <c r="PIJ214"/>
      <c r="PIK214"/>
      <c r="PIL214"/>
      <c r="PIM214"/>
      <c r="PIN214"/>
      <c r="PIO214"/>
      <c r="PIP214"/>
      <c r="PIQ214"/>
      <c r="PIR214"/>
      <c r="PIS214"/>
      <c r="PIT214"/>
      <c r="PIU214"/>
      <c r="PIV214"/>
      <c r="PIW214"/>
      <c r="PIX214"/>
      <c r="PIY214"/>
      <c r="PIZ214"/>
      <c r="PJA214"/>
      <c r="PJB214"/>
      <c r="PJC214"/>
      <c r="PJD214"/>
      <c r="PJE214"/>
      <c r="PJF214"/>
      <c r="PJG214"/>
      <c r="PJH214"/>
      <c r="PJI214"/>
      <c r="PJJ214"/>
      <c r="PJK214"/>
      <c r="PJL214"/>
      <c r="PJM214"/>
      <c r="PJN214"/>
      <c r="PJO214"/>
      <c r="PJP214"/>
      <c r="PJQ214"/>
      <c r="PJR214"/>
      <c r="PJS214"/>
      <c r="PJT214"/>
      <c r="PJU214"/>
      <c r="PJV214"/>
      <c r="PJW214"/>
      <c r="PJX214"/>
      <c r="PJY214"/>
      <c r="PJZ214"/>
      <c r="PKA214"/>
      <c r="PKB214"/>
      <c r="PKC214"/>
      <c r="PKD214"/>
      <c r="PKE214"/>
      <c r="PKF214"/>
      <c r="PKG214"/>
      <c r="PKH214"/>
      <c r="PKI214"/>
      <c r="PKJ214"/>
      <c r="PKK214"/>
      <c r="PKL214"/>
      <c r="PKM214"/>
      <c r="PKN214"/>
      <c r="PKO214"/>
      <c r="PKP214"/>
      <c r="PKQ214"/>
      <c r="PKR214"/>
      <c r="PKS214"/>
      <c r="PKT214"/>
      <c r="PKU214"/>
      <c r="PKV214"/>
      <c r="PKW214"/>
      <c r="PKX214"/>
      <c r="PKY214"/>
      <c r="PKZ214"/>
      <c r="PLA214"/>
      <c r="PLB214"/>
      <c r="PLC214"/>
      <c r="PLD214"/>
      <c r="PLE214"/>
      <c r="PLF214"/>
      <c r="PLG214"/>
      <c r="PLH214"/>
      <c r="PLI214"/>
      <c r="PLJ214"/>
      <c r="PLK214"/>
      <c r="PLL214"/>
      <c r="PLM214"/>
      <c r="PLN214"/>
      <c r="PLO214"/>
      <c r="PLP214"/>
      <c r="PLQ214"/>
      <c r="PLR214"/>
      <c r="PLS214"/>
      <c r="PLT214"/>
      <c r="PLU214"/>
      <c r="PLV214"/>
      <c r="PLW214"/>
      <c r="PLX214"/>
      <c r="PLY214"/>
      <c r="PLZ214"/>
      <c r="PMA214"/>
      <c r="PMB214"/>
      <c r="PMC214"/>
      <c r="PMD214"/>
      <c r="PME214"/>
      <c r="PMF214"/>
      <c r="PMG214"/>
      <c r="PMH214"/>
      <c r="PMI214"/>
      <c r="PMJ214"/>
      <c r="PMK214"/>
      <c r="PML214"/>
      <c r="PMM214"/>
      <c r="PMN214"/>
      <c r="PMO214"/>
      <c r="PMP214"/>
      <c r="PMQ214"/>
      <c r="PMR214"/>
      <c r="PMS214"/>
      <c r="PMT214"/>
      <c r="PMU214"/>
      <c r="PMV214"/>
      <c r="PMW214"/>
      <c r="PMX214"/>
      <c r="PMY214"/>
      <c r="PMZ214"/>
      <c r="PNA214"/>
      <c r="PNB214"/>
      <c r="PNC214"/>
      <c r="PND214"/>
      <c r="PNE214"/>
      <c r="PNF214"/>
      <c r="PNG214"/>
      <c r="PNH214"/>
      <c r="PNI214"/>
      <c r="PNJ214"/>
      <c r="PNK214"/>
      <c r="PNL214"/>
      <c r="PNM214"/>
      <c r="PNN214"/>
      <c r="PNO214"/>
      <c r="PNP214"/>
      <c r="PNQ214"/>
      <c r="PNR214"/>
      <c r="PNS214"/>
      <c r="PNT214"/>
      <c r="PNU214"/>
      <c r="PNV214"/>
      <c r="PNW214"/>
      <c r="PNX214"/>
      <c r="PNY214"/>
      <c r="PNZ214"/>
      <c r="POA214"/>
      <c r="POB214"/>
      <c r="POC214"/>
      <c r="POD214"/>
      <c r="POE214"/>
      <c r="POF214"/>
      <c r="POG214"/>
      <c r="POH214"/>
      <c r="POI214"/>
      <c r="POJ214"/>
      <c r="POK214"/>
      <c r="POL214"/>
      <c r="POM214"/>
      <c r="PON214"/>
      <c r="POO214"/>
      <c r="POP214"/>
      <c r="POQ214"/>
      <c r="POR214"/>
      <c r="POS214"/>
      <c r="POT214"/>
      <c r="POU214"/>
      <c r="POV214"/>
      <c r="POW214"/>
      <c r="POX214"/>
      <c r="POY214"/>
      <c r="POZ214"/>
      <c r="PPA214"/>
      <c r="PPB214"/>
      <c r="PPC214"/>
      <c r="PPD214"/>
      <c r="PPE214"/>
      <c r="PPF214"/>
      <c r="PPG214"/>
      <c r="PPH214"/>
      <c r="PPI214"/>
      <c r="PPJ214"/>
      <c r="PPK214"/>
      <c r="PPL214"/>
      <c r="PPM214"/>
      <c r="PPN214"/>
      <c r="PPO214"/>
      <c r="PPP214"/>
      <c r="PPQ214"/>
      <c r="PPR214"/>
      <c r="PPS214"/>
      <c r="PPT214"/>
      <c r="PPU214"/>
      <c r="PPV214"/>
      <c r="PPW214"/>
      <c r="PPX214"/>
      <c r="PPY214"/>
      <c r="PPZ214"/>
      <c r="PQA214"/>
      <c r="PQB214"/>
      <c r="PQC214"/>
      <c r="PQD214"/>
      <c r="PQE214"/>
      <c r="PQF214"/>
      <c r="PQG214"/>
      <c r="PQH214"/>
      <c r="PQI214"/>
      <c r="PQJ214"/>
      <c r="PQK214"/>
      <c r="PQL214"/>
      <c r="PQM214"/>
      <c r="PQN214"/>
      <c r="PQO214"/>
      <c r="PQP214"/>
      <c r="PQQ214"/>
      <c r="PQR214"/>
      <c r="PQS214"/>
      <c r="PQT214"/>
      <c r="PQU214"/>
      <c r="PQV214"/>
      <c r="PQW214"/>
      <c r="PQX214"/>
      <c r="PQY214"/>
      <c r="PQZ214"/>
      <c r="PRA214"/>
      <c r="PRB214"/>
      <c r="PRC214"/>
      <c r="PRD214"/>
      <c r="PRE214"/>
      <c r="PRF214"/>
      <c r="PRG214"/>
      <c r="PRH214"/>
      <c r="PRI214"/>
      <c r="PRJ214"/>
      <c r="PRK214"/>
      <c r="PRL214"/>
      <c r="PRM214"/>
      <c r="PRN214"/>
      <c r="PRO214"/>
      <c r="PRP214"/>
      <c r="PRQ214"/>
      <c r="PRR214"/>
      <c r="PRS214"/>
      <c r="PRT214"/>
      <c r="PRU214"/>
      <c r="PRV214"/>
      <c r="PRW214"/>
      <c r="PRX214"/>
      <c r="PRY214"/>
      <c r="PRZ214"/>
      <c r="PSA214"/>
      <c r="PSB214"/>
      <c r="PSC214"/>
      <c r="PSD214"/>
      <c r="PSE214"/>
      <c r="PSF214"/>
      <c r="PSG214"/>
      <c r="PSH214"/>
      <c r="PSI214"/>
      <c r="PSJ214"/>
      <c r="PSK214"/>
      <c r="PSL214"/>
      <c r="PSM214"/>
      <c r="PSN214"/>
      <c r="PSO214"/>
      <c r="PSP214"/>
      <c r="PSQ214"/>
      <c r="PSR214"/>
      <c r="PSS214"/>
      <c r="PST214"/>
      <c r="PSU214"/>
      <c r="PSV214"/>
      <c r="PSW214"/>
      <c r="PSX214"/>
      <c r="PSY214"/>
      <c r="PSZ214"/>
      <c r="PTA214"/>
      <c r="PTB214"/>
      <c r="PTC214"/>
      <c r="PTD214"/>
      <c r="PTE214"/>
      <c r="PTF214"/>
      <c r="PTG214"/>
      <c r="PTH214"/>
      <c r="PTI214"/>
      <c r="PTJ214"/>
      <c r="PTK214"/>
      <c r="PTL214"/>
      <c r="PTM214"/>
      <c r="PTN214"/>
      <c r="PTO214"/>
      <c r="PTP214"/>
      <c r="PTQ214"/>
      <c r="PTR214"/>
      <c r="PTS214"/>
      <c r="PTT214"/>
      <c r="PTU214"/>
      <c r="PTV214"/>
      <c r="PTW214"/>
      <c r="PTX214"/>
      <c r="PTY214"/>
      <c r="PTZ214"/>
      <c r="PUA214"/>
      <c r="PUB214"/>
      <c r="PUC214"/>
      <c r="PUD214"/>
      <c r="PUE214"/>
      <c r="PUF214"/>
      <c r="PUG214"/>
      <c r="PUH214"/>
      <c r="PUI214"/>
      <c r="PUJ214"/>
      <c r="PUK214"/>
      <c r="PUL214"/>
      <c r="PUM214"/>
      <c r="PUN214"/>
      <c r="PUO214"/>
      <c r="PUP214"/>
      <c r="PUQ214"/>
      <c r="PUR214"/>
      <c r="PUS214"/>
      <c r="PUT214"/>
      <c r="PUU214"/>
      <c r="PUV214"/>
      <c r="PUW214"/>
      <c r="PUX214"/>
      <c r="PUY214"/>
      <c r="PUZ214"/>
      <c r="PVA214"/>
      <c r="PVB214"/>
      <c r="PVC214"/>
      <c r="PVD214"/>
      <c r="PVE214"/>
      <c r="PVF214"/>
      <c r="PVG214"/>
      <c r="PVH214"/>
      <c r="PVI214"/>
      <c r="PVJ214"/>
      <c r="PVK214"/>
      <c r="PVL214"/>
      <c r="PVM214"/>
      <c r="PVN214"/>
      <c r="PVO214"/>
      <c r="PVP214"/>
      <c r="PVQ214"/>
      <c r="PVR214"/>
      <c r="PVS214"/>
      <c r="PVT214"/>
      <c r="PVU214"/>
      <c r="PVV214"/>
      <c r="PVW214"/>
      <c r="PVX214"/>
      <c r="PVY214"/>
      <c r="PVZ214"/>
      <c r="PWA214"/>
      <c r="PWB214"/>
      <c r="PWC214"/>
      <c r="PWD214"/>
      <c r="PWE214"/>
      <c r="PWF214"/>
      <c r="PWG214"/>
      <c r="PWH214"/>
      <c r="PWI214"/>
      <c r="PWJ214"/>
      <c r="PWK214"/>
      <c r="PWL214"/>
      <c r="PWM214"/>
      <c r="PWN214"/>
      <c r="PWO214"/>
      <c r="PWP214"/>
      <c r="PWQ214"/>
      <c r="PWR214"/>
      <c r="PWS214"/>
      <c r="PWT214"/>
      <c r="PWU214"/>
      <c r="PWV214"/>
      <c r="PWW214"/>
      <c r="PWX214"/>
      <c r="PWY214"/>
      <c r="PWZ214"/>
      <c r="PXA214"/>
      <c r="PXB214"/>
      <c r="PXC214"/>
      <c r="PXD214"/>
      <c r="PXE214"/>
      <c r="PXF214"/>
      <c r="PXG214"/>
      <c r="PXH214"/>
      <c r="PXI214"/>
      <c r="PXJ214"/>
      <c r="PXK214"/>
      <c r="PXL214"/>
      <c r="PXM214"/>
      <c r="PXN214"/>
      <c r="PXO214"/>
      <c r="PXP214"/>
      <c r="PXQ214"/>
      <c r="PXR214"/>
      <c r="PXS214"/>
      <c r="PXT214"/>
      <c r="PXU214"/>
      <c r="PXV214"/>
      <c r="PXW214"/>
      <c r="PXX214"/>
      <c r="PXY214"/>
      <c r="PXZ214"/>
      <c r="PYA214"/>
      <c r="PYB214"/>
      <c r="PYC214"/>
      <c r="PYD214"/>
      <c r="PYE214"/>
      <c r="PYF214"/>
      <c r="PYG214"/>
      <c r="PYH214"/>
      <c r="PYI214"/>
      <c r="PYJ214"/>
      <c r="PYK214"/>
      <c r="PYL214"/>
      <c r="PYM214"/>
      <c r="PYN214"/>
      <c r="PYO214"/>
      <c r="PYP214"/>
      <c r="PYQ214"/>
      <c r="PYR214"/>
      <c r="PYS214"/>
      <c r="PYT214"/>
      <c r="PYU214"/>
      <c r="PYV214"/>
      <c r="PYW214"/>
      <c r="PYX214"/>
      <c r="PYY214"/>
      <c r="PYZ214"/>
      <c r="PZA214"/>
      <c r="PZB214"/>
      <c r="PZC214"/>
      <c r="PZD214"/>
      <c r="PZE214"/>
      <c r="PZF214"/>
      <c r="PZG214"/>
      <c r="PZH214"/>
      <c r="PZI214"/>
      <c r="PZJ214"/>
      <c r="PZK214"/>
      <c r="PZL214"/>
      <c r="PZM214"/>
      <c r="PZN214"/>
      <c r="PZO214"/>
      <c r="PZP214"/>
      <c r="PZQ214"/>
      <c r="PZR214"/>
      <c r="PZS214"/>
      <c r="PZT214"/>
      <c r="PZU214"/>
      <c r="PZV214"/>
      <c r="PZW214"/>
      <c r="PZX214"/>
      <c r="PZY214"/>
      <c r="PZZ214"/>
      <c r="QAA214"/>
      <c r="QAB214"/>
      <c r="QAC214"/>
      <c r="QAD214"/>
      <c r="QAE214"/>
      <c r="QAF214"/>
      <c r="QAG214"/>
      <c r="QAH214"/>
      <c r="QAI214"/>
      <c r="QAJ214"/>
      <c r="QAK214"/>
      <c r="QAL214"/>
      <c r="QAM214"/>
      <c r="QAN214"/>
      <c r="QAO214"/>
      <c r="QAP214"/>
      <c r="QAQ214"/>
      <c r="QAR214"/>
      <c r="QAS214"/>
      <c r="QAT214"/>
      <c r="QAU214"/>
      <c r="QAV214"/>
      <c r="QAW214"/>
      <c r="QAX214"/>
      <c r="QAY214"/>
      <c r="QAZ214"/>
      <c r="QBA214"/>
      <c r="QBB214"/>
      <c r="QBC214"/>
      <c r="QBD214"/>
      <c r="QBE214"/>
      <c r="QBF214"/>
      <c r="QBG214"/>
      <c r="QBH214"/>
      <c r="QBI214"/>
      <c r="QBJ214"/>
      <c r="QBK214"/>
      <c r="QBL214"/>
      <c r="QBM214"/>
      <c r="QBN214"/>
      <c r="QBO214"/>
      <c r="QBP214"/>
      <c r="QBQ214"/>
      <c r="QBR214"/>
      <c r="QBS214"/>
      <c r="QBT214"/>
      <c r="QBU214"/>
      <c r="QBV214"/>
      <c r="QBW214"/>
      <c r="QBX214"/>
      <c r="QBY214"/>
      <c r="QBZ214"/>
      <c r="QCA214"/>
      <c r="QCB214"/>
      <c r="QCC214"/>
      <c r="QCD214"/>
      <c r="QCE214"/>
      <c r="QCF214"/>
      <c r="QCG214"/>
      <c r="QCH214"/>
      <c r="QCI214"/>
      <c r="QCJ214"/>
      <c r="QCK214"/>
      <c r="QCL214"/>
      <c r="QCM214"/>
      <c r="QCN214"/>
      <c r="QCO214"/>
      <c r="QCP214"/>
      <c r="QCQ214"/>
      <c r="QCR214"/>
      <c r="QCS214"/>
      <c r="QCT214"/>
      <c r="QCU214"/>
      <c r="QCV214"/>
      <c r="QCW214"/>
      <c r="QCX214"/>
      <c r="QCY214"/>
      <c r="QCZ214"/>
      <c r="QDA214"/>
      <c r="QDB214"/>
      <c r="QDC214"/>
      <c r="QDD214"/>
      <c r="QDE214"/>
      <c r="QDF214"/>
      <c r="QDG214"/>
      <c r="QDH214"/>
      <c r="QDI214"/>
      <c r="QDJ214"/>
      <c r="QDK214"/>
      <c r="QDL214"/>
      <c r="QDM214"/>
      <c r="QDN214"/>
      <c r="QDO214"/>
      <c r="QDP214"/>
      <c r="QDQ214"/>
      <c r="QDR214"/>
      <c r="QDS214"/>
      <c r="QDT214"/>
      <c r="QDU214"/>
      <c r="QDV214"/>
      <c r="QDW214"/>
      <c r="QDX214"/>
      <c r="QDY214"/>
      <c r="QDZ214"/>
      <c r="QEA214"/>
      <c r="QEB214"/>
      <c r="QEC214"/>
      <c r="QED214"/>
      <c r="QEE214"/>
      <c r="QEF214"/>
      <c r="QEG214"/>
      <c r="QEH214"/>
      <c r="QEI214"/>
      <c r="QEJ214"/>
      <c r="QEK214"/>
      <c r="QEL214"/>
      <c r="QEM214"/>
      <c r="QEN214"/>
      <c r="QEO214"/>
      <c r="QEP214"/>
      <c r="QEQ214"/>
      <c r="QER214"/>
      <c r="QES214"/>
      <c r="QET214"/>
      <c r="QEU214"/>
      <c r="QEV214"/>
      <c r="QEW214"/>
      <c r="QEX214"/>
      <c r="QEY214"/>
      <c r="QEZ214"/>
      <c r="QFA214"/>
      <c r="QFB214"/>
      <c r="QFC214"/>
      <c r="QFD214"/>
      <c r="QFE214"/>
      <c r="QFF214"/>
      <c r="QFG214"/>
      <c r="QFH214"/>
      <c r="QFI214"/>
      <c r="QFJ214"/>
      <c r="QFK214"/>
      <c r="QFL214"/>
      <c r="QFM214"/>
      <c r="QFN214"/>
      <c r="QFO214"/>
      <c r="QFP214"/>
      <c r="QFQ214"/>
      <c r="QFR214"/>
      <c r="QFS214"/>
      <c r="QFT214"/>
      <c r="QFU214"/>
      <c r="QFV214"/>
      <c r="QFW214"/>
      <c r="QFX214"/>
      <c r="QFY214"/>
      <c r="QFZ214"/>
      <c r="QGA214"/>
      <c r="QGB214"/>
      <c r="QGC214"/>
      <c r="QGD214"/>
      <c r="QGE214"/>
      <c r="QGF214"/>
      <c r="QGG214"/>
      <c r="QGH214"/>
      <c r="QGI214"/>
      <c r="QGJ214"/>
      <c r="QGK214"/>
      <c r="QGL214"/>
      <c r="QGM214"/>
      <c r="QGN214"/>
      <c r="QGO214"/>
      <c r="QGP214"/>
      <c r="QGQ214"/>
      <c r="QGR214"/>
      <c r="QGS214"/>
      <c r="QGT214"/>
      <c r="QGU214"/>
      <c r="QGV214"/>
      <c r="QGW214"/>
      <c r="QGX214"/>
      <c r="QGY214"/>
      <c r="QGZ214"/>
      <c r="QHA214"/>
      <c r="QHB214"/>
      <c r="QHC214"/>
      <c r="QHD214"/>
      <c r="QHE214"/>
      <c r="QHF214"/>
      <c r="QHG214"/>
      <c r="QHH214"/>
      <c r="QHI214"/>
      <c r="QHJ214"/>
      <c r="QHK214"/>
      <c r="QHL214"/>
      <c r="QHM214"/>
      <c r="QHN214"/>
      <c r="QHO214"/>
      <c r="QHP214"/>
      <c r="QHQ214"/>
      <c r="QHR214"/>
      <c r="QHS214"/>
      <c r="QHT214"/>
      <c r="QHU214"/>
      <c r="QHV214"/>
      <c r="QHW214"/>
      <c r="QHX214"/>
      <c r="QHY214"/>
      <c r="QHZ214"/>
      <c r="QIA214"/>
      <c r="QIB214"/>
      <c r="QIC214"/>
      <c r="QID214"/>
      <c r="QIE214"/>
      <c r="QIF214"/>
      <c r="QIG214"/>
      <c r="QIH214"/>
      <c r="QII214"/>
      <c r="QIJ214"/>
      <c r="QIK214"/>
      <c r="QIL214"/>
      <c r="QIM214"/>
      <c r="QIN214"/>
      <c r="QIO214"/>
      <c r="QIP214"/>
      <c r="QIQ214"/>
      <c r="QIR214"/>
      <c r="QIS214"/>
      <c r="QIT214"/>
      <c r="QIU214"/>
      <c r="QIV214"/>
      <c r="QIW214"/>
      <c r="QIX214"/>
      <c r="QIY214"/>
      <c r="QIZ214"/>
      <c r="QJA214"/>
      <c r="QJB214"/>
      <c r="QJC214"/>
      <c r="QJD214"/>
      <c r="QJE214"/>
      <c r="QJF214"/>
      <c r="QJG214"/>
      <c r="QJH214"/>
      <c r="QJI214"/>
      <c r="QJJ214"/>
      <c r="QJK214"/>
      <c r="QJL214"/>
      <c r="QJM214"/>
      <c r="QJN214"/>
      <c r="QJO214"/>
      <c r="QJP214"/>
      <c r="QJQ214"/>
      <c r="QJR214"/>
      <c r="QJS214"/>
      <c r="QJT214"/>
      <c r="QJU214"/>
      <c r="QJV214"/>
      <c r="QJW214"/>
      <c r="QJX214"/>
      <c r="QJY214"/>
      <c r="QJZ214"/>
      <c r="QKA214"/>
      <c r="QKB214"/>
      <c r="QKC214"/>
      <c r="QKD214"/>
      <c r="QKE214"/>
      <c r="QKF214"/>
      <c r="QKG214"/>
      <c r="QKH214"/>
      <c r="QKI214"/>
      <c r="QKJ214"/>
      <c r="QKK214"/>
      <c r="QKL214"/>
      <c r="QKM214"/>
      <c r="QKN214"/>
      <c r="QKO214"/>
      <c r="QKP214"/>
      <c r="QKQ214"/>
      <c r="QKR214"/>
      <c r="QKS214"/>
      <c r="QKT214"/>
      <c r="QKU214"/>
      <c r="QKV214"/>
      <c r="QKW214"/>
      <c r="QKX214"/>
      <c r="QKY214"/>
      <c r="QKZ214"/>
      <c r="QLA214"/>
      <c r="QLB214"/>
      <c r="QLC214"/>
      <c r="QLD214"/>
      <c r="QLE214"/>
      <c r="QLF214"/>
      <c r="QLG214"/>
      <c r="QLH214"/>
      <c r="QLI214"/>
      <c r="QLJ214"/>
      <c r="QLK214"/>
      <c r="QLL214"/>
      <c r="QLM214"/>
      <c r="QLN214"/>
      <c r="QLO214"/>
      <c r="QLP214"/>
      <c r="QLQ214"/>
      <c r="QLR214"/>
      <c r="QLS214"/>
      <c r="QLT214"/>
      <c r="QLU214"/>
      <c r="QLV214"/>
      <c r="QLW214"/>
      <c r="QLX214"/>
      <c r="QLY214"/>
      <c r="QLZ214"/>
      <c r="QMA214"/>
      <c r="QMB214"/>
      <c r="QMC214"/>
      <c r="QMD214"/>
      <c r="QME214"/>
      <c r="QMF214"/>
      <c r="QMG214"/>
      <c r="QMH214"/>
      <c r="QMI214"/>
      <c r="QMJ214"/>
      <c r="QMK214"/>
      <c r="QML214"/>
      <c r="QMM214"/>
      <c r="QMN214"/>
      <c r="QMO214"/>
      <c r="QMP214"/>
      <c r="QMQ214"/>
      <c r="QMR214"/>
      <c r="QMS214"/>
      <c r="QMT214"/>
      <c r="QMU214"/>
      <c r="QMV214"/>
      <c r="QMW214"/>
      <c r="QMX214"/>
      <c r="QMY214"/>
      <c r="QMZ214"/>
      <c r="QNA214"/>
      <c r="QNB214"/>
      <c r="QNC214"/>
      <c r="QND214"/>
      <c r="QNE214"/>
      <c r="QNF214"/>
      <c r="QNG214"/>
      <c r="QNH214"/>
      <c r="QNI214"/>
      <c r="QNJ214"/>
      <c r="QNK214"/>
      <c r="QNL214"/>
      <c r="QNM214"/>
      <c r="QNN214"/>
      <c r="QNO214"/>
      <c r="QNP214"/>
      <c r="QNQ214"/>
      <c r="QNR214"/>
      <c r="QNS214"/>
      <c r="QNT214"/>
      <c r="QNU214"/>
      <c r="QNV214"/>
      <c r="QNW214"/>
      <c r="QNX214"/>
      <c r="QNY214"/>
      <c r="QNZ214"/>
      <c r="QOA214"/>
      <c r="QOB214"/>
      <c r="QOC214"/>
      <c r="QOD214"/>
      <c r="QOE214"/>
      <c r="QOF214"/>
      <c r="QOG214"/>
      <c r="QOH214"/>
      <c r="QOI214"/>
      <c r="QOJ214"/>
      <c r="QOK214"/>
      <c r="QOL214"/>
      <c r="QOM214"/>
      <c r="QON214"/>
      <c r="QOO214"/>
      <c r="QOP214"/>
      <c r="QOQ214"/>
      <c r="QOR214"/>
      <c r="QOS214"/>
      <c r="QOT214"/>
      <c r="QOU214"/>
      <c r="QOV214"/>
      <c r="QOW214"/>
      <c r="QOX214"/>
      <c r="QOY214"/>
      <c r="QOZ214"/>
      <c r="QPA214"/>
      <c r="QPB214"/>
      <c r="QPC214"/>
      <c r="QPD214"/>
      <c r="QPE214"/>
      <c r="QPF214"/>
      <c r="QPG214"/>
      <c r="QPH214"/>
      <c r="QPI214"/>
      <c r="QPJ214"/>
      <c r="QPK214"/>
      <c r="QPL214"/>
      <c r="QPM214"/>
      <c r="QPN214"/>
      <c r="QPO214"/>
      <c r="QPP214"/>
      <c r="QPQ214"/>
      <c r="QPR214"/>
      <c r="QPS214"/>
      <c r="QPT214"/>
      <c r="QPU214"/>
      <c r="QPV214"/>
      <c r="QPW214"/>
      <c r="QPX214"/>
      <c r="QPY214"/>
      <c r="QPZ214"/>
      <c r="QQA214"/>
      <c r="QQB214"/>
      <c r="QQC214"/>
      <c r="QQD214"/>
      <c r="QQE214"/>
      <c r="QQF214"/>
      <c r="QQG214"/>
      <c r="QQH214"/>
      <c r="QQI214"/>
      <c r="QQJ214"/>
      <c r="QQK214"/>
      <c r="QQL214"/>
      <c r="QQM214"/>
      <c r="QQN214"/>
      <c r="QQO214"/>
      <c r="QQP214"/>
      <c r="QQQ214"/>
      <c r="QQR214"/>
      <c r="QQS214"/>
      <c r="QQT214"/>
      <c r="QQU214"/>
      <c r="QQV214"/>
      <c r="QQW214"/>
      <c r="QQX214"/>
      <c r="QQY214"/>
      <c r="QQZ214"/>
      <c r="QRA214"/>
      <c r="QRB214"/>
      <c r="QRC214"/>
      <c r="QRD214"/>
      <c r="QRE214"/>
      <c r="QRF214"/>
      <c r="QRG214"/>
      <c r="QRH214"/>
      <c r="QRI214"/>
      <c r="QRJ214"/>
      <c r="QRK214"/>
      <c r="QRL214"/>
      <c r="QRM214"/>
      <c r="QRN214"/>
      <c r="QRO214"/>
      <c r="QRP214"/>
      <c r="QRQ214"/>
      <c r="QRR214"/>
      <c r="QRS214"/>
      <c r="QRT214"/>
      <c r="QRU214"/>
      <c r="QRV214"/>
      <c r="QRW214"/>
      <c r="QRX214"/>
      <c r="QRY214"/>
      <c r="QRZ214"/>
      <c r="QSA214"/>
      <c r="QSB214"/>
      <c r="QSC214"/>
      <c r="QSD214"/>
      <c r="QSE214"/>
      <c r="QSF214"/>
      <c r="QSG214"/>
      <c r="QSH214"/>
      <c r="QSI214"/>
      <c r="QSJ214"/>
      <c r="QSK214"/>
      <c r="QSL214"/>
      <c r="QSM214"/>
      <c r="QSN214"/>
      <c r="QSO214"/>
      <c r="QSP214"/>
      <c r="QSQ214"/>
      <c r="QSR214"/>
      <c r="QSS214"/>
      <c r="QST214"/>
      <c r="QSU214"/>
      <c r="QSV214"/>
      <c r="QSW214"/>
      <c r="QSX214"/>
      <c r="QSY214"/>
      <c r="QSZ214"/>
      <c r="QTA214"/>
      <c r="QTB214"/>
      <c r="QTC214"/>
      <c r="QTD214"/>
      <c r="QTE214"/>
      <c r="QTF214"/>
      <c r="QTG214"/>
      <c r="QTH214"/>
      <c r="QTI214"/>
      <c r="QTJ214"/>
      <c r="QTK214"/>
      <c r="QTL214"/>
      <c r="QTM214"/>
      <c r="QTN214"/>
      <c r="QTO214"/>
      <c r="QTP214"/>
      <c r="QTQ214"/>
      <c r="QTR214"/>
      <c r="QTS214"/>
      <c r="QTT214"/>
      <c r="QTU214"/>
      <c r="QTV214"/>
      <c r="QTW214"/>
      <c r="QTX214"/>
      <c r="QTY214"/>
      <c r="QTZ214"/>
      <c r="QUA214"/>
      <c r="QUB214"/>
      <c r="QUC214"/>
      <c r="QUD214"/>
      <c r="QUE214"/>
      <c r="QUF214"/>
      <c r="QUG214"/>
      <c r="QUH214"/>
      <c r="QUI214"/>
      <c r="QUJ214"/>
      <c r="QUK214"/>
      <c r="QUL214"/>
      <c r="QUM214"/>
      <c r="QUN214"/>
      <c r="QUO214"/>
      <c r="QUP214"/>
      <c r="QUQ214"/>
      <c r="QUR214"/>
      <c r="QUS214"/>
      <c r="QUT214"/>
      <c r="QUU214"/>
      <c r="QUV214"/>
      <c r="QUW214"/>
      <c r="QUX214"/>
      <c r="QUY214"/>
      <c r="QUZ214"/>
      <c r="QVA214"/>
      <c r="QVB214"/>
      <c r="QVC214"/>
      <c r="QVD214"/>
      <c r="QVE214"/>
      <c r="QVF214"/>
      <c r="QVG214"/>
      <c r="QVH214"/>
      <c r="QVI214"/>
      <c r="QVJ214"/>
      <c r="QVK214"/>
      <c r="QVL214"/>
      <c r="QVM214"/>
      <c r="QVN214"/>
      <c r="QVO214"/>
      <c r="QVP214"/>
      <c r="QVQ214"/>
      <c r="QVR214"/>
      <c r="QVS214"/>
      <c r="QVT214"/>
      <c r="QVU214"/>
      <c r="QVV214"/>
      <c r="QVW214"/>
      <c r="QVX214"/>
      <c r="QVY214"/>
      <c r="QVZ214"/>
      <c r="QWA214"/>
      <c r="QWB214"/>
      <c r="QWC214"/>
      <c r="QWD214"/>
      <c r="QWE214"/>
      <c r="QWF214"/>
      <c r="QWG214"/>
      <c r="QWH214"/>
      <c r="QWI214"/>
      <c r="QWJ214"/>
      <c r="QWK214"/>
      <c r="QWL214"/>
      <c r="QWM214"/>
      <c r="QWN214"/>
      <c r="QWO214"/>
      <c r="QWP214"/>
      <c r="QWQ214"/>
      <c r="QWR214"/>
      <c r="QWS214"/>
      <c r="QWT214"/>
      <c r="QWU214"/>
      <c r="QWV214"/>
      <c r="QWW214"/>
      <c r="QWX214"/>
      <c r="QWY214"/>
      <c r="QWZ214"/>
      <c r="QXA214"/>
      <c r="QXB214"/>
      <c r="QXC214"/>
      <c r="QXD214"/>
      <c r="QXE214"/>
      <c r="QXF214"/>
      <c r="QXG214"/>
      <c r="QXH214"/>
      <c r="QXI214"/>
      <c r="QXJ214"/>
      <c r="QXK214"/>
      <c r="QXL214"/>
      <c r="QXM214"/>
      <c r="QXN214"/>
      <c r="QXO214"/>
      <c r="QXP214"/>
      <c r="QXQ214"/>
      <c r="QXR214"/>
      <c r="QXS214"/>
      <c r="QXT214"/>
      <c r="QXU214"/>
      <c r="QXV214"/>
      <c r="QXW214"/>
      <c r="QXX214"/>
      <c r="QXY214"/>
      <c r="QXZ214"/>
      <c r="QYA214"/>
      <c r="QYB214"/>
      <c r="QYC214"/>
      <c r="QYD214"/>
      <c r="QYE214"/>
      <c r="QYF214"/>
      <c r="QYG214"/>
      <c r="QYH214"/>
      <c r="QYI214"/>
      <c r="QYJ214"/>
      <c r="QYK214"/>
      <c r="QYL214"/>
      <c r="QYM214"/>
      <c r="QYN214"/>
      <c r="QYO214"/>
      <c r="QYP214"/>
      <c r="QYQ214"/>
      <c r="QYR214"/>
      <c r="QYS214"/>
      <c r="QYT214"/>
      <c r="QYU214"/>
      <c r="QYV214"/>
      <c r="QYW214"/>
      <c r="QYX214"/>
      <c r="QYY214"/>
      <c r="QYZ214"/>
      <c r="QZA214"/>
      <c r="QZB214"/>
      <c r="QZC214"/>
      <c r="QZD214"/>
      <c r="QZE214"/>
      <c r="QZF214"/>
      <c r="QZG214"/>
      <c r="QZH214"/>
      <c r="QZI214"/>
      <c r="QZJ214"/>
      <c r="QZK214"/>
      <c r="QZL214"/>
      <c r="QZM214"/>
      <c r="QZN214"/>
      <c r="QZO214"/>
      <c r="QZP214"/>
      <c r="QZQ214"/>
      <c r="QZR214"/>
      <c r="QZS214"/>
      <c r="QZT214"/>
      <c r="QZU214"/>
      <c r="QZV214"/>
      <c r="QZW214"/>
      <c r="QZX214"/>
      <c r="QZY214"/>
      <c r="QZZ214"/>
      <c r="RAA214"/>
      <c r="RAB214"/>
      <c r="RAC214"/>
      <c r="RAD214"/>
      <c r="RAE214"/>
      <c r="RAF214"/>
      <c r="RAG214"/>
      <c r="RAH214"/>
      <c r="RAI214"/>
      <c r="RAJ214"/>
      <c r="RAK214"/>
      <c r="RAL214"/>
      <c r="RAM214"/>
      <c r="RAN214"/>
      <c r="RAO214"/>
      <c r="RAP214"/>
      <c r="RAQ214"/>
      <c r="RAR214"/>
      <c r="RAS214"/>
      <c r="RAT214"/>
      <c r="RAU214"/>
      <c r="RAV214"/>
      <c r="RAW214"/>
      <c r="RAX214"/>
      <c r="RAY214"/>
      <c r="RAZ214"/>
      <c r="RBA214"/>
      <c r="RBB214"/>
      <c r="RBC214"/>
      <c r="RBD214"/>
      <c r="RBE214"/>
      <c r="RBF214"/>
      <c r="RBG214"/>
      <c r="RBH214"/>
      <c r="RBI214"/>
      <c r="RBJ214"/>
      <c r="RBK214"/>
      <c r="RBL214"/>
      <c r="RBM214"/>
      <c r="RBN214"/>
      <c r="RBO214"/>
      <c r="RBP214"/>
      <c r="RBQ214"/>
      <c r="RBR214"/>
      <c r="RBS214"/>
      <c r="RBT214"/>
      <c r="RBU214"/>
      <c r="RBV214"/>
      <c r="RBW214"/>
      <c r="RBX214"/>
      <c r="RBY214"/>
      <c r="RBZ214"/>
      <c r="RCA214"/>
      <c r="RCB214"/>
      <c r="RCC214"/>
      <c r="RCD214"/>
      <c r="RCE214"/>
      <c r="RCF214"/>
      <c r="RCG214"/>
      <c r="RCH214"/>
      <c r="RCI214"/>
      <c r="RCJ214"/>
      <c r="RCK214"/>
      <c r="RCL214"/>
      <c r="RCM214"/>
      <c r="RCN214"/>
      <c r="RCO214"/>
      <c r="RCP214"/>
      <c r="RCQ214"/>
      <c r="RCR214"/>
      <c r="RCS214"/>
      <c r="RCT214"/>
      <c r="RCU214"/>
      <c r="RCV214"/>
      <c r="RCW214"/>
      <c r="RCX214"/>
      <c r="RCY214"/>
      <c r="RCZ214"/>
      <c r="RDA214"/>
      <c r="RDB214"/>
      <c r="RDC214"/>
      <c r="RDD214"/>
      <c r="RDE214"/>
      <c r="RDF214"/>
      <c r="RDG214"/>
      <c r="RDH214"/>
      <c r="RDI214"/>
      <c r="RDJ214"/>
      <c r="RDK214"/>
      <c r="RDL214"/>
      <c r="RDM214"/>
      <c r="RDN214"/>
      <c r="RDO214"/>
      <c r="RDP214"/>
      <c r="RDQ214"/>
      <c r="RDR214"/>
      <c r="RDS214"/>
      <c r="RDT214"/>
      <c r="RDU214"/>
      <c r="RDV214"/>
      <c r="RDW214"/>
      <c r="RDX214"/>
      <c r="RDY214"/>
      <c r="RDZ214"/>
      <c r="REA214"/>
      <c r="REB214"/>
      <c r="REC214"/>
      <c r="RED214"/>
      <c r="REE214"/>
      <c r="REF214"/>
      <c r="REG214"/>
      <c r="REH214"/>
      <c r="REI214"/>
      <c r="REJ214"/>
      <c r="REK214"/>
      <c r="REL214"/>
      <c r="REM214"/>
      <c r="REN214"/>
      <c r="REO214"/>
      <c r="REP214"/>
      <c r="REQ214"/>
      <c r="RER214"/>
      <c r="RES214"/>
      <c r="RET214"/>
      <c r="REU214"/>
      <c r="REV214"/>
      <c r="REW214"/>
      <c r="REX214"/>
      <c r="REY214"/>
      <c r="REZ214"/>
      <c r="RFA214"/>
      <c r="RFB214"/>
      <c r="RFC214"/>
      <c r="RFD214"/>
      <c r="RFE214"/>
      <c r="RFF214"/>
      <c r="RFG214"/>
      <c r="RFH214"/>
      <c r="RFI214"/>
      <c r="RFJ214"/>
      <c r="RFK214"/>
      <c r="RFL214"/>
      <c r="RFM214"/>
      <c r="RFN214"/>
      <c r="RFO214"/>
      <c r="RFP214"/>
      <c r="RFQ214"/>
      <c r="RFR214"/>
      <c r="RFS214"/>
      <c r="RFT214"/>
      <c r="RFU214"/>
      <c r="RFV214"/>
      <c r="RFW214"/>
      <c r="RFX214"/>
      <c r="RFY214"/>
      <c r="RFZ214"/>
      <c r="RGA214"/>
      <c r="RGB214"/>
      <c r="RGC214"/>
      <c r="RGD214"/>
      <c r="RGE214"/>
      <c r="RGF214"/>
      <c r="RGG214"/>
      <c r="RGH214"/>
      <c r="RGI214"/>
      <c r="RGJ214"/>
      <c r="RGK214"/>
      <c r="RGL214"/>
      <c r="RGM214"/>
      <c r="RGN214"/>
      <c r="RGO214"/>
      <c r="RGP214"/>
      <c r="RGQ214"/>
      <c r="RGR214"/>
      <c r="RGS214"/>
      <c r="RGT214"/>
      <c r="RGU214"/>
      <c r="RGV214"/>
      <c r="RGW214"/>
      <c r="RGX214"/>
      <c r="RGY214"/>
      <c r="RGZ214"/>
      <c r="RHA214"/>
      <c r="RHB214"/>
      <c r="RHC214"/>
      <c r="RHD214"/>
      <c r="RHE214"/>
      <c r="RHF214"/>
      <c r="RHG214"/>
      <c r="RHH214"/>
      <c r="RHI214"/>
      <c r="RHJ214"/>
      <c r="RHK214"/>
      <c r="RHL214"/>
      <c r="RHM214"/>
      <c r="RHN214"/>
      <c r="RHO214"/>
      <c r="RHP214"/>
      <c r="RHQ214"/>
      <c r="RHR214"/>
      <c r="RHS214"/>
      <c r="RHT214"/>
      <c r="RHU214"/>
      <c r="RHV214"/>
      <c r="RHW214"/>
      <c r="RHX214"/>
      <c r="RHY214"/>
      <c r="RHZ214"/>
      <c r="RIA214"/>
      <c r="RIB214"/>
      <c r="RIC214"/>
      <c r="RID214"/>
      <c r="RIE214"/>
      <c r="RIF214"/>
      <c r="RIG214"/>
      <c r="RIH214"/>
      <c r="RII214"/>
      <c r="RIJ214"/>
      <c r="RIK214"/>
      <c r="RIL214"/>
      <c r="RIM214"/>
      <c r="RIN214"/>
      <c r="RIO214"/>
      <c r="RIP214"/>
      <c r="RIQ214"/>
      <c r="RIR214"/>
      <c r="RIS214"/>
      <c r="RIT214"/>
      <c r="RIU214"/>
      <c r="RIV214"/>
      <c r="RIW214"/>
      <c r="RIX214"/>
      <c r="RIY214"/>
      <c r="RIZ214"/>
      <c r="RJA214"/>
      <c r="RJB214"/>
      <c r="RJC214"/>
      <c r="RJD214"/>
      <c r="RJE214"/>
      <c r="RJF214"/>
      <c r="RJG214"/>
      <c r="RJH214"/>
      <c r="RJI214"/>
      <c r="RJJ214"/>
      <c r="RJK214"/>
      <c r="RJL214"/>
      <c r="RJM214"/>
      <c r="RJN214"/>
      <c r="RJO214"/>
      <c r="RJP214"/>
      <c r="RJQ214"/>
      <c r="RJR214"/>
      <c r="RJS214"/>
      <c r="RJT214"/>
      <c r="RJU214"/>
      <c r="RJV214"/>
      <c r="RJW214"/>
      <c r="RJX214"/>
      <c r="RJY214"/>
      <c r="RJZ214"/>
      <c r="RKA214"/>
      <c r="RKB214"/>
      <c r="RKC214"/>
      <c r="RKD214"/>
      <c r="RKE214"/>
      <c r="RKF214"/>
      <c r="RKG214"/>
      <c r="RKH214"/>
      <c r="RKI214"/>
      <c r="RKJ214"/>
      <c r="RKK214"/>
      <c r="RKL214"/>
      <c r="RKM214"/>
      <c r="RKN214"/>
      <c r="RKO214"/>
      <c r="RKP214"/>
      <c r="RKQ214"/>
      <c r="RKR214"/>
      <c r="RKS214"/>
      <c r="RKT214"/>
      <c r="RKU214"/>
      <c r="RKV214"/>
      <c r="RKW214"/>
      <c r="RKX214"/>
      <c r="RKY214"/>
      <c r="RKZ214"/>
      <c r="RLA214"/>
      <c r="RLB214"/>
      <c r="RLC214"/>
      <c r="RLD214"/>
      <c r="RLE214"/>
      <c r="RLF214"/>
      <c r="RLG214"/>
      <c r="RLH214"/>
      <c r="RLI214"/>
      <c r="RLJ214"/>
      <c r="RLK214"/>
      <c r="RLL214"/>
      <c r="RLM214"/>
      <c r="RLN214"/>
      <c r="RLO214"/>
      <c r="RLP214"/>
      <c r="RLQ214"/>
      <c r="RLR214"/>
      <c r="RLS214"/>
      <c r="RLT214"/>
      <c r="RLU214"/>
      <c r="RLV214"/>
      <c r="RLW214"/>
      <c r="RLX214"/>
      <c r="RLY214"/>
      <c r="RLZ214"/>
      <c r="RMA214"/>
      <c r="RMB214"/>
      <c r="RMC214"/>
      <c r="RMD214"/>
      <c r="RME214"/>
      <c r="RMF214"/>
      <c r="RMG214"/>
      <c r="RMH214"/>
      <c r="RMI214"/>
      <c r="RMJ214"/>
      <c r="RMK214"/>
      <c r="RML214"/>
      <c r="RMM214"/>
      <c r="RMN214"/>
      <c r="RMO214"/>
      <c r="RMP214"/>
      <c r="RMQ214"/>
      <c r="RMR214"/>
      <c r="RMS214"/>
      <c r="RMT214"/>
      <c r="RMU214"/>
      <c r="RMV214"/>
      <c r="RMW214"/>
      <c r="RMX214"/>
      <c r="RMY214"/>
      <c r="RMZ214"/>
      <c r="RNA214"/>
      <c r="RNB214"/>
      <c r="RNC214"/>
      <c r="RND214"/>
      <c r="RNE214"/>
      <c r="RNF214"/>
      <c r="RNG214"/>
      <c r="RNH214"/>
      <c r="RNI214"/>
      <c r="RNJ214"/>
      <c r="RNK214"/>
      <c r="RNL214"/>
      <c r="RNM214"/>
      <c r="RNN214"/>
      <c r="RNO214"/>
      <c r="RNP214"/>
      <c r="RNQ214"/>
      <c r="RNR214"/>
      <c r="RNS214"/>
      <c r="RNT214"/>
      <c r="RNU214"/>
      <c r="RNV214"/>
      <c r="RNW214"/>
      <c r="RNX214"/>
      <c r="RNY214"/>
      <c r="RNZ214"/>
      <c r="ROA214"/>
      <c r="ROB214"/>
      <c r="ROC214"/>
      <c r="ROD214"/>
      <c r="ROE214"/>
      <c r="ROF214"/>
      <c r="ROG214"/>
      <c r="ROH214"/>
      <c r="ROI214"/>
      <c r="ROJ214"/>
      <c r="ROK214"/>
      <c r="ROL214"/>
      <c r="ROM214"/>
      <c r="RON214"/>
      <c r="ROO214"/>
      <c r="ROP214"/>
      <c r="ROQ214"/>
      <c r="ROR214"/>
      <c r="ROS214"/>
      <c r="ROT214"/>
      <c r="ROU214"/>
      <c r="ROV214"/>
      <c r="ROW214"/>
      <c r="ROX214"/>
      <c r="ROY214"/>
      <c r="ROZ214"/>
      <c r="RPA214"/>
      <c r="RPB214"/>
      <c r="RPC214"/>
      <c r="RPD214"/>
      <c r="RPE214"/>
      <c r="RPF214"/>
      <c r="RPG214"/>
      <c r="RPH214"/>
      <c r="RPI214"/>
      <c r="RPJ214"/>
      <c r="RPK214"/>
      <c r="RPL214"/>
      <c r="RPM214"/>
      <c r="RPN214"/>
      <c r="RPO214"/>
      <c r="RPP214"/>
      <c r="RPQ214"/>
      <c r="RPR214"/>
      <c r="RPS214"/>
      <c r="RPT214"/>
      <c r="RPU214"/>
      <c r="RPV214"/>
      <c r="RPW214"/>
      <c r="RPX214"/>
      <c r="RPY214"/>
      <c r="RPZ214"/>
      <c r="RQA214"/>
      <c r="RQB214"/>
      <c r="RQC214"/>
      <c r="RQD214"/>
      <c r="RQE214"/>
      <c r="RQF214"/>
      <c r="RQG214"/>
      <c r="RQH214"/>
      <c r="RQI214"/>
      <c r="RQJ214"/>
      <c r="RQK214"/>
      <c r="RQL214"/>
      <c r="RQM214"/>
      <c r="RQN214"/>
      <c r="RQO214"/>
      <c r="RQP214"/>
      <c r="RQQ214"/>
      <c r="RQR214"/>
      <c r="RQS214"/>
      <c r="RQT214"/>
      <c r="RQU214"/>
      <c r="RQV214"/>
      <c r="RQW214"/>
      <c r="RQX214"/>
      <c r="RQY214"/>
      <c r="RQZ214"/>
      <c r="RRA214"/>
      <c r="RRB214"/>
      <c r="RRC214"/>
      <c r="RRD214"/>
      <c r="RRE214"/>
      <c r="RRF214"/>
      <c r="RRG214"/>
      <c r="RRH214"/>
      <c r="RRI214"/>
      <c r="RRJ214"/>
      <c r="RRK214"/>
      <c r="RRL214"/>
      <c r="RRM214"/>
      <c r="RRN214"/>
      <c r="RRO214"/>
      <c r="RRP214"/>
      <c r="RRQ214"/>
      <c r="RRR214"/>
      <c r="RRS214"/>
      <c r="RRT214"/>
      <c r="RRU214"/>
      <c r="RRV214"/>
      <c r="RRW214"/>
      <c r="RRX214"/>
      <c r="RRY214"/>
      <c r="RRZ214"/>
      <c r="RSA214"/>
      <c r="RSB214"/>
      <c r="RSC214"/>
      <c r="RSD214"/>
      <c r="RSE214"/>
      <c r="RSF214"/>
      <c r="RSG214"/>
      <c r="RSH214"/>
      <c r="RSI214"/>
      <c r="RSJ214"/>
      <c r="RSK214"/>
      <c r="RSL214"/>
      <c r="RSM214"/>
      <c r="RSN214"/>
      <c r="RSO214"/>
      <c r="RSP214"/>
      <c r="RSQ214"/>
      <c r="RSR214"/>
      <c r="RSS214"/>
      <c r="RST214"/>
      <c r="RSU214"/>
      <c r="RSV214"/>
      <c r="RSW214"/>
      <c r="RSX214"/>
      <c r="RSY214"/>
      <c r="RSZ214"/>
      <c r="RTA214"/>
      <c r="RTB214"/>
      <c r="RTC214"/>
      <c r="RTD214"/>
      <c r="RTE214"/>
      <c r="RTF214"/>
      <c r="RTG214"/>
      <c r="RTH214"/>
      <c r="RTI214"/>
      <c r="RTJ214"/>
      <c r="RTK214"/>
      <c r="RTL214"/>
      <c r="RTM214"/>
      <c r="RTN214"/>
      <c r="RTO214"/>
      <c r="RTP214"/>
      <c r="RTQ214"/>
      <c r="RTR214"/>
      <c r="RTS214"/>
      <c r="RTT214"/>
      <c r="RTU214"/>
      <c r="RTV214"/>
      <c r="RTW214"/>
      <c r="RTX214"/>
      <c r="RTY214"/>
      <c r="RTZ214"/>
      <c r="RUA214"/>
      <c r="RUB214"/>
      <c r="RUC214"/>
      <c r="RUD214"/>
      <c r="RUE214"/>
      <c r="RUF214"/>
      <c r="RUG214"/>
      <c r="RUH214"/>
      <c r="RUI214"/>
      <c r="RUJ214"/>
      <c r="RUK214"/>
      <c r="RUL214"/>
      <c r="RUM214"/>
      <c r="RUN214"/>
      <c r="RUO214"/>
      <c r="RUP214"/>
      <c r="RUQ214"/>
      <c r="RUR214"/>
      <c r="RUS214"/>
      <c r="RUT214"/>
      <c r="RUU214"/>
      <c r="RUV214"/>
      <c r="RUW214"/>
      <c r="RUX214"/>
      <c r="RUY214"/>
      <c r="RUZ214"/>
      <c r="RVA214"/>
      <c r="RVB214"/>
      <c r="RVC214"/>
      <c r="RVD214"/>
      <c r="RVE214"/>
      <c r="RVF214"/>
      <c r="RVG214"/>
      <c r="RVH214"/>
      <c r="RVI214"/>
      <c r="RVJ214"/>
      <c r="RVK214"/>
      <c r="RVL214"/>
      <c r="RVM214"/>
      <c r="RVN214"/>
      <c r="RVO214"/>
      <c r="RVP214"/>
      <c r="RVQ214"/>
      <c r="RVR214"/>
      <c r="RVS214"/>
      <c r="RVT214"/>
      <c r="RVU214"/>
      <c r="RVV214"/>
      <c r="RVW214"/>
      <c r="RVX214"/>
      <c r="RVY214"/>
      <c r="RVZ214"/>
      <c r="RWA214"/>
      <c r="RWB214"/>
      <c r="RWC214"/>
      <c r="RWD214"/>
      <c r="RWE214"/>
      <c r="RWF214"/>
      <c r="RWG214"/>
      <c r="RWH214"/>
      <c r="RWI214"/>
      <c r="RWJ214"/>
      <c r="RWK214"/>
      <c r="RWL214"/>
      <c r="RWM214"/>
      <c r="RWN214"/>
      <c r="RWO214"/>
      <c r="RWP214"/>
      <c r="RWQ214"/>
      <c r="RWR214"/>
      <c r="RWS214"/>
      <c r="RWT214"/>
      <c r="RWU214"/>
      <c r="RWV214"/>
      <c r="RWW214"/>
      <c r="RWX214"/>
      <c r="RWY214"/>
      <c r="RWZ214"/>
      <c r="RXA214"/>
      <c r="RXB214"/>
      <c r="RXC214"/>
      <c r="RXD214"/>
      <c r="RXE214"/>
      <c r="RXF214"/>
      <c r="RXG214"/>
      <c r="RXH214"/>
      <c r="RXI214"/>
      <c r="RXJ214"/>
      <c r="RXK214"/>
      <c r="RXL214"/>
      <c r="RXM214"/>
      <c r="RXN214"/>
      <c r="RXO214"/>
      <c r="RXP214"/>
      <c r="RXQ214"/>
      <c r="RXR214"/>
      <c r="RXS214"/>
      <c r="RXT214"/>
      <c r="RXU214"/>
      <c r="RXV214"/>
      <c r="RXW214"/>
      <c r="RXX214"/>
      <c r="RXY214"/>
      <c r="RXZ214"/>
      <c r="RYA214"/>
      <c r="RYB214"/>
      <c r="RYC214"/>
      <c r="RYD214"/>
      <c r="RYE214"/>
      <c r="RYF214"/>
      <c r="RYG214"/>
      <c r="RYH214"/>
      <c r="RYI214"/>
      <c r="RYJ214"/>
      <c r="RYK214"/>
      <c r="RYL214"/>
      <c r="RYM214"/>
      <c r="RYN214"/>
      <c r="RYO214"/>
      <c r="RYP214"/>
      <c r="RYQ214"/>
      <c r="RYR214"/>
      <c r="RYS214"/>
      <c r="RYT214"/>
      <c r="RYU214"/>
      <c r="RYV214"/>
      <c r="RYW214"/>
      <c r="RYX214"/>
      <c r="RYY214"/>
      <c r="RYZ214"/>
      <c r="RZA214"/>
      <c r="RZB214"/>
      <c r="RZC214"/>
      <c r="RZD214"/>
      <c r="RZE214"/>
      <c r="RZF214"/>
      <c r="RZG214"/>
      <c r="RZH214"/>
      <c r="RZI214"/>
      <c r="RZJ214"/>
      <c r="RZK214"/>
      <c r="RZL214"/>
      <c r="RZM214"/>
      <c r="RZN214"/>
      <c r="RZO214"/>
      <c r="RZP214"/>
      <c r="RZQ214"/>
      <c r="RZR214"/>
      <c r="RZS214"/>
      <c r="RZT214"/>
      <c r="RZU214"/>
      <c r="RZV214"/>
      <c r="RZW214"/>
      <c r="RZX214"/>
      <c r="RZY214"/>
      <c r="RZZ214"/>
      <c r="SAA214"/>
      <c r="SAB214"/>
      <c r="SAC214"/>
      <c r="SAD214"/>
      <c r="SAE214"/>
      <c r="SAF214"/>
      <c r="SAG214"/>
      <c r="SAH214"/>
      <c r="SAI214"/>
      <c r="SAJ214"/>
      <c r="SAK214"/>
      <c r="SAL214"/>
      <c r="SAM214"/>
      <c r="SAN214"/>
      <c r="SAO214"/>
      <c r="SAP214"/>
      <c r="SAQ214"/>
      <c r="SAR214"/>
      <c r="SAS214"/>
      <c r="SAT214"/>
      <c r="SAU214"/>
      <c r="SAV214"/>
      <c r="SAW214"/>
      <c r="SAX214"/>
      <c r="SAY214"/>
      <c r="SAZ214"/>
      <c r="SBA214"/>
      <c r="SBB214"/>
      <c r="SBC214"/>
      <c r="SBD214"/>
      <c r="SBE214"/>
      <c r="SBF214"/>
      <c r="SBG214"/>
      <c r="SBH214"/>
      <c r="SBI214"/>
      <c r="SBJ214"/>
      <c r="SBK214"/>
      <c r="SBL214"/>
      <c r="SBM214"/>
      <c r="SBN214"/>
      <c r="SBO214"/>
      <c r="SBP214"/>
      <c r="SBQ214"/>
      <c r="SBR214"/>
      <c r="SBS214"/>
      <c r="SBT214"/>
      <c r="SBU214"/>
      <c r="SBV214"/>
      <c r="SBW214"/>
      <c r="SBX214"/>
      <c r="SBY214"/>
      <c r="SBZ214"/>
      <c r="SCA214"/>
      <c r="SCB214"/>
      <c r="SCC214"/>
      <c r="SCD214"/>
      <c r="SCE214"/>
      <c r="SCF214"/>
      <c r="SCG214"/>
      <c r="SCH214"/>
      <c r="SCI214"/>
      <c r="SCJ214"/>
      <c r="SCK214"/>
      <c r="SCL214"/>
      <c r="SCM214"/>
      <c r="SCN214"/>
      <c r="SCO214"/>
      <c r="SCP214"/>
      <c r="SCQ214"/>
      <c r="SCR214"/>
      <c r="SCS214"/>
      <c r="SCT214"/>
      <c r="SCU214"/>
      <c r="SCV214"/>
      <c r="SCW214"/>
      <c r="SCX214"/>
      <c r="SCY214"/>
      <c r="SCZ214"/>
      <c r="SDA214"/>
      <c r="SDB214"/>
      <c r="SDC214"/>
      <c r="SDD214"/>
      <c r="SDE214"/>
      <c r="SDF214"/>
      <c r="SDG214"/>
      <c r="SDH214"/>
      <c r="SDI214"/>
      <c r="SDJ214"/>
      <c r="SDK214"/>
      <c r="SDL214"/>
      <c r="SDM214"/>
      <c r="SDN214"/>
      <c r="SDO214"/>
      <c r="SDP214"/>
      <c r="SDQ214"/>
      <c r="SDR214"/>
      <c r="SDS214"/>
      <c r="SDT214"/>
      <c r="SDU214"/>
      <c r="SDV214"/>
      <c r="SDW214"/>
      <c r="SDX214"/>
      <c r="SDY214"/>
      <c r="SDZ214"/>
      <c r="SEA214"/>
      <c r="SEB214"/>
      <c r="SEC214"/>
      <c r="SED214"/>
      <c r="SEE214"/>
      <c r="SEF214"/>
      <c r="SEG214"/>
      <c r="SEH214"/>
      <c r="SEI214"/>
      <c r="SEJ214"/>
      <c r="SEK214"/>
      <c r="SEL214"/>
      <c r="SEM214"/>
      <c r="SEN214"/>
      <c r="SEO214"/>
      <c r="SEP214"/>
      <c r="SEQ214"/>
      <c r="SER214"/>
      <c r="SES214"/>
      <c r="SET214"/>
      <c r="SEU214"/>
      <c r="SEV214"/>
      <c r="SEW214"/>
      <c r="SEX214"/>
      <c r="SEY214"/>
      <c r="SEZ214"/>
      <c r="SFA214"/>
      <c r="SFB214"/>
      <c r="SFC214"/>
      <c r="SFD214"/>
      <c r="SFE214"/>
      <c r="SFF214"/>
      <c r="SFG214"/>
      <c r="SFH214"/>
      <c r="SFI214"/>
      <c r="SFJ214"/>
      <c r="SFK214"/>
      <c r="SFL214"/>
      <c r="SFM214"/>
      <c r="SFN214"/>
      <c r="SFO214"/>
      <c r="SFP214"/>
      <c r="SFQ214"/>
      <c r="SFR214"/>
      <c r="SFS214"/>
      <c r="SFT214"/>
      <c r="SFU214"/>
      <c r="SFV214"/>
      <c r="SFW214"/>
      <c r="SFX214"/>
      <c r="SFY214"/>
      <c r="SFZ214"/>
      <c r="SGA214"/>
      <c r="SGB214"/>
      <c r="SGC214"/>
      <c r="SGD214"/>
      <c r="SGE214"/>
      <c r="SGF214"/>
      <c r="SGG214"/>
      <c r="SGH214"/>
      <c r="SGI214"/>
      <c r="SGJ214"/>
      <c r="SGK214"/>
      <c r="SGL214"/>
      <c r="SGM214"/>
      <c r="SGN214"/>
      <c r="SGO214"/>
      <c r="SGP214"/>
      <c r="SGQ214"/>
      <c r="SGR214"/>
      <c r="SGS214"/>
      <c r="SGT214"/>
      <c r="SGU214"/>
      <c r="SGV214"/>
      <c r="SGW214"/>
      <c r="SGX214"/>
      <c r="SGY214"/>
      <c r="SGZ214"/>
      <c r="SHA214"/>
      <c r="SHB214"/>
      <c r="SHC214"/>
      <c r="SHD214"/>
      <c r="SHE214"/>
      <c r="SHF214"/>
      <c r="SHG214"/>
      <c r="SHH214"/>
      <c r="SHI214"/>
      <c r="SHJ214"/>
      <c r="SHK214"/>
      <c r="SHL214"/>
      <c r="SHM214"/>
      <c r="SHN214"/>
      <c r="SHO214"/>
      <c r="SHP214"/>
      <c r="SHQ214"/>
      <c r="SHR214"/>
      <c r="SHS214"/>
      <c r="SHT214"/>
      <c r="SHU214"/>
      <c r="SHV214"/>
      <c r="SHW214"/>
      <c r="SHX214"/>
      <c r="SHY214"/>
      <c r="SHZ214"/>
      <c r="SIA214"/>
      <c r="SIB214"/>
      <c r="SIC214"/>
      <c r="SID214"/>
      <c r="SIE214"/>
      <c r="SIF214"/>
      <c r="SIG214"/>
      <c r="SIH214"/>
      <c r="SII214"/>
      <c r="SIJ214"/>
      <c r="SIK214"/>
      <c r="SIL214"/>
      <c r="SIM214"/>
      <c r="SIN214"/>
      <c r="SIO214"/>
      <c r="SIP214"/>
      <c r="SIQ214"/>
      <c r="SIR214"/>
      <c r="SIS214"/>
      <c r="SIT214"/>
      <c r="SIU214"/>
      <c r="SIV214"/>
      <c r="SIW214"/>
      <c r="SIX214"/>
      <c r="SIY214"/>
      <c r="SIZ214"/>
      <c r="SJA214"/>
      <c r="SJB214"/>
      <c r="SJC214"/>
      <c r="SJD214"/>
      <c r="SJE214"/>
      <c r="SJF214"/>
      <c r="SJG214"/>
      <c r="SJH214"/>
      <c r="SJI214"/>
      <c r="SJJ214"/>
      <c r="SJK214"/>
      <c r="SJL214"/>
      <c r="SJM214"/>
      <c r="SJN214"/>
      <c r="SJO214"/>
      <c r="SJP214"/>
      <c r="SJQ214"/>
      <c r="SJR214"/>
      <c r="SJS214"/>
      <c r="SJT214"/>
      <c r="SJU214"/>
      <c r="SJV214"/>
      <c r="SJW214"/>
      <c r="SJX214"/>
      <c r="SJY214"/>
      <c r="SJZ214"/>
      <c r="SKA214"/>
      <c r="SKB214"/>
      <c r="SKC214"/>
      <c r="SKD214"/>
      <c r="SKE214"/>
      <c r="SKF214"/>
      <c r="SKG214"/>
      <c r="SKH214"/>
      <c r="SKI214"/>
      <c r="SKJ214"/>
      <c r="SKK214"/>
      <c r="SKL214"/>
      <c r="SKM214"/>
      <c r="SKN214"/>
      <c r="SKO214"/>
      <c r="SKP214"/>
      <c r="SKQ214"/>
      <c r="SKR214"/>
      <c r="SKS214"/>
      <c r="SKT214"/>
      <c r="SKU214"/>
      <c r="SKV214"/>
      <c r="SKW214"/>
      <c r="SKX214"/>
      <c r="SKY214"/>
      <c r="SKZ214"/>
      <c r="SLA214"/>
      <c r="SLB214"/>
      <c r="SLC214"/>
      <c r="SLD214"/>
      <c r="SLE214"/>
      <c r="SLF214"/>
      <c r="SLG214"/>
      <c r="SLH214"/>
      <c r="SLI214"/>
      <c r="SLJ214"/>
      <c r="SLK214"/>
      <c r="SLL214"/>
      <c r="SLM214"/>
      <c r="SLN214"/>
      <c r="SLO214"/>
      <c r="SLP214"/>
      <c r="SLQ214"/>
      <c r="SLR214"/>
      <c r="SLS214"/>
      <c r="SLT214"/>
      <c r="SLU214"/>
      <c r="SLV214"/>
      <c r="SLW214"/>
      <c r="SLX214"/>
      <c r="SLY214"/>
      <c r="SLZ214"/>
      <c r="SMA214"/>
      <c r="SMB214"/>
      <c r="SMC214"/>
      <c r="SMD214"/>
      <c r="SME214"/>
      <c r="SMF214"/>
      <c r="SMG214"/>
      <c r="SMH214"/>
      <c r="SMI214"/>
      <c r="SMJ214"/>
      <c r="SMK214"/>
      <c r="SML214"/>
      <c r="SMM214"/>
      <c r="SMN214"/>
      <c r="SMO214"/>
      <c r="SMP214"/>
      <c r="SMQ214"/>
      <c r="SMR214"/>
      <c r="SMS214"/>
      <c r="SMT214"/>
      <c r="SMU214"/>
      <c r="SMV214"/>
      <c r="SMW214"/>
      <c r="SMX214"/>
      <c r="SMY214"/>
      <c r="SMZ214"/>
      <c r="SNA214"/>
      <c r="SNB214"/>
      <c r="SNC214"/>
      <c r="SND214"/>
      <c r="SNE214"/>
      <c r="SNF214"/>
      <c r="SNG214"/>
      <c r="SNH214"/>
      <c r="SNI214"/>
      <c r="SNJ214"/>
      <c r="SNK214"/>
      <c r="SNL214"/>
      <c r="SNM214"/>
      <c r="SNN214"/>
      <c r="SNO214"/>
      <c r="SNP214"/>
      <c r="SNQ214"/>
      <c r="SNR214"/>
      <c r="SNS214"/>
      <c r="SNT214"/>
      <c r="SNU214"/>
      <c r="SNV214"/>
      <c r="SNW214"/>
      <c r="SNX214"/>
      <c r="SNY214"/>
      <c r="SNZ214"/>
      <c r="SOA214"/>
      <c r="SOB214"/>
      <c r="SOC214"/>
      <c r="SOD214"/>
      <c r="SOE214"/>
      <c r="SOF214"/>
      <c r="SOG214"/>
      <c r="SOH214"/>
      <c r="SOI214"/>
      <c r="SOJ214"/>
      <c r="SOK214"/>
      <c r="SOL214"/>
      <c r="SOM214"/>
      <c r="SON214"/>
      <c r="SOO214"/>
      <c r="SOP214"/>
      <c r="SOQ214"/>
      <c r="SOR214"/>
      <c r="SOS214"/>
      <c r="SOT214"/>
      <c r="SOU214"/>
      <c r="SOV214"/>
      <c r="SOW214"/>
      <c r="SOX214"/>
      <c r="SOY214"/>
      <c r="SOZ214"/>
      <c r="SPA214"/>
      <c r="SPB214"/>
      <c r="SPC214"/>
      <c r="SPD214"/>
      <c r="SPE214"/>
      <c r="SPF214"/>
      <c r="SPG214"/>
      <c r="SPH214"/>
      <c r="SPI214"/>
      <c r="SPJ214"/>
      <c r="SPK214"/>
      <c r="SPL214"/>
      <c r="SPM214"/>
      <c r="SPN214"/>
      <c r="SPO214"/>
      <c r="SPP214"/>
      <c r="SPQ214"/>
      <c r="SPR214"/>
      <c r="SPS214"/>
      <c r="SPT214"/>
      <c r="SPU214"/>
      <c r="SPV214"/>
      <c r="SPW214"/>
      <c r="SPX214"/>
      <c r="SPY214"/>
      <c r="SPZ214"/>
      <c r="SQA214"/>
      <c r="SQB214"/>
      <c r="SQC214"/>
      <c r="SQD214"/>
      <c r="SQE214"/>
      <c r="SQF214"/>
      <c r="SQG214"/>
      <c r="SQH214"/>
      <c r="SQI214"/>
      <c r="SQJ214"/>
      <c r="SQK214"/>
      <c r="SQL214"/>
      <c r="SQM214"/>
      <c r="SQN214"/>
      <c r="SQO214"/>
      <c r="SQP214"/>
      <c r="SQQ214"/>
      <c r="SQR214"/>
      <c r="SQS214"/>
      <c r="SQT214"/>
      <c r="SQU214"/>
      <c r="SQV214"/>
      <c r="SQW214"/>
      <c r="SQX214"/>
      <c r="SQY214"/>
      <c r="SQZ214"/>
      <c r="SRA214"/>
      <c r="SRB214"/>
      <c r="SRC214"/>
      <c r="SRD214"/>
      <c r="SRE214"/>
      <c r="SRF214"/>
      <c r="SRG214"/>
      <c r="SRH214"/>
      <c r="SRI214"/>
      <c r="SRJ214"/>
      <c r="SRK214"/>
      <c r="SRL214"/>
      <c r="SRM214"/>
      <c r="SRN214"/>
      <c r="SRO214"/>
      <c r="SRP214"/>
      <c r="SRQ214"/>
      <c r="SRR214"/>
      <c r="SRS214"/>
      <c r="SRT214"/>
      <c r="SRU214"/>
      <c r="SRV214"/>
      <c r="SRW214"/>
      <c r="SRX214"/>
      <c r="SRY214"/>
      <c r="SRZ214"/>
      <c r="SSA214"/>
      <c r="SSB214"/>
      <c r="SSC214"/>
      <c r="SSD214"/>
      <c r="SSE214"/>
      <c r="SSF214"/>
      <c r="SSG214"/>
      <c r="SSH214"/>
      <c r="SSI214"/>
      <c r="SSJ214"/>
      <c r="SSK214"/>
      <c r="SSL214"/>
      <c r="SSM214"/>
      <c r="SSN214"/>
      <c r="SSO214"/>
      <c r="SSP214"/>
      <c r="SSQ214"/>
      <c r="SSR214"/>
      <c r="SSS214"/>
      <c r="SST214"/>
      <c r="SSU214"/>
      <c r="SSV214"/>
      <c r="SSW214"/>
      <c r="SSX214"/>
      <c r="SSY214"/>
      <c r="SSZ214"/>
      <c r="STA214"/>
      <c r="STB214"/>
      <c r="STC214"/>
      <c r="STD214"/>
      <c r="STE214"/>
      <c r="STF214"/>
      <c r="STG214"/>
      <c r="STH214"/>
      <c r="STI214"/>
      <c r="STJ214"/>
      <c r="STK214"/>
      <c r="STL214"/>
      <c r="STM214"/>
      <c r="STN214"/>
      <c r="STO214"/>
      <c r="STP214"/>
      <c r="STQ214"/>
      <c r="STR214"/>
      <c r="STS214"/>
      <c r="STT214"/>
      <c r="STU214"/>
      <c r="STV214"/>
      <c r="STW214"/>
      <c r="STX214"/>
      <c r="STY214"/>
      <c r="STZ214"/>
      <c r="SUA214"/>
      <c r="SUB214"/>
      <c r="SUC214"/>
      <c r="SUD214"/>
      <c r="SUE214"/>
      <c r="SUF214"/>
      <c r="SUG214"/>
      <c r="SUH214"/>
      <c r="SUI214"/>
      <c r="SUJ214"/>
      <c r="SUK214"/>
      <c r="SUL214"/>
      <c r="SUM214"/>
      <c r="SUN214"/>
      <c r="SUO214"/>
      <c r="SUP214"/>
      <c r="SUQ214"/>
      <c r="SUR214"/>
      <c r="SUS214"/>
      <c r="SUT214"/>
      <c r="SUU214"/>
      <c r="SUV214"/>
      <c r="SUW214"/>
      <c r="SUX214"/>
      <c r="SUY214"/>
      <c r="SUZ214"/>
      <c r="SVA214"/>
      <c r="SVB214"/>
      <c r="SVC214"/>
      <c r="SVD214"/>
      <c r="SVE214"/>
      <c r="SVF214"/>
      <c r="SVG214"/>
      <c r="SVH214"/>
      <c r="SVI214"/>
      <c r="SVJ214"/>
      <c r="SVK214"/>
      <c r="SVL214"/>
      <c r="SVM214"/>
      <c r="SVN214"/>
      <c r="SVO214"/>
      <c r="SVP214"/>
      <c r="SVQ214"/>
      <c r="SVR214"/>
      <c r="SVS214"/>
      <c r="SVT214"/>
      <c r="SVU214"/>
      <c r="SVV214"/>
      <c r="SVW214"/>
      <c r="SVX214"/>
      <c r="SVY214"/>
      <c r="SVZ214"/>
      <c r="SWA214"/>
      <c r="SWB214"/>
      <c r="SWC214"/>
      <c r="SWD214"/>
      <c r="SWE214"/>
      <c r="SWF214"/>
      <c r="SWG214"/>
      <c r="SWH214"/>
      <c r="SWI214"/>
      <c r="SWJ214"/>
      <c r="SWK214"/>
      <c r="SWL214"/>
      <c r="SWM214"/>
      <c r="SWN214"/>
      <c r="SWO214"/>
      <c r="SWP214"/>
      <c r="SWQ214"/>
      <c r="SWR214"/>
      <c r="SWS214"/>
      <c r="SWT214"/>
      <c r="SWU214"/>
      <c r="SWV214"/>
      <c r="SWW214"/>
      <c r="SWX214"/>
      <c r="SWY214"/>
      <c r="SWZ214"/>
      <c r="SXA214"/>
      <c r="SXB214"/>
      <c r="SXC214"/>
      <c r="SXD214"/>
      <c r="SXE214"/>
      <c r="SXF214"/>
      <c r="SXG214"/>
      <c r="SXH214"/>
      <c r="SXI214"/>
      <c r="SXJ214"/>
      <c r="SXK214"/>
      <c r="SXL214"/>
      <c r="SXM214"/>
      <c r="SXN214"/>
      <c r="SXO214"/>
      <c r="SXP214"/>
      <c r="SXQ214"/>
      <c r="SXR214"/>
      <c r="SXS214"/>
      <c r="SXT214"/>
      <c r="SXU214"/>
      <c r="SXV214"/>
      <c r="SXW214"/>
      <c r="SXX214"/>
      <c r="SXY214"/>
      <c r="SXZ214"/>
      <c r="SYA214"/>
      <c r="SYB214"/>
      <c r="SYC214"/>
      <c r="SYD214"/>
      <c r="SYE214"/>
      <c r="SYF214"/>
      <c r="SYG214"/>
      <c r="SYH214"/>
      <c r="SYI214"/>
      <c r="SYJ214"/>
      <c r="SYK214"/>
      <c r="SYL214"/>
      <c r="SYM214"/>
      <c r="SYN214"/>
      <c r="SYO214"/>
      <c r="SYP214"/>
      <c r="SYQ214"/>
      <c r="SYR214"/>
      <c r="SYS214"/>
      <c r="SYT214"/>
      <c r="SYU214"/>
      <c r="SYV214"/>
      <c r="SYW214"/>
      <c r="SYX214"/>
      <c r="SYY214"/>
      <c r="SYZ214"/>
      <c r="SZA214"/>
      <c r="SZB214"/>
      <c r="SZC214"/>
      <c r="SZD214"/>
      <c r="SZE214"/>
      <c r="SZF214"/>
      <c r="SZG214"/>
      <c r="SZH214"/>
      <c r="SZI214"/>
      <c r="SZJ214"/>
      <c r="SZK214"/>
      <c r="SZL214"/>
      <c r="SZM214"/>
      <c r="SZN214"/>
      <c r="SZO214"/>
      <c r="SZP214"/>
      <c r="SZQ214"/>
      <c r="SZR214"/>
      <c r="SZS214"/>
      <c r="SZT214"/>
      <c r="SZU214"/>
      <c r="SZV214"/>
      <c r="SZW214"/>
      <c r="SZX214"/>
      <c r="SZY214"/>
      <c r="SZZ214"/>
      <c r="TAA214"/>
      <c r="TAB214"/>
      <c r="TAC214"/>
      <c r="TAD214"/>
      <c r="TAE214"/>
      <c r="TAF214"/>
      <c r="TAG214"/>
      <c r="TAH214"/>
      <c r="TAI214"/>
      <c r="TAJ214"/>
      <c r="TAK214"/>
      <c r="TAL214"/>
      <c r="TAM214"/>
      <c r="TAN214"/>
      <c r="TAO214"/>
      <c r="TAP214"/>
      <c r="TAQ214"/>
      <c r="TAR214"/>
      <c r="TAS214"/>
      <c r="TAT214"/>
      <c r="TAU214"/>
      <c r="TAV214"/>
      <c r="TAW214"/>
      <c r="TAX214"/>
      <c r="TAY214"/>
      <c r="TAZ214"/>
      <c r="TBA214"/>
      <c r="TBB214"/>
      <c r="TBC214"/>
      <c r="TBD214"/>
      <c r="TBE214"/>
      <c r="TBF214"/>
      <c r="TBG214"/>
      <c r="TBH214"/>
      <c r="TBI214"/>
      <c r="TBJ214"/>
      <c r="TBK214"/>
      <c r="TBL214"/>
      <c r="TBM214"/>
      <c r="TBN214"/>
      <c r="TBO214"/>
      <c r="TBP214"/>
      <c r="TBQ214"/>
      <c r="TBR214"/>
      <c r="TBS214"/>
      <c r="TBT214"/>
      <c r="TBU214"/>
      <c r="TBV214"/>
      <c r="TBW214"/>
      <c r="TBX214"/>
      <c r="TBY214"/>
      <c r="TBZ214"/>
      <c r="TCA214"/>
      <c r="TCB214"/>
      <c r="TCC214"/>
      <c r="TCD214"/>
      <c r="TCE214"/>
      <c r="TCF214"/>
      <c r="TCG214"/>
      <c r="TCH214"/>
      <c r="TCI214"/>
      <c r="TCJ214"/>
      <c r="TCK214"/>
      <c r="TCL214"/>
      <c r="TCM214"/>
      <c r="TCN214"/>
      <c r="TCO214"/>
      <c r="TCP214"/>
      <c r="TCQ214"/>
      <c r="TCR214"/>
      <c r="TCS214"/>
      <c r="TCT214"/>
      <c r="TCU214"/>
      <c r="TCV214"/>
      <c r="TCW214"/>
      <c r="TCX214"/>
      <c r="TCY214"/>
      <c r="TCZ214"/>
      <c r="TDA214"/>
      <c r="TDB214"/>
      <c r="TDC214"/>
      <c r="TDD214"/>
      <c r="TDE214"/>
      <c r="TDF214"/>
      <c r="TDG214"/>
      <c r="TDH214"/>
      <c r="TDI214"/>
      <c r="TDJ214"/>
      <c r="TDK214"/>
      <c r="TDL214"/>
      <c r="TDM214"/>
      <c r="TDN214"/>
      <c r="TDO214"/>
      <c r="TDP214"/>
      <c r="TDQ214"/>
      <c r="TDR214"/>
      <c r="TDS214"/>
      <c r="TDT214"/>
      <c r="TDU214"/>
      <c r="TDV214"/>
      <c r="TDW214"/>
      <c r="TDX214"/>
      <c r="TDY214"/>
      <c r="TDZ214"/>
      <c r="TEA214"/>
      <c r="TEB214"/>
      <c r="TEC214"/>
      <c r="TED214"/>
      <c r="TEE214"/>
      <c r="TEF214"/>
      <c r="TEG214"/>
      <c r="TEH214"/>
      <c r="TEI214"/>
      <c r="TEJ214"/>
      <c r="TEK214"/>
      <c r="TEL214"/>
      <c r="TEM214"/>
      <c r="TEN214"/>
      <c r="TEO214"/>
      <c r="TEP214"/>
      <c r="TEQ214"/>
      <c r="TER214"/>
      <c r="TES214"/>
      <c r="TET214"/>
      <c r="TEU214"/>
      <c r="TEV214"/>
      <c r="TEW214"/>
      <c r="TEX214"/>
      <c r="TEY214"/>
      <c r="TEZ214"/>
      <c r="TFA214"/>
      <c r="TFB214"/>
      <c r="TFC214"/>
      <c r="TFD214"/>
      <c r="TFE214"/>
      <c r="TFF214"/>
      <c r="TFG214"/>
      <c r="TFH214"/>
      <c r="TFI214"/>
      <c r="TFJ214"/>
      <c r="TFK214"/>
      <c r="TFL214"/>
      <c r="TFM214"/>
      <c r="TFN214"/>
      <c r="TFO214"/>
      <c r="TFP214"/>
      <c r="TFQ214"/>
      <c r="TFR214"/>
      <c r="TFS214"/>
      <c r="TFT214"/>
      <c r="TFU214"/>
      <c r="TFV214"/>
      <c r="TFW214"/>
      <c r="TFX214"/>
      <c r="TFY214"/>
      <c r="TFZ214"/>
      <c r="TGA214"/>
      <c r="TGB214"/>
      <c r="TGC214"/>
      <c r="TGD214"/>
      <c r="TGE214"/>
      <c r="TGF214"/>
      <c r="TGG214"/>
      <c r="TGH214"/>
      <c r="TGI214"/>
      <c r="TGJ214"/>
      <c r="TGK214"/>
      <c r="TGL214"/>
      <c r="TGM214"/>
      <c r="TGN214"/>
      <c r="TGO214"/>
      <c r="TGP214"/>
      <c r="TGQ214"/>
      <c r="TGR214"/>
      <c r="TGS214"/>
      <c r="TGT214"/>
      <c r="TGU214"/>
      <c r="TGV214"/>
      <c r="TGW214"/>
      <c r="TGX214"/>
      <c r="TGY214"/>
      <c r="TGZ214"/>
      <c r="THA214"/>
      <c r="THB214"/>
      <c r="THC214"/>
      <c r="THD214"/>
      <c r="THE214"/>
      <c r="THF214"/>
      <c r="THG214"/>
      <c r="THH214"/>
      <c r="THI214"/>
      <c r="THJ214"/>
      <c r="THK214"/>
      <c r="THL214"/>
      <c r="THM214"/>
      <c r="THN214"/>
      <c r="THO214"/>
      <c r="THP214"/>
      <c r="THQ214"/>
      <c r="THR214"/>
      <c r="THS214"/>
      <c r="THT214"/>
      <c r="THU214"/>
      <c r="THV214"/>
      <c r="THW214"/>
      <c r="THX214"/>
      <c r="THY214"/>
      <c r="THZ214"/>
      <c r="TIA214"/>
      <c r="TIB214"/>
      <c r="TIC214"/>
      <c r="TID214"/>
      <c r="TIE214"/>
      <c r="TIF214"/>
      <c r="TIG214"/>
      <c r="TIH214"/>
      <c r="TII214"/>
      <c r="TIJ214"/>
      <c r="TIK214"/>
      <c r="TIL214"/>
      <c r="TIM214"/>
      <c r="TIN214"/>
      <c r="TIO214"/>
      <c r="TIP214"/>
      <c r="TIQ214"/>
      <c r="TIR214"/>
      <c r="TIS214"/>
      <c r="TIT214"/>
      <c r="TIU214"/>
      <c r="TIV214"/>
      <c r="TIW214"/>
      <c r="TIX214"/>
      <c r="TIY214"/>
      <c r="TIZ214"/>
      <c r="TJA214"/>
      <c r="TJB214"/>
      <c r="TJC214"/>
      <c r="TJD214"/>
      <c r="TJE214"/>
      <c r="TJF214"/>
      <c r="TJG214"/>
      <c r="TJH214"/>
      <c r="TJI214"/>
      <c r="TJJ214"/>
      <c r="TJK214"/>
      <c r="TJL214"/>
      <c r="TJM214"/>
      <c r="TJN214"/>
      <c r="TJO214"/>
      <c r="TJP214"/>
      <c r="TJQ214"/>
      <c r="TJR214"/>
      <c r="TJS214"/>
      <c r="TJT214"/>
      <c r="TJU214"/>
      <c r="TJV214"/>
      <c r="TJW214"/>
      <c r="TJX214"/>
      <c r="TJY214"/>
      <c r="TJZ214"/>
      <c r="TKA214"/>
      <c r="TKB214"/>
      <c r="TKC214"/>
      <c r="TKD214"/>
      <c r="TKE214"/>
      <c r="TKF214"/>
      <c r="TKG214"/>
      <c r="TKH214"/>
      <c r="TKI214"/>
      <c r="TKJ214"/>
      <c r="TKK214"/>
      <c r="TKL214"/>
      <c r="TKM214"/>
      <c r="TKN214"/>
      <c r="TKO214"/>
      <c r="TKP214"/>
      <c r="TKQ214"/>
      <c r="TKR214"/>
      <c r="TKS214"/>
      <c r="TKT214"/>
      <c r="TKU214"/>
      <c r="TKV214"/>
      <c r="TKW214"/>
      <c r="TKX214"/>
      <c r="TKY214"/>
      <c r="TKZ214"/>
      <c r="TLA214"/>
      <c r="TLB214"/>
      <c r="TLC214"/>
      <c r="TLD214"/>
      <c r="TLE214"/>
      <c r="TLF214"/>
      <c r="TLG214"/>
      <c r="TLH214"/>
      <c r="TLI214"/>
      <c r="TLJ214"/>
      <c r="TLK214"/>
      <c r="TLL214"/>
      <c r="TLM214"/>
      <c r="TLN214"/>
      <c r="TLO214"/>
      <c r="TLP214"/>
      <c r="TLQ214"/>
      <c r="TLR214"/>
      <c r="TLS214"/>
      <c r="TLT214"/>
      <c r="TLU214"/>
      <c r="TLV214"/>
      <c r="TLW214"/>
      <c r="TLX214"/>
      <c r="TLY214"/>
      <c r="TLZ214"/>
      <c r="TMA214"/>
      <c r="TMB214"/>
      <c r="TMC214"/>
      <c r="TMD214"/>
      <c r="TME214"/>
      <c r="TMF214"/>
      <c r="TMG214"/>
      <c r="TMH214"/>
      <c r="TMI214"/>
      <c r="TMJ214"/>
      <c r="TMK214"/>
      <c r="TML214"/>
      <c r="TMM214"/>
      <c r="TMN214"/>
      <c r="TMO214"/>
      <c r="TMP214"/>
      <c r="TMQ214"/>
      <c r="TMR214"/>
      <c r="TMS214"/>
      <c r="TMT214"/>
      <c r="TMU214"/>
      <c r="TMV214"/>
      <c r="TMW214"/>
      <c r="TMX214"/>
      <c r="TMY214"/>
      <c r="TMZ214"/>
      <c r="TNA214"/>
      <c r="TNB214"/>
      <c r="TNC214"/>
      <c r="TND214"/>
      <c r="TNE214"/>
      <c r="TNF214"/>
      <c r="TNG214"/>
      <c r="TNH214"/>
      <c r="TNI214"/>
      <c r="TNJ214"/>
      <c r="TNK214"/>
      <c r="TNL214"/>
      <c r="TNM214"/>
      <c r="TNN214"/>
      <c r="TNO214"/>
      <c r="TNP214"/>
      <c r="TNQ214"/>
      <c r="TNR214"/>
      <c r="TNS214"/>
      <c r="TNT214"/>
      <c r="TNU214"/>
      <c r="TNV214"/>
      <c r="TNW214"/>
      <c r="TNX214"/>
      <c r="TNY214"/>
      <c r="TNZ214"/>
      <c r="TOA214"/>
      <c r="TOB214"/>
      <c r="TOC214"/>
      <c r="TOD214"/>
      <c r="TOE214"/>
      <c r="TOF214"/>
      <c r="TOG214"/>
      <c r="TOH214"/>
      <c r="TOI214"/>
      <c r="TOJ214"/>
      <c r="TOK214"/>
      <c r="TOL214"/>
      <c r="TOM214"/>
      <c r="TON214"/>
      <c r="TOO214"/>
      <c r="TOP214"/>
      <c r="TOQ214"/>
      <c r="TOR214"/>
      <c r="TOS214"/>
      <c r="TOT214"/>
      <c r="TOU214"/>
      <c r="TOV214"/>
      <c r="TOW214"/>
      <c r="TOX214"/>
      <c r="TOY214"/>
      <c r="TOZ214"/>
      <c r="TPA214"/>
      <c r="TPB214"/>
      <c r="TPC214"/>
      <c r="TPD214"/>
      <c r="TPE214"/>
      <c r="TPF214"/>
      <c r="TPG214"/>
      <c r="TPH214"/>
      <c r="TPI214"/>
      <c r="TPJ214"/>
      <c r="TPK214"/>
      <c r="TPL214"/>
      <c r="TPM214"/>
      <c r="TPN214"/>
      <c r="TPO214"/>
      <c r="TPP214"/>
      <c r="TPQ214"/>
      <c r="TPR214"/>
      <c r="TPS214"/>
      <c r="TPT214"/>
      <c r="TPU214"/>
      <c r="TPV214"/>
      <c r="TPW214"/>
      <c r="TPX214"/>
      <c r="TPY214"/>
      <c r="TPZ214"/>
      <c r="TQA214"/>
      <c r="TQB214"/>
      <c r="TQC214"/>
      <c r="TQD214"/>
      <c r="TQE214"/>
      <c r="TQF214"/>
      <c r="TQG214"/>
      <c r="TQH214"/>
      <c r="TQI214"/>
      <c r="TQJ214"/>
      <c r="TQK214"/>
      <c r="TQL214"/>
      <c r="TQM214"/>
      <c r="TQN214"/>
      <c r="TQO214"/>
      <c r="TQP214"/>
      <c r="TQQ214"/>
      <c r="TQR214"/>
      <c r="TQS214"/>
      <c r="TQT214"/>
      <c r="TQU214"/>
      <c r="TQV214"/>
      <c r="TQW214"/>
      <c r="TQX214"/>
      <c r="TQY214"/>
      <c r="TQZ214"/>
      <c r="TRA214"/>
      <c r="TRB214"/>
      <c r="TRC214"/>
      <c r="TRD214"/>
      <c r="TRE214"/>
      <c r="TRF214"/>
      <c r="TRG214"/>
      <c r="TRH214"/>
      <c r="TRI214"/>
      <c r="TRJ214"/>
      <c r="TRK214"/>
      <c r="TRL214"/>
      <c r="TRM214"/>
      <c r="TRN214"/>
      <c r="TRO214"/>
      <c r="TRP214"/>
      <c r="TRQ214"/>
      <c r="TRR214"/>
      <c r="TRS214"/>
      <c r="TRT214"/>
      <c r="TRU214"/>
      <c r="TRV214"/>
      <c r="TRW214"/>
      <c r="TRX214"/>
      <c r="TRY214"/>
      <c r="TRZ214"/>
      <c r="TSA214"/>
      <c r="TSB214"/>
      <c r="TSC214"/>
      <c r="TSD214"/>
      <c r="TSE214"/>
      <c r="TSF214"/>
      <c r="TSG214"/>
      <c r="TSH214"/>
      <c r="TSI214"/>
      <c r="TSJ214"/>
      <c r="TSK214"/>
      <c r="TSL214"/>
      <c r="TSM214"/>
      <c r="TSN214"/>
      <c r="TSO214"/>
      <c r="TSP214"/>
      <c r="TSQ214"/>
      <c r="TSR214"/>
      <c r="TSS214"/>
      <c r="TST214"/>
      <c r="TSU214"/>
      <c r="TSV214"/>
      <c r="TSW214"/>
      <c r="TSX214"/>
      <c r="TSY214"/>
      <c r="TSZ214"/>
      <c r="TTA214"/>
      <c r="TTB214"/>
      <c r="TTC214"/>
      <c r="TTD214"/>
      <c r="TTE214"/>
      <c r="TTF214"/>
      <c r="TTG214"/>
      <c r="TTH214"/>
      <c r="TTI214"/>
      <c r="TTJ214"/>
      <c r="TTK214"/>
      <c r="TTL214"/>
      <c r="TTM214"/>
      <c r="TTN214"/>
      <c r="TTO214"/>
      <c r="TTP214"/>
      <c r="TTQ214"/>
      <c r="TTR214"/>
      <c r="TTS214"/>
      <c r="TTT214"/>
      <c r="TTU214"/>
      <c r="TTV214"/>
      <c r="TTW214"/>
      <c r="TTX214"/>
      <c r="TTY214"/>
      <c r="TTZ214"/>
      <c r="TUA214"/>
      <c r="TUB214"/>
      <c r="TUC214"/>
      <c r="TUD214"/>
      <c r="TUE214"/>
      <c r="TUF214"/>
      <c r="TUG214"/>
      <c r="TUH214"/>
      <c r="TUI214"/>
      <c r="TUJ214"/>
      <c r="TUK214"/>
      <c r="TUL214"/>
      <c r="TUM214"/>
      <c r="TUN214"/>
      <c r="TUO214"/>
      <c r="TUP214"/>
      <c r="TUQ214"/>
      <c r="TUR214"/>
      <c r="TUS214"/>
      <c r="TUT214"/>
      <c r="TUU214"/>
      <c r="TUV214"/>
      <c r="TUW214"/>
      <c r="TUX214"/>
      <c r="TUY214"/>
      <c r="TUZ214"/>
      <c r="TVA214"/>
      <c r="TVB214"/>
      <c r="TVC214"/>
      <c r="TVD214"/>
      <c r="TVE214"/>
      <c r="TVF214"/>
      <c r="TVG214"/>
      <c r="TVH214"/>
      <c r="TVI214"/>
      <c r="TVJ214"/>
      <c r="TVK214"/>
      <c r="TVL214"/>
      <c r="TVM214"/>
      <c r="TVN214"/>
      <c r="TVO214"/>
      <c r="TVP214"/>
      <c r="TVQ214"/>
      <c r="TVR214"/>
      <c r="TVS214"/>
      <c r="TVT214"/>
      <c r="TVU214"/>
      <c r="TVV214"/>
      <c r="TVW214"/>
      <c r="TVX214"/>
      <c r="TVY214"/>
      <c r="TVZ214"/>
      <c r="TWA214"/>
      <c r="TWB214"/>
      <c r="TWC214"/>
      <c r="TWD214"/>
      <c r="TWE214"/>
      <c r="TWF214"/>
      <c r="TWG214"/>
      <c r="TWH214"/>
      <c r="TWI214"/>
      <c r="TWJ214"/>
      <c r="TWK214"/>
      <c r="TWL214"/>
      <c r="TWM214"/>
      <c r="TWN214"/>
      <c r="TWO214"/>
      <c r="TWP214"/>
      <c r="TWQ214"/>
      <c r="TWR214"/>
      <c r="TWS214"/>
      <c r="TWT214"/>
      <c r="TWU214"/>
      <c r="TWV214"/>
      <c r="TWW214"/>
      <c r="TWX214"/>
      <c r="TWY214"/>
      <c r="TWZ214"/>
      <c r="TXA214"/>
      <c r="TXB214"/>
      <c r="TXC214"/>
      <c r="TXD214"/>
      <c r="TXE214"/>
      <c r="TXF214"/>
      <c r="TXG214"/>
      <c r="TXH214"/>
      <c r="TXI214"/>
      <c r="TXJ214"/>
      <c r="TXK214"/>
      <c r="TXL214"/>
      <c r="TXM214"/>
      <c r="TXN214"/>
      <c r="TXO214"/>
      <c r="TXP214"/>
      <c r="TXQ214"/>
      <c r="TXR214"/>
      <c r="TXS214"/>
      <c r="TXT214"/>
      <c r="TXU214"/>
      <c r="TXV214"/>
      <c r="TXW214"/>
      <c r="TXX214"/>
      <c r="TXY214"/>
      <c r="TXZ214"/>
      <c r="TYA214"/>
      <c r="TYB214"/>
      <c r="TYC214"/>
      <c r="TYD214"/>
      <c r="TYE214"/>
      <c r="TYF214"/>
      <c r="TYG214"/>
      <c r="TYH214"/>
      <c r="TYI214"/>
      <c r="TYJ214"/>
      <c r="TYK214"/>
      <c r="TYL214"/>
      <c r="TYM214"/>
      <c r="TYN214"/>
      <c r="TYO214"/>
      <c r="TYP214"/>
      <c r="TYQ214"/>
      <c r="TYR214"/>
      <c r="TYS214"/>
      <c r="TYT214"/>
      <c r="TYU214"/>
      <c r="TYV214"/>
      <c r="TYW214"/>
      <c r="TYX214"/>
      <c r="TYY214"/>
      <c r="TYZ214"/>
      <c r="TZA214"/>
      <c r="TZB214"/>
      <c r="TZC214"/>
      <c r="TZD214"/>
      <c r="TZE214"/>
      <c r="TZF214"/>
      <c r="TZG214"/>
      <c r="TZH214"/>
      <c r="TZI214"/>
      <c r="TZJ214"/>
      <c r="TZK214"/>
      <c r="TZL214"/>
      <c r="TZM214"/>
      <c r="TZN214"/>
      <c r="TZO214"/>
      <c r="TZP214"/>
      <c r="TZQ214"/>
      <c r="TZR214"/>
      <c r="TZS214"/>
      <c r="TZT214"/>
      <c r="TZU214"/>
      <c r="TZV214"/>
      <c r="TZW214"/>
      <c r="TZX214"/>
      <c r="TZY214"/>
      <c r="TZZ214"/>
      <c r="UAA214"/>
      <c r="UAB214"/>
      <c r="UAC214"/>
      <c r="UAD214"/>
      <c r="UAE214"/>
      <c r="UAF214"/>
      <c r="UAG214"/>
      <c r="UAH214"/>
      <c r="UAI214"/>
      <c r="UAJ214"/>
      <c r="UAK214"/>
      <c r="UAL214"/>
      <c r="UAM214"/>
      <c r="UAN214"/>
      <c r="UAO214"/>
      <c r="UAP214"/>
      <c r="UAQ214"/>
      <c r="UAR214"/>
      <c r="UAS214"/>
      <c r="UAT214"/>
      <c r="UAU214"/>
      <c r="UAV214"/>
      <c r="UAW214"/>
      <c r="UAX214"/>
      <c r="UAY214"/>
      <c r="UAZ214"/>
      <c r="UBA214"/>
      <c r="UBB214"/>
      <c r="UBC214"/>
      <c r="UBD214"/>
      <c r="UBE214"/>
      <c r="UBF214"/>
      <c r="UBG214"/>
      <c r="UBH214"/>
      <c r="UBI214"/>
      <c r="UBJ214"/>
      <c r="UBK214"/>
      <c r="UBL214"/>
      <c r="UBM214"/>
      <c r="UBN214"/>
      <c r="UBO214"/>
      <c r="UBP214"/>
      <c r="UBQ214"/>
      <c r="UBR214"/>
      <c r="UBS214"/>
      <c r="UBT214"/>
      <c r="UBU214"/>
      <c r="UBV214"/>
      <c r="UBW214"/>
      <c r="UBX214"/>
      <c r="UBY214"/>
      <c r="UBZ214"/>
      <c r="UCA214"/>
      <c r="UCB214"/>
      <c r="UCC214"/>
      <c r="UCD214"/>
      <c r="UCE214"/>
      <c r="UCF214"/>
      <c r="UCG214"/>
      <c r="UCH214"/>
      <c r="UCI214"/>
      <c r="UCJ214"/>
      <c r="UCK214"/>
      <c r="UCL214"/>
      <c r="UCM214"/>
      <c r="UCN214"/>
      <c r="UCO214"/>
      <c r="UCP214"/>
      <c r="UCQ214"/>
      <c r="UCR214"/>
      <c r="UCS214"/>
      <c r="UCT214"/>
      <c r="UCU214"/>
      <c r="UCV214"/>
      <c r="UCW214"/>
      <c r="UCX214"/>
      <c r="UCY214"/>
      <c r="UCZ214"/>
      <c r="UDA214"/>
      <c r="UDB214"/>
      <c r="UDC214"/>
      <c r="UDD214"/>
      <c r="UDE214"/>
      <c r="UDF214"/>
      <c r="UDG214"/>
      <c r="UDH214"/>
      <c r="UDI214"/>
      <c r="UDJ214"/>
      <c r="UDK214"/>
      <c r="UDL214"/>
      <c r="UDM214"/>
      <c r="UDN214"/>
      <c r="UDO214"/>
      <c r="UDP214"/>
      <c r="UDQ214"/>
      <c r="UDR214"/>
      <c r="UDS214"/>
      <c r="UDT214"/>
      <c r="UDU214"/>
      <c r="UDV214"/>
      <c r="UDW214"/>
      <c r="UDX214"/>
      <c r="UDY214"/>
      <c r="UDZ214"/>
      <c r="UEA214"/>
      <c r="UEB214"/>
      <c r="UEC214"/>
      <c r="UED214"/>
      <c r="UEE214"/>
      <c r="UEF214"/>
      <c r="UEG214"/>
      <c r="UEH214"/>
      <c r="UEI214"/>
      <c r="UEJ214"/>
      <c r="UEK214"/>
      <c r="UEL214"/>
      <c r="UEM214"/>
      <c r="UEN214"/>
      <c r="UEO214"/>
      <c r="UEP214"/>
      <c r="UEQ214"/>
      <c r="UER214"/>
      <c r="UES214"/>
      <c r="UET214"/>
      <c r="UEU214"/>
      <c r="UEV214"/>
      <c r="UEW214"/>
      <c r="UEX214"/>
      <c r="UEY214"/>
      <c r="UEZ214"/>
      <c r="UFA214"/>
      <c r="UFB214"/>
      <c r="UFC214"/>
      <c r="UFD214"/>
      <c r="UFE214"/>
      <c r="UFF214"/>
      <c r="UFG214"/>
      <c r="UFH214"/>
      <c r="UFI214"/>
      <c r="UFJ214"/>
      <c r="UFK214"/>
      <c r="UFL214"/>
      <c r="UFM214"/>
      <c r="UFN214"/>
      <c r="UFO214"/>
      <c r="UFP214"/>
      <c r="UFQ214"/>
      <c r="UFR214"/>
      <c r="UFS214"/>
      <c r="UFT214"/>
      <c r="UFU214"/>
      <c r="UFV214"/>
      <c r="UFW214"/>
      <c r="UFX214"/>
      <c r="UFY214"/>
      <c r="UFZ214"/>
      <c r="UGA214"/>
      <c r="UGB214"/>
      <c r="UGC214"/>
      <c r="UGD214"/>
      <c r="UGE214"/>
      <c r="UGF214"/>
      <c r="UGG214"/>
      <c r="UGH214"/>
      <c r="UGI214"/>
      <c r="UGJ214"/>
      <c r="UGK214"/>
      <c r="UGL214"/>
      <c r="UGM214"/>
      <c r="UGN214"/>
      <c r="UGO214"/>
      <c r="UGP214"/>
      <c r="UGQ214"/>
      <c r="UGR214"/>
      <c r="UGS214"/>
      <c r="UGT214"/>
      <c r="UGU214"/>
      <c r="UGV214"/>
      <c r="UGW214"/>
      <c r="UGX214"/>
      <c r="UGY214"/>
      <c r="UGZ214"/>
      <c r="UHA214"/>
      <c r="UHB214"/>
      <c r="UHC214"/>
      <c r="UHD214"/>
      <c r="UHE214"/>
      <c r="UHF214"/>
      <c r="UHG214"/>
      <c r="UHH214"/>
      <c r="UHI214"/>
      <c r="UHJ214"/>
      <c r="UHK214"/>
      <c r="UHL214"/>
      <c r="UHM214"/>
      <c r="UHN214"/>
      <c r="UHO214"/>
      <c r="UHP214"/>
      <c r="UHQ214"/>
      <c r="UHR214"/>
      <c r="UHS214"/>
      <c r="UHT214"/>
      <c r="UHU214"/>
      <c r="UHV214"/>
      <c r="UHW214"/>
      <c r="UHX214"/>
      <c r="UHY214"/>
      <c r="UHZ214"/>
      <c r="UIA214"/>
      <c r="UIB214"/>
      <c r="UIC214"/>
      <c r="UID214"/>
      <c r="UIE214"/>
      <c r="UIF214"/>
      <c r="UIG214"/>
      <c r="UIH214"/>
      <c r="UII214"/>
      <c r="UIJ214"/>
      <c r="UIK214"/>
      <c r="UIL214"/>
      <c r="UIM214"/>
      <c r="UIN214"/>
      <c r="UIO214"/>
      <c r="UIP214"/>
      <c r="UIQ214"/>
      <c r="UIR214"/>
      <c r="UIS214"/>
      <c r="UIT214"/>
      <c r="UIU214"/>
      <c r="UIV214"/>
      <c r="UIW214"/>
      <c r="UIX214"/>
      <c r="UIY214"/>
      <c r="UIZ214"/>
      <c r="UJA214"/>
      <c r="UJB214"/>
      <c r="UJC214"/>
      <c r="UJD214"/>
      <c r="UJE214"/>
      <c r="UJF214"/>
      <c r="UJG214"/>
      <c r="UJH214"/>
      <c r="UJI214"/>
      <c r="UJJ214"/>
      <c r="UJK214"/>
      <c r="UJL214"/>
      <c r="UJM214"/>
      <c r="UJN214"/>
      <c r="UJO214"/>
      <c r="UJP214"/>
      <c r="UJQ214"/>
      <c r="UJR214"/>
      <c r="UJS214"/>
      <c r="UJT214"/>
      <c r="UJU214"/>
      <c r="UJV214"/>
      <c r="UJW214"/>
      <c r="UJX214"/>
      <c r="UJY214"/>
      <c r="UJZ214"/>
      <c r="UKA214"/>
      <c r="UKB214"/>
      <c r="UKC214"/>
      <c r="UKD214"/>
      <c r="UKE214"/>
      <c r="UKF214"/>
      <c r="UKG214"/>
      <c r="UKH214"/>
      <c r="UKI214"/>
      <c r="UKJ214"/>
      <c r="UKK214"/>
      <c r="UKL214"/>
      <c r="UKM214"/>
      <c r="UKN214"/>
      <c r="UKO214"/>
      <c r="UKP214"/>
      <c r="UKQ214"/>
      <c r="UKR214"/>
      <c r="UKS214"/>
      <c r="UKT214"/>
      <c r="UKU214"/>
      <c r="UKV214"/>
      <c r="UKW214"/>
      <c r="UKX214"/>
      <c r="UKY214"/>
      <c r="UKZ214"/>
      <c r="ULA214"/>
      <c r="ULB214"/>
      <c r="ULC214"/>
      <c r="ULD214"/>
      <c r="ULE214"/>
      <c r="ULF214"/>
      <c r="ULG214"/>
      <c r="ULH214"/>
      <c r="ULI214"/>
      <c r="ULJ214"/>
      <c r="ULK214"/>
      <c r="ULL214"/>
      <c r="ULM214"/>
      <c r="ULN214"/>
      <c r="ULO214"/>
      <c r="ULP214"/>
      <c r="ULQ214"/>
      <c r="ULR214"/>
      <c r="ULS214"/>
      <c r="ULT214"/>
      <c r="ULU214"/>
      <c r="ULV214"/>
      <c r="ULW214"/>
      <c r="ULX214"/>
      <c r="ULY214"/>
      <c r="ULZ214"/>
      <c r="UMA214"/>
      <c r="UMB214"/>
      <c r="UMC214"/>
      <c r="UMD214"/>
      <c r="UME214"/>
      <c r="UMF214"/>
      <c r="UMG214"/>
      <c r="UMH214"/>
      <c r="UMI214"/>
      <c r="UMJ214"/>
      <c r="UMK214"/>
      <c r="UML214"/>
      <c r="UMM214"/>
      <c r="UMN214"/>
      <c r="UMO214"/>
      <c r="UMP214"/>
      <c r="UMQ214"/>
      <c r="UMR214"/>
      <c r="UMS214"/>
      <c r="UMT214"/>
      <c r="UMU214"/>
      <c r="UMV214"/>
      <c r="UMW214"/>
      <c r="UMX214"/>
      <c r="UMY214"/>
      <c r="UMZ214"/>
      <c r="UNA214"/>
      <c r="UNB214"/>
      <c r="UNC214"/>
      <c r="UND214"/>
      <c r="UNE214"/>
      <c r="UNF214"/>
      <c r="UNG214"/>
      <c r="UNH214"/>
      <c r="UNI214"/>
      <c r="UNJ214"/>
      <c r="UNK214"/>
      <c r="UNL214"/>
      <c r="UNM214"/>
      <c r="UNN214"/>
      <c r="UNO214"/>
      <c r="UNP214"/>
      <c r="UNQ214"/>
      <c r="UNR214"/>
      <c r="UNS214"/>
      <c r="UNT214"/>
      <c r="UNU214"/>
      <c r="UNV214"/>
      <c r="UNW214"/>
      <c r="UNX214"/>
      <c r="UNY214"/>
      <c r="UNZ214"/>
      <c r="UOA214"/>
      <c r="UOB214"/>
      <c r="UOC214"/>
      <c r="UOD214"/>
      <c r="UOE214"/>
      <c r="UOF214"/>
      <c r="UOG214"/>
      <c r="UOH214"/>
      <c r="UOI214"/>
      <c r="UOJ214"/>
      <c r="UOK214"/>
      <c r="UOL214"/>
      <c r="UOM214"/>
      <c r="UON214"/>
      <c r="UOO214"/>
      <c r="UOP214"/>
      <c r="UOQ214"/>
      <c r="UOR214"/>
      <c r="UOS214"/>
      <c r="UOT214"/>
      <c r="UOU214"/>
      <c r="UOV214"/>
      <c r="UOW214"/>
      <c r="UOX214"/>
      <c r="UOY214"/>
      <c r="UOZ214"/>
      <c r="UPA214"/>
      <c r="UPB214"/>
      <c r="UPC214"/>
      <c r="UPD214"/>
      <c r="UPE214"/>
      <c r="UPF214"/>
      <c r="UPG214"/>
      <c r="UPH214"/>
      <c r="UPI214"/>
      <c r="UPJ214"/>
      <c r="UPK214"/>
      <c r="UPL214"/>
      <c r="UPM214"/>
      <c r="UPN214"/>
      <c r="UPO214"/>
      <c r="UPP214"/>
      <c r="UPQ214"/>
      <c r="UPR214"/>
      <c r="UPS214"/>
      <c r="UPT214"/>
      <c r="UPU214"/>
      <c r="UPV214"/>
      <c r="UPW214"/>
      <c r="UPX214"/>
      <c r="UPY214"/>
      <c r="UPZ214"/>
      <c r="UQA214"/>
      <c r="UQB214"/>
      <c r="UQC214"/>
      <c r="UQD214"/>
      <c r="UQE214"/>
      <c r="UQF214"/>
      <c r="UQG214"/>
      <c r="UQH214"/>
      <c r="UQI214"/>
      <c r="UQJ214"/>
      <c r="UQK214"/>
      <c r="UQL214"/>
      <c r="UQM214"/>
      <c r="UQN214"/>
      <c r="UQO214"/>
      <c r="UQP214"/>
      <c r="UQQ214"/>
      <c r="UQR214"/>
      <c r="UQS214"/>
      <c r="UQT214"/>
      <c r="UQU214"/>
      <c r="UQV214"/>
      <c r="UQW214"/>
      <c r="UQX214"/>
      <c r="UQY214"/>
      <c r="UQZ214"/>
      <c r="URA214"/>
      <c r="URB214"/>
      <c r="URC214"/>
      <c r="URD214"/>
      <c r="URE214"/>
      <c r="URF214"/>
      <c r="URG214"/>
      <c r="URH214"/>
      <c r="URI214"/>
      <c r="URJ214"/>
      <c r="URK214"/>
      <c r="URL214"/>
      <c r="URM214"/>
      <c r="URN214"/>
      <c r="URO214"/>
      <c r="URP214"/>
      <c r="URQ214"/>
      <c r="URR214"/>
      <c r="URS214"/>
      <c r="URT214"/>
      <c r="URU214"/>
      <c r="URV214"/>
      <c r="URW214"/>
      <c r="URX214"/>
      <c r="URY214"/>
      <c r="URZ214"/>
      <c r="USA214"/>
      <c r="USB214"/>
      <c r="USC214"/>
      <c r="USD214"/>
      <c r="USE214"/>
      <c r="USF214"/>
      <c r="USG214"/>
      <c r="USH214"/>
      <c r="USI214"/>
      <c r="USJ214"/>
      <c r="USK214"/>
      <c r="USL214"/>
      <c r="USM214"/>
      <c r="USN214"/>
      <c r="USO214"/>
      <c r="USP214"/>
      <c r="USQ214"/>
      <c r="USR214"/>
      <c r="USS214"/>
      <c r="UST214"/>
      <c r="USU214"/>
      <c r="USV214"/>
      <c r="USW214"/>
      <c r="USX214"/>
      <c r="USY214"/>
      <c r="USZ214"/>
      <c r="UTA214"/>
      <c r="UTB214"/>
      <c r="UTC214"/>
      <c r="UTD214"/>
      <c r="UTE214"/>
      <c r="UTF214"/>
      <c r="UTG214"/>
      <c r="UTH214"/>
      <c r="UTI214"/>
      <c r="UTJ214"/>
      <c r="UTK214"/>
      <c r="UTL214"/>
      <c r="UTM214"/>
      <c r="UTN214"/>
      <c r="UTO214"/>
      <c r="UTP214"/>
      <c r="UTQ214"/>
      <c r="UTR214"/>
      <c r="UTS214"/>
      <c r="UTT214"/>
      <c r="UTU214"/>
      <c r="UTV214"/>
      <c r="UTW214"/>
      <c r="UTX214"/>
      <c r="UTY214"/>
      <c r="UTZ214"/>
      <c r="UUA214"/>
      <c r="UUB214"/>
      <c r="UUC214"/>
      <c r="UUD214"/>
      <c r="UUE214"/>
      <c r="UUF214"/>
      <c r="UUG214"/>
      <c r="UUH214"/>
      <c r="UUI214"/>
      <c r="UUJ214"/>
      <c r="UUK214"/>
      <c r="UUL214"/>
      <c r="UUM214"/>
      <c r="UUN214"/>
      <c r="UUO214"/>
      <c r="UUP214"/>
      <c r="UUQ214"/>
      <c r="UUR214"/>
      <c r="UUS214"/>
      <c r="UUT214"/>
      <c r="UUU214"/>
      <c r="UUV214"/>
      <c r="UUW214"/>
      <c r="UUX214"/>
      <c r="UUY214"/>
      <c r="UUZ214"/>
      <c r="UVA214"/>
      <c r="UVB214"/>
      <c r="UVC214"/>
      <c r="UVD214"/>
      <c r="UVE214"/>
      <c r="UVF214"/>
      <c r="UVG214"/>
      <c r="UVH214"/>
      <c r="UVI214"/>
      <c r="UVJ214"/>
      <c r="UVK214"/>
      <c r="UVL214"/>
      <c r="UVM214"/>
      <c r="UVN214"/>
      <c r="UVO214"/>
      <c r="UVP214"/>
      <c r="UVQ214"/>
      <c r="UVR214"/>
      <c r="UVS214"/>
      <c r="UVT214"/>
      <c r="UVU214"/>
      <c r="UVV214"/>
      <c r="UVW214"/>
      <c r="UVX214"/>
      <c r="UVY214"/>
      <c r="UVZ214"/>
      <c r="UWA214"/>
      <c r="UWB214"/>
      <c r="UWC214"/>
      <c r="UWD214"/>
      <c r="UWE214"/>
      <c r="UWF214"/>
      <c r="UWG214"/>
      <c r="UWH214"/>
      <c r="UWI214"/>
      <c r="UWJ214"/>
      <c r="UWK214"/>
      <c r="UWL214"/>
      <c r="UWM214"/>
      <c r="UWN214"/>
      <c r="UWO214"/>
      <c r="UWP214"/>
      <c r="UWQ214"/>
      <c r="UWR214"/>
      <c r="UWS214"/>
      <c r="UWT214"/>
      <c r="UWU214"/>
      <c r="UWV214"/>
      <c r="UWW214"/>
      <c r="UWX214"/>
      <c r="UWY214"/>
      <c r="UWZ214"/>
      <c r="UXA214"/>
      <c r="UXB214"/>
      <c r="UXC214"/>
      <c r="UXD214"/>
      <c r="UXE214"/>
      <c r="UXF214"/>
      <c r="UXG214"/>
      <c r="UXH214"/>
      <c r="UXI214"/>
      <c r="UXJ214"/>
      <c r="UXK214"/>
      <c r="UXL214"/>
      <c r="UXM214"/>
      <c r="UXN214"/>
      <c r="UXO214"/>
      <c r="UXP214"/>
      <c r="UXQ214"/>
      <c r="UXR214"/>
      <c r="UXS214"/>
      <c r="UXT214"/>
      <c r="UXU214"/>
      <c r="UXV214"/>
      <c r="UXW214"/>
      <c r="UXX214"/>
      <c r="UXY214"/>
      <c r="UXZ214"/>
      <c r="UYA214"/>
      <c r="UYB214"/>
      <c r="UYC214"/>
      <c r="UYD214"/>
      <c r="UYE214"/>
      <c r="UYF214"/>
      <c r="UYG214"/>
      <c r="UYH214"/>
      <c r="UYI214"/>
      <c r="UYJ214"/>
      <c r="UYK214"/>
      <c r="UYL214"/>
      <c r="UYM214"/>
      <c r="UYN214"/>
      <c r="UYO214"/>
      <c r="UYP214"/>
      <c r="UYQ214"/>
      <c r="UYR214"/>
      <c r="UYS214"/>
      <c r="UYT214"/>
      <c r="UYU214"/>
      <c r="UYV214"/>
      <c r="UYW214"/>
      <c r="UYX214"/>
      <c r="UYY214"/>
      <c r="UYZ214"/>
      <c r="UZA214"/>
      <c r="UZB214"/>
      <c r="UZC214"/>
      <c r="UZD214"/>
      <c r="UZE214"/>
      <c r="UZF214"/>
      <c r="UZG214"/>
      <c r="UZH214"/>
      <c r="UZI214"/>
      <c r="UZJ214"/>
      <c r="UZK214"/>
      <c r="UZL214"/>
      <c r="UZM214"/>
      <c r="UZN214"/>
      <c r="UZO214"/>
      <c r="UZP214"/>
      <c r="UZQ214"/>
      <c r="UZR214"/>
      <c r="UZS214"/>
      <c r="UZT214"/>
      <c r="UZU214"/>
      <c r="UZV214"/>
      <c r="UZW214"/>
      <c r="UZX214"/>
      <c r="UZY214"/>
      <c r="UZZ214"/>
      <c r="VAA214"/>
      <c r="VAB214"/>
      <c r="VAC214"/>
      <c r="VAD214"/>
      <c r="VAE214"/>
      <c r="VAF214"/>
      <c r="VAG214"/>
      <c r="VAH214"/>
      <c r="VAI214"/>
      <c r="VAJ214"/>
      <c r="VAK214"/>
      <c r="VAL214"/>
      <c r="VAM214"/>
      <c r="VAN214"/>
      <c r="VAO214"/>
      <c r="VAP214"/>
      <c r="VAQ214"/>
      <c r="VAR214"/>
      <c r="VAS214"/>
      <c r="VAT214"/>
      <c r="VAU214"/>
      <c r="VAV214"/>
      <c r="VAW214"/>
      <c r="VAX214"/>
      <c r="VAY214"/>
      <c r="VAZ214"/>
      <c r="VBA214"/>
      <c r="VBB214"/>
      <c r="VBC214"/>
      <c r="VBD214"/>
      <c r="VBE214"/>
      <c r="VBF214"/>
      <c r="VBG214"/>
      <c r="VBH214"/>
      <c r="VBI214"/>
      <c r="VBJ214"/>
      <c r="VBK214"/>
      <c r="VBL214"/>
      <c r="VBM214"/>
      <c r="VBN214"/>
      <c r="VBO214"/>
      <c r="VBP214"/>
      <c r="VBQ214"/>
      <c r="VBR214"/>
      <c r="VBS214"/>
      <c r="VBT214"/>
      <c r="VBU214"/>
      <c r="VBV214"/>
      <c r="VBW214"/>
      <c r="VBX214"/>
      <c r="VBY214"/>
      <c r="VBZ214"/>
      <c r="VCA214"/>
      <c r="VCB214"/>
      <c r="VCC214"/>
      <c r="VCD214"/>
      <c r="VCE214"/>
      <c r="VCF214"/>
      <c r="VCG214"/>
      <c r="VCH214"/>
      <c r="VCI214"/>
      <c r="VCJ214"/>
      <c r="VCK214"/>
      <c r="VCL214"/>
      <c r="VCM214"/>
      <c r="VCN214"/>
      <c r="VCO214"/>
      <c r="VCP214"/>
      <c r="VCQ214"/>
      <c r="VCR214"/>
      <c r="VCS214"/>
      <c r="VCT214"/>
      <c r="VCU214"/>
      <c r="VCV214"/>
      <c r="VCW214"/>
      <c r="VCX214"/>
      <c r="VCY214"/>
      <c r="VCZ214"/>
      <c r="VDA214"/>
      <c r="VDB214"/>
      <c r="VDC214"/>
      <c r="VDD214"/>
      <c r="VDE214"/>
      <c r="VDF214"/>
      <c r="VDG214"/>
      <c r="VDH214"/>
      <c r="VDI214"/>
      <c r="VDJ214"/>
      <c r="VDK214"/>
      <c r="VDL214"/>
      <c r="VDM214"/>
      <c r="VDN214"/>
      <c r="VDO214"/>
      <c r="VDP214"/>
      <c r="VDQ214"/>
      <c r="VDR214"/>
      <c r="VDS214"/>
      <c r="VDT214"/>
      <c r="VDU214"/>
      <c r="VDV214"/>
      <c r="VDW214"/>
      <c r="VDX214"/>
      <c r="VDY214"/>
      <c r="VDZ214"/>
      <c r="VEA214"/>
      <c r="VEB214"/>
      <c r="VEC214"/>
      <c r="VED214"/>
      <c r="VEE214"/>
      <c r="VEF214"/>
      <c r="VEG214"/>
      <c r="VEH214"/>
      <c r="VEI214"/>
      <c r="VEJ214"/>
      <c r="VEK214"/>
      <c r="VEL214"/>
      <c r="VEM214"/>
      <c r="VEN214"/>
      <c r="VEO214"/>
      <c r="VEP214"/>
      <c r="VEQ214"/>
      <c r="VER214"/>
      <c r="VES214"/>
      <c r="VET214"/>
      <c r="VEU214"/>
      <c r="VEV214"/>
      <c r="VEW214"/>
      <c r="VEX214"/>
      <c r="VEY214"/>
      <c r="VEZ214"/>
      <c r="VFA214"/>
      <c r="VFB214"/>
      <c r="VFC214"/>
      <c r="VFD214"/>
      <c r="VFE214"/>
      <c r="VFF214"/>
      <c r="VFG214"/>
      <c r="VFH214"/>
      <c r="VFI214"/>
      <c r="VFJ214"/>
      <c r="VFK214"/>
      <c r="VFL214"/>
      <c r="VFM214"/>
      <c r="VFN214"/>
      <c r="VFO214"/>
      <c r="VFP214"/>
      <c r="VFQ214"/>
      <c r="VFR214"/>
      <c r="VFS214"/>
      <c r="VFT214"/>
      <c r="VFU214"/>
      <c r="VFV214"/>
      <c r="VFW214"/>
      <c r="VFX214"/>
      <c r="VFY214"/>
      <c r="VFZ214"/>
      <c r="VGA214"/>
      <c r="VGB214"/>
      <c r="VGC214"/>
      <c r="VGD214"/>
      <c r="VGE214"/>
      <c r="VGF214"/>
      <c r="VGG214"/>
      <c r="VGH214"/>
      <c r="VGI214"/>
      <c r="VGJ214"/>
      <c r="VGK214"/>
      <c r="VGL214"/>
      <c r="VGM214"/>
      <c r="VGN214"/>
      <c r="VGO214"/>
      <c r="VGP214"/>
      <c r="VGQ214"/>
      <c r="VGR214"/>
      <c r="VGS214"/>
      <c r="VGT214"/>
      <c r="VGU214"/>
      <c r="VGV214"/>
      <c r="VGW214"/>
      <c r="VGX214"/>
      <c r="VGY214"/>
      <c r="VGZ214"/>
      <c r="VHA214"/>
      <c r="VHB214"/>
      <c r="VHC214"/>
      <c r="VHD214"/>
      <c r="VHE214"/>
      <c r="VHF214"/>
      <c r="VHG214"/>
      <c r="VHH214"/>
      <c r="VHI214"/>
      <c r="VHJ214"/>
      <c r="VHK214"/>
      <c r="VHL214"/>
      <c r="VHM214"/>
      <c r="VHN214"/>
      <c r="VHO214"/>
      <c r="VHP214"/>
      <c r="VHQ214"/>
      <c r="VHR214"/>
      <c r="VHS214"/>
      <c r="VHT214"/>
      <c r="VHU214"/>
      <c r="VHV214"/>
      <c r="VHW214"/>
      <c r="VHX214"/>
      <c r="VHY214"/>
      <c r="VHZ214"/>
      <c r="VIA214"/>
      <c r="VIB214"/>
      <c r="VIC214"/>
      <c r="VID214"/>
      <c r="VIE214"/>
      <c r="VIF214"/>
      <c r="VIG214"/>
      <c r="VIH214"/>
      <c r="VII214"/>
      <c r="VIJ214"/>
      <c r="VIK214"/>
      <c r="VIL214"/>
      <c r="VIM214"/>
      <c r="VIN214"/>
      <c r="VIO214"/>
      <c r="VIP214"/>
      <c r="VIQ214"/>
      <c r="VIR214"/>
      <c r="VIS214"/>
      <c r="VIT214"/>
      <c r="VIU214"/>
      <c r="VIV214"/>
      <c r="VIW214"/>
      <c r="VIX214"/>
      <c r="VIY214"/>
      <c r="VIZ214"/>
      <c r="VJA214"/>
      <c r="VJB214"/>
      <c r="VJC214"/>
      <c r="VJD214"/>
      <c r="VJE214"/>
      <c r="VJF214"/>
      <c r="VJG214"/>
      <c r="VJH214"/>
      <c r="VJI214"/>
      <c r="VJJ214"/>
      <c r="VJK214"/>
      <c r="VJL214"/>
      <c r="VJM214"/>
      <c r="VJN214"/>
      <c r="VJO214"/>
      <c r="VJP214"/>
      <c r="VJQ214"/>
      <c r="VJR214"/>
      <c r="VJS214"/>
      <c r="VJT214"/>
      <c r="VJU214"/>
      <c r="VJV214"/>
      <c r="VJW214"/>
      <c r="VJX214"/>
      <c r="VJY214"/>
      <c r="VJZ214"/>
      <c r="VKA214"/>
      <c r="VKB214"/>
      <c r="VKC214"/>
      <c r="VKD214"/>
      <c r="VKE214"/>
      <c r="VKF214"/>
      <c r="VKG214"/>
      <c r="VKH214"/>
      <c r="VKI214"/>
      <c r="VKJ214"/>
      <c r="VKK214"/>
      <c r="VKL214"/>
      <c r="VKM214"/>
      <c r="VKN214"/>
      <c r="VKO214"/>
      <c r="VKP214"/>
      <c r="VKQ214"/>
      <c r="VKR214"/>
      <c r="VKS214"/>
      <c r="VKT214"/>
      <c r="VKU214"/>
      <c r="VKV214"/>
      <c r="VKW214"/>
      <c r="VKX214"/>
      <c r="VKY214"/>
      <c r="VKZ214"/>
      <c r="VLA214"/>
      <c r="VLB214"/>
      <c r="VLC214"/>
      <c r="VLD214"/>
      <c r="VLE214"/>
      <c r="VLF214"/>
      <c r="VLG214"/>
      <c r="VLH214"/>
      <c r="VLI214"/>
      <c r="VLJ214"/>
      <c r="VLK214"/>
      <c r="VLL214"/>
      <c r="VLM214"/>
      <c r="VLN214"/>
      <c r="VLO214"/>
      <c r="VLP214"/>
      <c r="VLQ214"/>
      <c r="VLR214"/>
      <c r="VLS214"/>
      <c r="VLT214"/>
      <c r="VLU214"/>
      <c r="VLV214"/>
      <c r="VLW214"/>
      <c r="VLX214"/>
      <c r="VLY214"/>
      <c r="VLZ214"/>
      <c r="VMA214"/>
      <c r="VMB214"/>
      <c r="VMC214"/>
      <c r="VMD214"/>
      <c r="VME214"/>
      <c r="VMF214"/>
      <c r="VMG214"/>
      <c r="VMH214"/>
      <c r="VMI214"/>
      <c r="VMJ214"/>
      <c r="VMK214"/>
      <c r="VML214"/>
      <c r="VMM214"/>
      <c r="VMN214"/>
      <c r="VMO214"/>
      <c r="VMP214"/>
      <c r="VMQ214"/>
      <c r="VMR214"/>
      <c r="VMS214"/>
      <c r="VMT214"/>
      <c r="VMU214"/>
      <c r="VMV214"/>
      <c r="VMW214"/>
      <c r="VMX214"/>
      <c r="VMY214"/>
      <c r="VMZ214"/>
      <c r="VNA214"/>
      <c r="VNB214"/>
      <c r="VNC214"/>
      <c r="VND214"/>
      <c r="VNE214"/>
      <c r="VNF214"/>
      <c r="VNG214"/>
      <c r="VNH214"/>
      <c r="VNI214"/>
      <c r="VNJ214"/>
      <c r="VNK214"/>
      <c r="VNL214"/>
      <c r="VNM214"/>
      <c r="VNN214"/>
      <c r="VNO214"/>
      <c r="VNP214"/>
      <c r="VNQ214"/>
      <c r="VNR214"/>
      <c r="VNS214"/>
      <c r="VNT214"/>
      <c r="VNU214"/>
      <c r="VNV214"/>
      <c r="VNW214"/>
      <c r="VNX214"/>
      <c r="VNY214"/>
      <c r="VNZ214"/>
      <c r="VOA214"/>
      <c r="VOB214"/>
      <c r="VOC214"/>
      <c r="VOD214"/>
      <c r="VOE214"/>
      <c r="VOF214"/>
      <c r="VOG214"/>
      <c r="VOH214"/>
      <c r="VOI214"/>
      <c r="VOJ214"/>
      <c r="VOK214"/>
      <c r="VOL214"/>
      <c r="VOM214"/>
      <c r="VON214"/>
      <c r="VOO214"/>
      <c r="VOP214"/>
      <c r="VOQ214"/>
      <c r="VOR214"/>
      <c r="VOS214"/>
      <c r="VOT214"/>
      <c r="VOU214"/>
      <c r="VOV214"/>
      <c r="VOW214"/>
      <c r="VOX214"/>
      <c r="VOY214"/>
      <c r="VOZ214"/>
      <c r="VPA214"/>
      <c r="VPB214"/>
      <c r="VPC214"/>
      <c r="VPD214"/>
      <c r="VPE214"/>
      <c r="VPF214"/>
      <c r="VPG214"/>
      <c r="VPH214"/>
      <c r="VPI214"/>
      <c r="VPJ214"/>
      <c r="VPK214"/>
      <c r="VPL214"/>
      <c r="VPM214"/>
      <c r="VPN214"/>
      <c r="VPO214"/>
      <c r="VPP214"/>
      <c r="VPQ214"/>
      <c r="VPR214"/>
      <c r="VPS214"/>
      <c r="VPT214"/>
      <c r="VPU214"/>
      <c r="VPV214"/>
      <c r="VPW214"/>
      <c r="VPX214"/>
      <c r="VPY214"/>
      <c r="VPZ214"/>
      <c r="VQA214"/>
      <c r="VQB214"/>
      <c r="VQC214"/>
      <c r="VQD214"/>
      <c r="VQE214"/>
      <c r="VQF214"/>
      <c r="VQG214"/>
      <c r="VQH214"/>
      <c r="VQI214"/>
      <c r="VQJ214"/>
      <c r="VQK214"/>
      <c r="VQL214"/>
      <c r="VQM214"/>
      <c r="VQN214"/>
      <c r="VQO214"/>
      <c r="VQP214"/>
      <c r="VQQ214"/>
      <c r="VQR214"/>
      <c r="VQS214"/>
      <c r="VQT214"/>
      <c r="VQU214"/>
      <c r="VQV214"/>
      <c r="VQW214"/>
      <c r="VQX214"/>
      <c r="VQY214"/>
      <c r="VQZ214"/>
      <c r="VRA214"/>
      <c r="VRB214"/>
      <c r="VRC214"/>
      <c r="VRD214"/>
      <c r="VRE214"/>
      <c r="VRF214"/>
      <c r="VRG214"/>
      <c r="VRH214"/>
      <c r="VRI214"/>
      <c r="VRJ214"/>
      <c r="VRK214"/>
      <c r="VRL214"/>
      <c r="VRM214"/>
      <c r="VRN214"/>
      <c r="VRO214"/>
      <c r="VRP214"/>
      <c r="VRQ214"/>
      <c r="VRR214"/>
      <c r="VRS214"/>
      <c r="VRT214"/>
      <c r="VRU214"/>
      <c r="VRV214"/>
      <c r="VRW214"/>
      <c r="VRX214"/>
      <c r="VRY214"/>
      <c r="VRZ214"/>
      <c r="VSA214"/>
      <c r="VSB214"/>
      <c r="VSC214"/>
      <c r="VSD214"/>
      <c r="VSE214"/>
      <c r="VSF214"/>
      <c r="VSG214"/>
      <c r="VSH214"/>
      <c r="VSI214"/>
      <c r="VSJ214"/>
      <c r="VSK214"/>
      <c r="VSL214"/>
      <c r="VSM214"/>
      <c r="VSN214"/>
      <c r="VSO214"/>
      <c r="VSP214"/>
      <c r="VSQ214"/>
      <c r="VSR214"/>
      <c r="VSS214"/>
      <c r="VST214"/>
      <c r="VSU214"/>
      <c r="VSV214"/>
      <c r="VSW214"/>
      <c r="VSX214"/>
      <c r="VSY214"/>
      <c r="VSZ214"/>
      <c r="VTA214"/>
      <c r="VTB214"/>
      <c r="VTC214"/>
      <c r="VTD214"/>
      <c r="VTE214"/>
      <c r="VTF214"/>
      <c r="VTG214"/>
      <c r="VTH214"/>
      <c r="VTI214"/>
      <c r="VTJ214"/>
      <c r="VTK214"/>
      <c r="VTL214"/>
      <c r="VTM214"/>
      <c r="VTN214"/>
      <c r="VTO214"/>
      <c r="VTP214"/>
      <c r="VTQ214"/>
      <c r="VTR214"/>
      <c r="VTS214"/>
      <c r="VTT214"/>
      <c r="VTU214"/>
      <c r="VTV214"/>
      <c r="VTW214"/>
      <c r="VTX214"/>
      <c r="VTY214"/>
      <c r="VTZ214"/>
      <c r="VUA214"/>
      <c r="VUB214"/>
      <c r="VUC214"/>
      <c r="VUD214"/>
      <c r="VUE214"/>
      <c r="VUF214"/>
      <c r="VUG214"/>
      <c r="VUH214"/>
      <c r="VUI214"/>
      <c r="VUJ214"/>
      <c r="VUK214"/>
      <c r="VUL214"/>
      <c r="VUM214"/>
      <c r="VUN214"/>
      <c r="VUO214"/>
      <c r="VUP214"/>
      <c r="VUQ214"/>
      <c r="VUR214"/>
      <c r="VUS214"/>
      <c r="VUT214"/>
      <c r="VUU214"/>
      <c r="VUV214"/>
      <c r="VUW214"/>
      <c r="VUX214"/>
      <c r="VUY214"/>
      <c r="VUZ214"/>
      <c r="VVA214"/>
      <c r="VVB214"/>
      <c r="VVC214"/>
      <c r="VVD214"/>
      <c r="VVE214"/>
      <c r="VVF214"/>
      <c r="VVG214"/>
      <c r="VVH214"/>
      <c r="VVI214"/>
      <c r="VVJ214"/>
      <c r="VVK214"/>
      <c r="VVL214"/>
      <c r="VVM214"/>
      <c r="VVN214"/>
      <c r="VVO214"/>
      <c r="VVP214"/>
      <c r="VVQ214"/>
      <c r="VVR214"/>
      <c r="VVS214"/>
      <c r="VVT214"/>
      <c r="VVU214"/>
      <c r="VVV214"/>
      <c r="VVW214"/>
      <c r="VVX214"/>
      <c r="VVY214"/>
      <c r="VVZ214"/>
      <c r="VWA214"/>
      <c r="VWB214"/>
      <c r="VWC214"/>
      <c r="VWD214"/>
      <c r="VWE214"/>
      <c r="VWF214"/>
      <c r="VWG214"/>
      <c r="VWH214"/>
      <c r="VWI214"/>
      <c r="VWJ214"/>
      <c r="VWK214"/>
      <c r="VWL214"/>
      <c r="VWM214"/>
      <c r="VWN214"/>
      <c r="VWO214"/>
      <c r="VWP214"/>
      <c r="VWQ214"/>
      <c r="VWR214"/>
      <c r="VWS214"/>
      <c r="VWT214"/>
      <c r="VWU214"/>
      <c r="VWV214"/>
      <c r="VWW214"/>
      <c r="VWX214"/>
      <c r="VWY214"/>
      <c r="VWZ214"/>
      <c r="VXA214"/>
      <c r="VXB214"/>
      <c r="VXC214"/>
      <c r="VXD214"/>
      <c r="VXE214"/>
      <c r="VXF214"/>
      <c r="VXG214"/>
      <c r="VXH214"/>
      <c r="VXI214"/>
      <c r="VXJ214"/>
      <c r="VXK214"/>
      <c r="VXL214"/>
      <c r="VXM214"/>
      <c r="VXN214"/>
      <c r="VXO214"/>
      <c r="VXP214"/>
      <c r="VXQ214"/>
      <c r="VXR214"/>
      <c r="VXS214"/>
      <c r="VXT214"/>
      <c r="VXU214"/>
      <c r="VXV214"/>
      <c r="VXW214"/>
      <c r="VXX214"/>
      <c r="VXY214"/>
      <c r="VXZ214"/>
      <c r="VYA214"/>
      <c r="VYB214"/>
      <c r="VYC214"/>
      <c r="VYD214"/>
      <c r="VYE214"/>
      <c r="VYF214"/>
      <c r="VYG214"/>
      <c r="VYH214"/>
      <c r="VYI214"/>
      <c r="VYJ214"/>
      <c r="VYK214"/>
      <c r="VYL214"/>
      <c r="VYM214"/>
      <c r="VYN214"/>
      <c r="VYO214"/>
      <c r="VYP214"/>
      <c r="VYQ214"/>
      <c r="VYR214"/>
      <c r="VYS214"/>
      <c r="VYT214"/>
      <c r="VYU214"/>
      <c r="VYV214"/>
      <c r="VYW214"/>
      <c r="VYX214"/>
      <c r="VYY214"/>
      <c r="VYZ214"/>
      <c r="VZA214"/>
      <c r="VZB214"/>
      <c r="VZC214"/>
      <c r="VZD214"/>
      <c r="VZE214"/>
      <c r="VZF214"/>
      <c r="VZG214"/>
      <c r="VZH214"/>
      <c r="VZI214"/>
      <c r="VZJ214"/>
      <c r="VZK214"/>
      <c r="VZL214"/>
      <c r="VZM214"/>
      <c r="VZN214"/>
      <c r="VZO214"/>
      <c r="VZP214"/>
      <c r="VZQ214"/>
      <c r="VZR214"/>
      <c r="VZS214"/>
      <c r="VZT214"/>
      <c r="VZU214"/>
      <c r="VZV214"/>
      <c r="VZW214"/>
      <c r="VZX214"/>
      <c r="VZY214"/>
      <c r="VZZ214"/>
      <c r="WAA214"/>
      <c r="WAB214"/>
      <c r="WAC214"/>
      <c r="WAD214"/>
      <c r="WAE214"/>
      <c r="WAF214"/>
      <c r="WAG214"/>
      <c r="WAH214"/>
      <c r="WAI214"/>
      <c r="WAJ214"/>
      <c r="WAK214"/>
      <c r="WAL214"/>
      <c r="WAM214"/>
      <c r="WAN214"/>
      <c r="WAO214"/>
      <c r="WAP214"/>
      <c r="WAQ214"/>
      <c r="WAR214"/>
      <c r="WAS214"/>
      <c r="WAT214"/>
      <c r="WAU214"/>
      <c r="WAV214"/>
      <c r="WAW214"/>
      <c r="WAX214"/>
      <c r="WAY214"/>
      <c r="WAZ214"/>
      <c r="WBA214"/>
      <c r="WBB214"/>
      <c r="WBC214"/>
      <c r="WBD214"/>
      <c r="WBE214"/>
      <c r="WBF214"/>
      <c r="WBG214"/>
      <c r="WBH214"/>
      <c r="WBI214"/>
      <c r="WBJ214"/>
      <c r="WBK214"/>
      <c r="WBL214"/>
      <c r="WBM214"/>
      <c r="WBN214"/>
      <c r="WBO214"/>
      <c r="WBP214"/>
      <c r="WBQ214"/>
      <c r="WBR214"/>
      <c r="WBS214"/>
      <c r="WBT214"/>
      <c r="WBU214"/>
      <c r="WBV214"/>
      <c r="WBW214"/>
      <c r="WBX214"/>
      <c r="WBY214"/>
      <c r="WBZ214"/>
      <c r="WCA214"/>
      <c r="WCB214"/>
      <c r="WCC214"/>
      <c r="WCD214"/>
      <c r="WCE214"/>
      <c r="WCF214"/>
      <c r="WCG214"/>
      <c r="WCH214"/>
      <c r="WCI214"/>
      <c r="WCJ214"/>
      <c r="WCK214"/>
      <c r="WCL214"/>
      <c r="WCM214"/>
      <c r="WCN214"/>
      <c r="WCO214"/>
      <c r="WCP214"/>
      <c r="WCQ214"/>
      <c r="WCR214"/>
      <c r="WCS214"/>
      <c r="WCT214"/>
      <c r="WCU214"/>
      <c r="WCV214"/>
      <c r="WCW214"/>
      <c r="WCX214"/>
      <c r="WCY214"/>
      <c r="WCZ214"/>
      <c r="WDA214"/>
      <c r="WDB214"/>
      <c r="WDC214"/>
      <c r="WDD214"/>
      <c r="WDE214"/>
      <c r="WDF214"/>
      <c r="WDG214"/>
      <c r="WDH214"/>
      <c r="WDI214"/>
      <c r="WDJ214"/>
      <c r="WDK214"/>
      <c r="WDL214"/>
      <c r="WDM214"/>
      <c r="WDN214"/>
      <c r="WDO214"/>
      <c r="WDP214"/>
      <c r="WDQ214"/>
      <c r="WDR214"/>
      <c r="WDS214"/>
      <c r="WDT214"/>
      <c r="WDU214"/>
      <c r="WDV214"/>
      <c r="WDW214"/>
      <c r="WDX214"/>
      <c r="WDY214"/>
      <c r="WDZ214"/>
      <c r="WEA214"/>
      <c r="WEB214"/>
      <c r="WEC214"/>
      <c r="WED214"/>
      <c r="WEE214"/>
      <c r="WEF214"/>
      <c r="WEG214"/>
      <c r="WEH214"/>
      <c r="WEI214"/>
      <c r="WEJ214"/>
      <c r="WEK214"/>
      <c r="WEL214"/>
      <c r="WEM214"/>
      <c r="WEN214"/>
      <c r="WEO214"/>
      <c r="WEP214"/>
      <c r="WEQ214"/>
      <c r="WER214"/>
      <c r="WES214"/>
      <c r="WET214"/>
      <c r="WEU214"/>
      <c r="WEV214"/>
      <c r="WEW214"/>
      <c r="WEX214"/>
      <c r="WEY214"/>
      <c r="WEZ214"/>
      <c r="WFA214"/>
      <c r="WFB214"/>
      <c r="WFC214"/>
      <c r="WFD214"/>
      <c r="WFE214"/>
      <c r="WFF214"/>
      <c r="WFG214"/>
      <c r="WFH214"/>
      <c r="WFI214"/>
      <c r="WFJ214"/>
      <c r="WFK214"/>
      <c r="WFL214"/>
      <c r="WFM214"/>
      <c r="WFN214"/>
      <c r="WFO214"/>
      <c r="WFP214"/>
      <c r="WFQ214"/>
      <c r="WFR214"/>
      <c r="WFS214"/>
      <c r="WFT214"/>
      <c r="WFU214"/>
      <c r="WFV214"/>
      <c r="WFW214"/>
      <c r="WFX214"/>
      <c r="WFY214"/>
      <c r="WFZ214"/>
      <c r="WGA214"/>
      <c r="WGB214"/>
      <c r="WGC214"/>
      <c r="WGD214"/>
      <c r="WGE214"/>
      <c r="WGF214"/>
      <c r="WGG214"/>
      <c r="WGH214"/>
      <c r="WGI214"/>
      <c r="WGJ214"/>
      <c r="WGK214"/>
      <c r="WGL214"/>
      <c r="WGM214"/>
      <c r="WGN214"/>
      <c r="WGO214"/>
      <c r="WGP214"/>
      <c r="WGQ214"/>
      <c r="WGR214"/>
      <c r="WGS214"/>
      <c r="WGT214"/>
      <c r="WGU214"/>
      <c r="WGV214"/>
      <c r="WGW214"/>
      <c r="WGX214"/>
      <c r="WGY214"/>
      <c r="WGZ214"/>
      <c r="WHA214"/>
      <c r="WHB214"/>
      <c r="WHC214"/>
      <c r="WHD214"/>
      <c r="WHE214"/>
      <c r="WHF214"/>
      <c r="WHG214"/>
      <c r="WHH214"/>
      <c r="WHI214"/>
      <c r="WHJ214"/>
      <c r="WHK214"/>
      <c r="WHL214"/>
      <c r="WHM214"/>
      <c r="WHN214"/>
      <c r="WHO214"/>
      <c r="WHP214"/>
      <c r="WHQ214"/>
      <c r="WHR214"/>
      <c r="WHS214"/>
      <c r="WHT214"/>
      <c r="WHU214"/>
      <c r="WHV214"/>
      <c r="WHW214"/>
      <c r="WHX214"/>
      <c r="WHY214"/>
      <c r="WHZ214"/>
      <c r="WIA214"/>
      <c r="WIB214"/>
      <c r="WIC214"/>
      <c r="WID214"/>
      <c r="WIE214"/>
      <c r="WIF214"/>
      <c r="WIG214"/>
      <c r="WIH214"/>
      <c r="WII214"/>
      <c r="WIJ214"/>
      <c r="WIK214"/>
      <c r="WIL214"/>
      <c r="WIM214"/>
      <c r="WIN214"/>
      <c r="WIO214"/>
      <c r="WIP214"/>
      <c r="WIQ214"/>
      <c r="WIR214"/>
      <c r="WIS214"/>
      <c r="WIT214"/>
      <c r="WIU214"/>
      <c r="WIV214"/>
      <c r="WIW214"/>
      <c r="WIX214"/>
      <c r="WIY214"/>
      <c r="WIZ214"/>
      <c r="WJA214"/>
      <c r="WJB214"/>
      <c r="WJC214"/>
      <c r="WJD214"/>
      <c r="WJE214"/>
      <c r="WJF214"/>
      <c r="WJG214"/>
      <c r="WJH214"/>
      <c r="WJI214"/>
      <c r="WJJ214"/>
      <c r="WJK214"/>
      <c r="WJL214"/>
      <c r="WJM214"/>
      <c r="WJN214"/>
      <c r="WJO214"/>
      <c r="WJP214"/>
      <c r="WJQ214"/>
      <c r="WJR214"/>
      <c r="WJS214"/>
      <c r="WJT214"/>
      <c r="WJU214"/>
      <c r="WJV214"/>
      <c r="WJW214"/>
      <c r="WJX214"/>
      <c r="WJY214"/>
      <c r="WJZ214"/>
      <c r="WKA214"/>
      <c r="WKB214"/>
      <c r="WKC214"/>
      <c r="WKD214"/>
      <c r="WKE214"/>
      <c r="WKF214"/>
      <c r="WKG214"/>
      <c r="WKH214"/>
      <c r="WKI214"/>
      <c r="WKJ214"/>
      <c r="WKK214"/>
      <c r="WKL214"/>
      <c r="WKM214"/>
      <c r="WKN214"/>
      <c r="WKO214"/>
      <c r="WKP214"/>
      <c r="WKQ214"/>
      <c r="WKR214"/>
      <c r="WKS214"/>
      <c r="WKT214"/>
      <c r="WKU214"/>
      <c r="WKV214"/>
      <c r="WKW214"/>
      <c r="WKX214"/>
      <c r="WKY214"/>
      <c r="WKZ214"/>
      <c r="WLA214"/>
      <c r="WLB214"/>
      <c r="WLC214"/>
      <c r="WLD214"/>
      <c r="WLE214"/>
      <c r="WLF214"/>
      <c r="WLG214"/>
      <c r="WLH214"/>
      <c r="WLI214"/>
      <c r="WLJ214"/>
      <c r="WLK214"/>
      <c r="WLL214"/>
      <c r="WLM214"/>
      <c r="WLN214"/>
      <c r="WLO214"/>
      <c r="WLP214"/>
      <c r="WLQ214"/>
      <c r="WLR214"/>
      <c r="WLS214"/>
      <c r="WLT214"/>
      <c r="WLU214"/>
      <c r="WLV214"/>
      <c r="WLW214"/>
      <c r="WLX214"/>
      <c r="WLY214"/>
      <c r="WLZ214"/>
      <c r="WMA214"/>
      <c r="WMB214"/>
      <c r="WMC214"/>
      <c r="WMD214"/>
      <c r="WME214"/>
      <c r="WMF214"/>
      <c r="WMG214"/>
      <c r="WMH214"/>
      <c r="WMI214"/>
      <c r="WMJ214"/>
      <c r="WMK214"/>
      <c r="WML214"/>
      <c r="WMM214"/>
      <c r="WMN214"/>
      <c r="WMO214"/>
      <c r="WMP214"/>
      <c r="WMQ214"/>
      <c r="WMR214"/>
      <c r="WMS214"/>
      <c r="WMT214"/>
      <c r="WMU214"/>
      <c r="WMV214"/>
      <c r="WMW214"/>
      <c r="WMX214"/>
      <c r="WMY214"/>
      <c r="WMZ214"/>
      <c r="WNA214"/>
      <c r="WNB214"/>
      <c r="WNC214"/>
      <c r="WND214"/>
      <c r="WNE214"/>
      <c r="WNF214"/>
      <c r="WNG214"/>
      <c r="WNH214"/>
      <c r="WNI214"/>
      <c r="WNJ214"/>
      <c r="WNK214"/>
      <c r="WNL214"/>
      <c r="WNM214"/>
      <c r="WNN214"/>
      <c r="WNO214"/>
      <c r="WNP214"/>
      <c r="WNQ214"/>
      <c r="WNR214"/>
      <c r="WNS214"/>
      <c r="WNT214"/>
      <c r="WNU214"/>
      <c r="WNV214"/>
      <c r="WNW214"/>
      <c r="WNX214"/>
      <c r="WNY214"/>
      <c r="WNZ214"/>
      <c r="WOA214"/>
      <c r="WOB214"/>
      <c r="WOC214"/>
      <c r="WOD214"/>
      <c r="WOE214"/>
      <c r="WOF214"/>
      <c r="WOG214"/>
      <c r="WOH214"/>
      <c r="WOI214"/>
      <c r="WOJ214"/>
      <c r="WOK214"/>
      <c r="WOL214"/>
      <c r="WOM214"/>
      <c r="WON214"/>
      <c r="WOO214"/>
      <c r="WOP214"/>
      <c r="WOQ214"/>
      <c r="WOR214"/>
      <c r="WOS214"/>
      <c r="WOT214"/>
      <c r="WOU214"/>
      <c r="WOV214"/>
      <c r="WOW214"/>
      <c r="WOX214"/>
      <c r="WOY214"/>
      <c r="WOZ214"/>
      <c r="WPA214"/>
      <c r="WPB214"/>
      <c r="WPC214"/>
      <c r="WPD214"/>
      <c r="WPE214"/>
      <c r="WPF214"/>
      <c r="WPG214"/>
      <c r="WPH214"/>
      <c r="WPI214"/>
      <c r="WPJ214"/>
      <c r="WPK214"/>
      <c r="WPL214"/>
      <c r="WPM214"/>
      <c r="WPN214"/>
      <c r="WPO214"/>
      <c r="WPP214"/>
      <c r="WPQ214"/>
      <c r="WPR214"/>
      <c r="WPS214"/>
      <c r="WPT214"/>
      <c r="WPU214"/>
      <c r="WPV214"/>
      <c r="WPW214"/>
      <c r="WPX214"/>
      <c r="WPY214"/>
      <c r="WPZ214"/>
      <c r="WQA214"/>
      <c r="WQB214"/>
      <c r="WQC214"/>
      <c r="WQD214"/>
      <c r="WQE214"/>
      <c r="WQF214"/>
      <c r="WQG214"/>
      <c r="WQH214"/>
      <c r="WQI214"/>
      <c r="WQJ214"/>
      <c r="WQK214"/>
      <c r="WQL214"/>
      <c r="WQM214"/>
      <c r="WQN214"/>
      <c r="WQO214"/>
      <c r="WQP214"/>
      <c r="WQQ214"/>
      <c r="WQR214"/>
      <c r="WQS214"/>
      <c r="WQT214"/>
      <c r="WQU214"/>
      <c r="WQV214"/>
      <c r="WQW214"/>
      <c r="WQX214"/>
      <c r="WQY214"/>
      <c r="WQZ214"/>
      <c r="WRA214"/>
      <c r="WRB214"/>
      <c r="WRC214"/>
      <c r="WRD214"/>
      <c r="WRE214"/>
      <c r="WRF214"/>
      <c r="WRG214"/>
      <c r="WRH214"/>
      <c r="WRI214"/>
      <c r="WRJ214"/>
      <c r="WRK214"/>
      <c r="WRL214"/>
      <c r="WRM214"/>
      <c r="WRN214"/>
      <c r="WRO214"/>
      <c r="WRP214"/>
      <c r="WRQ214"/>
      <c r="WRR214"/>
      <c r="WRS214"/>
      <c r="WRT214"/>
      <c r="WRU214"/>
      <c r="WRV214"/>
      <c r="WRW214"/>
      <c r="WRX214"/>
      <c r="WRY214"/>
      <c r="WRZ214"/>
      <c r="WSA214"/>
      <c r="WSB214"/>
      <c r="WSC214"/>
      <c r="WSD214"/>
      <c r="WSE214"/>
      <c r="WSF214"/>
      <c r="WSG214"/>
      <c r="WSH214"/>
      <c r="WSI214"/>
      <c r="WSJ214"/>
      <c r="WSK214"/>
      <c r="WSL214"/>
      <c r="WSM214"/>
      <c r="WSN214"/>
      <c r="WSO214"/>
      <c r="WSP214"/>
      <c r="WSQ214"/>
      <c r="WSR214"/>
      <c r="WSS214"/>
      <c r="WST214"/>
      <c r="WSU214"/>
      <c r="WSV214"/>
      <c r="WSW214"/>
      <c r="WSX214"/>
      <c r="WSY214"/>
      <c r="WSZ214"/>
      <c r="WTA214"/>
      <c r="WTB214"/>
      <c r="WTC214"/>
      <c r="WTD214"/>
      <c r="WTE214"/>
      <c r="WTF214"/>
      <c r="WTG214"/>
      <c r="WTH214"/>
      <c r="WTI214"/>
      <c r="WTJ214"/>
      <c r="WTK214"/>
      <c r="WTL214"/>
      <c r="WTM214"/>
      <c r="WTN214"/>
      <c r="WTO214"/>
      <c r="WTP214"/>
      <c r="WTQ214"/>
      <c r="WTR214"/>
      <c r="WTS214"/>
      <c r="WTT214"/>
      <c r="WTU214"/>
      <c r="WTV214"/>
      <c r="WTW214"/>
      <c r="WTX214"/>
      <c r="WTY214"/>
      <c r="WTZ214"/>
      <c r="WUA214"/>
      <c r="WUB214"/>
      <c r="WUC214"/>
      <c r="WUD214"/>
      <c r="WUE214"/>
      <c r="WUF214"/>
      <c r="WUG214"/>
      <c r="WUH214"/>
      <c r="WUI214"/>
      <c r="WUJ214"/>
      <c r="WUK214"/>
      <c r="WUL214"/>
      <c r="WUM214"/>
      <c r="WUN214"/>
      <c r="WUO214"/>
      <c r="WUP214"/>
      <c r="WUQ214"/>
      <c r="WUR214"/>
      <c r="WUS214"/>
      <c r="WUT214"/>
      <c r="WUU214"/>
      <c r="WUV214"/>
      <c r="WUW214"/>
      <c r="WUX214"/>
      <c r="WUY214"/>
      <c r="WUZ214"/>
      <c r="WVA214"/>
      <c r="WVB214"/>
      <c r="WVC214"/>
      <c r="WVD214"/>
      <c r="WVE214"/>
      <c r="WVF214"/>
      <c r="WVG214"/>
      <c r="WVH214"/>
      <c r="WVI214"/>
      <c r="WVJ214"/>
      <c r="WVK214"/>
      <c r="WVL214"/>
      <c r="WVM214"/>
      <c r="WVN214"/>
      <c r="WVO214"/>
      <c r="WVP214"/>
      <c r="WVQ214"/>
      <c r="WVR214"/>
      <c r="WVS214"/>
      <c r="WVT214"/>
      <c r="WVU214"/>
      <c r="WVV214"/>
      <c r="WVW214"/>
      <c r="WVX214"/>
      <c r="WVY214"/>
      <c r="WVZ214"/>
      <c r="WWA214"/>
      <c r="WWB214"/>
      <c r="WWC214"/>
      <c r="WWD214"/>
      <c r="WWE214"/>
      <c r="WWF214"/>
      <c r="WWG214"/>
      <c r="WWH214"/>
      <c r="WWI214"/>
      <c r="WWJ214"/>
      <c r="WWK214"/>
      <c r="WWL214"/>
      <c r="WWM214"/>
      <c r="WWN214"/>
      <c r="WWO214"/>
      <c r="WWP214"/>
      <c r="WWQ214"/>
      <c r="WWR214"/>
      <c r="WWS214"/>
      <c r="WWT214"/>
      <c r="WWU214"/>
      <c r="WWV214"/>
      <c r="WWW214"/>
      <c r="WWX214"/>
      <c r="WWY214"/>
      <c r="WWZ214"/>
      <c r="WXA214"/>
      <c r="WXB214"/>
      <c r="WXC214"/>
      <c r="WXD214"/>
      <c r="WXE214"/>
      <c r="WXF214"/>
      <c r="WXG214"/>
      <c r="WXH214"/>
      <c r="WXI214"/>
      <c r="WXJ214"/>
      <c r="WXK214"/>
      <c r="WXL214"/>
      <c r="WXM214"/>
      <c r="WXN214"/>
      <c r="WXO214"/>
      <c r="WXP214"/>
      <c r="WXQ214"/>
      <c r="WXR214"/>
      <c r="WXS214"/>
      <c r="WXT214"/>
      <c r="WXU214"/>
      <c r="WXV214"/>
      <c r="WXW214"/>
      <c r="WXX214"/>
      <c r="WXY214"/>
      <c r="WXZ214"/>
      <c r="WYA214"/>
      <c r="WYB214"/>
      <c r="WYC214"/>
      <c r="WYD214"/>
      <c r="WYE214"/>
      <c r="WYF214"/>
      <c r="WYG214"/>
      <c r="WYH214"/>
      <c r="WYI214"/>
      <c r="WYJ214"/>
      <c r="WYK214"/>
      <c r="WYL214"/>
      <c r="WYM214"/>
      <c r="WYN214"/>
      <c r="WYO214"/>
      <c r="WYP214"/>
      <c r="WYQ214"/>
      <c r="WYR214"/>
      <c r="WYS214"/>
      <c r="WYT214"/>
      <c r="WYU214"/>
      <c r="WYV214"/>
      <c r="WYW214"/>
      <c r="WYX214"/>
      <c r="WYY214"/>
      <c r="WYZ214"/>
      <c r="WZA214"/>
      <c r="WZB214"/>
      <c r="WZC214"/>
      <c r="WZD214"/>
      <c r="WZE214"/>
      <c r="WZF214"/>
      <c r="WZG214"/>
      <c r="WZH214"/>
      <c r="WZI214"/>
      <c r="WZJ214"/>
      <c r="WZK214"/>
      <c r="WZL214"/>
      <c r="WZM214"/>
      <c r="WZN214"/>
      <c r="WZO214"/>
      <c r="WZP214"/>
      <c r="WZQ214"/>
      <c r="WZR214"/>
      <c r="WZS214"/>
      <c r="WZT214"/>
      <c r="WZU214"/>
      <c r="WZV214"/>
      <c r="WZW214"/>
      <c r="WZX214"/>
      <c r="WZY214"/>
      <c r="WZZ214"/>
      <c r="XAA214"/>
      <c r="XAB214"/>
      <c r="XAC214"/>
      <c r="XAD214"/>
      <c r="XAE214"/>
      <c r="XAF214"/>
      <c r="XAG214"/>
      <c r="XAH214"/>
      <c r="XAI214"/>
      <c r="XAJ214"/>
      <c r="XAK214"/>
      <c r="XAL214"/>
      <c r="XAM214"/>
      <c r="XAN214"/>
      <c r="XAO214"/>
      <c r="XAP214"/>
      <c r="XAQ214"/>
      <c r="XAR214"/>
      <c r="XAS214"/>
      <c r="XAT214"/>
      <c r="XAU214"/>
      <c r="XAV214"/>
      <c r="XAW214"/>
      <c r="XAX214"/>
      <c r="XAY214"/>
      <c r="XAZ214"/>
      <c r="XBA214"/>
      <c r="XBB214"/>
      <c r="XBC214"/>
      <c r="XBD214"/>
      <c r="XBE214"/>
      <c r="XBF214"/>
      <c r="XBG214"/>
      <c r="XBH214"/>
      <c r="XBI214"/>
      <c r="XBJ214"/>
      <c r="XBK214"/>
      <c r="XBL214"/>
      <c r="XBM214"/>
      <c r="XBN214"/>
      <c r="XBO214"/>
      <c r="XBP214"/>
      <c r="XBQ214"/>
      <c r="XBR214"/>
      <c r="XBS214"/>
      <c r="XBT214"/>
      <c r="XBU214"/>
      <c r="XBV214"/>
      <c r="XBW214"/>
      <c r="XBX214"/>
      <c r="XBY214"/>
      <c r="XBZ214"/>
      <c r="XCA214"/>
      <c r="XCB214"/>
      <c r="XCC214"/>
      <c r="XCD214"/>
      <c r="XCE214"/>
      <c r="XCF214"/>
      <c r="XCG214"/>
      <c r="XCH214"/>
      <c r="XCI214"/>
      <c r="XCJ214"/>
      <c r="XCK214"/>
      <c r="XCL214"/>
      <c r="XCM214"/>
      <c r="XCN214"/>
      <c r="XCO214"/>
      <c r="XCP214"/>
      <c r="XCQ214"/>
      <c r="XCR214"/>
      <c r="XCS214"/>
      <c r="XCT214"/>
      <c r="XCU214"/>
      <c r="XCV214"/>
      <c r="XCW214"/>
      <c r="XCX214"/>
      <c r="XCY214"/>
      <c r="XCZ214"/>
      <c r="XDA214"/>
      <c r="XDB214"/>
      <c r="XDC214"/>
      <c r="XDD214"/>
      <c r="XDE214"/>
      <c r="XDF214"/>
      <c r="XDG214"/>
      <c r="XDH214"/>
      <c r="XDI214"/>
      <c r="XDJ214"/>
      <c r="XDK214"/>
      <c r="XDL214"/>
      <c r="XDM214"/>
      <c r="XDN214"/>
      <c r="XDO214"/>
      <c r="XDP214"/>
      <c r="XDQ214"/>
      <c r="XDR214"/>
      <c r="XDS214"/>
      <c r="XDT214"/>
      <c r="XDU214"/>
      <c r="XDV214"/>
      <c r="XDW214"/>
      <c r="XDX214"/>
      <c r="XDY214"/>
      <c r="XDZ214"/>
      <c r="XEA214"/>
      <c r="XEB214"/>
      <c r="XEC214"/>
      <c r="XED214"/>
    </row>
    <row r="215" spans="1:16358" s="25" customFormat="1" ht="15.75" x14ac:dyDescent="0.25">
      <c r="A215" s="140"/>
      <c r="B215" s="140"/>
      <c r="C215" s="140"/>
      <c r="D215" s="140"/>
      <c r="E215" s="140"/>
      <c r="F215" s="140"/>
      <c r="G215" s="125"/>
      <c r="H215" s="125"/>
      <c r="I215" s="125"/>
      <c r="J215" s="125"/>
      <c r="K215" s="139"/>
      <c r="L215" s="139"/>
      <c r="M215" s="125"/>
      <c r="N215" s="125"/>
      <c r="O215" s="125"/>
      <c r="P215" s="140"/>
      <c r="Q215" s="140"/>
      <c r="R215" s="140"/>
      <c r="S215" s="140"/>
      <c r="T215" s="140"/>
      <c r="U215" s="140"/>
      <c r="V215" s="140"/>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row>
    <row r="216" spans="1:16358" x14ac:dyDescent="0.25">
      <c r="A216" s="165" t="s">
        <v>435</v>
      </c>
      <c r="B216" s="165"/>
    </row>
    <row r="217" spans="1:16358" s="114" customFormat="1" ht="11.25" x14ac:dyDescent="0.2">
      <c r="A217" s="164" t="s">
        <v>441</v>
      </c>
      <c r="B217" s="164"/>
      <c r="C217" s="164"/>
      <c r="D217" s="164"/>
      <c r="E217" s="164"/>
      <c r="F217" s="164"/>
      <c r="G217" s="164"/>
      <c r="H217" s="164"/>
    </row>
    <row r="218" spans="1:16358" s="114" customFormat="1" ht="24.75" customHeight="1" x14ac:dyDescent="0.25">
      <c r="A218" s="158" t="s">
        <v>442</v>
      </c>
      <c r="B218" s="159"/>
      <c r="C218" s="159"/>
      <c r="D218" s="159"/>
      <c r="E218" s="159"/>
      <c r="F218" s="159"/>
      <c r="G218" s="159"/>
      <c r="H218" s="159"/>
      <c r="I218" s="159"/>
      <c r="J218" s="159"/>
    </row>
    <row r="219" spans="1:16358" s="114" customFormat="1" x14ac:dyDescent="0.25">
      <c r="A219" s="118"/>
      <c r="B219" s="119"/>
      <c r="C219" s="119"/>
      <c r="D219" s="119"/>
      <c r="E219" s="119"/>
      <c r="F219" s="119"/>
      <c r="G219" s="119"/>
      <c r="H219" s="119"/>
      <c r="I219" s="119"/>
      <c r="J219" s="119"/>
    </row>
    <row r="220" spans="1:16358" s="114" customFormat="1" ht="11.25" x14ac:dyDescent="0.2">
      <c r="A220" s="153" t="s">
        <v>5</v>
      </c>
      <c r="B220" s="153"/>
    </row>
  </sheetData>
  <mergeCells count="41">
    <mergeCell ref="A2:B2"/>
    <mergeCell ref="A5:B5"/>
    <mergeCell ref="A216:B216"/>
    <mergeCell ref="A217:H217"/>
    <mergeCell ref="A220:B220"/>
    <mergeCell ref="A6:B6"/>
    <mergeCell ref="C6:G6"/>
    <mergeCell ref="A7:B7"/>
    <mergeCell ref="C7:G7"/>
    <mergeCell ref="A61:B61"/>
    <mergeCell ref="A88:D88"/>
    <mergeCell ref="A112:B112"/>
    <mergeCell ref="A139:D139"/>
    <mergeCell ref="A110:F110"/>
    <mergeCell ref="A192:D192"/>
    <mergeCell ref="A165:C165"/>
    <mergeCell ref="A218:J218"/>
    <mergeCell ref="A214:F214"/>
    <mergeCell ref="K110:L110"/>
    <mergeCell ref="P110:V110"/>
    <mergeCell ref="A1:F1"/>
    <mergeCell ref="P1:V1"/>
    <mergeCell ref="A3:F3"/>
    <mergeCell ref="K3:L3"/>
    <mergeCell ref="P3:V3"/>
    <mergeCell ref="A58:F58"/>
    <mergeCell ref="P58:V58"/>
    <mergeCell ref="A59:F59"/>
    <mergeCell ref="K59:L59"/>
    <mergeCell ref="P59:V59"/>
    <mergeCell ref="A109:F109"/>
    <mergeCell ref="P109:V109"/>
    <mergeCell ref="A10:B10"/>
    <mergeCell ref="A37:D37"/>
    <mergeCell ref="K214:L214"/>
    <mergeCell ref="P214:V214"/>
    <mergeCell ref="P162:V162"/>
    <mergeCell ref="A163:F163"/>
    <mergeCell ref="K163:L163"/>
    <mergeCell ref="P163:V163"/>
    <mergeCell ref="A162:F162"/>
  </mergeCells>
  <hyperlinks>
    <hyperlink ref="K3" display="Back to contents page "/>
    <hyperlink ref="K3:L3" location="Contents!A1" display="Back to contents page "/>
    <hyperlink ref="K59" display="Back to contents page "/>
    <hyperlink ref="K59:L59" location="Contents!A1" display="Back to contents page "/>
    <hyperlink ref="K110" display="Back to contents page "/>
    <hyperlink ref="K110:L110" location="Contents!A1" display="Back to contents page "/>
    <hyperlink ref="K163" display="Back to contents page "/>
    <hyperlink ref="K163:L163" location="Contents!A1" display="Back to contents page "/>
    <hyperlink ref="A6:B6" location="Aberdeenshire!A38" display="1. Total Fertility Rate (All persons)"/>
    <hyperlink ref="K214" display="Back to contents page "/>
    <hyperlink ref="K214:L214" location="Contents!A1" display="Back to contents page "/>
    <hyperlink ref="C6:G6" location="Aberdeenshire!A89" display="2. Standardised Mortality Ratio (All Persons)"/>
    <hyperlink ref="A7:B7" location="Aberdeenshire!A140" display="3. Life Expectancy (All Persons)"/>
    <hyperlink ref="C7:G7" location="Aberdeenshire!A19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List Box 1">
              <controlPr defaultSize="0" autoLine="0" autoPict="0">
                <anchor moveWithCells="1">
                  <from>
                    <xdr:col>1</xdr:col>
                    <xdr:colOff>9525</xdr:colOff>
                    <xdr:row>37</xdr:row>
                    <xdr:rowOff>0</xdr:rowOff>
                  </from>
                  <to>
                    <xdr:col>2</xdr:col>
                    <xdr:colOff>9525</xdr:colOff>
                    <xdr:row>56</xdr:row>
                    <xdr:rowOff>0</xdr:rowOff>
                  </to>
                </anchor>
              </controlPr>
            </control>
          </mc:Choice>
        </mc:AlternateContent>
        <mc:AlternateContent xmlns:mc="http://schemas.openxmlformats.org/markup-compatibility/2006">
          <mc:Choice Requires="x14">
            <control shapeId="8194" r:id="rId5" name="List Box 2">
              <controlPr defaultSize="0" autoLine="0" autoPict="0">
                <anchor moveWithCells="1">
                  <from>
                    <xdr:col>1</xdr:col>
                    <xdr:colOff>38100</xdr:colOff>
                    <xdr:row>88</xdr:row>
                    <xdr:rowOff>19050</xdr:rowOff>
                  </from>
                  <to>
                    <xdr:col>2</xdr:col>
                    <xdr:colOff>9525</xdr:colOff>
                    <xdr:row>107</xdr:row>
                    <xdr:rowOff>0</xdr:rowOff>
                  </to>
                </anchor>
              </controlPr>
            </control>
          </mc:Choice>
        </mc:AlternateContent>
        <mc:AlternateContent xmlns:mc="http://schemas.openxmlformats.org/markup-compatibility/2006">
          <mc:Choice Requires="x14">
            <control shapeId="8195" r:id="rId6" name="List Box 3">
              <controlPr defaultSize="0" autoLine="0" autoPict="0">
                <anchor moveWithCells="1">
                  <from>
                    <xdr:col>1</xdr:col>
                    <xdr:colOff>38100</xdr:colOff>
                    <xdr:row>139</xdr:row>
                    <xdr:rowOff>57150</xdr:rowOff>
                  </from>
                  <to>
                    <xdr:col>2</xdr:col>
                    <xdr:colOff>28575</xdr:colOff>
                    <xdr:row>159</xdr:row>
                    <xdr:rowOff>123825</xdr:rowOff>
                  </to>
                </anchor>
              </controlPr>
            </control>
          </mc:Choice>
        </mc:AlternateContent>
        <mc:AlternateContent xmlns:mc="http://schemas.openxmlformats.org/markup-compatibility/2006">
          <mc:Choice Requires="x14">
            <control shapeId="8196" r:id="rId7" name="List Box 4">
              <controlPr defaultSize="0" autoLine="0" autoPict="0">
                <anchor moveWithCells="1">
                  <from>
                    <xdr:col>1</xdr:col>
                    <xdr:colOff>38100</xdr:colOff>
                    <xdr:row>192</xdr:row>
                    <xdr:rowOff>57150</xdr:rowOff>
                  </from>
                  <to>
                    <xdr:col>2</xdr:col>
                    <xdr:colOff>28575</xdr:colOff>
                    <xdr:row>212</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XED17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8</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108</v>
      </c>
      <c r="C13" s="48">
        <v>1.7772728204727173</v>
      </c>
      <c r="D13" s="49">
        <v>1.7844297885894775</v>
      </c>
      <c r="E13" s="49">
        <v>1.7952673435211182</v>
      </c>
      <c r="F13" s="49">
        <v>1.8086905479431152</v>
      </c>
      <c r="G13" s="49">
        <v>1.8195259571075439</v>
      </c>
      <c r="H13" s="49">
        <v>1.8283196687698364</v>
      </c>
      <c r="I13" s="49">
        <v>1.8344699144363403</v>
      </c>
      <c r="J13" s="50">
        <v>1.8393028974533081</v>
      </c>
      <c r="K13" s="50">
        <v>1.8443706035614014</v>
      </c>
      <c r="L13" s="50">
        <v>1.8493605852127075</v>
      </c>
      <c r="M13" s="50">
        <v>1.8553626537322998</v>
      </c>
      <c r="N13" s="50">
        <v>1.862613320350647</v>
      </c>
      <c r="O13" s="50">
        <v>1.8697690963745117</v>
      </c>
      <c r="P13" s="50">
        <v>1.8769617080688477</v>
      </c>
      <c r="Q13" s="50">
        <v>1.8825432062149048</v>
      </c>
      <c r="R13" s="50">
        <v>1.8868334293365479</v>
      </c>
      <c r="S13" s="50">
        <v>1.891304612159729</v>
      </c>
      <c r="T13" s="50">
        <v>1.8971939086914063</v>
      </c>
      <c r="U13" s="50">
        <v>1.9016537666320801</v>
      </c>
      <c r="V13" s="50">
        <v>1.9014432430267334</v>
      </c>
      <c r="W13" s="50">
        <v>1.9011292457580566</v>
      </c>
      <c r="X13" s="50">
        <v>1.9010069370269775</v>
      </c>
      <c r="Y13" s="50">
        <v>1.9010500907897949</v>
      </c>
      <c r="Z13" s="50">
        <v>1.9012595415115356</v>
      </c>
      <c r="AA13" s="51">
        <v>1.901186466217041</v>
      </c>
    </row>
    <row r="14" spans="1:27" x14ac:dyDescent="0.25">
      <c r="A14" s="19">
        <v>2</v>
      </c>
      <c r="B14" s="16" t="s">
        <v>109</v>
      </c>
      <c r="C14" s="48">
        <v>1.606661319732666</v>
      </c>
      <c r="D14" s="49">
        <v>1.6131311655044556</v>
      </c>
      <c r="E14" s="49">
        <v>1.6229285001754761</v>
      </c>
      <c r="F14" s="49">
        <v>1.6350630521774292</v>
      </c>
      <c r="G14" s="49">
        <v>1.6448582410812378</v>
      </c>
      <c r="H14" s="49">
        <v>1.6528078317642212</v>
      </c>
      <c r="I14" s="49">
        <v>1.6583677530288696</v>
      </c>
      <c r="J14" s="50">
        <v>1.6627367734909058</v>
      </c>
      <c r="K14" s="50">
        <v>1.6673178672790527</v>
      </c>
      <c r="L14" s="50">
        <v>1.6718289852142334</v>
      </c>
      <c r="M14" s="50">
        <v>1.6772547960281372</v>
      </c>
      <c r="N14" s="50">
        <v>1.6838095188140869</v>
      </c>
      <c r="O14" s="50">
        <v>1.6902782917022705</v>
      </c>
      <c r="P14" s="50">
        <v>1.6967804431915283</v>
      </c>
      <c r="Q14" s="50">
        <v>1.7018260955810547</v>
      </c>
      <c r="R14" s="50">
        <v>1.7057044506072998</v>
      </c>
      <c r="S14" s="50">
        <v>1.7097464799880981</v>
      </c>
      <c r="T14" s="50">
        <v>1.715070366859436</v>
      </c>
      <c r="U14" s="50">
        <v>1.719102144241333</v>
      </c>
      <c r="V14" s="50">
        <v>1.71891188621521</v>
      </c>
      <c r="W14" s="50">
        <v>1.7186280488967896</v>
      </c>
      <c r="X14" s="50">
        <v>1.7185174226760864</v>
      </c>
      <c r="Y14" s="50">
        <v>1.7185564041137695</v>
      </c>
      <c r="Z14" s="50">
        <v>1.7187457084655762</v>
      </c>
      <c r="AA14" s="51">
        <v>1.718679666519165</v>
      </c>
    </row>
    <row r="15" spans="1:27" x14ac:dyDescent="0.25">
      <c r="A15" s="19">
        <v>3</v>
      </c>
      <c r="B15" s="16" t="s">
        <v>110</v>
      </c>
      <c r="C15" s="48">
        <v>1.7227873802185059</v>
      </c>
      <c r="D15" s="49">
        <v>1.7297248840332031</v>
      </c>
      <c r="E15" s="49">
        <v>1.7402302026748657</v>
      </c>
      <c r="F15" s="49">
        <v>1.7532418966293335</v>
      </c>
      <c r="G15" s="49">
        <v>1.7637450695037842</v>
      </c>
      <c r="H15" s="49">
        <v>1.7722692489624023</v>
      </c>
      <c r="I15" s="49">
        <v>1.7782309055328369</v>
      </c>
      <c r="J15" s="50">
        <v>1.7829158306121826</v>
      </c>
      <c r="K15" s="50">
        <v>1.7878280878067017</v>
      </c>
      <c r="L15" s="50">
        <v>1.7926651239395142</v>
      </c>
      <c r="M15" s="50">
        <v>1.7984832525253296</v>
      </c>
      <c r="N15" s="50">
        <v>1.8055115938186646</v>
      </c>
      <c r="O15" s="50">
        <v>1.8124479055404663</v>
      </c>
      <c r="P15" s="50">
        <v>1.8194200992584229</v>
      </c>
      <c r="Q15" s="50">
        <v>1.8248304128646851</v>
      </c>
      <c r="R15" s="50">
        <v>1.8289891481399536</v>
      </c>
      <c r="S15" s="50">
        <v>1.8333232402801514</v>
      </c>
      <c r="T15" s="50">
        <v>1.8390319347381592</v>
      </c>
      <c r="U15" s="50">
        <v>1.8433550596237183</v>
      </c>
      <c r="V15" s="50">
        <v>1.8431510925292969</v>
      </c>
      <c r="W15" s="50">
        <v>1.8428467512130737</v>
      </c>
      <c r="X15" s="50">
        <v>1.8427281379699707</v>
      </c>
      <c r="Y15" s="50">
        <v>1.842769980430603</v>
      </c>
      <c r="Z15" s="50">
        <v>1.842972993850708</v>
      </c>
      <c r="AA15" s="51">
        <v>1.8429021835327148</v>
      </c>
    </row>
    <row r="16" spans="1:27" x14ac:dyDescent="0.25">
      <c r="A16" s="19">
        <v>4</v>
      </c>
      <c r="B16" s="16" t="s">
        <v>111</v>
      </c>
      <c r="C16" s="52">
        <v>1.8032544851303101</v>
      </c>
      <c r="D16" s="50">
        <v>1.8105159997940063</v>
      </c>
      <c r="E16" s="50">
        <v>1.8215121030807495</v>
      </c>
      <c r="F16" s="50">
        <v>1.8351315259933472</v>
      </c>
      <c r="G16" s="50">
        <v>1.8461252450942993</v>
      </c>
      <c r="H16" s="50">
        <v>1.8550474643707275</v>
      </c>
      <c r="I16" s="50">
        <v>1.8612877130508423</v>
      </c>
      <c r="J16" s="50">
        <v>1.8661913871765137</v>
      </c>
      <c r="K16" s="50">
        <v>1.871333122253418</v>
      </c>
      <c r="L16" s="50">
        <v>1.8763960599899292</v>
      </c>
      <c r="M16" s="50">
        <v>1.8824858665466309</v>
      </c>
      <c r="N16" s="50">
        <v>1.8898425102233887</v>
      </c>
      <c r="O16" s="50">
        <v>1.897102952003479</v>
      </c>
      <c r="P16" s="50">
        <v>1.9044007062911987</v>
      </c>
      <c r="Q16" s="50">
        <v>1.9100637435913086</v>
      </c>
      <c r="R16" s="50">
        <v>1.9144166707992554</v>
      </c>
      <c r="S16" s="50">
        <v>1.9189531803131104</v>
      </c>
      <c r="T16" s="50">
        <v>1.9249286651611328</v>
      </c>
      <c r="U16" s="50">
        <v>1.9294536113739014</v>
      </c>
      <c r="V16" s="50">
        <v>1.9292401075363159</v>
      </c>
      <c r="W16" s="50">
        <v>1.9289215803146362</v>
      </c>
      <c r="X16" s="50">
        <v>1.9287973642349243</v>
      </c>
      <c r="Y16" s="50">
        <v>1.928841233253479</v>
      </c>
      <c r="Z16" s="50">
        <v>1.9290536642074585</v>
      </c>
      <c r="AA16" s="51">
        <v>1.9289796352386475</v>
      </c>
    </row>
    <row r="17" spans="1:27" x14ac:dyDescent="0.25">
      <c r="A17" s="19">
        <v>5</v>
      </c>
      <c r="B17" s="16" t="s">
        <v>112</v>
      </c>
      <c r="C17" s="52">
        <v>1.7697670459747314</v>
      </c>
      <c r="D17" s="50">
        <v>1.7768937349319458</v>
      </c>
      <c r="E17" s="50">
        <v>1.7876856327056885</v>
      </c>
      <c r="F17" s="50">
        <v>1.8010520935058594</v>
      </c>
      <c r="G17" s="50">
        <v>1.8118417263031006</v>
      </c>
      <c r="H17" s="50">
        <v>1.8205982446670532</v>
      </c>
      <c r="I17" s="50">
        <v>1.8267226219177246</v>
      </c>
      <c r="J17" s="50">
        <v>1.8315352201461792</v>
      </c>
      <c r="K17" s="50">
        <v>1.8365813493728638</v>
      </c>
      <c r="L17" s="50">
        <v>1.841550350189209</v>
      </c>
      <c r="M17" s="50">
        <v>1.8475271463394165</v>
      </c>
      <c r="N17" s="50">
        <v>1.8547471761703491</v>
      </c>
      <c r="O17" s="50">
        <v>1.861872673034668</v>
      </c>
      <c r="P17" s="50">
        <v>1.8690348863601685</v>
      </c>
      <c r="Q17" s="50">
        <v>1.8745927810668945</v>
      </c>
      <c r="R17" s="50">
        <v>1.8788648843765259</v>
      </c>
      <c r="S17" s="50">
        <v>1.883317232131958</v>
      </c>
      <c r="T17" s="50">
        <v>1.8891816139221191</v>
      </c>
      <c r="U17" s="50">
        <v>1.8936226367950439</v>
      </c>
      <c r="V17" s="50">
        <v>1.8934130668640137</v>
      </c>
      <c r="W17" s="50">
        <v>1.893100380897522</v>
      </c>
      <c r="X17" s="50">
        <v>1.8929785490036011</v>
      </c>
      <c r="Y17" s="50">
        <v>1.8930215835571289</v>
      </c>
      <c r="Z17" s="50">
        <v>1.8932300806045532</v>
      </c>
      <c r="AA17" s="51">
        <v>1.8931573629379272</v>
      </c>
    </row>
    <row r="18" spans="1:27" x14ac:dyDescent="0.25">
      <c r="A18" s="19">
        <v>6</v>
      </c>
      <c r="B18" s="16" t="s">
        <v>113</v>
      </c>
      <c r="C18" s="52">
        <v>1.7185519933700562</v>
      </c>
      <c r="D18" s="50">
        <v>1.7254724502563477</v>
      </c>
      <c r="E18" s="50">
        <v>1.7359520196914673</v>
      </c>
      <c r="F18" s="50">
        <v>1.7489316463470459</v>
      </c>
      <c r="G18" s="50">
        <v>1.7594089508056641</v>
      </c>
      <c r="H18" s="50">
        <v>1.7679121494293213</v>
      </c>
      <c r="I18" s="50">
        <v>1.7738592624664307</v>
      </c>
      <c r="J18" s="50">
        <v>1.7785326242446899</v>
      </c>
      <c r="K18" s="50">
        <v>1.7834327220916748</v>
      </c>
      <c r="L18" s="50">
        <v>1.7882579565048218</v>
      </c>
      <c r="M18" s="50">
        <v>1.7940616607666016</v>
      </c>
      <c r="N18" s="50">
        <v>1.8010728359222412</v>
      </c>
      <c r="O18" s="50">
        <v>1.8079921007156372</v>
      </c>
      <c r="P18" s="50">
        <v>1.8149471282958984</v>
      </c>
      <c r="Q18" s="50">
        <v>1.820344090461731</v>
      </c>
      <c r="R18" s="50">
        <v>1.8244925737380981</v>
      </c>
      <c r="S18" s="50">
        <v>1.8288160562515259</v>
      </c>
      <c r="T18" s="50">
        <v>1.8345108032226563</v>
      </c>
      <c r="U18" s="50">
        <v>1.8388233184814453</v>
      </c>
      <c r="V18" s="50">
        <v>1.8386197090148926</v>
      </c>
      <c r="W18" s="50">
        <v>1.8383162021636963</v>
      </c>
      <c r="X18" s="50">
        <v>1.8381978273391724</v>
      </c>
      <c r="Y18" s="50">
        <v>1.8382396697998047</v>
      </c>
      <c r="Z18" s="50">
        <v>1.8384420871734619</v>
      </c>
      <c r="AA18" s="51">
        <v>1.8383715152740479</v>
      </c>
    </row>
    <row r="19" spans="1:27" x14ac:dyDescent="0.25">
      <c r="A19" s="19">
        <v>7</v>
      </c>
      <c r="B19" s="16" t="s">
        <v>114</v>
      </c>
      <c r="C19" s="52">
        <v>1.838894248008728</v>
      </c>
      <c r="D19" s="50">
        <v>1.8462992906570435</v>
      </c>
      <c r="E19" s="50">
        <v>1.8575127124786377</v>
      </c>
      <c r="F19" s="50">
        <v>1.871401309967041</v>
      </c>
      <c r="G19" s="50">
        <v>1.8826123476028442</v>
      </c>
      <c r="H19" s="50">
        <v>1.8917108774185181</v>
      </c>
      <c r="I19" s="50">
        <v>1.8980745077133179</v>
      </c>
      <c r="J19" s="50">
        <v>1.903075098991394</v>
      </c>
      <c r="K19" s="50">
        <v>1.9083184003829956</v>
      </c>
      <c r="L19" s="50">
        <v>1.9134814739227295</v>
      </c>
      <c r="M19" s="50">
        <v>1.9196915626525879</v>
      </c>
      <c r="N19" s="50">
        <v>1.9271936416625977</v>
      </c>
      <c r="O19" s="50">
        <v>1.9345974922180176</v>
      </c>
      <c r="P19" s="50">
        <v>1.9420394897460937</v>
      </c>
      <c r="Q19" s="50">
        <v>1.9478144645690918</v>
      </c>
      <c r="R19" s="50">
        <v>1.9522534608840942</v>
      </c>
      <c r="S19" s="50">
        <v>1.9568796157836914</v>
      </c>
      <c r="T19" s="50">
        <v>1.9629731178283691</v>
      </c>
      <c r="U19" s="50">
        <v>1.9675875902175903</v>
      </c>
      <c r="V19" s="50">
        <v>1.9673699140548706</v>
      </c>
      <c r="W19" s="50">
        <v>1.9670450687408447</v>
      </c>
      <c r="X19" s="50">
        <v>1.9669184684753418</v>
      </c>
      <c r="Y19" s="50">
        <v>1.9669630527496338</v>
      </c>
      <c r="Z19" s="50">
        <v>1.9671797752380371</v>
      </c>
      <c r="AA19" s="51">
        <v>1.9671041965484619</v>
      </c>
    </row>
    <row r="20" spans="1:27" x14ac:dyDescent="0.25">
      <c r="A20" s="20">
        <v>8</v>
      </c>
      <c r="B20" s="17" t="s">
        <v>115</v>
      </c>
      <c r="C20" s="53">
        <v>1.723731517791748</v>
      </c>
      <c r="D20" s="54">
        <v>1.7306728363037109</v>
      </c>
      <c r="E20" s="54">
        <v>1.7411839962005615</v>
      </c>
      <c r="F20" s="54">
        <v>1.7542028427124023</v>
      </c>
      <c r="G20" s="54">
        <v>1.7647117376327515</v>
      </c>
      <c r="H20" s="54">
        <v>1.7732405662536621</v>
      </c>
      <c r="I20" s="54">
        <v>1.7792055606842041</v>
      </c>
      <c r="J20" s="54">
        <v>1.7838929891586304</v>
      </c>
      <c r="K20" s="54">
        <v>1.7888078689575195</v>
      </c>
      <c r="L20" s="54">
        <v>1.7936476469039917</v>
      </c>
      <c r="M20" s="54">
        <v>1.7994688749313354</v>
      </c>
      <c r="N20" s="54">
        <v>1.8065011501312256</v>
      </c>
      <c r="O20" s="54">
        <v>1.813441276550293</v>
      </c>
      <c r="P20" s="54">
        <v>1.8204171657562256</v>
      </c>
      <c r="Q20" s="54">
        <v>1.8258305788040161</v>
      </c>
      <c r="R20" s="54">
        <v>1.8299914598464966</v>
      </c>
      <c r="S20" s="54">
        <v>1.8343279361724854</v>
      </c>
      <c r="T20" s="54">
        <v>1.840039849281311</v>
      </c>
      <c r="U20" s="54">
        <v>1.8443653583526611</v>
      </c>
      <c r="V20" s="54">
        <v>1.8441612720489502</v>
      </c>
      <c r="W20" s="54">
        <v>1.8438566923141479</v>
      </c>
      <c r="X20" s="54">
        <v>1.8437380790710449</v>
      </c>
      <c r="Y20" s="54">
        <v>1.8437799215316772</v>
      </c>
      <c r="Z20" s="54">
        <v>1.8439830541610718</v>
      </c>
      <c r="AA20" s="55">
        <v>1.8439122438430786</v>
      </c>
    </row>
    <row r="21" spans="1:2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69"/>
      <c r="B22" s="10" t="s">
        <v>85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15" t="s">
        <v>84</v>
      </c>
      <c r="B23" s="22" t="s">
        <v>83</v>
      </c>
      <c r="C23" s="46" t="s">
        <v>45</v>
      </c>
      <c r="D23" s="46" t="s">
        <v>46</v>
      </c>
      <c r="E23" s="46" t="s">
        <v>47</v>
      </c>
      <c r="F23" s="46" t="s">
        <v>48</v>
      </c>
      <c r="G23" s="46" t="s">
        <v>49</v>
      </c>
      <c r="H23" s="46" t="s">
        <v>50</v>
      </c>
      <c r="I23" s="46" t="s">
        <v>51</v>
      </c>
      <c r="J23" s="46" t="s">
        <v>52</v>
      </c>
      <c r="K23" s="46" t="s">
        <v>53</v>
      </c>
      <c r="L23" s="46" t="s">
        <v>54</v>
      </c>
      <c r="M23" s="46" t="s">
        <v>55</v>
      </c>
      <c r="N23" s="46" t="s">
        <v>56</v>
      </c>
      <c r="O23" s="46" t="s">
        <v>57</v>
      </c>
      <c r="P23" s="46" t="s">
        <v>58</v>
      </c>
      <c r="Q23" s="46" t="s">
        <v>59</v>
      </c>
      <c r="R23" s="46" t="s">
        <v>60</v>
      </c>
      <c r="S23" s="46" t="s">
        <v>61</v>
      </c>
      <c r="T23" s="46" t="s">
        <v>62</v>
      </c>
      <c r="U23" s="46" t="s">
        <v>63</v>
      </c>
      <c r="V23" s="46" t="s">
        <v>64</v>
      </c>
      <c r="W23" s="46" t="s">
        <v>65</v>
      </c>
      <c r="X23" s="46" t="s">
        <v>66</v>
      </c>
      <c r="Y23" s="46" t="s">
        <v>67</v>
      </c>
      <c r="Z23" s="46" t="s">
        <v>68</v>
      </c>
      <c r="AA23" s="47" t="s">
        <v>69</v>
      </c>
    </row>
    <row r="24" spans="1:27" x14ac:dyDescent="0.25">
      <c r="A24" s="23">
        <v>1</v>
      </c>
      <c r="B24" s="21" t="str">
        <f>VLOOKUP($A24,$A$13:$AA$20,2)</f>
        <v>Arbroath East and Lunan</v>
      </c>
      <c r="C24" s="64">
        <f>VLOOKUP($A24,$A$13:$AA$20,3)</f>
        <v>1.7772728204727173</v>
      </c>
      <c r="D24" s="64">
        <f>VLOOKUP($A24,$A$13:$AA$20,4)</f>
        <v>1.7844297885894775</v>
      </c>
      <c r="E24" s="64">
        <f>VLOOKUP($A24,$A$13:$AA$20,5)</f>
        <v>1.7952673435211182</v>
      </c>
      <c r="F24" s="64">
        <f>VLOOKUP($A24,$A$13:$AA$20,6)</f>
        <v>1.8086905479431152</v>
      </c>
      <c r="G24" s="64">
        <f>VLOOKUP($A24,$A$13:$AA$20,7)</f>
        <v>1.8195259571075439</v>
      </c>
      <c r="H24" s="64">
        <f>VLOOKUP($A24,$A$13:$AA$20,8)</f>
        <v>1.8283196687698364</v>
      </c>
      <c r="I24" s="64">
        <f>VLOOKUP($A24,$A$13:$AA$20,9)</f>
        <v>1.8344699144363403</v>
      </c>
      <c r="J24" s="64">
        <f>VLOOKUP($A24,$A$13:$AA$20,10)</f>
        <v>1.8393028974533081</v>
      </c>
      <c r="K24" s="64">
        <f>VLOOKUP($A24,$A$13:$AA$20,11)</f>
        <v>1.8443706035614014</v>
      </c>
      <c r="L24" s="64">
        <f>VLOOKUP($A24,$A$13:$AA$20,12)</f>
        <v>1.8493605852127075</v>
      </c>
      <c r="M24" s="64">
        <f>VLOOKUP($A24,$A$13:$AA$20,13)</f>
        <v>1.8553626537322998</v>
      </c>
      <c r="N24" s="64">
        <f>VLOOKUP($A24,$A$13:$AA$20,14)</f>
        <v>1.862613320350647</v>
      </c>
      <c r="O24" s="64">
        <f>VLOOKUP($A24,$A$13:$AA$20,15)</f>
        <v>1.8697690963745117</v>
      </c>
      <c r="P24" s="64">
        <f>VLOOKUP($A24,$A$13:$AA$20,16)</f>
        <v>1.8769617080688477</v>
      </c>
      <c r="Q24" s="64">
        <f>VLOOKUP($A24,$A$13:$AA$20,17)</f>
        <v>1.8825432062149048</v>
      </c>
      <c r="R24" s="64">
        <f>VLOOKUP($A24,$A$13:$AA$20,18)</f>
        <v>1.8868334293365479</v>
      </c>
      <c r="S24" s="64">
        <f>VLOOKUP($A24,$A$13:$AA$20,19)</f>
        <v>1.891304612159729</v>
      </c>
      <c r="T24" s="64">
        <f>VLOOKUP($A24,$A$13:$AA$20,20)</f>
        <v>1.8971939086914063</v>
      </c>
      <c r="U24" s="64">
        <f>VLOOKUP($A24,$A$13:$AA$20,21)</f>
        <v>1.9016537666320801</v>
      </c>
      <c r="V24" s="64">
        <f>VLOOKUP($A24,$A$13:$AA$20,22)</f>
        <v>1.9014432430267334</v>
      </c>
      <c r="W24" s="64">
        <f>VLOOKUP($A24,$A$13:$AA$20,23)</f>
        <v>1.9011292457580566</v>
      </c>
      <c r="X24" s="64">
        <f>VLOOKUP($A24,$A$13:$AA$20,24)</f>
        <v>1.9010069370269775</v>
      </c>
      <c r="Y24" s="64">
        <f>VLOOKUP($A24,$A$13:$AA$20,25)</f>
        <v>1.9010500907897949</v>
      </c>
      <c r="Z24" s="64">
        <f>VLOOKUP($A24,$A$13:$AA$20,26)</f>
        <v>1.9012595415115356</v>
      </c>
      <c r="AA24" s="65">
        <f>VLOOKUP($A24,$A$13:$AA$20,27)</f>
        <v>1.901186466217041</v>
      </c>
    </row>
    <row r="25" spans="1:27" x14ac:dyDescent="0.25">
      <c r="A25" s="66"/>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x14ac:dyDescent="0.25">
      <c r="A26" s="161" t="s">
        <v>87</v>
      </c>
      <c r="B26" s="161"/>
      <c r="C26" s="161"/>
      <c r="D26" s="161"/>
    </row>
    <row r="46" spans="1:27"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x14ac:dyDescent="0.25">
      <c r="A47" s="154" t="s">
        <v>379</v>
      </c>
      <c r="B47" s="154"/>
      <c r="C47" s="154"/>
      <c r="D47" s="154"/>
      <c r="E47" s="154"/>
      <c r="F47" s="154"/>
      <c r="G47" s="2"/>
      <c r="H47" s="2"/>
      <c r="I47" s="2"/>
      <c r="J47" s="2"/>
      <c r="K47" s="12"/>
      <c r="L47" s="2"/>
      <c r="M47" s="2"/>
      <c r="N47" s="2"/>
      <c r="O47" s="2"/>
      <c r="P47" s="155"/>
      <c r="Q47" s="155"/>
      <c r="R47" s="155"/>
      <c r="S47" s="155"/>
      <c r="T47" s="155"/>
      <c r="U47" s="155"/>
      <c r="V47" s="155"/>
      <c r="W47" s="25"/>
      <c r="X47" s="25"/>
      <c r="Y47" s="25"/>
      <c r="Z47" s="25"/>
      <c r="AA47" s="25"/>
    </row>
    <row r="48" spans="1:27" ht="15.75" x14ac:dyDescent="0.25">
      <c r="A48" s="156" t="s">
        <v>8</v>
      </c>
      <c r="B48" s="156"/>
      <c r="C48" s="156"/>
      <c r="D48" s="156"/>
      <c r="E48" s="156"/>
      <c r="F48" s="156"/>
      <c r="G48" s="31"/>
      <c r="H48" s="31"/>
      <c r="I48" s="31"/>
      <c r="J48" s="31"/>
      <c r="K48" s="157" t="s">
        <v>86</v>
      </c>
      <c r="L48" s="157"/>
      <c r="M48" s="31"/>
      <c r="N48" s="31"/>
      <c r="O48" s="31"/>
      <c r="P48" s="156"/>
      <c r="Q48" s="156"/>
      <c r="R48" s="156"/>
      <c r="S48" s="156"/>
      <c r="T48" s="156"/>
      <c r="U48" s="156"/>
      <c r="V48" s="156"/>
      <c r="W48" s="11"/>
      <c r="X48" s="11"/>
      <c r="Y48" s="11"/>
      <c r="Z48" s="11"/>
      <c r="AA48" s="11"/>
    </row>
    <row r="50" spans="1:27" ht="15.75" x14ac:dyDescent="0.25">
      <c r="A50" s="170" t="s">
        <v>382</v>
      </c>
      <c r="B50" s="170"/>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14" t="s">
        <v>84</v>
      </c>
      <c r="B52" s="15" t="s">
        <v>83</v>
      </c>
      <c r="C52" s="46" t="s">
        <v>45</v>
      </c>
      <c r="D52" s="46" t="s">
        <v>46</v>
      </c>
      <c r="E52" s="46" t="s">
        <v>47</v>
      </c>
      <c r="F52" s="46" t="s">
        <v>48</v>
      </c>
      <c r="G52" s="46" t="s">
        <v>49</v>
      </c>
      <c r="H52" s="46" t="s">
        <v>50</v>
      </c>
      <c r="I52" s="46" t="s">
        <v>51</v>
      </c>
      <c r="J52" s="46" t="s">
        <v>52</v>
      </c>
      <c r="K52" s="46" t="s">
        <v>53</v>
      </c>
      <c r="L52" s="46" t="s">
        <v>54</v>
      </c>
      <c r="M52" s="46" t="s">
        <v>55</v>
      </c>
      <c r="N52" s="46" t="s">
        <v>56</v>
      </c>
      <c r="O52" s="46" t="s">
        <v>57</v>
      </c>
      <c r="P52" s="46" t="s">
        <v>58</v>
      </c>
      <c r="Q52" s="46" t="s">
        <v>59</v>
      </c>
      <c r="R52" s="46" t="s">
        <v>60</v>
      </c>
      <c r="S52" s="46" t="s">
        <v>61</v>
      </c>
      <c r="T52" s="46" t="s">
        <v>62</v>
      </c>
      <c r="U52" s="46" t="s">
        <v>63</v>
      </c>
      <c r="V52" s="46" t="s">
        <v>64</v>
      </c>
      <c r="W52" s="46" t="s">
        <v>65</v>
      </c>
      <c r="X52" s="46" t="s">
        <v>66</v>
      </c>
      <c r="Y52" s="46" t="s">
        <v>67</v>
      </c>
      <c r="Z52" s="46" t="s">
        <v>68</v>
      </c>
      <c r="AA52" s="47" t="s">
        <v>69</v>
      </c>
    </row>
    <row r="53" spans="1:27" x14ac:dyDescent="0.25">
      <c r="A53" s="18">
        <v>1</v>
      </c>
      <c r="B53" s="26" t="s">
        <v>108</v>
      </c>
      <c r="C53" s="56">
        <v>112.27635192871094</v>
      </c>
      <c r="D53" s="57">
        <v>104.28084564208984</v>
      </c>
      <c r="E53" s="57">
        <v>101.86222839355469</v>
      </c>
      <c r="F53" s="57">
        <v>99.408424377441406</v>
      </c>
      <c r="G53" s="57">
        <v>97.096473693847656</v>
      </c>
      <c r="H53" s="57">
        <v>94.9442138671875</v>
      </c>
      <c r="I53" s="57">
        <v>92.90576171875</v>
      </c>
      <c r="J53" s="58">
        <v>90.961418151855469</v>
      </c>
      <c r="K53" s="58">
        <v>89.063461303710937</v>
      </c>
      <c r="L53" s="58">
        <v>87.275619506835938</v>
      </c>
      <c r="M53" s="58">
        <v>85.62060546875</v>
      </c>
      <c r="N53" s="58">
        <v>84.08197021484375</v>
      </c>
      <c r="O53" s="58">
        <v>82.590766906738281</v>
      </c>
      <c r="P53" s="58">
        <v>81.178581237792969</v>
      </c>
      <c r="Q53" s="58">
        <v>79.824211120605469</v>
      </c>
      <c r="R53" s="58">
        <v>78.519378662109375</v>
      </c>
      <c r="S53" s="58">
        <v>77.316879272460938</v>
      </c>
      <c r="T53" s="58">
        <v>76.174232482910156</v>
      </c>
      <c r="U53" s="58">
        <v>75.077789306640625</v>
      </c>
      <c r="V53" s="58">
        <v>74.041923522949219</v>
      </c>
      <c r="W53" s="58">
        <v>73.029914855957031</v>
      </c>
      <c r="X53" s="58">
        <v>72.03875732421875</v>
      </c>
      <c r="Y53" s="58">
        <v>71.127273559570313</v>
      </c>
      <c r="Z53" s="58">
        <v>70.269279479980469</v>
      </c>
      <c r="AA53" s="59">
        <v>69.465469360351562</v>
      </c>
    </row>
    <row r="54" spans="1:27" x14ac:dyDescent="0.25">
      <c r="A54" s="19">
        <v>2</v>
      </c>
      <c r="B54" s="16" t="s">
        <v>109</v>
      </c>
      <c r="C54" s="48">
        <v>100.94230651855469</v>
      </c>
      <c r="D54" s="49">
        <v>93.81610107421875</v>
      </c>
      <c r="E54" s="49">
        <v>91.628715515136719</v>
      </c>
      <c r="F54" s="49">
        <v>89.385467529296875</v>
      </c>
      <c r="G54" s="49">
        <v>87.290809631347656</v>
      </c>
      <c r="H54" s="49">
        <v>85.311614990234375</v>
      </c>
      <c r="I54" s="49">
        <v>83.459739685058594</v>
      </c>
      <c r="J54" s="50">
        <v>81.6739501953125</v>
      </c>
      <c r="K54" s="50">
        <v>79.950149536132812</v>
      </c>
      <c r="L54" s="50">
        <v>78.304939270019531</v>
      </c>
      <c r="M54" s="50">
        <v>76.792984008789063</v>
      </c>
      <c r="N54" s="50">
        <v>75.383796691894531</v>
      </c>
      <c r="O54" s="50">
        <v>74.033042907714844</v>
      </c>
      <c r="P54" s="50">
        <v>72.739479064941406</v>
      </c>
      <c r="Q54" s="50">
        <v>71.501556396484375</v>
      </c>
      <c r="R54" s="50">
        <v>70.320289611816406</v>
      </c>
      <c r="S54" s="50">
        <v>69.222122192382813</v>
      </c>
      <c r="T54" s="50">
        <v>68.180389404296875</v>
      </c>
      <c r="U54" s="50">
        <v>67.189239501953125</v>
      </c>
      <c r="V54" s="50">
        <v>66.269020080566406</v>
      </c>
      <c r="W54" s="50">
        <v>65.366424560546875</v>
      </c>
      <c r="X54" s="50">
        <v>64.478813171386719</v>
      </c>
      <c r="Y54" s="50">
        <v>63.671344757080078</v>
      </c>
      <c r="Z54" s="50">
        <v>62.922607421875</v>
      </c>
      <c r="AA54" s="51">
        <v>62.223876953125</v>
      </c>
    </row>
    <row r="55" spans="1:27" x14ac:dyDescent="0.25">
      <c r="A55" s="19">
        <v>3</v>
      </c>
      <c r="B55" s="16" t="s">
        <v>110</v>
      </c>
      <c r="C55" s="48">
        <v>105.32411193847656</v>
      </c>
      <c r="D55" s="49">
        <v>97.838096618652344</v>
      </c>
      <c r="E55" s="49">
        <v>95.582801818847656</v>
      </c>
      <c r="F55" s="49">
        <v>93.247169494628906</v>
      </c>
      <c r="G55" s="49">
        <v>91.063087463378906</v>
      </c>
      <c r="H55" s="49">
        <v>89.011131286621094</v>
      </c>
      <c r="I55" s="49">
        <v>87.104888916015625</v>
      </c>
      <c r="J55" s="50">
        <v>85.266838073730469</v>
      </c>
      <c r="K55" s="50">
        <v>83.466346740722656</v>
      </c>
      <c r="L55" s="50">
        <v>81.749824523925781</v>
      </c>
      <c r="M55" s="50">
        <v>80.166633605957031</v>
      </c>
      <c r="N55" s="50">
        <v>78.693710327148438</v>
      </c>
      <c r="O55" s="50">
        <v>77.266998291015625</v>
      </c>
      <c r="P55" s="50">
        <v>75.919082641601562</v>
      </c>
      <c r="Q55" s="50">
        <v>74.634658813476562</v>
      </c>
      <c r="R55" s="50">
        <v>73.41204833984375</v>
      </c>
      <c r="S55" s="50">
        <v>72.285713195800781</v>
      </c>
      <c r="T55" s="50">
        <v>71.229682922363281</v>
      </c>
      <c r="U55" s="50">
        <v>70.204460144042969</v>
      </c>
      <c r="V55" s="50">
        <v>69.240867614746094</v>
      </c>
      <c r="W55" s="50">
        <v>68.303764343261719</v>
      </c>
      <c r="X55" s="50">
        <v>67.381858825683594</v>
      </c>
      <c r="Y55" s="50">
        <v>66.5316162109375</v>
      </c>
      <c r="Z55" s="50">
        <v>65.747207641601563</v>
      </c>
      <c r="AA55" s="51">
        <v>65.005165100097656</v>
      </c>
    </row>
    <row r="56" spans="1:27" x14ac:dyDescent="0.25">
      <c r="A56" s="19">
        <v>4</v>
      </c>
      <c r="B56" s="16" t="s">
        <v>111</v>
      </c>
      <c r="C56" s="52">
        <v>87.667121887207031</v>
      </c>
      <c r="D56" s="50">
        <v>81.483894348144531</v>
      </c>
      <c r="E56" s="50">
        <v>79.594062805175781</v>
      </c>
      <c r="F56" s="50">
        <v>77.667388916015625</v>
      </c>
      <c r="G56" s="50">
        <v>75.850128173828125</v>
      </c>
      <c r="H56" s="50">
        <v>74.134689331054688</v>
      </c>
      <c r="I56" s="50">
        <v>72.545578002929688</v>
      </c>
      <c r="J56" s="50">
        <v>70.982917785644531</v>
      </c>
      <c r="K56" s="50">
        <v>69.498069763183594</v>
      </c>
      <c r="L56" s="50">
        <v>68.087150573730469</v>
      </c>
      <c r="M56" s="50">
        <v>66.771110534667969</v>
      </c>
      <c r="N56" s="50">
        <v>65.538780212402344</v>
      </c>
      <c r="O56" s="50">
        <v>64.356285095214844</v>
      </c>
      <c r="P56" s="50">
        <v>63.220550537109375</v>
      </c>
      <c r="Q56" s="50">
        <v>62.133655548095703</v>
      </c>
      <c r="R56" s="50">
        <v>61.099437713623047</v>
      </c>
      <c r="S56" s="50">
        <v>60.136711120605469</v>
      </c>
      <c r="T56" s="50">
        <v>59.2271728515625</v>
      </c>
      <c r="U56" s="50">
        <v>58.363731384277344</v>
      </c>
      <c r="V56" s="50">
        <v>57.549167633056641</v>
      </c>
      <c r="W56" s="50">
        <v>56.760372161865234</v>
      </c>
      <c r="X56" s="50">
        <v>55.985881805419922</v>
      </c>
      <c r="Y56" s="50">
        <v>55.269710540771484</v>
      </c>
      <c r="Z56" s="50">
        <v>54.609409332275391</v>
      </c>
      <c r="AA56" s="51">
        <v>53.994785308837891</v>
      </c>
    </row>
    <row r="57" spans="1:27" x14ac:dyDescent="0.25">
      <c r="A57" s="19">
        <v>5</v>
      </c>
      <c r="B57" s="16" t="s">
        <v>112</v>
      </c>
      <c r="C57" s="52">
        <v>106.35558319091797</v>
      </c>
      <c r="D57" s="50">
        <v>98.770156860351563</v>
      </c>
      <c r="E57" s="50">
        <v>96.500053405761719</v>
      </c>
      <c r="F57" s="50">
        <v>94.146003723144531</v>
      </c>
      <c r="G57" s="50">
        <v>91.921791076660156</v>
      </c>
      <c r="H57" s="50">
        <v>89.862625122070313</v>
      </c>
      <c r="I57" s="50">
        <v>87.911148071289062</v>
      </c>
      <c r="J57" s="50">
        <v>86.016670227050781</v>
      </c>
      <c r="K57" s="50">
        <v>84.188735961914063</v>
      </c>
      <c r="L57" s="50">
        <v>82.460540771484375</v>
      </c>
      <c r="M57" s="50">
        <v>80.834991455078125</v>
      </c>
      <c r="N57" s="50">
        <v>79.355125427246094</v>
      </c>
      <c r="O57" s="50">
        <v>77.923408508300781</v>
      </c>
      <c r="P57" s="50">
        <v>76.562629699707031</v>
      </c>
      <c r="Q57" s="50">
        <v>75.255867004394531</v>
      </c>
      <c r="R57" s="50">
        <v>74.0206298828125</v>
      </c>
      <c r="S57" s="50">
        <v>72.863334655761719</v>
      </c>
      <c r="T57" s="50">
        <v>71.769775390625</v>
      </c>
      <c r="U57" s="50">
        <v>70.730789184570312</v>
      </c>
      <c r="V57" s="50">
        <v>69.742988586425781</v>
      </c>
      <c r="W57" s="50">
        <v>68.789070129394531</v>
      </c>
      <c r="X57" s="50">
        <v>67.867927551269531</v>
      </c>
      <c r="Y57" s="50">
        <v>67.007743835449219</v>
      </c>
      <c r="Z57" s="50">
        <v>66.212448120117188</v>
      </c>
      <c r="AA57" s="51">
        <v>65.472145080566406</v>
      </c>
    </row>
    <row r="58" spans="1:27" x14ac:dyDescent="0.25">
      <c r="A58" s="19">
        <v>6</v>
      </c>
      <c r="B58" s="16" t="s">
        <v>113</v>
      </c>
      <c r="C58" s="52">
        <v>92.27838134765625</v>
      </c>
      <c r="D58" s="50">
        <v>85.736869812011719</v>
      </c>
      <c r="E58" s="50">
        <v>83.754371643066406</v>
      </c>
      <c r="F58" s="50">
        <v>81.690788269042969</v>
      </c>
      <c r="G58" s="50">
        <v>79.77325439453125</v>
      </c>
      <c r="H58" s="50">
        <v>77.985443115234375</v>
      </c>
      <c r="I58" s="50">
        <v>76.300727844238281</v>
      </c>
      <c r="J58" s="50">
        <v>74.672859191894531</v>
      </c>
      <c r="K58" s="50">
        <v>73.098793029785156</v>
      </c>
      <c r="L58" s="50">
        <v>71.601318359375</v>
      </c>
      <c r="M58" s="50">
        <v>70.196449279785156</v>
      </c>
      <c r="N58" s="50">
        <v>68.894630432128906</v>
      </c>
      <c r="O58" s="50">
        <v>67.65093994140625</v>
      </c>
      <c r="P58" s="50">
        <v>66.458137512207031</v>
      </c>
      <c r="Q58" s="50">
        <v>65.327644348144531</v>
      </c>
      <c r="R58" s="50">
        <v>64.253005981445313</v>
      </c>
      <c r="S58" s="50">
        <v>63.262546539306641</v>
      </c>
      <c r="T58" s="50">
        <v>62.315067291259766</v>
      </c>
      <c r="U58" s="50">
        <v>61.420322418212891</v>
      </c>
      <c r="V58" s="50">
        <v>60.578128814697266</v>
      </c>
      <c r="W58" s="50">
        <v>59.750110626220703</v>
      </c>
      <c r="X58" s="50">
        <v>58.934455871582031</v>
      </c>
      <c r="Y58" s="50">
        <v>58.189369201660156</v>
      </c>
      <c r="Z58" s="50">
        <v>57.495990753173828</v>
      </c>
      <c r="AA58" s="51">
        <v>56.850429534912109</v>
      </c>
    </row>
    <row r="59" spans="1:27" x14ac:dyDescent="0.25">
      <c r="A59" s="19">
        <v>7</v>
      </c>
      <c r="B59" s="16" t="s">
        <v>114</v>
      </c>
      <c r="C59" s="52">
        <v>97.438201904296875</v>
      </c>
      <c r="D59" s="50">
        <v>90.452835083007813</v>
      </c>
      <c r="E59" s="50">
        <v>88.376434326171875</v>
      </c>
      <c r="F59" s="50">
        <v>86.22406005859375</v>
      </c>
      <c r="G59" s="50">
        <v>84.206214904785156</v>
      </c>
      <c r="H59" s="50">
        <v>82.318511962890625</v>
      </c>
      <c r="I59" s="50">
        <v>80.532913208007813</v>
      </c>
      <c r="J59" s="50">
        <v>78.803794860839844</v>
      </c>
      <c r="K59" s="50">
        <v>77.114601135253906</v>
      </c>
      <c r="L59" s="50">
        <v>75.494819641113281</v>
      </c>
      <c r="M59" s="50">
        <v>73.999061584472656</v>
      </c>
      <c r="N59" s="50">
        <v>72.620208740234375</v>
      </c>
      <c r="O59" s="50">
        <v>71.290794372558594</v>
      </c>
      <c r="P59" s="50">
        <v>70.024002075195313</v>
      </c>
      <c r="Q59" s="50">
        <v>68.819671630859375</v>
      </c>
      <c r="R59" s="50">
        <v>67.675132751464844</v>
      </c>
      <c r="S59" s="50">
        <v>66.619316101074219</v>
      </c>
      <c r="T59" s="50">
        <v>65.618881225585938</v>
      </c>
      <c r="U59" s="50">
        <v>64.670204162597656</v>
      </c>
      <c r="V59" s="50">
        <v>63.780158996582031</v>
      </c>
      <c r="W59" s="50">
        <v>62.909530639648438</v>
      </c>
      <c r="X59" s="50">
        <v>62.055892944335937</v>
      </c>
      <c r="Y59" s="50">
        <v>61.272060394287109</v>
      </c>
      <c r="Z59" s="50">
        <v>60.552494049072266</v>
      </c>
      <c r="AA59" s="51">
        <v>59.891834259033203</v>
      </c>
    </row>
    <row r="60" spans="1:27" x14ac:dyDescent="0.25">
      <c r="A60" s="20">
        <v>8</v>
      </c>
      <c r="B60" s="17" t="s">
        <v>115</v>
      </c>
      <c r="C60" s="53">
        <v>108.74700927734375</v>
      </c>
      <c r="D60" s="54">
        <v>101.00057983398437</v>
      </c>
      <c r="E60" s="54">
        <v>98.680534362792969</v>
      </c>
      <c r="F60" s="54">
        <v>96.295143127441406</v>
      </c>
      <c r="G60" s="54">
        <v>94.053558349609375</v>
      </c>
      <c r="H60" s="54">
        <v>91.935211181640625</v>
      </c>
      <c r="I60" s="54">
        <v>89.977157592773438</v>
      </c>
      <c r="J60" s="54">
        <v>88.062110900878906</v>
      </c>
      <c r="K60" s="54">
        <v>86.204666137695313</v>
      </c>
      <c r="L60" s="54">
        <v>84.419410705566406</v>
      </c>
      <c r="M60" s="54">
        <v>82.784927368164063</v>
      </c>
      <c r="N60" s="54">
        <v>81.258415222167969</v>
      </c>
      <c r="O60" s="54">
        <v>79.806129455566406</v>
      </c>
      <c r="P60" s="54">
        <v>78.407424926757813</v>
      </c>
      <c r="Q60" s="54">
        <v>77.071235656738281</v>
      </c>
      <c r="R60" s="54">
        <v>75.811546325683594</v>
      </c>
      <c r="S60" s="54">
        <v>74.637062072753906</v>
      </c>
      <c r="T60" s="54">
        <v>73.529136657714844</v>
      </c>
      <c r="U60" s="54">
        <v>72.457183837890625</v>
      </c>
      <c r="V60" s="54">
        <v>71.453369140625</v>
      </c>
      <c r="W60" s="54">
        <v>70.47442626953125</v>
      </c>
      <c r="X60" s="54">
        <v>69.524734497070313</v>
      </c>
      <c r="Y60" s="54">
        <v>68.644027709960938</v>
      </c>
      <c r="Z60" s="54">
        <v>67.824150085449219</v>
      </c>
      <c r="AA60" s="55">
        <v>67.0584716796875</v>
      </c>
    </row>
    <row r="61" spans="1:27"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x14ac:dyDescent="0.25">
      <c r="A62" s="69"/>
      <c r="B62" s="10" t="s">
        <v>85</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x14ac:dyDescent="0.25">
      <c r="A63" s="22" t="s">
        <v>84</v>
      </c>
      <c r="B63" s="15" t="s">
        <v>83</v>
      </c>
      <c r="C63" s="60"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29">
        <v>1</v>
      </c>
      <c r="B64" s="30" t="str">
        <f>VLOOKUP($A$64,$A$53:$AA$60,2)</f>
        <v>Arbroath East and Lunan</v>
      </c>
      <c r="C64" s="61">
        <f>VLOOKUP($A$64,$A$53:$AA$60,3)</f>
        <v>112.27635192871094</v>
      </c>
      <c r="D64" s="62">
        <f>VLOOKUP($A$64,$A$53:$AA$60,4)</f>
        <v>104.28084564208984</v>
      </c>
      <c r="E64" s="62">
        <f>VLOOKUP($A$64,$A$53:$AA$60,5)</f>
        <v>101.86222839355469</v>
      </c>
      <c r="F64" s="62">
        <f>VLOOKUP($A$64,$A$53:$AA$60,6)</f>
        <v>99.408424377441406</v>
      </c>
      <c r="G64" s="62">
        <f>VLOOKUP($A$64,$A$53:$AA$60,7)</f>
        <v>97.096473693847656</v>
      </c>
      <c r="H64" s="62">
        <f>VLOOKUP($A$64,$A$53:$AA$60,8)</f>
        <v>94.9442138671875</v>
      </c>
      <c r="I64" s="62">
        <f>VLOOKUP($A$64,$A$53:$AA$60,9)</f>
        <v>92.90576171875</v>
      </c>
      <c r="J64" s="62">
        <f>VLOOKUP($A$64,$A$53:$AA$60,10)</f>
        <v>90.961418151855469</v>
      </c>
      <c r="K64" s="62">
        <f>VLOOKUP($A$64,$A$53:$AA$60,11)</f>
        <v>89.063461303710937</v>
      </c>
      <c r="L64" s="62">
        <f>VLOOKUP($A$64,$A$53:$AA$60,12)</f>
        <v>87.275619506835938</v>
      </c>
      <c r="M64" s="62">
        <f>VLOOKUP($A$64,$A$53:$AA$60,13)</f>
        <v>85.62060546875</v>
      </c>
      <c r="N64" s="62">
        <f>VLOOKUP($A$64,$A$53:$AA$60,14)</f>
        <v>84.08197021484375</v>
      </c>
      <c r="O64" s="62">
        <f>VLOOKUP($A$64,$A$53:$AA$60,15)</f>
        <v>82.590766906738281</v>
      </c>
      <c r="P64" s="62">
        <f>VLOOKUP($A$64,$A$53:$AA$60,16)</f>
        <v>81.178581237792969</v>
      </c>
      <c r="Q64" s="62">
        <f>VLOOKUP($A$64,$A$53:$AA$60,17)</f>
        <v>79.824211120605469</v>
      </c>
      <c r="R64" s="62">
        <f>VLOOKUP($A$64,$A$53:$AA$60,18)</f>
        <v>78.519378662109375</v>
      </c>
      <c r="S64" s="62">
        <f>VLOOKUP($A$64,$A$53:$AA$60,19)</f>
        <v>77.316879272460938</v>
      </c>
      <c r="T64" s="62">
        <f>VLOOKUP($A$64,$A$53:$AA$60,20)</f>
        <v>76.174232482910156</v>
      </c>
      <c r="U64" s="62">
        <f>VLOOKUP($A$64,$A$53:$AA$60,21)</f>
        <v>75.077789306640625</v>
      </c>
      <c r="V64" s="62">
        <f>VLOOKUP($A$64,$A$53:$AA$60,22)</f>
        <v>74.041923522949219</v>
      </c>
      <c r="W64" s="62">
        <f>VLOOKUP($A$64,$A$53:$AA$60,23)</f>
        <v>73.029914855957031</v>
      </c>
      <c r="X64" s="62">
        <f>VLOOKUP($A$64,$A$53:$AA$60,24)</f>
        <v>72.03875732421875</v>
      </c>
      <c r="Y64" s="62">
        <f>VLOOKUP($A$64,$A$53:$AA$60,25)</f>
        <v>71.127273559570313</v>
      </c>
      <c r="Z64" s="62">
        <f>VLOOKUP($A$64,$A$53:$AA$60,26)</f>
        <v>70.269279479980469</v>
      </c>
      <c r="AA64" s="63">
        <f>VLOOKUP($A$64,$A$53:$AA$60,27)</f>
        <v>69.465469360351562</v>
      </c>
    </row>
    <row r="65" spans="1:27" x14ac:dyDescent="0.25">
      <c r="A65" s="25"/>
      <c r="B65" s="25"/>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spans="1:27" x14ac:dyDescent="0.25">
      <c r="A66" s="161" t="s">
        <v>87</v>
      </c>
      <c r="B66" s="161"/>
      <c r="C66" s="161"/>
      <c r="D66" s="161"/>
    </row>
    <row r="86" spans="1:27"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x14ac:dyDescent="0.25">
      <c r="A87" s="154" t="s">
        <v>379</v>
      </c>
      <c r="B87" s="154"/>
      <c r="C87" s="154"/>
      <c r="D87" s="154"/>
      <c r="E87" s="154"/>
      <c r="F87" s="154"/>
      <c r="G87" s="2"/>
      <c r="H87" s="2"/>
      <c r="I87" s="2"/>
      <c r="J87" s="2"/>
      <c r="K87" s="12"/>
      <c r="L87" s="2"/>
      <c r="M87" s="2"/>
      <c r="N87" s="2"/>
      <c r="O87" s="2"/>
      <c r="P87" s="155"/>
      <c r="Q87" s="155"/>
      <c r="R87" s="155"/>
      <c r="S87" s="155"/>
      <c r="T87" s="155"/>
      <c r="U87" s="155"/>
      <c r="V87" s="155"/>
      <c r="W87" s="25"/>
      <c r="X87" s="25"/>
      <c r="Y87" s="25"/>
      <c r="Z87" s="25"/>
      <c r="AA87" s="25"/>
    </row>
    <row r="88" spans="1:27" ht="15.75" x14ac:dyDescent="0.25">
      <c r="A88" s="156" t="s">
        <v>8</v>
      </c>
      <c r="B88" s="156"/>
      <c r="C88" s="156"/>
      <c r="D88" s="156"/>
      <c r="E88" s="156"/>
      <c r="F88" s="156"/>
      <c r="G88" s="31"/>
      <c r="H88" s="31"/>
      <c r="I88" s="31"/>
      <c r="J88" s="31"/>
      <c r="K88" s="157" t="s">
        <v>86</v>
      </c>
      <c r="L88" s="157"/>
      <c r="M88" s="31"/>
      <c r="N88" s="31"/>
      <c r="O88" s="31"/>
      <c r="P88" s="156"/>
      <c r="Q88" s="156"/>
      <c r="R88" s="156"/>
      <c r="S88" s="156"/>
      <c r="T88" s="156"/>
      <c r="U88" s="156"/>
      <c r="V88" s="156"/>
      <c r="W88" s="11"/>
      <c r="X88" s="11"/>
      <c r="Y88" s="11"/>
      <c r="Z88" s="11"/>
      <c r="AA88" s="11"/>
    </row>
    <row r="90" spans="1:27" s="127" customFormat="1" ht="15.75" x14ac:dyDescent="0.25">
      <c r="A90" s="167" t="s">
        <v>396</v>
      </c>
      <c r="B90" s="167"/>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row>
    <row r="92" spans="1:27" x14ac:dyDescent="0.25">
      <c r="A92" s="14" t="s">
        <v>84</v>
      </c>
      <c r="B92" s="15" t="s">
        <v>83</v>
      </c>
      <c r="C92" s="32" t="s">
        <v>45</v>
      </c>
      <c r="D92" s="32" t="s">
        <v>46</v>
      </c>
      <c r="E92" s="32" t="s">
        <v>47</v>
      </c>
      <c r="F92" s="32" t="s">
        <v>48</v>
      </c>
      <c r="G92" s="32" t="s">
        <v>49</v>
      </c>
      <c r="H92" s="32" t="s">
        <v>50</v>
      </c>
      <c r="I92" s="32" t="s">
        <v>51</v>
      </c>
      <c r="J92" s="32" t="s">
        <v>52</v>
      </c>
      <c r="K92" s="32" t="s">
        <v>53</v>
      </c>
      <c r="L92" s="32" t="s">
        <v>54</v>
      </c>
      <c r="M92" s="32" t="s">
        <v>55</v>
      </c>
      <c r="N92" s="32" t="s">
        <v>56</v>
      </c>
      <c r="O92" s="32" t="s">
        <v>57</v>
      </c>
      <c r="P92" s="32" t="s">
        <v>58</v>
      </c>
      <c r="Q92" s="32" t="s">
        <v>59</v>
      </c>
      <c r="R92" s="32" t="s">
        <v>60</v>
      </c>
      <c r="S92" s="32" t="s">
        <v>61</v>
      </c>
      <c r="T92" s="32" t="s">
        <v>62</v>
      </c>
      <c r="U92" s="32" t="s">
        <v>63</v>
      </c>
      <c r="V92" s="32" t="s">
        <v>64</v>
      </c>
      <c r="W92" s="32" t="s">
        <v>65</v>
      </c>
      <c r="X92" s="32" t="s">
        <v>66</v>
      </c>
      <c r="Y92" s="32" t="s">
        <v>67</v>
      </c>
      <c r="Z92" s="32" t="s">
        <v>68</v>
      </c>
      <c r="AA92" s="33" t="s">
        <v>69</v>
      </c>
    </row>
    <row r="93" spans="1:27" x14ac:dyDescent="0.25">
      <c r="A93" s="18">
        <v>1</v>
      </c>
      <c r="B93" s="26" t="s">
        <v>108</v>
      </c>
      <c r="C93" s="34">
        <v>78.021385192871094</v>
      </c>
      <c r="D93" s="35">
        <v>78.946281433105469</v>
      </c>
      <c r="E93" s="35">
        <v>79.217254638671875</v>
      </c>
      <c r="F93" s="35">
        <v>79.512237548828125</v>
      </c>
      <c r="G93" s="35">
        <v>79.787445068359375</v>
      </c>
      <c r="H93" s="35">
        <v>80.060256958007813</v>
      </c>
      <c r="I93" s="35">
        <v>80.318756103515625</v>
      </c>
      <c r="J93" s="36">
        <v>80.583793640136719</v>
      </c>
      <c r="K93" s="36">
        <v>80.844497680664063</v>
      </c>
      <c r="L93" s="36">
        <v>81.104843139648438</v>
      </c>
      <c r="M93" s="36">
        <v>81.353981018066406</v>
      </c>
      <c r="N93" s="36">
        <v>81.589279174804688</v>
      </c>
      <c r="O93" s="36">
        <v>81.815086364746094</v>
      </c>
      <c r="P93" s="36">
        <v>82.034255981445313</v>
      </c>
      <c r="Q93" s="36">
        <v>82.245643615722656</v>
      </c>
      <c r="R93" s="36">
        <v>82.452888488769531</v>
      </c>
      <c r="S93" s="36">
        <v>82.647300720214844</v>
      </c>
      <c r="T93" s="36">
        <v>82.836692810058594</v>
      </c>
      <c r="U93" s="36">
        <v>83.022682189941406</v>
      </c>
      <c r="V93" s="36">
        <v>83.192474365234375</v>
      </c>
      <c r="W93" s="36">
        <v>83.367706298828125</v>
      </c>
      <c r="X93" s="36">
        <v>83.539230346679688</v>
      </c>
      <c r="Y93" s="36">
        <v>83.706192016601562</v>
      </c>
      <c r="Z93" s="36">
        <v>83.858657836914063</v>
      </c>
      <c r="AA93" s="37">
        <v>84.0010986328125</v>
      </c>
    </row>
    <row r="94" spans="1:27" x14ac:dyDescent="0.25">
      <c r="A94" s="19">
        <v>2</v>
      </c>
      <c r="B94" s="16" t="s">
        <v>109</v>
      </c>
      <c r="C94" s="38">
        <v>79.369384765625</v>
      </c>
      <c r="D94" s="39">
        <v>80.268829345703125</v>
      </c>
      <c r="E94" s="39">
        <v>80.54638671875</v>
      </c>
      <c r="F94" s="39">
        <v>80.84930419921875</v>
      </c>
      <c r="G94" s="39">
        <v>81.1416015625</v>
      </c>
      <c r="H94" s="39">
        <v>81.419593811035156</v>
      </c>
      <c r="I94" s="39">
        <v>81.683517456054688</v>
      </c>
      <c r="J94" s="40">
        <v>81.955619812011719</v>
      </c>
      <c r="K94" s="40">
        <v>82.223609924316406</v>
      </c>
      <c r="L94" s="40">
        <v>82.483779907226562</v>
      </c>
      <c r="M94" s="40">
        <v>82.734672546386719</v>
      </c>
      <c r="N94" s="40">
        <v>82.968635559082031</v>
      </c>
      <c r="O94" s="40">
        <v>83.203086853027344</v>
      </c>
      <c r="P94" s="40">
        <v>83.42724609375</v>
      </c>
      <c r="Q94" s="40">
        <v>83.644203186035156</v>
      </c>
      <c r="R94" s="40">
        <v>83.85443115234375</v>
      </c>
      <c r="S94" s="40">
        <v>84.051902770996094</v>
      </c>
      <c r="T94" s="40">
        <v>84.245491027832031</v>
      </c>
      <c r="U94" s="40">
        <v>84.432037353515625</v>
      </c>
      <c r="V94" s="40">
        <v>84.603469848632813</v>
      </c>
      <c r="W94" s="40">
        <v>84.779739379882813</v>
      </c>
      <c r="X94" s="40">
        <v>84.954307556152344</v>
      </c>
      <c r="Y94" s="40">
        <v>85.120941162109375</v>
      </c>
      <c r="Z94" s="40">
        <v>85.273353576660156</v>
      </c>
      <c r="AA94" s="41">
        <v>85.418968200683594</v>
      </c>
    </row>
    <row r="95" spans="1:27" x14ac:dyDescent="0.25">
      <c r="A95" s="19">
        <v>3</v>
      </c>
      <c r="B95" s="16" t="s">
        <v>110</v>
      </c>
      <c r="C95" s="38">
        <v>78.818756103515625</v>
      </c>
      <c r="D95" s="39">
        <v>79.734489440917969</v>
      </c>
      <c r="E95" s="39">
        <v>80.004241943359375</v>
      </c>
      <c r="F95" s="39">
        <v>80.300025939941406</v>
      </c>
      <c r="G95" s="39">
        <v>80.586982727050781</v>
      </c>
      <c r="H95" s="39">
        <v>80.861320495605469</v>
      </c>
      <c r="I95" s="39">
        <v>81.1201171875</v>
      </c>
      <c r="J95" s="40">
        <v>81.390838623046875</v>
      </c>
      <c r="K95" s="40">
        <v>81.65594482421875</v>
      </c>
      <c r="L95" s="40">
        <v>81.917686462402344</v>
      </c>
      <c r="M95" s="40">
        <v>82.168159484863281</v>
      </c>
      <c r="N95" s="40">
        <v>82.403663635253906</v>
      </c>
      <c r="O95" s="40">
        <v>82.630081176757812</v>
      </c>
      <c r="P95" s="40">
        <v>82.850997924804688</v>
      </c>
      <c r="Q95" s="40">
        <v>83.067451477050781</v>
      </c>
      <c r="R95" s="40">
        <v>83.27392578125</v>
      </c>
      <c r="S95" s="40">
        <v>83.473060607910156</v>
      </c>
      <c r="T95" s="40">
        <v>83.662338256835938</v>
      </c>
      <c r="U95" s="40">
        <v>83.850364685058594</v>
      </c>
      <c r="V95" s="40">
        <v>84.020050048828125</v>
      </c>
      <c r="W95" s="40">
        <v>84.194480895996094</v>
      </c>
      <c r="X95" s="40">
        <v>84.37152099609375</v>
      </c>
      <c r="Y95" s="40">
        <v>84.536598205566406</v>
      </c>
      <c r="Z95" s="40">
        <v>84.694252014160156</v>
      </c>
      <c r="AA95" s="41">
        <v>84.841209411621094</v>
      </c>
    </row>
    <row r="96" spans="1:27" x14ac:dyDescent="0.25">
      <c r="A96" s="19">
        <v>4</v>
      </c>
      <c r="B96" s="16" t="s">
        <v>111</v>
      </c>
      <c r="C96" s="42">
        <v>81.165618896484375</v>
      </c>
      <c r="D96" s="40">
        <v>82.086448669433594</v>
      </c>
      <c r="E96" s="40">
        <v>82.360641479492188</v>
      </c>
      <c r="F96" s="40">
        <v>82.654144287109375</v>
      </c>
      <c r="G96" s="40">
        <v>82.940574645996094</v>
      </c>
      <c r="H96" s="40">
        <v>83.219093322753906</v>
      </c>
      <c r="I96" s="40">
        <v>83.476898193359375</v>
      </c>
      <c r="J96" s="40">
        <v>83.749702453613281</v>
      </c>
      <c r="K96" s="40">
        <v>84.020233154296875</v>
      </c>
      <c r="L96" s="40">
        <v>84.284828186035156</v>
      </c>
      <c r="M96" s="40">
        <v>84.54632568359375</v>
      </c>
      <c r="N96" s="40">
        <v>84.791297912597656</v>
      </c>
      <c r="O96" s="40">
        <v>85.02130126953125</v>
      </c>
      <c r="P96" s="40">
        <v>85.248008728027344</v>
      </c>
      <c r="Q96" s="40">
        <v>85.469184875488281</v>
      </c>
      <c r="R96" s="40">
        <v>85.682640075683594</v>
      </c>
      <c r="S96" s="40">
        <v>85.891265869140625</v>
      </c>
      <c r="T96" s="40">
        <v>86.086685180664063</v>
      </c>
      <c r="U96" s="40">
        <v>86.274559020996094</v>
      </c>
      <c r="V96" s="40">
        <v>86.456565856933594</v>
      </c>
      <c r="W96" s="40">
        <v>86.641578674316406</v>
      </c>
      <c r="X96" s="40">
        <v>86.820388793945313</v>
      </c>
      <c r="Y96" s="40">
        <v>86.988182067871094</v>
      </c>
      <c r="Z96" s="40">
        <v>87.148971557617188</v>
      </c>
      <c r="AA96" s="41">
        <v>87.296585083007812</v>
      </c>
    </row>
    <row r="97" spans="1:27" x14ac:dyDescent="0.25">
      <c r="A97" s="19">
        <v>5</v>
      </c>
      <c r="B97" s="16" t="s">
        <v>112</v>
      </c>
      <c r="C97" s="42">
        <v>78.71002197265625</v>
      </c>
      <c r="D97" s="40">
        <v>79.631080627441406</v>
      </c>
      <c r="E97" s="40">
        <v>79.90350341796875</v>
      </c>
      <c r="F97" s="40">
        <v>80.191215515136719</v>
      </c>
      <c r="G97" s="40">
        <v>80.477783203125</v>
      </c>
      <c r="H97" s="40">
        <v>80.75372314453125</v>
      </c>
      <c r="I97" s="40">
        <v>81.015022277832031</v>
      </c>
      <c r="J97" s="40">
        <v>81.279228210449219</v>
      </c>
      <c r="K97" s="40">
        <v>81.541168212890625</v>
      </c>
      <c r="L97" s="40">
        <v>81.797996520996094</v>
      </c>
      <c r="M97" s="40">
        <v>82.041313171386719</v>
      </c>
      <c r="N97" s="40">
        <v>82.270835876464844</v>
      </c>
      <c r="O97" s="40">
        <v>82.498321533203125</v>
      </c>
      <c r="P97" s="40">
        <v>82.719940185546875</v>
      </c>
      <c r="Q97" s="40">
        <v>82.937652587890625</v>
      </c>
      <c r="R97" s="40">
        <v>83.145759582519531</v>
      </c>
      <c r="S97" s="40">
        <v>83.343788146972656</v>
      </c>
      <c r="T97" s="40">
        <v>83.532600402832031</v>
      </c>
      <c r="U97" s="40">
        <v>83.713829040527344</v>
      </c>
      <c r="V97" s="40">
        <v>83.886199951171875</v>
      </c>
      <c r="W97" s="40">
        <v>84.063255310058594</v>
      </c>
      <c r="X97" s="40">
        <v>84.238349914550781</v>
      </c>
      <c r="Y97" s="40">
        <v>84.400917053222656</v>
      </c>
      <c r="Z97" s="40">
        <v>84.557792663574219</v>
      </c>
      <c r="AA97" s="41">
        <v>84.700927734375</v>
      </c>
    </row>
    <row r="98" spans="1:27" x14ac:dyDescent="0.25">
      <c r="A98" s="19">
        <v>6</v>
      </c>
      <c r="B98" s="16" t="s">
        <v>113</v>
      </c>
      <c r="C98" s="42">
        <v>80.50042724609375</v>
      </c>
      <c r="D98" s="40">
        <v>81.40924072265625</v>
      </c>
      <c r="E98" s="40">
        <v>81.690681457519531</v>
      </c>
      <c r="F98" s="40">
        <v>81.982826232910156</v>
      </c>
      <c r="G98" s="40">
        <v>82.269325256347656</v>
      </c>
      <c r="H98" s="40">
        <v>82.544410705566406</v>
      </c>
      <c r="I98" s="40">
        <v>82.811538696289063</v>
      </c>
      <c r="J98" s="40">
        <v>83.070144653320313</v>
      </c>
      <c r="K98" s="40">
        <v>83.337478637695313</v>
      </c>
      <c r="L98" s="40">
        <v>83.5986328125</v>
      </c>
      <c r="M98" s="40">
        <v>83.839744567871094</v>
      </c>
      <c r="N98" s="40">
        <v>84.074134826660156</v>
      </c>
      <c r="O98" s="40">
        <v>84.311080932617188</v>
      </c>
      <c r="P98" s="40">
        <v>84.537872314453125</v>
      </c>
      <c r="Q98" s="40">
        <v>84.760276794433594</v>
      </c>
      <c r="R98" s="40">
        <v>84.964195251464844</v>
      </c>
      <c r="S98" s="40">
        <v>85.157119750976562</v>
      </c>
      <c r="T98" s="40">
        <v>85.344505310058594</v>
      </c>
      <c r="U98" s="40">
        <v>85.528434753417969</v>
      </c>
      <c r="V98" s="40">
        <v>85.702743530273437</v>
      </c>
      <c r="W98" s="40">
        <v>85.87567138671875</v>
      </c>
      <c r="X98" s="40">
        <v>86.058135986328125</v>
      </c>
      <c r="Y98" s="40">
        <v>86.222625732421875</v>
      </c>
      <c r="Z98" s="40">
        <v>86.374954223632812</v>
      </c>
      <c r="AA98" s="41">
        <v>86.513473510742188</v>
      </c>
    </row>
    <row r="99" spans="1:27" x14ac:dyDescent="0.25">
      <c r="A99" s="19">
        <v>7</v>
      </c>
      <c r="B99" s="16" t="s">
        <v>114</v>
      </c>
      <c r="C99" s="42">
        <v>79.850883483886719</v>
      </c>
      <c r="D99" s="40">
        <v>80.780227661132812</v>
      </c>
      <c r="E99" s="40">
        <v>81.055397033691406</v>
      </c>
      <c r="F99" s="40">
        <v>81.350532531738281</v>
      </c>
      <c r="G99" s="40">
        <v>81.631942749023438</v>
      </c>
      <c r="H99" s="40">
        <v>81.912910461425781</v>
      </c>
      <c r="I99" s="40">
        <v>82.176132202148438</v>
      </c>
      <c r="J99" s="40">
        <v>82.448905944824219</v>
      </c>
      <c r="K99" s="40">
        <v>82.718101501464844</v>
      </c>
      <c r="L99" s="40">
        <v>82.983612060546875</v>
      </c>
      <c r="M99" s="40">
        <v>83.240425109863281</v>
      </c>
      <c r="N99" s="40">
        <v>83.478652954101563</v>
      </c>
      <c r="O99" s="40">
        <v>83.712249755859375</v>
      </c>
      <c r="P99" s="40">
        <v>83.941970825195313</v>
      </c>
      <c r="Q99" s="40">
        <v>84.163658142089844</v>
      </c>
      <c r="R99" s="40">
        <v>84.374893188476563</v>
      </c>
      <c r="S99" s="40">
        <v>84.574592590332031</v>
      </c>
      <c r="T99" s="40">
        <v>84.7694091796875</v>
      </c>
      <c r="U99" s="40">
        <v>84.957893371582031</v>
      </c>
      <c r="V99" s="40">
        <v>85.135520935058594</v>
      </c>
      <c r="W99" s="40">
        <v>85.315345764160156</v>
      </c>
      <c r="X99" s="40">
        <v>85.493812561035156</v>
      </c>
      <c r="Y99" s="40">
        <v>85.658607482910156</v>
      </c>
      <c r="Z99" s="40">
        <v>85.812812805175781</v>
      </c>
      <c r="AA99" s="41">
        <v>85.960334777832031</v>
      </c>
    </row>
    <row r="100" spans="1:27" x14ac:dyDescent="0.25">
      <c r="A100" s="20">
        <v>8</v>
      </c>
      <c r="B100" s="17" t="s">
        <v>115</v>
      </c>
      <c r="C100" s="43">
        <v>78.394935607910156</v>
      </c>
      <c r="D100" s="44">
        <v>79.322219848632813</v>
      </c>
      <c r="E100" s="44">
        <v>79.593910217285156</v>
      </c>
      <c r="F100" s="44">
        <v>79.889732360839844</v>
      </c>
      <c r="G100" s="44">
        <v>80.174850463867187</v>
      </c>
      <c r="H100" s="44">
        <v>80.448020935058594</v>
      </c>
      <c r="I100" s="44">
        <v>80.709220886230469</v>
      </c>
      <c r="J100" s="44">
        <v>80.9761962890625</v>
      </c>
      <c r="K100" s="44">
        <v>81.238182067871094</v>
      </c>
      <c r="L100" s="44">
        <v>81.498146057128906</v>
      </c>
      <c r="M100" s="44">
        <v>81.747467041015625</v>
      </c>
      <c r="N100" s="44">
        <v>81.984840393066406</v>
      </c>
      <c r="O100" s="44">
        <v>82.212501525878906</v>
      </c>
      <c r="P100" s="44">
        <v>82.438552856445313</v>
      </c>
      <c r="Q100" s="44">
        <v>82.653457641601563</v>
      </c>
      <c r="R100" s="44">
        <v>82.860870361328125</v>
      </c>
      <c r="S100" s="44">
        <v>83.060020446777344</v>
      </c>
      <c r="T100" s="44">
        <v>83.253860473632813</v>
      </c>
      <c r="U100" s="44">
        <v>83.434524536132813</v>
      </c>
      <c r="V100" s="44">
        <v>83.607757568359375</v>
      </c>
      <c r="W100" s="44">
        <v>83.787582397460938</v>
      </c>
      <c r="X100" s="44">
        <v>83.962730407714844</v>
      </c>
      <c r="Y100" s="44">
        <v>84.125328063964844</v>
      </c>
      <c r="Z100" s="44">
        <v>84.278594970703125</v>
      </c>
      <c r="AA100" s="45">
        <v>84.422821044921875</v>
      </c>
    </row>
    <row r="101" spans="1:27"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x14ac:dyDescent="0.25">
      <c r="A102" s="69"/>
      <c r="B102" s="10" t="s">
        <v>85</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x14ac:dyDescent="0.25">
      <c r="A103" s="22" t="s">
        <v>84</v>
      </c>
      <c r="B103" s="15" t="s">
        <v>83</v>
      </c>
      <c r="C103" s="60" t="s">
        <v>45</v>
      </c>
      <c r="D103" s="46" t="s">
        <v>46</v>
      </c>
      <c r="E103" s="46" t="s">
        <v>47</v>
      </c>
      <c r="F103" s="46" t="s">
        <v>48</v>
      </c>
      <c r="G103" s="46" t="s">
        <v>49</v>
      </c>
      <c r="H103" s="46" t="s">
        <v>50</v>
      </c>
      <c r="I103" s="46" t="s">
        <v>51</v>
      </c>
      <c r="J103" s="46" t="s">
        <v>52</v>
      </c>
      <c r="K103" s="46" t="s">
        <v>53</v>
      </c>
      <c r="L103" s="46" t="s">
        <v>54</v>
      </c>
      <c r="M103" s="46" t="s">
        <v>55</v>
      </c>
      <c r="N103" s="46" t="s">
        <v>56</v>
      </c>
      <c r="O103" s="46" t="s">
        <v>57</v>
      </c>
      <c r="P103" s="46" t="s">
        <v>58</v>
      </c>
      <c r="Q103" s="46" t="s">
        <v>59</v>
      </c>
      <c r="R103" s="46" t="s">
        <v>60</v>
      </c>
      <c r="S103" s="46" t="s">
        <v>61</v>
      </c>
      <c r="T103" s="46" t="s">
        <v>62</v>
      </c>
      <c r="U103" s="46" t="s">
        <v>63</v>
      </c>
      <c r="V103" s="46" t="s">
        <v>64</v>
      </c>
      <c r="W103" s="46" t="s">
        <v>65</v>
      </c>
      <c r="X103" s="46" t="s">
        <v>66</v>
      </c>
      <c r="Y103" s="46" t="s">
        <v>67</v>
      </c>
      <c r="Z103" s="46" t="s">
        <v>68</v>
      </c>
      <c r="AA103" s="47" t="s">
        <v>69</v>
      </c>
    </row>
    <row r="104" spans="1:27" x14ac:dyDescent="0.25">
      <c r="A104" s="29">
        <v>1</v>
      </c>
      <c r="B104" s="30" t="str">
        <f>VLOOKUP($A$104,$A$93:$AA$100,2)</f>
        <v>Arbroath East and Lunan</v>
      </c>
      <c r="C104" s="61">
        <f>VLOOKUP($A$104,$A$93:$AA$100,3)</f>
        <v>78.021385192871094</v>
      </c>
      <c r="D104" s="62">
        <f>VLOOKUP($A$104,$A$93:$AA$100,4)</f>
        <v>78.946281433105469</v>
      </c>
      <c r="E104" s="62">
        <f>VLOOKUP($A$104,$A$93:$AA$100,5)</f>
        <v>79.217254638671875</v>
      </c>
      <c r="F104" s="62">
        <f>VLOOKUP($A$104,$A$93:$AA$100,6)</f>
        <v>79.512237548828125</v>
      </c>
      <c r="G104" s="62">
        <f>VLOOKUP($A$104,$A$93:$AA$100,7)</f>
        <v>79.787445068359375</v>
      </c>
      <c r="H104" s="62">
        <f>VLOOKUP($A$104,$A$93:$AA$100,8)</f>
        <v>80.060256958007813</v>
      </c>
      <c r="I104" s="62">
        <f>VLOOKUP($A$104,$A$93:$AA$100,9)</f>
        <v>80.318756103515625</v>
      </c>
      <c r="J104" s="62">
        <f>VLOOKUP($A$104,$A$93:$AA$100,10)</f>
        <v>80.583793640136719</v>
      </c>
      <c r="K104" s="62">
        <f>VLOOKUP($A$104,$A$93:$AA$100,11)</f>
        <v>80.844497680664063</v>
      </c>
      <c r="L104" s="62">
        <f>VLOOKUP($A$104,$A$93:$AA$100,12)</f>
        <v>81.104843139648438</v>
      </c>
      <c r="M104" s="62">
        <f>VLOOKUP($A$104,$A$93:$AA$100,13)</f>
        <v>81.353981018066406</v>
      </c>
      <c r="N104" s="62">
        <f>VLOOKUP($A$104,$A$93:$AA$100,14)</f>
        <v>81.589279174804688</v>
      </c>
      <c r="O104" s="62">
        <f>VLOOKUP($A$104,$A$93:$AA$100,15)</f>
        <v>81.815086364746094</v>
      </c>
      <c r="P104" s="62">
        <f>VLOOKUP($A$104,$A$93:$AA$100,16)</f>
        <v>82.034255981445313</v>
      </c>
      <c r="Q104" s="62">
        <f>VLOOKUP($A$104,$A$93:$AA$100,17)</f>
        <v>82.245643615722656</v>
      </c>
      <c r="R104" s="62">
        <f>VLOOKUP($A$104,$A$93:$AA$100,18)</f>
        <v>82.452888488769531</v>
      </c>
      <c r="S104" s="62">
        <f>VLOOKUP($A$104,$A$93:$AA$100,19)</f>
        <v>82.647300720214844</v>
      </c>
      <c r="T104" s="62">
        <f>VLOOKUP($A$104,$A$93:$AA$100,20)</f>
        <v>82.836692810058594</v>
      </c>
      <c r="U104" s="62">
        <f>VLOOKUP($A$104,$A$93:$AA$100,21)</f>
        <v>83.022682189941406</v>
      </c>
      <c r="V104" s="62">
        <f>VLOOKUP($A$104,$A$93:$AA$100,22)</f>
        <v>83.192474365234375</v>
      </c>
      <c r="W104" s="62">
        <f>VLOOKUP($A$104,$A$93:$AA$100,23)</f>
        <v>83.367706298828125</v>
      </c>
      <c r="X104" s="62">
        <f>VLOOKUP($A$104,$A$93:$AA$100,24)</f>
        <v>83.539230346679688</v>
      </c>
      <c r="Y104" s="62">
        <f>VLOOKUP($A$104,$A$93:$AA$100,25)</f>
        <v>83.706192016601562</v>
      </c>
      <c r="Z104" s="62">
        <f>VLOOKUP($A$104,$A$93:$AA$100,26)</f>
        <v>83.858657836914063</v>
      </c>
      <c r="AA104" s="63">
        <f>VLOOKUP($A$104,$A$93:$AA$100,27)</f>
        <v>84.0010986328125</v>
      </c>
    </row>
    <row r="105" spans="1:27" x14ac:dyDescent="0.25">
      <c r="A105" s="25"/>
      <c r="B105" s="25"/>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x14ac:dyDescent="0.25">
      <c r="A106" s="161" t="s">
        <v>87</v>
      </c>
      <c r="B106" s="161"/>
      <c r="C106" s="161"/>
      <c r="D106" s="161"/>
    </row>
    <row r="129" spans="1:38" ht="15.75" x14ac:dyDescent="0.25">
      <c r="A129" s="163" t="s">
        <v>379</v>
      </c>
      <c r="B129" s="163"/>
      <c r="C129" s="163"/>
      <c r="D129" s="163"/>
      <c r="E129" s="163"/>
      <c r="F129" s="163"/>
      <c r="G129" s="111"/>
      <c r="H129" s="111"/>
      <c r="I129" s="111"/>
      <c r="J129" s="111"/>
      <c r="K129" s="112"/>
      <c r="L129" s="111"/>
      <c r="M129" s="111"/>
      <c r="N129" s="111"/>
      <c r="O129" s="111"/>
      <c r="P129" s="169"/>
      <c r="Q129" s="169"/>
      <c r="R129" s="169"/>
      <c r="S129" s="169"/>
      <c r="T129" s="169"/>
      <c r="U129" s="169"/>
      <c r="V129" s="169"/>
      <c r="W129" s="113"/>
      <c r="X129" s="113"/>
      <c r="Y129" s="113"/>
      <c r="Z129" s="113"/>
      <c r="AA129" s="113"/>
    </row>
    <row r="130" spans="1:38" ht="15.75" x14ac:dyDescent="0.25">
      <c r="A130" s="156" t="s">
        <v>8</v>
      </c>
      <c r="B130" s="156"/>
      <c r="C130" s="156"/>
      <c r="D130" s="156"/>
      <c r="E130" s="156"/>
      <c r="F130" s="156"/>
      <c r="G130" s="31"/>
      <c r="H130" s="31"/>
      <c r="I130" s="31"/>
      <c r="J130" s="31"/>
      <c r="K130" s="157" t="s">
        <v>86</v>
      </c>
      <c r="L130" s="157"/>
      <c r="M130" s="31"/>
      <c r="N130" s="31"/>
      <c r="O130" s="31"/>
      <c r="P130" s="156"/>
      <c r="Q130" s="156"/>
      <c r="R130" s="156"/>
      <c r="S130" s="156"/>
      <c r="T130" s="156"/>
      <c r="U130" s="156"/>
      <c r="V130" s="156"/>
      <c r="W130" s="11"/>
      <c r="X130" s="11"/>
      <c r="Y130" s="11"/>
      <c r="Z130" s="11"/>
      <c r="AA130" s="11"/>
    </row>
    <row r="132" spans="1:38" ht="18.75" x14ac:dyDescent="0.25">
      <c r="A132" s="167" t="s">
        <v>399</v>
      </c>
      <c r="B132" s="167"/>
      <c r="C132" s="167"/>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38"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38" x14ac:dyDescent="0.25">
      <c r="A134" s="14" t="s">
        <v>84</v>
      </c>
      <c r="B134" s="15" t="s">
        <v>83</v>
      </c>
      <c r="C134" s="87" t="s">
        <v>394</v>
      </c>
      <c r="D134" s="87" t="s">
        <v>393</v>
      </c>
      <c r="E134" s="87" t="s">
        <v>392</v>
      </c>
      <c r="F134" s="87" t="s">
        <v>391</v>
      </c>
      <c r="G134" s="87" t="s">
        <v>390</v>
      </c>
      <c r="H134" s="87" t="s">
        <v>389</v>
      </c>
      <c r="I134" s="87" t="s">
        <v>388</v>
      </c>
      <c r="J134" s="87" t="s">
        <v>387</v>
      </c>
      <c r="K134" s="87" t="s">
        <v>386</v>
      </c>
      <c r="L134" s="87" t="s">
        <v>385</v>
      </c>
      <c r="M134" s="87" t="s">
        <v>384</v>
      </c>
      <c r="N134" s="32" t="s">
        <v>45</v>
      </c>
      <c r="O134" s="32" t="s">
        <v>46</v>
      </c>
      <c r="P134" s="32" t="s">
        <v>47</v>
      </c>
      <c r="Q134" s="32" t="s">
        <v>48</v>
      </c>
      <c r="R134" s="32" t="s">
        <v>49</v>
      </c>
      <c r="S134" s="32" t="s">
        <v>50</v>
      </c>
      <c r="T134" s="32" t="s">
        <v>51</v>
      </c>
      <c r="U134" s="32" t="s">
        <v>52</v>
      </c>
      <c r="V134" s="32" t="s">
        <v>53</v>
      </c>
      <c r="W134" s="32" t="s">
        <v>54</v>
      </c>
      <c r="X134" s="32" t="s">
        <v>55</v>
      </c>
      <c r="Y134" s="32" t="s">
        <v>56</v>
      </c>
      <c r="Z134" s="32" t="s">
        <v>57</v>
      </c>
      <c r="AA134" s="32" t="s">
        <v>58</v>
      </c>
      <c r="AB134" s="32" t="s">
        <v>59</v>
      </c>
      <c r="AC134" s="32" t="s">
        <v>60</v>
      </c>
      <c r="AD134" s="32" t="s">
        <v>61</v>
      </c>
      <c r="AE134" s="32" t="s">
        <v>62</v>
      </c>
      <c r="AF134" s="32" t="s">
        <v>63</v>
      </c>
      <c r="AG134" s="32" t="s">
        <v>64</v>
      </c>
      <c r="AH134" s="32" t="s">
        <v>65</v>
      </c>
      <c r="AI134" s="32" t="s">
        <v>66</v>
      </c>
      <c r="AJ134" s="32" t="s">
        <v>67</v>
      </c>
      <c r="AK134" s="32" t="s">
        <v>68</v>
      </c>
      <c r="AL134" s="33" t="s">
        <v>69</v>
      </c>
    </row>
    <row r="135" spans="1:38" x14ac:dyDescent="0.25">
      <c r="A135" s="18">
        <v>1</v>
      </c>
      <c r="B135" s="26" t="s">
        <v>108</v>
      </c>
      <c r="C135" s="84">
        <v>122</v>
      </c>
      <c r="D135" s="89">
        <v>-142</v>
      </c>
      <c r="E135" s="89">
        <v>244</v>
      </c>
      <c r="F135" s="89">
        <v>61</v>
      </c>
      <c r="G135" s="89">
        <v>94</v>
      </c>
      <c r="H135" s="89">
        <v>233</v>
      </c>
      <c r="I135" s="89">
        <v>188</v>
      </c>
      <c r="J135" s="89">
        <v>173</v>
      </c>
      <c r="K135" s="89">
        <v>-37</v>
      </c>
      <c r="L135" s="89">
        <v>65</v>
      </c>
      <c r="M135" s="89">
        <v>110</v>
      </c>
      <c r="N135" s="88">
        <v>80.370132446289063</v>
      </c>
      <c r="O135" s="88">
        <v>44.879306793212891</v>
      </c>
      <c r="P135" s="88">
        <v>54.889957427978516</v>
      </c>
      <c r="Q135" s="88">
        <v>55.594608306884766</v>
      </c>
      <c r="R135" s="88">
        <v>55.881843566894531</v>
      </c>
      <c r="S135" s="88">
        <v>53.595329284667969</v>
      </c>
      <c r="T135" s="88">
        <v>54.974113464355469</v>
      </c>
      <c r="U135" s="89">
        <v>54.993293762207031</v>
      </c>
      <c r="V135" s="89">
        <v>55.077175140380859</v>
      </c>
      <c r="W135" s="89">
        <v>54.444618225097656</v>
      </c>
      <c r="X135" s="89">
        <v>55.185348510742187</v>
      </c>
      <c r="Y135" s="89">
        <v>54.606582641601563</v>
      </c>
      <c r="Z135" s="89">
        <v>53.029872894287109</v>
      </c>
      <c r="AA135" s="89">
        <v>53.803268432617187</v>
      </c>
      <c r="AB135" s="89">
        <v>52.169910430908203</v>
      </c>
      <c r="AC135" s="89">
        <v>51.083839416503906</v>
      </c>
      <c r="AD135" s="89">
        <v>50.323223114013672</v>
      </c>
      <c r="AE135" s="89">
        <v>50.177345275878906</v>
      </c>
      <c r="AF135" s="89">
        <v>51.276573181152344</v>
      </c>
      <c r="AG135" s="89">
        <v>50.38958740234375</v>
      </c>
      <c r="AH135" s="89">
        <v>50.376708984375</v>
      </c>
      <c r="AI135" s="89">
        <v>48.011703491210937</v>
      </c>
      <c r="AJ135" s="89">
        <v>48.011219024658203</v>
      </c>
      <c r="AK135" s="89">
        <v>48.225093841552734</v>
      </c>
      <c r="AL135" s="90">
        <v>48.250770568847656</v>
      </c>
    </row>
    <row r="136" spans="1:38" x14ac:dyDescent="0.25">
      <c r="A136" s="19">
        <v>2</v>
      </c>
      <c r="B136" s="16" t="s">
        <v>109</v>
      </c>
      <c r="C136" s="85">
        <v>182</v>
      </c>
      <c r="D136" s="92">
        <v>347</v>
      </c>
      <c r="E136" s="92">
        <v>153</v>
      </c>
      <c r="F136" s="92">
        <v>186</v>
      </c>
      <c r="G136" s="92">
        <v>-45</v>
      </c>
      <c r="H136" s="92">
        <v>-65</v>
      </c>
      <c r="I136" s="92">
        <v>70</v>
      </c>
      <c r="J136" s="92">
        <v>56</v>
      </c>
      <c r="K136" s="92">
        <v>95</v>
      </c>
      <c r="L136" s="92">
        <v>-40</v>
      </c>
      <c r="M136" s="92">
        <v>-122</v>
      </c>
      <c r="N136" s="91">
        <v>-13.696309089660645</v>
      </c>
      <c r="O136" s="91">
        <v>-40.890659332275391</v>
      </c>
      <c r="P136" s="91">
        <v>-37.320854187011719</v>
      </c>
      <c r="Q136" s="91">
        <v>-35.307155609130859</v>
      </c>
      <c r="R136" s="91">
        <v>-34.110065460205078</v>
      </c>
      <c r="S136" s="91">
        <v>-35.779426574707031</v>
      </c>
      <c r="T136" s="91">
        <v>-34.546871185302734</v>
      </c>
      <c r="U136" s="92">
        <v>-35.086994171142578</v>
      </c>
      <c r="V136" s="92">
        <v>-36.602008819580078</v>
      </c>
      <c r="W136" s="92">
        <v>-36.794960021972656</v>
      </c>
      <c r="X136" s="92">
        <v>-36.927883148193359</v>
      </c>
      <c r="Y136" s="92">
        <v>-36.571132659912109</v>
      </c>
      <c r="Z136" s="92">
        <v>-36.306434631347656</v>
      </c>
      <c r="AA136" s="92">
        <v>-36.142955780029297</v>
      </c>
      <c r="AB136" s="92">
        <v>-38.508571624755859</v>
      </c>
      <c r="AC136" s="92">
        <v>-38.851921081542969</v>
      </c>
      <c r="AD136" s="92">
        <v>-39.460090637207031</v>
      </c>
      <c r="AE136" s="92">
        <v>-39.871608734130859</v>
      </c>
      <c r="AF136" s="92">
        <v>-39.624099731445313</v>
      </c>
      <c r="AG136" s="92">
        <v>-38.419689178466797</v>
      </c>
      <c r="AH136" s="92">
        <v>-38.693138122558594</v>
      </c>
      <c r="AI136" s="92">
        <v>-40.961868286132813</v>
      </c>
      <c r="AJ136" s="92">
        <v>-41.759731292724609</v>
      </c>
      <c r="AK136" s="92">
        <v>-40.883213043212891</v>
      </c>
      <c r="AL136" s="93">
        <v>-40.265583038330078</v>
      </c>
    </row>
    <row r="137" spans="1:38" x14ac:dyDescent="0.25">
      <c r="A137" s="19">
        <v>3</v>
      </c>
      <c r="B137" s="16" t="s">
        <v>110</v>
      </c>
      <c r="C137" s="85">
        <v>64</v>
      </c>
      <c r="D137" s="92">
        <v>-26</v>
      </c>
      <c r="E137" s="92">
        <v>50</v>
      </c>
      <c r="F137" s="92">
        <v>184</v>
      </c>
      <c r="G137" s="92">
        <v>122</v>
      </c>
      <c r="H137" s="92">
        <v>204</v>
      </c>
      <c r="I137" s="92">
        <v>121</v>
      </c>
      <c r="J137" s="92">
        <v>147</v>
      </c>
      <c r="K137" s="92">
        <v>116</v>
      </c>
      <c r="L137" s="92">
        <v>-8</v>
      </c>
      <c r="M137" s="92">
        <v>30</v>
      </c>
      <c r="N137" s="91">
        <v>64.938621520996094</v>
      </c>
      <c r="O137" s="91">
        <v>39.872634887695313</v>
      </c>
      <c r="P137" s="91">
        <v>44.061786651611328</v>
      </c>
      <c r="Q137" s="91">
        <v>44.590576171875</v>
      </c>
      <c r="R137" s="91">
        <v>45.553115844726562</v>
      </c>
      <c r="S137" s="91">
        <v>44.800102233886719</v>
      </c>
      <c r="T137" s="91">
        <v>44.453449249267578</v>
      </c>
      <c r="U137" s="92">
        <v>43.398632049560547</v>
      </c>
      <c r="V137" s="92">
        <v>43.506675720214844</v>
      </c>
      <c r="W137" s="92">
        <v>42.377372741699219</v>
      </c>
      <c r="X137" s="92">
        <v>43.008430480957031</v>
      </c>
      <c r="Y137" s="92">
        <v>43.666778564453125</v>
      </c>
      <c r="Z137" s="92">
        <v>42.761295318603516</v>
      </c>
      <c r="AA137" s="92">
        <v>43.386268615722656</v>
      </c>
      <c r="AB137" s="92">
        <v>42.436222076416016</v>
      </c>
      <c r="AC137" s="92">
        <v>41.971065521240234</v>
      </c>
      <c r="AD137" s="92">
        <v>40.762477874755859</v>
      </c>
      <c r="AE137" s="92">
        <v>40.222755432128906</v>
      </c>
      <c r="AF137" s="92">
        <v>40.498886108398437</v>
      </c>
      <c r="AG137" s="92">
        <v>39.962345123291016</v>
      </c>
      <c r="AH137" s="92">
        <v>40.118938446044922</v>
      </c>
      <c r="AI137" s="92">
        <v>39.433780670166016</v>
      </c>
      <c r="AJ137" s="92">
        <v>38.179286956787109</v>
      </c>
      <c r="AK137" s="92">
        <v>38.858470916748047</v>
      </c>
      <c r="AL137" s="93">
        <v>39.404346466064453</v>
      </c>
    </row>
    <row r="138" spans="1:38" x14ac:dyDescent="0.25">
      <c r="A138" s="19">
        <v>4</v>
      </c>
      <c r="B138" s="16" t="s">
        <v>111</v>
      </c>
      <c r="C138" s="85">
        <v>-36</v>
      </c>
      <c r="D138" s="92">
        <v>6</v>
      </c>
      <c r="E138" s="92">
        <v>75</v>
      </c>
      <c r="F138" s="92">
        <v>200</v>
      </c>
      <c r="G138" s="92">
        <v>255</v>
      </c>
      <c r="H138" s="92">
        <v>203</v>
      </c>
      <c r="I138" s="92">
        <v>238</v>
      </c>
      <c r="J138" s="92">
        <v>49</v>
      </c>
      <c r="K138" s="92">
        <v>172</v>
      </c>
      <c r="L138" s="92">
        <v>70</v>
      </c>
      <c r="M138" s="92">
        <v>139</v>
      </c>
      <c r="N138" s="92">
        <v>119.82109832763672</v>
      </c>
      <c r="O138" s="92">
        <v>94.525604248046875</v>
      </c>
      <c r="P138" s="92">
        <v>99.864540100097656</v>
      </c>
      <c r="Q138" s="92">
        <v>100.53112030029297</v>
      </c>
      <c r="R138" s="92">
        <v>100.85600280761719</v>
      </c>
      <c r="S138" s="92">
        <v>100.40203094482422</v>
      </c>
      <c r="T138" s="92">
        <v>101.32917785644531</v>
      </c>
      <c r="U138" s="92">
        <v>101.51309967041016</v>
      </c>
      <c r="V138" s="92">
        <v>100.89675903320312</v>
      </c>
      <c r="W138" s="92">
        <v>100.44955444335937</v>
      </c>
      <c r="X138" s="92">
        <v>100.15446472167969</v>
      </c>
      <c r="Y138" s="92">
        <v>101.05873107910156</v>
      </c>
      <c r="Z138" s="92">
        <v>100.67565155029297</v>
      </c>
      <c r="AA138" s="92">
        <v>99.9747314453125</v>
      </c>
      <c r="AB138" s="92">
        <v>99.320259094238281</v>
      </c>
      <c r="AC138" s="92">
        <v>99.694999694824219</v>
      </c>
      <c r="AD138" s="92">
        <v>98.991798400878906</v>
      </c>
      <c r="AE138" s="92">
        <v>98.349594116210937</v>
      </c>
      <c r="AF138" s="92">
        <v>98.13092041015625</v>
      </c>
      <c r="AG138" s="92">
        <v>97.832115173339844</v>
      </c>
      <c r="AH138" s="92">
        <v>98.09136962890625</v>
      </c>
      <c r="AI138" s="92">
        <v>96.868003845214844</v>
      </c>
      <c r="AJ138" s="92">
        <v>95.73150634765625</v>
      </c>
      <c r="AK138" s="92">
        <v>95.555984497070312</v>
      </c>
      <c r="AL138" s="93">
        <v>95.617233276367188</v>
      </c>
    </row>
    <row r="139" spans="1:38" x14ac:dyDescent="0.25">
      <c r="A139" s="19">
        <v>5</v>
      </c>
      <c r="B139" s="16" t="s">
        <v>112</v>
      </c>
      <c r="C139" s="85">
        <v>-91</v>
      </c>
      <c r="D139" s="92">
        <v>76</v>
      </c>
      <c r="E139" s="92">
        <v>279</v>
      </c>
      <c r="F139" s="92">
        <v>223</v>
      </c>
      <c r="G139" s="92">
        <v>246</v>
      </c>
      <c r="H139" s="92">
        <v>121</v>
      </c>
      <c r="I139" s="92">
        <v>-9</v>
      </c>
      <c r="J139" s="92">
        <v>52</v>
      </c>
      <c r="K139" s="92">
        <v>139</v>
      </c>
      <c r="L139" s="92">
        <v>147</v>
      </c>
      <c r="M139" s="92">
        <v>-6</v>
      </c>
      <c r="N139" s="92">
        <v>47.759273529052734</v>
      </c>
      <c r="O139" s="92">
        <v>18.600522994995117</v>
      </c>
      <c r="P139" s="92">
        <v>24.371902465820313</v>
      </c>
      <c r="Q139" s="92">
        <v>24.607828140258789</v>
      </c>
      <c r="R139" s="92">
        <v>23.376838684082031</v>
      </c>
      <c r="S139" s="92">
        <v>22.442852020263672</v>
      </c>
      <c r="T139" s="92">
        <v>24.459783554077148</v>
      </c>
      <c r="U139" s="92">
        <v>23.856609344482422</v>
      </c>
      <c r="V139" s="92">
        <v>23.239103317260742</v>
      </c>
      <c r="W139" s="92">
        <v>23.495058059692383</v>
      </c>
      <c r="X139" s="92">
        <v>23.041719436645508</v>
      </c>
      <c r="Y139" s="92">
        <v>23.582479476928711</v>
      </c>
      <c r="Z139" s="92">
        <v>23.458660125732422</v>
      </c>
      <c r="AA139" s="92">
        <v>23.195783615112305</v>
      </c>
      <c r="AB139" s="92">
        <v>22.314075469970703</v>
      </c>
      <c r="AC139" s="92">
        <v>21.318710327148438</v>
      </c>
      <c r="AD139" s="92">
        <v>21.337080001831055</v>
      </c>
      <c r="AE139" s="92">
        <v>21.175802230834961</v>
      </c>
      <c r="AF139" s="92">
        <v>21.539241790771484</v>
      </c>
      <c r="AG139" s="92">
        <v>21.746593475341797</v>
      </c>
      <c r="AH139" s="92">
        <v>20.630681991577148</v>
      </c>
      <c r="AI139" s="92">
        <v>19.401271820068359</v>
      </c>
      <c r="AJ139" s="92">
        <v>18.571865081787109</v>
      </c>
      <c r="AK139" s="92">
        <v>19.138616561889648</v>
      </c>
      <c r="AL139" s="93">
        <v>19.474374771118164</v>
      </c>
    </row>
    <row r="140" spans="1:38" x14ac:dyDescent="0.25">
      <c r="A140" s="19">
        <v>6</v>
      </c>
      <c r="B140" s="16" t="s">
        <v>113</v>
      </c>
      <c r="C140" s="85">
        <v>78</v>
      </c>
      <c r="D140" s="92">
        <v>24</v>
      </c>
      <c r="E140" s="92">
        <v>110</v>
      </c>
      <c r="F140" s="92">
        <v>7</v>
      </c>
      <c r="G140" s="92">
        <v>93</v>
      </c>
      <c r="H140" s="92">
        <v>-105</v>
      </c>
      <c r="I140" s="92">
        <v>2</v>
      </c>
      <c r="J140" s="92">
        <v>-41</v>
      </c>
      <c r="K140" s="92">
        <v>-18</v>
      </c>
      <c r="L140" s="92">
        <v>130</v>
      </c>
      <c r="M140" s="92">
        <v>57</v>
      </c>
      <c r="N140" s="92">
        <v>7.9609098434448242</v>
      </c>
      <c r="O140" s="92">
        <v>-13.207463264465332</v>
      </c>
      <c r="P140" s="92">
        <v>-8.7719125747680664</v>
      </c>
      <c r="Q140" s="92">
        <v>-6.9070301055908203</v>
      </c>
      <c r="R140" s="92">
        <v>-7.114105224609375</v>
      </c>
      <c r="S140" s="92">
        <v>-7.6597456932067871</v>
      </c>
      <c r="T140" s="92">
        <v>-8.493290901184082</v>
      </c>
      <c r="U140" s="92">
        <v>-9.4657564163208008</v>
      </c>
      <c r="V140" s="92">
        <v>-8.7394781112670898</v>
      </c>
      <c r="W140" s="92">
        <v>-9.2254142761230469</v>
      </c>
      <c r="X140" s="92">
        <v>-9.0036678314208984</v>
      </c>
      <c r="Y140" s="92">
        <v>-9.0101537704467773</v>
      </c>
      <c r="Z140" s="92">
        <v>-8.4676933288574219</v>
      </c>
      <c r="AA140" s="92">
        <v>-8.4487714767456055</v>
      </c>
      <c r="AB140" s="92">
        <v>-8.9663581848144531</v>
      </c>
      <c r="AC140" s="92">
        <v>-10.141763687133789</v>
      </c>
      <c r="AD140" s="92">
        <v>-10.694506645202637</v>
      </c>
      <c r="AE140" s="92">
        <v>-10.65361499786377</v>
      </c>
      <c r="AF140" s="92">
        <v>-11.867305755615234</v>
      </c>
      <c r="AG140" s="92">
        <v>-11.813051223754883</v>
      </c>
      <c r="AH140" s="92">
        <v>-11.509117126464844</v>
      </c>
      <c r="AI140" s="92">
        <v>-12.848775863647461</v>
      </c>
      <c r="AJ140" s="92">
        <v>-13.033438682556152</v>
      </c>
      <c r="AK140" s="92">
        <v>-12.319334030151367</v>
      </c>
      <c r="AL140" s="93">
        <v>-12.612932205200195</v>
      </c>
    </row>
    <row r="141" spans="1:38" x14ac:dyDescent="0.25">
      <c r="A141" s="19">
        <v>7</v>
      </c>
      <c r="B141" s="16" t="s">
        <v>114</v>
      </c>
      <c r="C141" s="85">
        <v>352</v>
      </c>
      <c r="D141" s="92">
        <v>316</v>
      </c>
      <c r="E141" s="92">
        <v>395</v>
      </c>
      <c r="F141" s="92">
        <v>378</v>
      </c>
      <c r="G141" s="92">
        <v>326</v>
      </c>
      <c r="H141" s="92">
        <v>321</v>
      </c>
      <c r="I141" s="92">
        <v>172</v>
      </c>
      <c r="J141" s="92">
        <v>-37</v>
      </c>
      <c r="K141" s="92">
        <v>77</v>
      </c>
      <c r="L141" s="92">
        <v>86</v>
      </c>
      <c r="M141" s="92">
        <v>20</v>
      </c>
      <c r="N141" s="92">
        <v>44.429119110107422</v>
      </c>
      <c r="O141" s="92">
        <v>17.521238327026367</v>
      </c>
      <c r="P141" s="92">
        <v>22.380270004272461</v>
      </c>
      <c r="Q141" s="92">
        <v>22.45353889465332</v>
      </c>
      <c r="R141" s="92">
        <v>23.723947525024414</v>
      </c>
      <c r="S141" s="92">
        <v>21.477165222167969</v>
      </c>
      <c r="T141" s="92">
        <v>21.18353271484375</v>
      </c>
      <c r="U141" s="92">
        <v>23.117948532104492</v>
      </c>
      <c r="V141" s="92">
        <v>22.528373718261719</v>
      </c>
      <c r="W141" s="92">
        <v>21.810955047607422</v>
      </c>
      <c r="X141" s="92">
        <v>22.603483200073242</v>
      </c>
      <c r="Y141" s="92">
        <v>22.113386154174805</v>
      </c>
      <c r="Z141" s="92">
        <v>21.290267944335938</v>
      </c>
      <c r="AA141" s="92">
        <v>21.687786102294922</v>
      </c>
      <c r="AB141" s="92">
        <v>21.115362167358398</v>
      </c>
      <c r="AC141" s="92">
        <v>19.012241363525391</v>
      </c>
      <c r="AD141" s="92">
        <v>18.851749420166016</v>
      </c>
      <c r="AE141" s="92">
        <v>18.562952041625977</v>
      </c>
      <c r="AF141" s="92">
        <v>18.350568771362305</v>
      </c>
      <c r="AG141" s="92">
        <v>17.281150817871094</v>
      </c>
      <c r="AH141" s="92">
        <v>17.150623321533203</v>
      </c>
      <c r="AI141" s="92">
        <v>16.350847244262695</v>
      </c>
      <c r="AJ141" s="92">
        <v>14.883487701416016</v>
      </c>
      <c r="AK141" s="92">
        <v>14.785068511962891</v>
      </c>
      <c r="AL141" s="93">
        <v>14.921806335449219</v>
      </c>
    </row>
    <row r="142" spans="1:38" x14ac:dyDescent="0.25">
      <c r="A142" s="20">
        <v>8</v>
      </c>
      <c r="B142" s="17" t="s">
        <v>115</v>
      </c>
      <c r="C142" s="86">
        <v>92</v>
      </c>
      <c r="D142" s="94">
        <v>-66</v>
      </c>
      <c r="E142" s="94">
        <v>385</v>
      </c>
      <c r="F142" s="94">
        <v>194</v>
      </c>
      <c r="G142" s="94">
        <v>227</v>
      </c>
      <c r="H142" s="94">
        <v>245</v>
      </c>
      <c r="I142" s="94">
        <v>260</v>
      </c>
      <c r="J142" s="94">
        <v>103</v>
      </c>
      <c r="K142" s="94">
        <v>165</v>
      </c>
      <c r="L142" s="94">
        <v>60</v>
      </c>
      <c r="M142" s="94">
        <v>6</v>
      </c>
      <c r="N142" s="94">
        <v>105.07275390625</v>
      </c>
      <c r="O142" s="94">
        <v>75.523048400878906</v>
      </c>
      <c r="P142" s="94">
        <v>83.336112976074219</v>
      </c>
      <c r="Q142" s="94">
        <v>83.319976806640625</v>
      </c>
      <c r="R142" s="94">
        <v>82.085762023925781</v>
      </c>
      <c r="S142" s="94">
        <v>81.408187866210938</v>
      </c>
      <c r="T142" s="94">
        <v>81.215538024902344</v>
      </c>
      <c r="U142" s="94">
        <v>80.678260803222656</v>
      </c>
      <c r="V142" s="94">
        <v>81.776466369628906</v>
      </c>
      <c r="W142" s="94">
        <v>80.621200561523438</v>
      </c>
      <c r="X142" s="94">
        <v>80.111137390136719</v>
      </c>
      <c r="Y142" s="94">
        <v>80.832527160644531</v>
      </c>
      <c r="Z142" s="94">
        <v>81.460197448730469</v>
      </c>
      <c r="AA142" s="94">
        <v>81.01751708984375</v>
      </c>
      <c r="AB142" s="94">
        <v>80.45440673828125</v>
      </c>
      <c r="AC142" s="94">
        <v>78.996719360351563</v>
      </c>
      <c r="AD142" s="94">
        <v>78.351547241210937</v>
      </c>
      <c r="AE142" s="94">
        <v>78.245399475097656</v>
      </c>
      <c r="AF142" s="94">
        <v>78.061073303222656</v>
      </c>
      <c r="AG142" s="94">
        <v>77.794181823730469</v>
      </c>
      <c r="AH142" s="94">
        <v>77.727622985839844</v>
      </c>
      <c r="AI142" s="94">
        <v>76.967605590820313</v>
      </c>
      <c r="AJ142" s="94">
        <v>75.567634582519531</v>
      </c>
      <c r="AK142" s="94">
        <v>76.052574157714844</v>
      </c>
      <c r="AL142" s="95">
        <v>76.047805786132812</v>
      </c>
    </row>
    <row r="143" spans="1:38"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spans="1:38" x14ac:dyDescent="0.25">
      <c r="A144" s="82"/>
      <c r="B144" s="10" t="s">
        <v>85</v>
      </c>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spans="1:38" x14ac:dyDescent="0.25">
      <c r="A145" s="22" t="s">
        <v>84</v>
      </c>
      <c r="B145" s="15" t="s">
        <v>83</v>
      </c>
      <c r="C145" s="102" t="s">
        <v>394</v>
      </c>
      <c r="D145" s="87" t="s">
        <v>393</v>
      </c>
      <c r="E145" s="87" t="s">
        <v>392</v>
      </c>
      <c r="F145" s="87" t="s">
        <v>391</v>
      </c>
      <c r="G145" s="87" t="s">
        <v>390</v>
      </c>
      <c r="H145" s="87" t="s">
        <v>389</v>
      </c>
      <c r="I145" s="87" t="s">
        <v>388</v>
      </c>
      <c r="J145" s="87" t="s">
        <v>387</v>
      </c>
      <c r="K145" s="87" t="s">
        <v>386</v>
      </c>
      <c r="L145" s="87" t="s">
        <v>385</v>
      </c>
      <c r="M145" s="87" t="s">
        <v>384</v>
      </c>
      <c r="N145" s="46" t="s">
        <v>45</v>
      </c>
      <c r="O145" s="46" t="s">
        <v>46</v>
      </c>
      <c r="P145" s="46" t="s">
        <v>47</v>
      </c>
      <c r="Q145" s="46" t="s">
        <v>48</v>
      </c>
      <c r="R145" s="46" t="s">
        <v>49</v>
      </c>
      <c r="S145" s="46" t="s">
        <v>50</v>
      </c>
      <c r="T145" s="46" t="s">
        <v>51</v>
      </c>
      <c r="U145" s="46" t="s">
        <v>52</v>
      </c>
      <c r="V145" s="46" t="s">
        <v>53</v>
      </c>
      <c r="W145" s="46" t="s">
        <v>54</v>
      </c>
      <c r="X145" s="46" t="s">
        <v>55</v>
      </c>
      <c r="Y145" s="46" t="s">
        <v>56</v>
      </c>
      <c r="Z145" s="46" t="s">
        <v>57</v>
      </c>
      <c r="AA145" s="46" t="s">
        <v>58</v>
      </c>
      <c r="AB145" s="46" t="s">
        <v>59</v>
      </c>
      <c r="AC145" s="46" t="s">
        <v>60</v>
      </c>
      <c r="AD145" s="46" t="s">
        <v>61</v>
      </c>
      <c r="AE145" s="46" t="s">
        <v>62</v>
      </c>
      <c r="AF145" s="46" t="s">
        <v>63</v>
      </c>
      <c r="AG145" s="46" t="s">
        <v>64</v>
      </c>
      <c r="AH145" s="46" t="s">
        <v>65</v>
      </c>
      <c r="AI145" s="46" t="s">
        <v>66</v>
      </c>
      <c r="AJ145" s="46" t="s">
        <v>67</v>
      </c>
      <c r="AK145" s="46" t="s">
        <v>68</v>
      </c>
      <c r="AL145" s="47" t="s">
        <v>69</v>
      </c>
    </row>
    <row r="146" spans="1:38" x14ac:dyDescent="0.25">
      <c r="A146" s="29">
        <v>1</v>
      </c>
      <c r="B146" s="101" t="str">
        <f>VLOOKUP($A$146,$A$135:$AL$142,2)</f>
        <v>Arbroath East and Lunan</v>
      </c>
      <c r="C146" s="96">
        <f>VLOOKUP($A$146,$A$135:$AL$142,3)</f>
        <v>122</v>
      </c>
      <c r="D146" s="97">
        <f>VLOOKUP($A$146,$A$135:$AL$142,4)</f>
        <v>-142</v>
      </c>
      <c r="E146" s="97">
        <f>VLOOKUP($A$146,$A$135:$AL$142,5)</f>
        <v>244</v>
      </c>
      <c r="F146" s="97">
        <f>VLOOKUP($A$146,$A$135:$AL$142,6)</f>
        <v>61</v>
      </c>
      <c r="G146" s="97">
        <f>VLOOKUP($A$146,$A$135:$AL$142,7)</f>
        <v>94</v>
      </c>
      <c r="H146" s="97">
        <f>VLOOKUP($A$146,$A$135:$AL$142,8)</f>
        <v>233</v>
      </c>
      <c r="I146" s="97">
        <f>VLOOKUP($A$146,$A$135:$AL$142,9)</f>
        <v>188</v>
      </c>
      <c r="J146" s="97">
        <f>VLOOKUP($A$146,$A$135:$AL$142,10)</f>
        <v>173</v>
      </c>
      <c r="K146" s="97">
        <f>VLOOKUP($A$146,$A$135:$AL$142,11)</f>
        <v>-37</v>
      </c>
      <c r="L146" s="97">
        <f>VLOOKUP($A$146,$A$135:$AL$142,12)</f>
        <v>65</v>
      </c>
      <c r="M146" s="97">
        <f>VLOOKUP($A$146,$A$135:$AL$142,13)</f>
        <v>110</v>
      </c>
      <c r="N146" s="97">
        <f>VLOOKUP($A$146,$A$135:$AL$142,14)</f>
        <v>80.370132446289063</v>
      </c>
      <c r="O146" s="97">
        <f>VLOOKUP($A$146,$A$135:$AL$142,15)</f>
        <v>44.879306793212891</v>
      </c>
      <c r="P146" s="97">
        <f>VLOOKUP($A$146,$A$135:$AL$142,16)</f>
        <v>54.889957427978516</v>
      </c>
      <c r="Q146" s="97">
        <f>VLOOKUP($A$146,$A$135:$AL$142,17)</f>
        <v>55.594608306884766</v>
      </c>
      <c r="R146" s="97">
        <f>VLOOKUP($A$146,$A$135:$AL$142,18)</f>
        <v>55.881843566894531</v>
      </c>
      <c r="S146" s="97">
        <f>VLOOKUP($A$146,$A$135:$AL$142,19)</f>
        <v>53.595329284667969</v>
      </c>
      <c r="T146" s="97">
        <f>VLOOKUP($A$146,$A$135:$AL$142,20)</f>
        <v>54.974113464355469</v>
      </c>
      <c r="U146" s="97">
        <f>VLOOKUP($A$146,$A$135:$AL$142,21)</f>
        <v>54.993293762207031</v>
      </c>
      <c r="V146" s="97">
        <f>VLOOKUP($A$146,$A$135:$AL$142,22)</f>
        <v>55.077175140380859</v>
      </c>
      <c r="W146" s="97">
        <f>VLOOKUP($A$146,$A$135:$AL$142,23)</f>
        <v>54.444618225097656</v>
      </c>
      <c r="X146" s="97">
        <f>VLOOKUP($A$146,$A$135:$AL$142,24)</f>
        <v>55.185348510742187</v>
      </c>
      <c r="Y146" s="97">
        <f>VLOOKUP($A$146,$A$135:$AL$142,25)</f>
        <v>54.606582641601563</v>
      </c>
      <c r="Z146" s="97">
        <f>VLOOKUP($A$146,$A$135:$AL$142,26)</f>
        <v>53.029872894287109</v>
      </c>
      <c r="AA146" s="97">
        <f>VLOOKUP($A$146,$A$135:$AL$142,27)</f>
        <v>53.803268432617187</v>
      </c>
      <c r="AB146" s="97">
        <f>VLOOKUP($A$146,$A$135:$AL$142,28)</f>
        <v>52.169910430908203</v>
      </c>
      <c r="AC146" s="97">
        <f>VLOOKUP($A$146,$A$135:$AL$142,29)</f>
        <v>51.083839416503906</v>
      </c>
      <c r="AD146" s="97">
        <f>VLOOKUP($A$146,$A$135:$AL$142,30)</f>
        <v>50.323223114013672</v>
      </c>
      <c r="AE146" s="97">
        <f>VLOOKUP($A$146,$A$135:$AL$142,31)</f>
        <v>50.177345275878906</v>
      </c>
      <c r="AF146" s="97">
        <f>VLOOKUP($A$146,$A$135:$AL$142,32)</f>
        <v>51.276573181152344</v>
      </c>
      <c r="AG146" s="97">
        <f>VLOOKUP($A$146,$A$135:$AL$142,33)</f>
        <v>50.38958740234375</v>
      </c>
      <c r="AH146" s="97">
        <f>VLOOKUP($A$146,$A$135:$AL$142,34)</f>
        <v>50.376708984375</v>
      </c>
      <c r="AI146" s="97">
        <f>VLOOKUP($A$146,$A$135:$AL$142,35)</f>
        <v>48.011703491210937</v>
      </c>
      <c r="AJ146" s="97">
        <f>VLOOKUP($A$146,$A$135:$AL$142,36)</f>
        <v>48.011219024658203</v>
      </c>
      <c r="AK146" s="97">
        <f>VLOOKUP($A$146,$A$135:$AL$142,37)</f>
        <v>48.225093841552734</v>
      </c>
      <c r="AL146" s="98">
        <f>VLOOKUP($A$146,$A$135:$AL$142,38)</f>
        <v>48.250770568847656</v>
      </c>
    </row>
    <row r="147" spans="1:38" x14ac:dyDescent="0.25">
      <c r="A147" s="25"/>
      <c r="B147" s="2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38" x14ac:dyDescent="0.25">
      <c r="A148" s="161" t="s">
        <v>87</v>
      </c>
      <c r="B148" s="161"/>
      <c r="C148" s="161"/>
      <c r="D148" s="161"/>
    </row>
    <row r="170" spans="1:16358" s="25" customFormat="1" ht="15.75" x14ac:dyDescent="0.25">
      <c r="A170" s="156"/>
      <c r="B170" s="156"/>
      <c r="C170" s="156"/>
      <c r="D170" s="156"/>
      <c r="E170" s="156"/>
      <c r="F170" s="156"/>
      <c r="G170" s="31"/>
      <c r="H170" s="31"/>
      <c r="I170" s="31"/>
      <c r="J170" s="31"/>
      <c r="K170" s="157" t="s">
        <v>86</v>
      </c>
      <c r="L170" s="157"/>
      <c r="M170" s="31"/>
      <c r="N170" s="31"/>
      <c r="O170" s="31"/>
      <c r="P170" s="156"/>
      <c r="Q170" s="156"/>
      <c r="R170" s="156"/>
      <c r="S170" s="156"/>
      <c r="T170" s="156"/>
      <c r="U170" s="156"/>
      <c r="V170" s="156"/>
      <c r="W170" s="11"/>
      <c r="X170" s="11"/>
      <c r="Y170" s="11"/>
      <c r="Z170" s="11"/>
      <c r="AA170" s="11"/>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row>
    <row r="172" spans="1:16358" x14ac:dyDescent="0.25">
      <c r="A172" s="165" t="s">
        <v>435</v>
      </c>
      <c r="B172" s="165"/>
    </row>
    <row r="173" spans="1:16358" s="114" customFormat="1" ht="11.25" x14ac:dyDescent="0.2">
      <c r="A173" s="164" t="s">
        <v>441</v>
      </c>
      <c r="B173" s="164"/>
      <c r="C173" s="164"/>
      <c r="D173" s="164"/>
      <c r="E173" s="164"/>
      <c r="F173" s="164"/>
      <c r="G173" s="164"/>
      <c r="H173" s="164"/>
    </row>
    <row r="174" spans="1:16358" s="114" customFormat="1" ht="24.75" customHeight="1" x14ac:dyDescent="0.25">
      <c r="A174" s="158" t="s">
        <v>442</v>
      </c>
      <c r="B174" s="159"/>
      <c r="C174" s="159"/>
      <c r="D174" s="159"/>
      <c r="E174" s="159"/>
      <c r="F174" s="159"/>
      <c r="G174" s="159"/>
      <c r="H174" s="159"/>
      <c r="I174" s="159"/>
      <c r="J174" s="159"/>
    </row>
    <row r="175" spans="1:16358" s="114" customFormat="1" x14ac:dyDescent="0.25">
      <c r="A175" s="118"/>
      <c r="B175" s="119"/>
      <c r="C175" s="119"/>
      <c r="D175" s="119"/>
      <c r="E175" s="119"/>
      <c r="F175" s="119"/>
      <c r="G175" s="119"/>
      <c r="H175" s="119"/>
      <c r="I175" s="119"/>
      <c r="J175" s="119"/>
    </row>
    <row r="176" spans="1:16358" s="114" customFormat="1" ht="11.25" x14ac:dyDescent="0.2">
      <c r="A176" s="153" t="s">
        <v>5</v>
      </c>
      <c r="B176" s="153"/>
    </row>
  </sheetData>
  <mergeCells count="41">
    <mergeCell ref="A5:B5"/>
    <mergeCell ref="A172:B172"/>
    <mergeCell ref="A173:H173"/>
    <mergeCell ref="A176:B176"/>
    <mergeCell ref="A6:B6"/>
    <mergeCell ref="C6:G6"/>
    <mergeCell ref="A7:B7"/>
    <mergeCell ref="C7:G7"/>
    <mergeCell ref="A90:B90"/>
    <mergeCell ref="A106:D106"/>
    <mergeCell ref="A50:B50"/>
    <mergeCell ref="A66:D66"/>
    <mergeCell ref="A87:F87"/>
    <mergeCell ref="A148:D148"/>
    <mergeCell ref="A174:J174"/>
    <mergeCell ref="A10:B10"/>
    <mergeCell ref="A170:F170"/>
    <mergeCell ref="P87:V87"/>
    <mergeCell ref="A88:F88"/>
    <mergeCell ref="K88:L88"/>
    <mergeCell ref="P88:V88"/>
    <mergeCell ref="K170:L170"/>
    <mergeCell ref="P170:V170"/>
    <mergeCell ref="P129:V129"/>
    <mergeCell ref="A130:F130"/>
    <mergeCell ref="K130:L130"/>
    <mergeCell ref="P130:V130"/>
    <mergeCell ref="A132:C132"/>
    <mergeCell ref="A129:F129"/>
    <mergeCell ref="A26:D26"/>
    <mergeCell ref="A47:F47"/>
    <mergeCell ref="P47:V47"/>
    <mergeCell ref="A48:F48"/>
    <mergeCell ref="K48:L48"/>
    <mergeCell ref="P48:V48"/>
    <mergeCell ref="A1:F1"/>
    <mergeCell ref="P1:V1"/>
    <mergeCell ref="A3:F3"/>
    <mergeCell ref="K3:L3"/>
    <mergeCell ref="P3:V3"/>
    <mergeCell ref="A2:B2"/>
  </mergeCells>
  <hyperlinks>
    <hyperlink ref="K3" display="Back to contents page "/>
    <hyperlink ref="K3:L3" location="Contents!A1" display="Back to contents page "/>
    <hyperlink ref="K48" display="Back to contents page "/>
    <hyperlink ref="K48:L48" location="Contents!A1" display="Back to contents page "/>
    <hyperlink ref="K88" display="Back to contents page "/>
    <hyperlink ref="K88:L88" location="Contents!A1" display="Back to contents page "/>
    <hyperlink ref="K130" display="Back to contents page "/>
    <hyperlink ref="K130:L130" location="Contents!A1" display="Back to contents page "/>
    <hyperlink ref="K170" display="Back to contents page "/>
    <hyperlink ref="K170:L170" location="Contents!A1" display="Back to contents page "/>
    <hyperlink ref="A6:B6" location="Angus!A27" display="1. Total Fertility Rate (All persons)"/>
    <hyperlink ref="C6:G6" location="Angus!A67" display="2. Standardised Mortality Ratio (All Persons)"/>
    <hyperlink ref="A7:B7" location="Angus!A107" display="3. Life Expectancy (All Persons)"/>
    <hyperlink ref="C7:G7" location="Angus!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List Box 1">
              <controlPr defaultSize="0" autoLine="0" autoPict="0">
                <anchor moveWithCells="1">
                  <from>
                    <xdr:col>1</xdr:col>
                    <xdr:colOff>9525</xdr:colOff>
                    <xdr:row>26</xdr:row>
                    <xdr:rowOff>0</xdr:rowOff>
                  </from>
                  <to>
                    <xdr:col>2</xdr:col>
                    <xdr:colOff>9525</xdr:colOff>
                    <xdr:row>45</xdr:row>
                    <xdr:rowOff>0</xdr:rowOff>
                  </to>
                </anchor>
              </controlPr>
            </control>
          </mc:Choice>
        </mc:AlternateContent>
        <mc:AlternateContent xmlns:mc="http://schemas.openxmlformats.org/markup-compatibility/2006">
          <mc:Choice Requires="x14">
            <control shapeId="39938" r:id="rId5" name="List Box 2">
              <controlPr defaultSize="0" autoLine="0" autoPict="0">
                <anchor moveWithCells="1">
                  <from>
                    <xdr:col>1</xdr:col>
                    <xdr:colOff>38100</xdr:colOff>
                    <xdr:row>66</xdr:row>
                    <xdr:rowOff>19050</xdr:rowOff>
                  </from>
                  <to>
                    <xdr:col>2</xdr:col>
                    <xdr:colOff>9525</xdr:colOff>
                    <xdr:row>85</xdr:row>
                    <xdr:rowOff>0</xdr:rowOff>
                  </to>
                </anchor>
              </controlPr>
            </control>
          </mc:Choice>
        </mc:AlternateContent>
        <mc:AlternateContent xmlns:mc="http://schemas.openxmlformats.org/markup-compatibility/2006">
          <mc:Choice Requires="x14">
            <control shapeId="39939" r:id="rId6" name="List Box 3">
              <controlPr defaultSize="0" autoLine="0" autoPict="0">
                <anchor moveWithCells="1">
                  <from>
                    <xdr:col>1</xdr:col>
                    <xdr:colOff>38100</xdr:colOff>
                    <xdr:row>106</xdr:row>
                    <xdr:rowOff>57150</xdr:rowOff>
                  </from>
                  <to>
                    <xdr:col>2</xdr:col>
                    <xdr:colOff>28575</xdr:colOff>
                    <xdr:row>126</xdr:row>
                    <xdr:rowOff>123825</xdr:rowOff>
                  </to>
                </anchor>
              </controlPr>
            </control>
          </mc:Choice>
        </mc:AlternateContent>
        <mc:AlternateContent xmlns:mc="http://schemas.openxmlformats.org/markup-compatibility/2006">
          <mc:Choice Requires="x14">
            <control shapeId="39940" r:id="rId7" name="List Box 4">
              <controlPr defaultSize="0" autoLine="0" autoPict="0">
                <anchor moveWithCells="1">
                  <from>
                    <xdr:col>1</xdr:col>
                    <xdr:colOff>38100</xdr:colOff>
                    <xdr:row>148</xdr:row>
                    <xdr:rowOff>57150</xdr:rowOff>
                  </from>
                  <to>
                    <xdr:col>2</xdr:col>
                    <xdr:colOff>28575</xdr:colOff>
                    <xdr:row>168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ED17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9</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8">
        <v>1</v>
      </c>
      <c r="B13" s="26" t="s">
        <v>116</v>
      </c>
      <c r="C13" s="56">
        <v>1.7534686326980591</v>
      </c>
      <c r="D13" s="57">
        <v>1.760529637336731</v>
      </c>
      <c r="E13" s="57">
        <v>1.7712221145629883</v>
      </c>
      <c r="F13" s="57">
        <v>1.7844655513763428</v>
      </c>
      <c r="G13" s="57">
        <v>1.7951557636260986</v>
      </c>
      <c r="H13" s="57">
        <v>1.8038316965103149</v>
      </c>
      <c r="I13" s="57">
        <v>1.8098996877670288</v>
      </c>
      <c r="J13" s="58">
        <v>1.8146679401397705</v>
      </c>
      <c r="K13" s="58">
        <v>1.8196676969528198</v>
      </c>
      <c r="L13" s="58">
        <v>1.8245909214019775</v>
      </c>
      <c r="M13" s="58">
        <v>1.830512523651123</v>
      </c>
      <c r="N13" s="58">
        <v>1.8376661539077759</v>
      </c>
      <c r="O13" s="58">
        <v>1.8447259664535522</v>
      </c>
      <c r="P13" s="58">
        <v>1.8518222570419312</v>
      </c>
      <c r="Q13" s="58">
        <v>1.8573290109634399</v>
      </c>
      <c r="R13" s="58">
        <v>1.8615617752075195</v>
      </c>
      <c r="S13" s="58">
        <v>1.8659729957580566</v>
      </c>
      <c r="T13" s="58">
        <v>1.8717834949493408</v>
      </c>
      <c r="U13" s="58">
        <v>1.8761836290359497</v>
      </c>
      <c r="V13" s="58">
        <v>1.8759759664535522</v>
      </c>
      <c r="W13" s="58">
        <v>1.8756661415100098</v>
      </c>
      <c r="X13" s="58">
        <v>1.8755455017089844</v>
      </c>
      <c r="Y13" s="58">
        <v>1.875588059425354</v>
      </c>
      <c r="Z13" s="58">
        <v>1.8757946491241455</v>
      </c>
      <c r="AA13" s="59">
        <v>1.8757226467132568</v>
      </c>
    </row>
    <row r="14" spans="1:27" x14ac:dyDescent="0.25">
      <c r="A14" s="19">
        <v>2</v>
      </c>
      <c r="B14" s="16" t="s">
        <v>117</v>
      </c>
      <c r="C14" s="48">
        <v>1.738953709602356</v>
      </c>
      <c r="D14" s="49">
        <v>1.7459563016891479</v>
      </c>
      <c r="E14" s="49">
        <v>1.7565603256225586</v>
      </c>
      <c r="F14" s="49">
        <v>1.7696940898895264</v>
      </c>
      <c r="G14" s="49">
        <v>1.7802958488464355</v>
      </c>
      <c r="H14" s="49">
        <v>1.7888998985290527</v>
      </c>
      <c r="I14" s="49">
        <v>1.7949175834655762</v>
      </c>
      <c r="J14" s="50">
        <v>1.7996464967727661</v>
      </c>
      <c r="K14" s="50">
        <v>1.8046047687530518</v>
      </c>
      <c r="L14" s="50">
        <v>1.8094872236251831</v>
      </c>
      <c r="M14" s="50">
        <v>1.8153599500656128</v>
      </c>
      <c r="N14" s="50">
        <v>1.8224542140960693</v>
      </c>
      <c r="O14" s="50">
        <v>1.8294557332992554</v>
      </c>
      <c r="P14" s="50">
        <v>1.8364932537078857</v>
      </c>
      <c r="Q14" s="50">
        <v>1.8419543504714966</v>
      </c>
      <c r="R14" s="50">
        <v>1.8461520671844482</v>
      </c>
      <c r="S14" s="50">
        <v>1.8505268096923828</v>
      </c>
      <c r="T14" s="50">
        <v>1.8562891483306885</v>
      </c>
      <c r="U14" s="50">
        <v>1.8606529235839844</v>
      </c>
      <c r="V14" s="50">
        <v>1.8604469299316406</v>
      </c>
      <c r="W14" s="50">
        <v>1.8601397275924683</v>
      </c>
      <c r="X14" s="50">
        <v>1.8600200414657593</v>
      </c>
      <c r="Y14" s="50">
        <v>1.8600622415542603</v>
      </c>
      <c r="Z14" s="50">
        <v>1.860267162322998</v>
      </c>
      <c r="AA14" s="51">
        <v>1.8601957559585571</v>
      </c>
    </row>
    <row r="15" spans="1:27" x14ac:dyDescent="0.25">
      <c r="A15" s="19">
        <v>3</v>
      </c>
      <c r="B15" s="16" t="s">
        <v>118</v>
      </c>
      <c r="C15" s="48">
        <v>1.8496981859207153</v>
      </c>
      <c r="D15" s="49">
        <v>1.8571466207504272</v>
      </c>
      <c r="E15" s="49">
        <v>1.8684259653091431</v>
      </c>
      <c r="F15" s="49">
        <v>1.8823961019515991</v>
      </c>
      <c r="G15" s="49">
        <v>1.8936730623245239</v>
      </c>
      <c r="H15" s="49">
        <v>1.9028251171112061</v>
      </c>
      <c r="I15" s="49">
        <v>1.9092260599136353</v>
      </c>
      <c r="J15" s="50">
        <v>1.9142559766769409</v>
      </c>
      <c r="K15" s="50">
        <v>1.9195301532745361</v>
      </c>
      <c r="L15" s="50">
        <v>1.9247235059738159</v>
      </c>
      <c r="M15" s="50">
        <v>1.9309701919555664</v>
      </c>
      <c r="N15" s="50">
        <v>1.9385162591934204</v>
      </c>
      <c r="O15" s="50">
        <v>1.9459636211395264</v>
      </c>
      <c r="P15" s="50">
        <v>1.9534493684768677</v>
      </c>
      <c r="Q15" s="50">
        <v>1.9592583179473877</v>
      </c>
      <c r="R15" s="50">
        <v>1.9637233018875122</v>
      </c>
      <c r="S15" s="50">
        <v>1.9683767557144165</v>
      </c>
      <c r="T15" s="50">
        <v>1.9745060205459595</v>
      </c>
      <c r="U15" s="50">
        <v>1.9791476726531982</v>
      </c>
      <c r="V15" s="50">
        <v>1.9789285659790039</v>
      </c>
      <c r="W15" s="50">
        <v>1.9786018133163452</v>
      </c>
      <c r="X15" s="50">
        <v>1.978474497795105</v>
      </c>
      <c r="Y15" s="50">
        <v>1.9785194396972656</v>
      </c>
      <c r="Z15" s="50">
        <v>1.9787373542785645</v>
      </c>
      <c r="AA15" s="51">
        <v>1.9786612987518311</v>
      </c>
    </row>
    <row r="16" spans="1:27" x14ac:dyDescent="0.25">
      <c r="A16" s="19">
        <v>4</v>
      </c>
      <c r="B16" s="16" t="s">
        <v>119</v>
      </c>
      <c r="C16" s="52">
        <v>1.3822215795516968</v>
      </c>
      <c r="D16" s="50">
        <v>1.3877875804901123</v>
      </c>
      <c r="E16" s="50">
        <v>1.3962162733078003</v>
      </c>
      <c r="F16" s="50">
        <v>1.4066557884216309</v>
      </c>
      <c r="G16" s="50">
        <v>1.415082573890686</v>
      </c>
      <c r="H16" s="50">
        <v>1.4219216108322144</v>
      </c>
      <c r="I16" s="50">
        <v>1.4267048835754395</v>
      </c>
      <c r="J16" s="50">
        <v>1.4304636716842651</v>
      </c>
      <c r="K16" s="50">
        <v>1.4344048500061035</v>
      </c>
      <c r="L16" s="50">
        <v>1.4382857084274292</v>
      </c>
      <c r="M16" s="50">
        <v>1.4429535865783691</v>
      </c>
      <c r="N16" s="50">
        <v>1.4485925436019897</v>
      </c>
      <c r="O16" s="50">
        <v>1.4541577100753784</v>
      </c>
      <c r="P16" s="50">
        <v>1.4597516059875488</v>
      </c>
      <c r="Q16" s="50">
        <v>1.4640923738479614</v>
      </c>
      <c r="R16" s="50">
        <v>1.4674290418624878</v>
      </c>
      <c r="S16" s="50">
        <v>1.4709063768386841</v>
      </c>
      <c r="T16" s="50">
        <v>1.4754865169525146</v>
      </c>
      <c r="U16" s="50">
        <v>1.4789551496505737</v>
      </c>
      <c r="V16" s="50">
        <v>1.478791356086731</v>
      </c>
      <c r="W16" s="50">
        <v>1.478547215461731</v>
      </c>
      <c r="X16" s="50">
        <v>1.4784520864486694</v>
      </c>
      <c r="Y16" s="50">
        <v>1.4784855842590332</v>
      </c>
      <c r="Z16" s="50">
        <v>1.4786485433578491</v>
      </c>
      <c r="AA16" s="51">
        <v>1.4785916805267334</v>
      </c>
    </row>
    <row r="17" spans="1:27" x14ac:dyDescent="0.25">
      <c r="A17" s="19">
        <v>5</v>
      </c>
      <c r="B17" s="16" t="s">
        <v>120</v>
      </c>
      <c r="C17" s="52">
        <v>1.9425197839736938</v>
      </c>
      <c r="D17" s="50">
        <v>1.9503421783447266</v>
      </c>
      <c r="E17" s="50">
        <v>1.9621874094009399</v>
      </c>
      <c r="F17" s="50">
        <v>1.9768587350845337</v>
      </c>
      <c r="G17" s="50">
        <v>1.9887014627456665</v>
      </c>
      <c r="H17" s="50">
        <v>1.9983128309249878</v>
      </c>
      <c r="I17" s="50">
        <v>2.0050349235534668</v>
      </c>
      <c r="J17" s="50">
        <v>2.010317325592041</v>
      </c>
      <c r="K17" s="50">
        <v>2.0158560276031494</v>
      </c>
      <c r="L17" s="50">
        <v>2.0213100910186768</v>
      </c>
      <c r="M17" s="50">
        <v>2.0278701782226562</v>
      </c>
      <c r="N17" s="50">
        <v>2.0357949733734131</v>
      </c>
      <c r="O17" s="50">
        <v>2.0436160564422607</v>
      </c>
      <c r="P17" s="50">
        <v>2.0514774322509766</v>
      </c>
      <c r="Q17" s="50">
        <v>2.0575778484344482</v>
      </c>
      <c r="R17" s="50">
        <v>2.0622670650482178</v>
      </c>
      <c r="S17" s="50">
        <v>2.0671539306640625</v>
      </c>
      <c r="T17" s="50">
        <v>2.0735907554626465</v>
      </c>
      <c r="U17" s="50">
        <v>2.0784652233123779</v>
      </c>
      <c r="V17" s="50">
        <v>2.078235387802124</v>
      </c>
      <c r="W17" s="50">
        <v>2.0778920650482178</v>
      </c>
      <c r="X17" s="50">
        <v>2.0777583122253418</v>
      </c>
      <c r="Y17" s="50">
        <v>2.0778055191040039</v>
      </c>
      <c r="Z17" s="50">
        <v>2.0780344009399414</v>
      </c>
      <c r="AA17" s="51">
        <v>2.0779545307159424</v>
      </c>
    </row>
    <row r="18" spans="1:27" x14ac:dyDescent="0.25">
      <c r="A18" s="19">
        <v>6</v>
      </c>
      <c r="B18" s="16" t="s">
        <v>121</v>
      </c>
      <c r="C18" s="52">
        <v>1.8602679967880249</v>
      </c>
      <c r="D18" s="50">
        <v>1.8677589893341064</v>
      </c>
      <c r="E18" s="50">
        <v>1.8791028261184692</v>
      </c>
      <c r="F18" s="50">
        <v>1.8931528329849243</v>
      </c>
      <c r="G18" s="50">
        <v>1.904494047164917</v>
      </c>
      <c r="H18" s="50">
        <v>1.9136984348297119</v>
      </c>
      <c r="I18" s="50">
        <v>1.9201359748840332</v>
      </c>
      <c r="J18" s="50">
        <v>1.9251947402954102</v>
      </c>
      <c r="K18" s="50">
        <v>1.9304989576339722</v>
      </c>
      <c r="L18" s="50">
        <v>1.9357221126556396</v>
      </c>
      <c r="M18" s="50">
        <v>1.9420044422149658</v>
      </c>
      <c r="N18" s="50">
        <v>1.9495936632156372</v>
      </c>
      <c r="O18" s="50">
        <v>1.9570835828781128</v>
      </c>
      <c r="P18" s="50">
        <v>1.9646120071411133</v>
      </c>
      <c r="Q18" s="50">
        <v>1.9704540967941284</v>
      </c>
      <c r="R18" s="50">
        <v>1.9749447107315063</v>
      </c>
      <c r="S18" s="50">
        <v>1.9796246290206909</v>
      </c>
      <c r="T18" s="50">
        <v>1.9857890605926514</v>
      </c>
      <c r="U18" s="50">
        <v>1.9904571771621704</v>
      </c>
      <c r="V18" s="50">
        <v>1.990236759185791</v>
      </c>
      <c r="W18" s="50">
        <v>1.9899082183837891</v>
      </c>
      <c r="X18" s="50">
        <v>1.9897801876068115</v>
      </c>
      <c r="Y18" s="50">
        <v>1.9898253679275513</v>
      </c>
      <c r="Z18" s="50">
        <v>1.9900444746017456</v>
      </c>
      <c r="AA18" s="51">
        <v>1.9899680614471436</v>
      </c>
    </row>
    <row r="19" spans="1:27" x14ac:dyDescent="0.25">
      <c r="A19" s="19">
        <v>7</v>
      </c>
      <c r="B19" s="16" t="s">
        <v>122</v>
      </c>
      <c r="C19" s="52">
        <v>1.6028728485107422</v>
      </c>
      <c r="D19" s="50">
        <v>1.6093274354934692</v>
      </c>
      <c r="E19" s="50">
        <v>1.6191016435623169</v>
      </c>
      <c r="F19" s="50">
        <v>1.6312077045440674</v>
      </c>
      <c r="G19" s="50">
        <v>1.6409797668457031</v>
      </c>
      <c r="H19" s="50">
        <v>1.6489105224609375</v>
      </c>
      <c r="I19" s="50">
        <v>1.6544573307037354</v>
      </c>
      <c r="J19" s="50">
        <v>1.6588160991668701</v>
      </c>
      <c r="K19" s="50">
        <v>1.6633864641189575</v>
      </c>
      <c r="L19" s="50">
        <v>1.6678868532180786</v>
      </c>
      <c r="M19" s="50">
        <v>1.6732999086380005</v>
      </c>
      <c r="N19" s="50">
        <v>1.679839015007019</v>
      </c>
      <c r="O19" s="50">
        <v>1.6862926483154297</v>
      </c>
      <c r="P19" s="50">
        <v>1.6927794218063354</v>
      </c>
      <c r="Q19" s="50">
        <v>1.6978132724761963</v>
      </c>
      <c r="R19" s="50">
        <v>1.701682448387146</v>
      </c>
      <c r="S19" s="50">
        <v>1.7057149410247803</v>
      </c>
      <c r="T19" s="50">
        <v>1.7110263109207153</v>
      </c>
      <c r="U19" s="50">
        <v>1.7150485515594482</v>
      </c>
      <c r="V19" s="50">
        <v>1.7148586511611938</v>
      </c>
      <c r="W19" s="50">
        <v>1.7145755290985107</v>
      </c>
      <c r="X19" s="50">
        <v>1.7144651412963867</v>
      </c>
      <c r="Y19" s="50">
        <v>1.7145041227340698</v>
      </c>
      <c r="Z19" s="50">
        <v>1.7146929502487183</v>
      </c>
      <c r="AA19" s="51">
        <v>1.7146271467208862</v>
      </c>
    </row>
    <row r="20" spans="1:27" x14ac:dyDescent="0.25">
      <c r="A20" s="20">
        <v>8</v>
      </c>
      <c r="B20" s="17" t="s">
        <v>123</v>
      </c>
      <c r="C20" s="53">
        <v>1.9996328353881836</v>
      </c>
      <c r="D20" s="54">
        <v>2.0076851844787598</v>
      </c>
      <c r="E20" s="54">
        <v>2.0198788642883301</v>
      </c>
      <c r="F20" s="54">
        <v>2.0349812507629395</v>
      </c>
      <c r="G20" s="54">
        <v>2.0471723079681396</v>
      </c>
      <c r="H20" s="54">
        <v>2.0570662021636963</v>
      </c>
      <c r="I20" s="54">
        <v>2.06398606300354</v>
      </c>
      <c r="J20" s="54">
        <v>2.0694236755371094</v>
      </c>
      <c r="K20" s="54">
        <v>2.0751254558563232</v>
      </c>
      <c r="L20" s="54">
        <v>2.0807397365570068</v>
      </c>
      <c r="M20" s="54">
        <v>2.0874927043914795</v>
      </c>
      <c r="N20" s="54">
        <v>2.0956506729125977</v>
      </c>
      <c r="O20" s="54">
        <v>2.1037015914916992</v>
      </c>
      <c r="P20" s="54">
        <v>2.1117939949035645</v>
      </c>
      <c r="Q20" s="54">
        <v>2.1180739402770996</v>
      </c>
      <c r="R20" s="54">
        <v>2.1229007244110107</v>
      </c>
      <c r="S20" s="54">
        <v>2.1279313564300537</v>
      </c>
      <c r="T20" s="54">
        <v>2.1345574855804443</v>
      </c>
      <c r="U20" s="54">
        <v>2.1395754814147949</v>
      </c>
      <c r="V20" s="54">
        <v>2.139338493347168</v>
      </c>
      <c r="W20" s="54">
        <v>2.1389853954315186</v>
      </c>
      <c r="X20" s="54">
        <v>2.1388475894927979</v>
      </c>
      <c r="Y20" s="54">
        <v>2.1388962268829346</v>
      </c>
      <c r="Z20" s="54">
        <v>2.1391317844390869</v>
      </c>
      <c r="AA20" s="55">
        <v>2.139049768447876</v>
      </c>
    </row>
    <row r="21" spans="1:2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69"/>
      <c r="B22" s="10" t="s">
        <v>85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15" t="s">
        <v>84</v>
      </c>
      <c r="B23" s="22" t="s">
        <v>83</v>
      </c>
      <c r="C23" s="46" t="s">
        <v>45</v>
      </c>
      <c r="D23" s="46" t="s">
        <v>46</v>
      </c>
      <c r="E23" s="46" t="s">
        <v>47</v>
      </c>
      <c r="F23" s="46" t="s">
        <v>48</v>
      </c>
      <c r="G23" s="46" t="s">
        <v>49</v>
      </c>
      <c r="H23" s="46" t="s">
        <v>50</v>
      </c>
      <c r="I23" s="46" t="s">
        <v>51</v>
      </c>
      <c r="J23" s="46" t="s">
        <v>52</v>
      </c>
      <c r="K23" s="46" t="s">
        <v>53</v>
      </c>
      <c r="L23" s="46" t="s">
        <v>54</v>
      </c>
      <c r="M23" s="46" t="s">
        <v>55</v>
      </c>
      <c r="N23" s="46" t="s">
        <v>56</v>
      </c>
      <c r="O23" s="46" t="s">
        <v>57</v>
      </c>
      <c r="P23" s="46" t="s">
        <v>58</v>
      </c>
      <c r="Q23" s="46" t="s">
        <v>59</v>
      </c>
      <c r="R23" s="46" t="s">
        <v>60</v>
      </c>
      <c r="S23" s="46" t="s">
        <v>61</v>
      </c>
      <c r="T23" s="46" t="s">
        <v>62</v>
      </c>
      <c r="U23" s="46" t="s">
        <v>63</v>
      </c>
      <c r="V23" s="46" t="s">
        <v>64</v>
      </c>
      <c r="W23" s="46" t="s">
        <v>65</v>
      </c>
      <c r="X23" s="46" t="s">
        <v>66</v>
      </c>
      <c r="Y23" s="46" t="s">
        <v>67</v>
      </c>
      <c r="Z23" s="46" t="s">
        <v>68</v>
      </c>
      <c r="AA23" s="47" t="s">
        <v>69</v>
      </c>
    </row>
    <row r="24" spans="1:27" x14ac:dyDescent="0.25">
      <c r="A24" s="23">
        <v>1</v>
      </c>
      <c r="B24" s="21" t="str">
        <f>VLOOKUP($A24,$A$13:$AA$20,2)</f>
        <v>Bute</v>
      </c>
      <c r="C24" s="64">
        <f>VLOOKUP($A24,$A$13:$AA$20,3)</f>
        <v>1.7534686326980591</v>
      </c>
      <c r="D24" s="64">
        <f>VLOOKUP($A24,$A$13:$AA$20,4)</f>
        <v>1.760529637336731</v>
      </c>
      <c r="E24" s="64">
        <f>VLOOKUP($A24,$A$13:$AA$20,5)</f>
        <v>1.7712221145629883</v>
      </c>
      <c r="F24" s="64">
        <f>VLOOKUP($A24,$A$13:$AA$20,6)</f>
        <v>1.7844655513763428</v>
      </c>
      <c r="G24" s="64">
        <f>VLOOKUP($A24,$A$13:$AA$20,7)</f>
        <v>1.7951557636260986</v>
      </c>
      <c r="H24" s="64">
        <f>VLOOKUP($A24,$A$13:$AA$20,8)</f>
        <v>1.8038316965103149</v>
      </c>
      <c r="I24" s="64">
        <f>VLOOKUP($A24,$A$13:$AA$20,9)</f>
        <v>1.8098996877670288</v>
      </c>
      <c r="J24" s="64">
        <f>VLOOKUP($A24,$A$13:$AA$20,10)</f>
        <v>1.8146679401397705</v>
      </c>
      <c r="K24" s="64">
        <f>VLOOKUP($A24,$A$13:$AA$20,11)</f>
        <v>1.8196676969528198</v>
      </c>
      <c r="L24" s="64">
        <f>VLOOKUP($A24,$A$13:$AA$20,12)</f>
        <v>1.8245909214019775</v>
      </c>
      <c r="M24" s="64">
        <f>VLOOKUP($A24,$A$13:$AA$20,13)</f>
        <v>1.830512523651123</v>
      </c>
      <c r="N24" s="64">
        <f>VLOOKUP($A24,$A$13:$AA$20,14)</f>
        <v>1.8376661539077759</v>
      </c>
      <c r="O24" s="64">
        <f>VLOOKUP($A24,$A$13:$AA$20,15)</f>
        <v>1.8447259664535522</v>
      </c>
      <c r="P24" s="64">
        <f>VLOOKUP($A24,$A$13:$AA$20,16)</f>
        <v>1.8518222570419312</v>
      </c>
      <c r="Q24" s="64">
        <f>VLOOKUP($A24,$A$13:$AA$20,17)</f>
        <v>1.8573290109634399</v>
      </c>
      <c r="R24" s="64">
        <f>VLOOKUP($A24,$A$13:$AA$20,18)</f>
        <v>1.8615617752075195</v>
      </c>
      <c r="S24" s="64">
        <f>VLOOKUP($A24,$A$13:$AA$20,19)</f>
        <v>1.8659729957580566</v>
      </c>
      <c r="T24" s="64">
        <f>VLOOKUP($A24,$A$13:$AA$20,20)</f>
        <v>1.8717834949493408</v>
      </c>
      <c r="U24" s="64">
        <f>VLOOKUP($A24,$A$13:$AA$20,21)</f>
        <v>1.8761836290359497</v>
      </c>
      <c r="V24" s="64">
        <f>VLOOKUP($A24,$A$13:$AA$20,22)</f>
        <v>1.8759759664535522</v>
      </c>
      <c r="W24" s="64">
        <f>VLOOKUP($A24,$A$13:$AA$20,23)</f>
        <v>1.8756661415100098</v>
      </c>
      <c r="X24" s="64">
        <f>VLOOKUP($A24,$A$13:$AA$20,24)</f>
        <v>1.8755455017089844</v>
      </c>
      <c r="Y24" s="64">
        <f>VLOOKUP($A24,$A$13:$AA$20,25)</f>
        <v>1.875588059425354</v>
      </c>
      <c r="Z24" s="64">
        <f>VLOOKUP($A24,$A$13:$AA$20,26)</f>
        <v>1.8757946491241455</v>
      </c>
      <c r="AA24" s="65">
        <f>VLOOKUP($A24,$A$13:$AA$20,27)</f>
        <v>1.8757226467132568</v>
      </c>
    </row>
    <row r="25" spans="1:27" x14ac:dyDescent="0.25">
      <c r="A25" s="66"/>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x14ac:dyDescent="0.25">
      <c r="A26" s="161" t="s">
        <v>87</v>
      </c>
      <c r="B26" s="161"/>
      <c r="C26" s="161"/>
      <c r="D26" s="161"/>
    </row>
    <row r="46" spans="1:27"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x14ac:dyDescent="0.25">
      <c r="A47" s="154" t="s">
        <v>379</v>
      </c>
      <c r="B47" s="154"/>
      <c r="C47" s="154"/>
      <c r="D47" s="154"/>
      <c r="E47" s="154"/>
      <c r="F47" s="154"/>
      <c r="G47" s="2"/>
      <c r="H47" s="2"/>
      <c r="I47" s="2"/>
      <c r="J47" s="2"/>
      <c r="K47" s="12"/>
      <c r="L47" s="2"/>
      <c r="M47" s="2"/>
      <c r="N47" s="2"/>
      <c r="O47" s="2"/>
      <c r="P47" s="155"/>
      <c r="Q47" s="155"/>
      <c r="R47" s="155"/>
      <c r="S47" s="155"/>
      <c r="T47" s="155"/>
      <c r="U47" s="155"/>
      <c r="V47" s="155"/>
      <c r="W47" s="25"/>
      <c r="X47" s="25"/>
      <c r="Y47" s="25"/>
      <c r="Z47" s="25"/>
      <c r="AA47" s="25"/>
    </row>
    <row r="48" spans="1:27" ht="15.75" x14ac:dyDescent="0.25">
      <c r="A48" s="156" t="s">
        <v>9</v>
      </c>
      <c r="B48" s="156"/>
      <c r="C48" s="156"/>
      <c r="D48" s="156"/>
      <c r="E48" s="156"/>
      <c r="F48" s="156"/>
      <c r="G48" s="31"/>
      <c r="H48" s="31"/>
      <c r="I48" s="31"/>
      <c r="J48" s="31"/>
      <c r="K48" s="157" t="s">
        <v>86</v>
      </c>
      <c r="L48" s="157"/>
      <c r="M48" s="31"/>
      <c r="N48" s="31"/>
      <c r="O48" s="31"/>
      <c r="P48" s="156"/>
      <c r="Q48" s="156"/>
      <c r="R48" s="156"/>
      <c r="S48" s="156"/>
      <c r="T48" s="156"/>
      <c r="U48" s="156"/>
      <c r="V48" s="156"/>
      <c r="W48" s="11"/>
      <c r="X48" s="11"/>
      <c r="Y48" s="11"/>
      <c r="Z48" s="11"/>
      <c r="AA48" s="11"/>
    </row>
    <row r="50" spans="1:27" ht="15.75" x14ac:dyDescent="0.25">
      <c r="A50" s="170" t="s">
        <v>382</v>
      </c>
      <c r="B50" s="170"/>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14" t="s">
        <v>84</v>
      </c>
      <c r="B52" s="15" t="s">
        <v>83</v>
      </c>
      <c r="C52" s="46" t="s">
        <v>45</v>
      </c>
      <c r="D52" s="46" t="s">
        <v>46</v>
      </c>
      <c r="E52" s="46" t="s">
        <v>47</v>
      </c>
      <c r="F52" s="46" t="s">
        <v>48</v>
      </c>
      <c r="G52" s="46" t="s">
        <v>49</v>
      </c>
      <c r="H52" s="46" t="s">
        <v>50</v>
      </c>
      <c r="I52" s="46" t="s">
        <v>51</v>
      </c>
      <c r="J52" s="46" t="s">
        <v>52</v>
      </c>
      <c r="K52" s="46" t="s">
        <v>53</v>
      </c>
      <c r="L52" s="46" t="s">
        <v>54</v>
      </c>
      <c r="M52" s="46" t="s">
        <v>55</v>
      </c>
      <c r="N52" s="46" t="s">
        <v>56</v>
      </c>
      <c r="O52" s="46" t="s">
        <v>57</v>
      </c>
      <c r="P52" s="46" t="s">
        <v>58</v>
      </c>
      <c r="Q52" s="46" t="s">
        <v>59</v>
      </c>
      <c r="R52" s="46" t="s">
        <v>60</v>
      </c>
      <c r="S52" s="46" t="s">
        <v>61</v>
      </c>
      <c r="T52" s="46" t="s">
        <v>62</v>
      </c>
      <c r="U52" s="46" t="s">
        <v>63</v>
      </c>
      <c r="V52" s="46" t="s">
        <v>64</v>
      </c>
      <c r="W52" s="46" t="s">
        <v>65</v>
      </c>
      <c r="X52" s="46" t="s">
        <v>66</v>
      </c>
      <c r="Y52" s="46" t="s">
        <v>67</v>
      </c>
      <c r="Z52" s="46" t="s">
        <v>68</v>
      </c>
      <c r="AA52" s="47" t="s">
        <v>69</v>
      </c>
    </row>
    <row r="53" spans="1:27" x14ac:dyDescent="0.25">
      <c r="A53" s="18">
        <v>1</v>
      </c>
      <c r="B53" s="26" t="s">
        <v>116</v>
      </c>
      <c r="C53" s="56">
        <v>118.81378936767578</v>
      </c>
      <c r="D53" s="57">
        <v>110.28048706054687</v>
      </c>
      <c r="E53" s="57">
        <v>107.71291351318359</v>
      </c>
      <c r="F53" s="57">
        <v>105.05182647705078</v>
      </c>
      <c r="G53" s="57">
        <v>102.56629180908203</v>
      </c>
      <c r="H53" s="57">
        <v>100.21502685546875</v>
      </c>
      <c r="I53" s="57">
        <v>98.087562561035156</v>
      </c>
      <c r="J53" s="58">
        <v>96.006813049316406</v>
      </c>
      <c r="K53" s="58">
        <v>93.962944030761719</v>
      </c>
      <c r="L53" s="58">
        <v>92.014793395996094</v>
      </c>
      <c r="M53" s="58">
        <v>90.230628967285156</v>
      </c>
      <c r="N53" s="58">
        <v>88.556663513183594</v>
      </c>
      <c r="O53" s="58">
        <v>86.9693603515625</v>
      </c>
      <c r="P53" s="58">
        <v>85.470695495605469</v>
      </c>
      <c r="Q53" s="58">
        <v>84.017959594726563</v>
      </c>
      <c r="R53" s="58">
        <v>82.631080627441406</v>
      </c>
      <c r="S53" s="58">
        <v>81.347496032714844</v>
      </c>
      <c r="T53" s="58">
        <v>80.134719848632812</v>
      </c>
      <c r="U53" s="58">
        <v>78.970260620117187</v>
      </c>
      <c r="V53" s="58">
        <v>77.859237670898437</v>
      </c>
      <c r="W53" s="58">
        <v>76.794509887695313</v>
      </c>
      <c r="X53" s="58">
        <v>75.7589111328125</v>
      </c>
      <c r="Y53" s="58">
        <v>74.787605285644531</v>
      </c>
      <c r="Z53" s="58">
        <v>73.896728515625</v>
      </c>
      <c r="AA53" s="59">
        <v>73.055534362792969</v>
      </c>
    </row>
    <row r="54" spans="1:27" x14ac:dyDescent="0.25">
      <c r="A54" s="19">
        <v>2</v>
      </c>
      <c r="B54" s="16" t="s">
        <v>117</v>
      </c>
      <c r="C54" s="48">
        <v>107.26316070556641</v>
      </c>
      <c r="D54" s="49">
        <v>99.583969116210938</v>
      </c>
      <c r="E54" s="49">
        <v>97.263404846191406</v>
      </c>
      <c r="F54" s="49">
        <v>94.881729125976562</v>
      </c>
      <c r="G54" s="49">
        <v>92.63397216796875</v>
      </c>
      <c r="H54" s="49">
        <v>90.535804748535156</v>
      </c>
      <c r="I54" s="49">
        <v>88.595649719238281</v>
      </c>
      <c r="J54" s="50">
        <v>86.673393249511719</v>
      </c>
      <c r="K54" s="50">
        <v>84.857818603515625</v>
      </c>
      <c r="L54" s="50">
        <v>83.1107177734375</v>
      </c>
      <c r="M54" s="50">
        <v>81.502174377441406</v>
      </c>
      <c r="N54" s="50">
        <v>79.985084533691406</v>
      </c>
      <c r="O54" s="50">
        <v>78.5560302734375</v>
      </c>
      <c r="P54" s="50">
        <v>77.163192749023438</v>
      </c>
      <c r="Q54" s="50">
        <v>75.849021911621094</v>
      </c>
      <c r="R54" s="50">
        <v>74.596916198730469</v>
      </c>
      <c r="S54" s="50">
        <v>73.438499450683594</v>
      </c>
      <c r="T54" s="50">
        <v>72.341339111328125</v>
      </c>
      <c r="U54" s="50">
        <v>71.298469543457031</v>
      </c>
      <c r="V54" s="50">
        <v>70.310501098632812</v>
      </c>
      <c r="W54" s="50">
        <v>69.347587585449219</v>
      </c>
      <c r="X54" s="50">
        <v>68.418708801269531</v>
      </c>
      <c r="Y54" s="50">
        <v>67.554168701171875</v>
      </c>
      <c r="Z54" s="50">
        <v>66.75537109375</v>
      </c>
      <c r="AA54" s="51">
        <v>66.0133056640625</v>
      </c>
    </row>
    <row r="55" spans="1:27" x14ac:dyDescent="0.25">
      <c r="A55" s="19">
        <v>3</v>
      </c>
      <c r="B55" s="16" t="s">
        <v>118</v>
      </c>
      <c r="C55" s="48">
        <v>101.75288391113281</v>
      </c>
      <c r="D55" s="49">
        <v>94.4959716796875</v>
      </c>
      <c r="E55" s="49">
        <v>92.318092346191406</v>
      </c>
      <c r="F55" s="49">
        <v>90.060470581054688</v>
      </c>
      <c r="G55" s="49">
        <v>87.950820922851562</v>
      </c>
      <c r="H55" s="49">
        <v>85.977127075195313</v>
      </c>
      <c r="I55" s="49">
        <v>84.115493774414063</v>
      </c>
      <c r="J55" s="50">
        <v>82.323226928710938</v>
      </c>
      <c r="K55" s="50">
        <v>80.580947875976563</v>
      </c>
      <c r="L55" s="50">
        <v>78.919662475585938</v>
      </c>
      <c r="M55" s="50">
        <v>77.384269714355469</v>
      </c>
      <c r="N55" s="50">
        <v>75.960609436035156</v>
      </c>
      <c r="O55" s="50">
        <v>74.577957153320313</v>
      </c>
      <c r="P55" s="50">
        <v>73.25909423828125</v>
      </c>
      <c r="Q55" s="50">
        <v>71.997077941894531</v>
      </c>
      <c r="R55" s="50">
        <v>70.805625915527344</v>
      </c>
      <c r="S55" s="50">
        <v>69.702163696289062</v>
      </c>
      <c r="T55" s="50">
        <v>68.657646179199219</v>
      </c>
      <c r="U55" s="50">
        <v>67.657005310058594</v>
      </c>
      <c r="V55" s="50">
        <v>66.724082946777344</v>
      </c>
      <c r="W55" s="50">
        <v>65.808837890625</v>
      </c>
      <c r="X55" s="50">
        <v>64.915908813476563</v>
      </c>
      <c r="Y55" s="50">
        <v>64.091621398925781</v>
      </c>
      <c r="Z55" s="50">
        <v>63.334941864013672</v>
      </c>
      <c r="AA55" s="51">
        <v>62.622058868408203</v>
      </c>
    </row>
    <row r="56" spans="1:27" x14ac:dyDescent="0.25">
      <c r="A56" s="19">
        <v>4</v>
      </c>
      <c r="B56" s="16" t="s">
        <v>119</v>
      </c>
      <c r="C56" s="52">
        <v>114.62324523925781</v>
      </c>
      <c r="D56" s="50">
        <v>106.42455291748047</v>
      </c>
      <c r="E56" s="50">
        <v>103.94454193115234</v>
      </c>
      <c r="F56" s="50">
        <v>101.41114044189453</v>
      </c>
      <c r="G56" s="50">
        <v>99.030303955078125</v>
      </c>
      <c r="H56" s="50">
        <v>96.777824401855469</v>
      </c>
      <c r="I56" s="50">
        <v>94.719383239746094</v>
      </c>
      <c r="J56" s="50">
        <v>92.691055297851562</v>
      </c>
      <c r="K56" s="50">
        <v>90.726081848144531</v>
      </c>
      <c r="L56" s="50">
        <v>88.889427185058594</v>
      </c>
      <c r="M56" s="50">
        <v>87.17901611328125</v>
      </c>
      <c r="N56" s="50">
        <v>85.569450378417969</v>
      </c>
      <c r="O56" s="50">
        <v>84.03521728515625</v>
      </c>
      <c r="P56" s="50">
        <v>82.568267822265625</v>
      </c>
      <c r="Q56" s="50">
        <v>81.164604187011719</v>
      </c>
      <c r="R56" s="50">
        <v>79.817924499511719</v>
      </c>
      <c r="S56" s="50">
        <v>78.571327209472656</v>
      </c>
      <c r="T56" s="50">
        <v>77.398475646972656</v>
      </c>
      <c r="U56" s="50">
        <v>76.279083251953125</v>
      </c>
      <c r="V56" s="50">
        <v>75.211868286132813</v>
      </c>
      <c r="W56" s="50">
        <v>74.188972473144531</v>
      </c>
      <c r="X56" s="50">
        <v>73.183578491210937</v>
      </c>
      <c r="Y56" s="50">
        <v>72.250740051269531</v>
      </c>
      <c r="Z56" s="50">
        <v>71.395790100097656</v>
      </c>
      <c r="AA56" s="51">
        <v>70.61376953125</v>
      </c>
    </row>
    <row r="57" spans="1:27" x14ac:dyDescent="0.25">
      <c r="A57" s="19">
        <v>5</v>
      </c>
      <c r="B57" s="16" t="s">
        <v>120</v>
      </c>
      <c r="C57" s="52">
        <v>118.71807098388672</v>
      </c>
      <c r="D57" s="50">
        <v>110.21976470947266</v>
      </c>
      <c r="E57" s="50">
        <v>107.66216278076172</v>
      </c>
      <c r="F57" s="50">
        <v>105.01860046386719</v>
      </c>
      <c r="G57" s="50">
        <v>102.53379058837891</v>
      </c>
      <c r="H57" s="50">
        <v>100.21172332763672</v>
      </c>
      <c r="I57" s="50">
        <v>98.067619323730469</v>
      </c>
      <c r="J57" s="50">
        <v>95.90313720703125</v>
      </c>
      <c r="K57" s="50">
        <v>93.865875244140625</v>
      </c>
      <c r="L57" s="50">
        <v>91.956596374511719</v>
      </c>
      <c r="M57" s="50">
        <v>90.154220581054688</v>
      </c>
      <c r="N57" s="50">
        <v>88.496070861816406</v>
      </c>
      <c r="O57" s="50">
        <v>86.930213928222656</v>
      </c>
      <c r="P57" s="50">
        <v>85.388023376464844</v>
      </c>
      <c r="Q57" s="50">
        <v>83.91265869140625</v>
      </c>
      <c r="R57" s="50">
        <v>82.527275085449219</v>
      </c>
      <c r="S57" s="50">
        <v>81.25311279296875</v>
      </c>
      <c r="T57" s="50">
        <v>80.043472290039063</v>
      </c>
      <c r="U57" s="50">
        <v>78.885749816894531</v>
      </c>
      <c r="V57" s="50">
        <v>77.79425048828125</v>
      </c>
      <c r="W57" s="50">
        <v>76.737388610839844</v>
      </c>
      <c r="X57" s="50">
        <v>75.715370178222656</v>
      </c>
      <c r="Y57" s="50">
        <v>74.760269165039063</v>
      </c>
      <c r="Z57" s="50">
        <v>73.877349853515625</v>
      </c>
      <c r="AA57" s="51">
        <v>73.05804443359375</v>
      </c>
    </row>
    <row r="58" spans="1:27" x14ac:dyDescent="0.25">
      <c r="A58" s="19">
        <v>6</v>
      </c>
      <c r="B58" s="16" t="s">
        <v>121</v>
      </c>
      <c r="C58" s="52">
        <v>106.24681091308594</v>
      </c>
      <c r="D58" s="50">
        <v>98.698570251464844</v>
      </c>
      <c r="E58" s="50">
        <v>96.394737243652344</v>
      </c>
      <c r="F58" s="50">
        <v>94.061782836914063</v>
      </c>
      <c r="G58" s="50">
        <v>91.869026184082031</v>
      </c>
      <c r="H58" s="50">
        <v>89.819595336914063</v>
      </c>
      <c r="I58" s="50">
        <v>87.886268615722656</v>
      </c>
      <c r="J58" s="50">
        <v>85.998458862304688</v>
      </c>
      <c r="K58" s="50">
        <v>84.196670532226562</v>
      </c>
      <c r="L58" s="50">
        <v>82.4866943359375</v>
      </c>
      <c r="M58" s="50">
        <v>80.894020080566406</v>
      </c>
      <c r="N58" s="50">
        <v>79.426795959472656</v>
      </c>
      <c r="O58" s="50">
        <v>78.013946533203125</v>
      </c>
      <c r="P58" s="50">
        <v>76.6510009765625</v>
      </c>
      <c r="Q58" s="50">
        <v>75.346603393554688</v>
      </c>
      <c r="R58" s="50">
        <v>74.111007690429687</v>
      </c>
      <c r="S58" s="50">
        <v>72.969001770019531</v>
      </c>
      <c r="T58" s="50">
        <v>71.878753662109375</v>
      </c>
      <c r="U58" s="50">
        <v>70.842857360839844</v>
      </c>
      <c r="V58" s="50">
        <v>69.870307922363281</v>
      </c>
      <c r="W58" s="50">
        <v>68.923629760742188</v>
      </c>
      <c r="X58" s="50">
        <v>67.996528625488281</v>
      </c>
      <c r="Y58" s="50">
        <v>67.133270263671875</v>
      </c>
      <c r="Z58" s="50">
        <v>66.339859008789063</v>
      </c>
      <c r="AA58" s="51">
        <v>65.588546752929688</v>
      </c>
    </row>
    <row r="59" spans="1:27" x14ac:dyDescent="0.25">
      <c r="A59" s="19">
        <v>7</v>
      </c>
      <c r="B59" s="16" t="s">
        <v>122</v>
      </c>
      <c r="C59" s="52">
        <v>98.963455200195312</v>
      </c>
      <c r="D59" s="50">
        <v>91.967674255371094</v>
      </c>
      <c r="E59" s="50">
        <v>89.812355041503906</v>
      </c>
      <c r="F59" s="50">
        <v>87.615028381347656</v>
      </c>
      <c r="G59" s="50">
        <v>85.553565979003906</v>
      </c>
      <c r="H59" s="50">
        <v>83.634895324707031</v>
      </c>
      <c r="I59" s="50">
        <v>81.832984924316406</v>
      </c>
      <c r="J59" s="50">
        <v>80.0799560546875</v>
      </c>
      <c r="K59" s="50">
        <v>78.383575439453125</v>
      </c>
      <c r="L59" s="50">
        <v>76.769065856933594</v>
      </c>
      <c r="M59" s="50">
        <v>75.256095886230469</v>
      </c>
      <c r="N59" s="50">
        <v>73.869880676269531</v>
      </c>
      <c r="O59" s="50">
        <v>72.547035217285156</v>
      </c>
      <c r="P59" s="50">
        <v>71.265861511230469</v>
      </c>
      <c r="Q59" s="50">
        <v>70.031776428222656</v>
      </c>
      <c r="R59" s="50">
        <v>68.887908935546875</v>
      </c>
      <c r="S59" s="50">
        <v>67.819351196289063</v>
      </c>
      <c r="T59" s="50">
        <v>66.799232482910156</v>
      </c>
      <c r="U59" s="50">
        <v>65.822982788085938</v>
      </c>
      <c r="V59" s="50">
        <v>64.896713256835938</v>
      </c>
      <c r="W59" s="50">
        <v>64.000396728515625</v>
      </c>
      <c r="X59" s="50">
        <v>63.131343841552734</v>
      </c>
      <c r="Y59" s="50">
        <v>62.329689025878906</v>
      </c>
      <c r="Z59" s="50">
        <v>61.589546203613281</v>
      </c>
      <c r="AA59" s="51">
        <v>60.902210235595703</v>
      </c>
    </row>
    <row r="60" spans="1:27" x14ac:dyDescent="0.25">
      <c r="A60" s="20">
        <v>8</v>
      </c>
      <c r="B60" s="17" t="s">
        <v>123</v>
      </c>
      <c r="C60" s="53">
        <v>99.128471374511719</v>
      </c>
      <c r="D60" s="54">
        <v>92.062126159667969</v>
      </c>
      <c r="E60" s="54">
        <v>89.972785949707031</v>
      </c>
      <c r="F60" s="54">
        <v>87.806114196777344</v>
      </c>
      <c r="G60" s="54">
        <v>85.764869689941406</v>
      </c>
      <c r="H60" s="54">
        <v>83.838455200195313</v>
      </c>
      <c r="I60" s="54">
        <v>82.039352416992188</v>
      </c>
      <c r="J60" s="54">
        <v>80.269668579101563</v>
      </c>
      <c r="K60" s="54">
        <v>78.577919006347656</v>
      </c>
      <c r="L60" s="54">
        <v>76.9443359375</v>
      </c>
      <c r="M60" s="54">
        <v>75.434005737304688</v>
      </c>
      <c r="N60" s="54">
        <v>74.027435302734375</v>
      </c>
      <c r="O60" s="54">
        <v>72.686210632324219</v>
      </c>
      <c r="P60" s="54">
        <v>71.406341552734375</v>
      </c>
      <c r="Q60" s="54">
        <v>70.191726684570313</v>
      </c>
      <c r="R60" s="54">
        <v>69.026473999023437</v>
      </c>
      <c r="S60" s="54">
        <v>67.952705383300781</v>
      </c>
      <c r="T60" s="54">
        <v>66.936622619628906</v>
      </c>
      <c r="U60" s="54">
        <v>65.952117919921875</v>
      </c>
      <c r="V60" s="54">
        <v>65.020668029785156</v>
      </c>
      <c r="W60" s="54">
        <v>64.123405456542969</v>
      </c>
      <c r="X60" s="54">
        <v>63.252948760986328</v>
      </c>
      <c r="Y60" s="54">
        <v>62.437587738037109</v>
      </c>
      <c r="Z60" s="54">
        <v>61.702655792236328</v>
      </c>
      <c r="AA60" s="55">
        <v>61.019115447998047</v>
      </c>
    </row>
    <row r="61" spans="1:27"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x14ac:dyDescent="0.25">
      <c r="A62" s="69"/>
      <c r="B62" s="10" t="s">
        <v>85</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x14ac:dyDescent="0.25">
      <c r="A63" s="22" t="s">
        <v>84</v>
      </c>
      <c r="B63" s="15" t="s">
        <v>83</v>
      </c>
      <c r="C63" s="60"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29">
        <v>1</v>
      </c>
      <c r="B64" s="30" t="str">
        <f>VLOOKUP($A$64,$A$53:$AA$60,2)</f>
        <v>Bute</v>
      </c>
      <c r="C64" s="61">
        <f>VLOOKUP($A$64,$A$53:$AA$60,3)</f>
        <v>118.81378936767578</v>
      </c>
      <c r="D64" s="62">
        <f>VLOOKUP($A$64,$A$53:$AA$60,4)</f>
        <v>110.28048706054687</v>
      </c>
      <c r="E64" s="62">
        <f>VLOOKUP($A$64,$A$53:$AA$60,5)</f>
        <v>107.71291351318359</v>
      </c>
      <c r="F64" s="62">
        <f>VLOOKUP($A$64,$A$53:$AA$60,6)</f>
        <v>105.05182647705078</v>
      </c>
      <c r="G64" s="62">
        <f>VLOOKUP($A$64,$A$53:$AA$60,7)</f>
        <v>102.56629180908203</v>
      </c>
      <c r="H64" s="62">
        <f>VLOOKUP($A$64,$A$53:$AA$60,8)</f>
        <v>100.21502685546875</v>
      </c>
      <c r="I64" s="62">
        <f>VLOOKUP($A$64,$A$53:$AA$60,9)</f>
        <v>98.087562561035156</v>
      </c>
      <c r="J64" s="62">
        <f>VLOOKUP($A$64,$A$53:$AA$60,10)</f>
        <v>96.006813049316406</v>
      </c>
      <c r="K64" s="62">
        <f>VLOOKUP($A$64,$A$53:$AA$60,11)</f>
        <v>93.962944030761719</v>
      </c>
      <c r="L64" s="62">
        <f>VLOOKUP($A$64,$A$53:$AA$60,12)</f>
        <v>92.014793395996094</v>
      </c>
      <c r="M64" s="62">
        <f>VLOOKUP($A$64,$A$53:$AA$60,13)</f>
        <v>90.230628967285156</v>
      </c>
      <c r="N64" s="62">
        <f>VLOOKUP($A$64,$A$53:$AA$60,14)</f>
        <v>88.556663513183594</v>
      </c>
      <c r="O64" s="62">
        <f>VLOOKUP($A$64,$A$53:$AA$60,15)</f>
        <v>86.9693603515625</v>
      </c>
      <c r="P64" s="62">
        <f>VLOOKUP($A$64,$A$53:$AA$60,16)</f>
        <v>85.470695495605469</v>
      </c>
      <c r="Q64" s="62">
        <f>VLOOKUP($A$64,$A$53:$AA$60,17)</f>
        <v>84.017959594726563</v>
      </c>
      <c r="R64" s="62">
        <f>VLOOKUP($A$64,$A$53:$AA$60,18)</f>
        <v>82.631080627441406</v>
      </c>
      <c r="S64" s="62">
        <f>VLOOKUP($A$64,$A$53:$AA$60,19)</f>
        <v>81.347496032714844</v>
      </c>
      <c r="T64" s="62">
        <f>VLOOKUP($A$64,$A$53:$AA$60,20)</f>
        <v>80.134719848632812</v>
      </c>
      <c r="U64" s="62">
        <f>VLOOKUP($A$64,$A$53:$AA$60,21)</f>
        <v>78.970260620117187</v>
      </c>
      <c r="V64" s="62">
        <f>VLOOKUP($A$64,$A$53:$AA$60,22)</f>
        <v>77.859237670898437</v>
      </c>
      <c r="W64" s="62">
        <f>VLOOKUP($A$64,$A$53:$AA$60,23)</f>
        <v>76.794509887695313</v>
      </c>
      <c r="X64" s="62">
        <f>VLOOKUP($A$64,$A$53:$AA$60,24)</f>
        <v>75.7589111328125</v>
      </c>
      <c r="Y64" s="62">
        <f>VLOOKUP($A$64,$A$53:$AA$60,25)</f>
        <v>74.787605285644531</v>
      </c>
      <c r="Z64" s="62">
        <f>VLOOKUP($A$64,$A$53:$AA$60,26)</f>
        <v>73.896728515625</v>
      </c>
      <c r="AA64" s="63">
        <f>VLOOKUP($A$64,$A$53:$AA$60,27)</f>
        <v>73.055534362792969</v>
      </c>
    </row>
    <row r="65" spans="1:27" x14ac:dyDescent="0.25">
      <c r="A65" s="25"/>
      <c r="B65" s="25"/>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spans="1:27" x14ac:dyDescent="0.25">
      <c r="A66" s="161" t="s">
        <v>87</v>
      </c>
      <c r="B66" s="161"/>
      <c r="C66" s="161"/>
      <c r="D66" s="161"/>
    </row>
    <row r="86" spans="1:27"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x14ac:dyDescent="0.25">
      <c r="A87" s="154" t="s">
        <v>379</v>
      </c>
      <c r="B87" s="154"/>
      <c r="C87" s="154"/>
      <c r="D87" s="154"/>
      <c r="E87" s="154"/>
      <c r="F87" s="154"/>
      <c r="G87" s="2"/>
      <c r="H87" s="2"/>
      <c r="I87" s="2"/>
      <c r="J87" s="2"/>
      <c r="K87" s="12"/>
      <c r="L87" s="2"/>
      <c r="M87" s="2"/>
      <c r="N87" s="2"/>
      <c r="O87" s="2"/>
      <c r="P87" s="155"/>
      <c r="Q87" s="155"/>
      <c r="R87" s="155"/>
      <c r="S87" s="155"/>
      <c r="T87" s="155"/>
      <c r="U87" s="155"/>
      <c r="V87" s="155"/>
      <c r="W87" s="25"/>
      <c r="X87" s="25"/>
      <c r="Y87" s="25"/>
      <c r="Z87" s="25"/>
      <c r="AA87" s="25"/>
    </row>
    <row r="88" spans="1:27" ht="15.75" x14ac:dyDescent="0.25">
      <c r="A88" s="156" t="s">
        <v>9</v>
      </c>
      <c r="B88" s="156"/>
      <c r="C88" s="156"/>
      <c r="D88" s="156"/>
      <c r="E88" s="156"/>
      <c r="F88" s="156"/>
      <c r="G88" s="31"/>
      <c r="H88" s="31"/>
      <c r="I88" s="31"/>
      <c r="J88" s="31"/>
      <c r="K88" s="157" t="s">
        <v>86</v>
      </c>
      <c r="L88" s="157"/>
      <c r="M88" s="31"/>
      <c r="N88" s="31"/>
      <c r="O88" s="31"/>
      <c r="P88" s="156"/>
      <c r="Q88" s="156"/>
      <c r="R88" s="156"/>
      <c r="S88" s="156"/>
      <c r="T88" s="156"/>
      <c r="U88" s="156"/>
      <c r="V88" s="156"/>
      <c r="W88" s="11"/>
      <c r="X88" s="11"/>
      <c r="Y88" s="11"/>
      <c r="Z88" s="11"/>
      <c r="AA88" s="11"/>
    </row>
    <row r="90" spans="1:27" s="127" customFormat="1" ht="15.75" x14ac:dyDescent="0.25">
      <c r="A90" s="167" t="s">
        <v>396</v>
      </c>
      <c r="B90" s="167"/>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row>
    <row r="92" spans="1:27" x14ac:dyDescent="0.25">
      <c r="A92" s="14" t="s">
        <v>84</v>
      </c>
      <c r="B92" s="15" t="s">
        <v>83</v>
      </c>
      <c r="C92" s="32" t="s">
        <v>45</v>
      </c>
      <c r="D92" s="32" t="s">
        <v>46</v>
      </c>
      <c r="E92" s="32" t="s">
        <v>47</v>
      </c>
      <c r="F92" s="32" t="s">
        <v>48</v>
      </c>
      <c r="G92" s="32" t="s">
        <v>49</v>
      </c>
      <c r="H92" s="32" t="s">
        <v>50</v>
      </c>
      <c r="I92" s="32" t="s">
        <v>51</v>
      </c>
      <c r="J92" s="32" t="s">
        <v>52</v>
      </c>
      <c r="K92" s="32" t="s">
        <v>53</v>
      </c>
      <c r="L92" s="32" t="s">
        <v>54</v>
      </c>
      <c r="M92" s="32" t="s">
        <v>55</v>
      </c>
      <c r="N92" s="32" t="s">
        <v>56</v>
      </c>
      <c r="O92" s="32" t="s">
        <v>57</v>
      </c>
      <c r="P92" s="32" t="s">
        <v>58</v>
      </c>
      <c r="Q92" s="32" t="s">
        <v>59</v>
      </c>
      <c r="R92" s="32" t="s">
        <v>60</v>
      </c>
      <c r="S92" s="32" t="s">
        <v>61</v>
      </c>
      <c r="T92" s="32" t="s">
        <v>62</v>
      </c>
      <c r="U92" s="32" t="s">
        <v>63</v>
      </c>
      <c r="V92" s="32" t="s">
        <v>64</v>
      </c>
      <c r="W92" s="32" t="s">
        <v>65</v>
      </c>
      <c r="X92" s="32" t="s">
        <v>66</v>
      </c>
      <c r="Y92" s="32" t="s">
        <v>67</v>
      </c>
      <c r="Z92" s="32" t="s">
        <v>68</v>
      </c>
      <c r="AA92" s="33" t="s">
        <v>69</v>
      </c>
    </row>
    <row r="93" spans="1:27" x14ac:dyDescent="0.25">
      <c r="A93" s="18">
        <v>1</v>
      </c>
      <c r="B93" s="26" t="s">
        <v>116</v>
      </c>
      <c r="C93" s="34">
        <v>77.268928527832031</v>
      </c>
      <c r="D93" s="35">
        <v>78.239891052246094</v>
      </c>
      <c r="E93" s="35">
        <v>78.529228210449219</v>
      </c>
      <c r="F93" s="35">
        <v>78.814552307128906</v>
      </c>
      <c r="G93" s="35">
        <v>79.0927734375</v>
      </c>
      <c r="H93" s="35">
        <v>79.364387512207031</v>
      </c>
      <c r="I93" s="35">
        <v>79.622398376464844</v>
      </c>
      <c r="J93" s="36">
        <v>79.884185791015625</v>
      </c>
      <c r="K93" s="36">
        <v>80.147918701171875</v>
      </c>
      <c r="L93" s="36">
        <v>80.408432006835938</v>
      </c>
      <c r="M93" s="36">
        <v>80.655487060546875</v>
      </c>
      <c r="N93" s="36">
        <v>80.893211364746094</v>
      </c>
      <c r="O93" s="36">
        <v>81.126815795898437</v>
      </c>
      <c r="P93" s="36">
        <v>81.353019714355469</v>
      </c>
      <c r="Q93" s="36">
        <v>81.572662353515625</v>
      </c>
      <c r="R93" s="36">
        <v>81.7916259765625</v>
      </c>
      <c r="S93" s="36">
        <v>81.988357543945313</v>
      </c>
      <c r="T93" s="36">
        <v>82.187828063964844</v>
      </c>
      <c r="U93" s="36">
        <v>82.387947082519531</v>
      </c>
      <c r="V93" s="36">
        <v>82.575302124023438</v>
      </c>
      <c r="W93" s="36">
        <v>82.757804870605469</v>
      </c>
      <c r="X93" s="36">
        <v>82.934890747070313</v>
      </c>
      <c r="Y93" s="36">
        <v>83.103202819824219</v>
      </c>
      <c r="Z93" s="36">
        <v>83.267364501953125</v>
      </c>
      <c r="AA93" s="37">
        <v>83.416534423828125</v>
      </c>
    </row>
    <row r="94" spans="1:27" x14ac:dyDescent="0.25">
      <c r="A94" s="19">
        <v>2</v>
      </c>
      <c r="B94" s="16" t="s">
        <v>117</v>
      </c>
      <c r="C94" s="38">
        <v>78.61248779296875</v>
      </c>
      <c r="D94" s="39">
        <v>79.57440185546875</v>
      </c>
      <c r="E94" s="39">
        <v>79.85260009765625</v>
      </c>
      <c r="F94" s="39">
        <v>80.141990661621094</v>
      </c>
      <c r="G94" s="39">
        <v>80.43212890625</v>
      </c>
      <c r="H94" s="39">
        <v>80.695793151855469</v>
      </c>
      <c r="I94" s="39">
        <v>80.95477294921875</v>
      </c>
      <c r="J94" s="40">
        <v>81.215965270996094</v>
      </c>
      <c r="K94" s="40">
        <v>81.483016967773438</v>
      </c>
      <c r="L94" s="40">
        <v>81.74444580078125</v>
      </c>
      <c r="M94" s="40">
        <v>81.995735168457031</v>
      </c>
      <c r="N94" s="40">
        <v>82.22930908203125</v>
      </c>
      <c r="O94" s="40">
        <v>82.457313537597656</v>
      </c>
      <c r="P94" s="40">
        <v>82.682479858398438</v>
      </c>
      <c r="Q94" s="40">
        <v>82.897117614746094</v>
      </c>
      <c r="R94" s="40">
        <v>83.105964660644531</v>
      </c>
      <c r="S94" s="40">
        <v>83.296554565429688</v>
      </c>
      <c r="T94" s="40">
        <v>83.487380981445313</v>
      </c>
      <c r="U94" s="40">
        <v>83.6680908203125</v>
      </c>
      <c r="V94" s="40">
        <v>83.843887329101563</v>
      </c>
      <c r="W94" s="40">
        <v>84.015602111816406</v>
      </c>
      <c r="X94" s="40">
        <v>84.187767028808594</v>
      </c>
      <c r="Y94" s="40">
        <v>84.349571228027344</v>
      </c>
      <c r="Z94" s="40">
        <v>84.496871948242188</v>
      </c>
      <c r="AA94" s="41">
        <v>84.640464782714844</v>
      </c>
    </row>
    <row r="95" spans="1:27" x14ac:dyDescent="0.25">
      <c r="A95" s="19">
        <v>3</v>
      </c>
      <c r="B95" s="16" t="s">
        <v>118</v>
      </c>
      <c r="C95" s="38">
        <v>79.330116271972656</v>
      </c>
      <c r="D95" s="39">
        <v>80.276153564453125</v>
      </c>
      <c r="E95" s="39">
        <v>80.549224853515625</v>
      </c>
      <c r="F95" s="39">
        <v>80.839286804199219</v>
      </c>
      <c r="G95" s="39">
        <v>81.127830505371094</v>
      </c>
      <c r="H95" s="39">
        <v>81.403076171875</v>
      </c>
      <c r="I95" s="39">
        <v>81.663124084472656</v>
      </c>
      <c r="J95" s="40">
        <v>81.928070068359375</v>
      </c>
      <c r="K95" s="40">
        <v>82.192924499511719</v>
      </c>
      <c r="L95" s="40">
        <v>82.457855224609375</v>
      </c>
      <c r="M95" s="40">
        <v>82.708580017089844</v>
      </c>
      <c r="N95" s="40">
        <v>82.945579528808594</v>
      </c>
      <c r="O95" s="40">
        <v>83.17877197265625</v>
      </c>
      <c r="P95" s="40">
        <v>83.406074523925781</v>
      </c>
      <c r="Q95" s="40">
        <v>83.624351501464844</v>
      </c>
      <c r="R95" s="40">
        <v>83.832931518554688</v>
      </c>
      <c r="S95" s="40">
        <v>84.028045654296875</v>
      </c>
      <c r="T95" s="40">
        <v>84.220420837402344</v>
      </c>
      <c r="U95" s="40">
        <v>84.407623291015625</v>
      </c>
      <c r="V95" s="40">
        <v>84.587661743164063</v>
      </c>
      <c r="W95" s="40">
        <v>84.76422119140625</v>
      </c>
      <c r="X95" s="40">
        <v>84.940498352050781</v>
      </c>
      <c r="Y95" s="40">
        <v>85.105094909667969</v>
      </c>
      <c r="Z95" s="40">
        <v>85.25848388671875</v>
      </c>
      <c r="AA95" s="41">
        <v>85.4053955078125</v>
      </c>
    </row>
    <row r="96" spans="1:27" x14ac:dyDescent="0.25">
      <c r="A96" s="19">
        <v>4</v>
      </c>
      <c r="B96" s="16" t="s">
        <v>119</v>
      </c>
      <c r="C96" s="42">
        <v>77.753990173339844</v>
      </c>
      <c r="D96" s="40">
        <v>78.754180908203125</v>
      </c>
      <c r="E96" s="40">
        <v>79.026557922363281</v>
      </c>
      <c r="F96" s="40">
        <v>79.32537841796875</v>
      </c>
      <c r="G96" s="40">
        <v>79.608299255371094</v>
      </c>
      <c r="H96" s="40">
        <v>79.889305114746094</v>
      </c>
      <c r="I96" s="40">
        <v>80.158843994140625</v>
      </c>
      <c r="J96" s="40">
        <v>80.41943359375</v>
      </c>
      <c r="K96" s="40">
        <v>80.687126159667969</v>
      </c>
      <c r="L96" s="40">
        <v>80.948631286621094</v>
      </c>
      <c r="M96" s="40">
        <v>81.197418212890625</v>
      </c>
      <c r="N96" s="40">
        <v>81.435943603515625</v>
      </c>
      <c r="O96" s="40">
        <v>81.658927917480469</v>
      </c>
      <c r="P96" s="40">
        <v>81.881355285644531</v>
      </c>
      <c r="Q96" s="40">
        <v>82.1004638671875</v>
      </c>
      <c r="R96" s="40">
        <v>82.3177490234375</v>
      </c>
      <c r="S96" s="40">
        <v>82.513221740722656</v>
      </c>
      <c r="T96" s="40">
        <v>82.699638366699219</v>
      </c>
      <c r="U96" s="40">
        <v>82.885231018066406</v>
      </c>
      <c r="V96" s="40">
        <v>83.074455261230469</v>
      </c>
      <c r="W96" s="40">
        <v>83.253173828125</v>
      </c>
      <c r="X96" s="40">
        <v>83.424636840820313</v>
      </c>
      <c r="Y96" s="40">
        <v>83.585952758789063</v>
      </c>
      <c r="Z96" s="40">
        <v>83.743202209472656</v>
      </c>
      <c r="AA96" s="41">
        <v>83.881126403808594</v>
      </c>
    </row>
    <row r="97" spans="1:27" x14ac:dyDescent="0.25">
      <c r="A97" s="19">
        <v>5</v>
      </c>
      <c r="B97" s="16" t="s">
        <v>120</v>
      </c>
      <c r="C97" s="42">
        <v>77.270729064941406</v>
      </c>
      <c r="D97" s="40">
        <v>78.237930297851562</v>
      </c>
      <c r="E97" s="40">
        <v>78.504486083984375</v>
      </c>
      <c r="F97" s="40">
        <v>78.789054870605469</v>
      </c>
      <c r="G97" s="40">
        <v>79.072425842285156</v>
      </c>
      <c r="H97" s="40">
        <v>79.345191955566406</v>
      </c>
      <c r="I97" s="40">
        <v>79.603073120117188</v>
      </c>
      <c r="J97" s="40">
        <v>79.867195129394531</v>
      </c>
      <c r="K97" s="40">
        <v>80.130104064941406</v>
      </c>
      <c r="L97" s="40">
        <v>80.385879516601562</v>
      </c>
      <c r="M97" s="40">
        <v>80.626251220703125</v>
      </c>
      <c r="N97" s="40">
        <v>80.856292724609375</v>
      </c>
      <c r="O97" s="40">
        <v>81.078643798828125</v>
      </c>
      <c r="P97" s="40">
        <v>81.296165466308594</v>
      </c>
      <c r="Q97" s="40">
        <v>81.507583618164063</v>
      </c>
      <c r="R97" s="40">
        <v>81.713027954101563</v>
      </c>
      <c r="S97" s="40">
        <v>81.9058837890625</v>
      </c>
      <c r="T97" s="40">
        <v>82.088760375976562</v>
      </c>
      <c r="U97" s="40">
        <v>82.264244079589844</v>
      </c>
      <c r="V97" s="40">
        <v>82.430076599121094</v>
      </c>
      <c r="W97" s="40">
        <v>82.599433898925781</v>
      </c>
      <c r="X97" s="40">
        <v>82.754608154296875</v>
      </c>
      <c r="Y97" s="40">
        <v>82.90692138671875</v>
      </c>
      <c r="Z97" s="40">
        <v>83.05242919921875</v>
      </c>
      <c r="AA97" s="41">
        <v>83.186851501464844</v>
      </c>
    </row>
    <row r="98" spans="1:27" x14ac:dyDescent="0.25">
      <c r="A98" s="19">
        <v>6</v>
      </c>
      <c r="B98" s="16" t="s">
        <v>121</v>
      </c>
      <c r="C98" s="42">
        <v>78.70361328125</v>
      </c>
      <c r="D98" s="40">
        <v>79.657913208007813</v>
      </c>
      <c r="E98" s="40">
        <v>79.939292907714844</v>
      </c>
      <c r="F98" s="40">
        <v>80.234634399414063</v>
      </c>
      <c r="G98" s="40">
        <v>80.520210266113281</v>
      </c>
      <c r="H98" s="40">
        <v>80.795478820800781</v>
      </c>
      <c r="I98" s="40">
        <v>81.057975769042969</v>
      </c>
      <c r="J98" s="40">
        <v>81.322441101074219</v>
      </c>
      <c r="K98" s="40">
        <v>81.588813781738281</v>
      </c>
      <c r="L98" s="40">
        <v>81.849075317382813</v>
      </c>
      <c r="M98" s="40">
        <v>82.099319458007813</v>
      </c>
      <c r="N98" s="40">
        <v>82.335304260253906</v>
      </c>
      <c r="O98" s="40">
        <v>82.56591796875</v>
      </c>
      <c r="P98" s="40">
        <v>82.79248046875</v>
      </c>
      <c r="Q98" s="40">
        <v>83.012825012207031</v>
      </c>
      <c r="R98" s="40">
        <v>83.228172302246094</v>
      </c>
      <c r="S98" s="40">
        <v>83.428855895996094</v>
      </c>
      <c r="T98" s="40">
        <v>83.619148254394531</v>
      </c>
      <c r="U98" s="40">
        <v>83.803009033203125</v>
      </c>
      <c r="V98" s="40">
        <v>83.978843688964844</v>
      </c>
      <c r="W98" s="40">
        <v>84.159286499023437</v>
      </c>
      <c r="X98" s="40">
        <v>84.334037780761719</v>
      </c>
      <c r="Y98" s="40">
        <v>84.498939514160156</v>
      </c>
      <c r="Z98" s="40">
        <v>84.649642944335938</v>
      </c>
      <c r="AA98" s="41">
        <v>84.795883178710938</v>
      </c>
    </row>
    <row r="99" spans="1:27" x14ac:dyDescent="0.25">
      <c r="A99" s="19">
        <v>7</v>
      </c>
      <c r="B99" s="16" t="s">
        <v>122</v>
      </c>
      <c r="C99" s="42">
        <v>79.597953796386719</v>
      </c>
      <c r="D99" s="40">
        <v>80.5482177734375</v>
      </c>
      <c r="E99" s="40">
        <v>80.828842163085938</v>
      </c>
      <c r="F99" s="40">
        <v>81.128181457519531</v>
      </c>
      <c r="G99" s="40">
        <v>81.426551818847656</v>
      </c>
      <c r="H99" s="40">
        <v>81.703956604003906</v>
      </c>
      <c r="I99" s="40">
        <v>81.97222900390625</v>
      </c>
      <c r="J99" s="40">
        <v>82.246841430664063</v>
      </c>
      <c r="K99" s="40">
        <v>82.519020080566406</v>
      </c>
      <c r="L99" s="40">
        <v>82.780143737792969</v>
      </c>
      <c r="M99" s="40">
        <v>83.027923583984375</v>
      </c>
      <c r="N99" s="40">
        <v>83.266250610351563</v>
      </c>
      <c r="O99" s="40">
        <v>83.495742797851562</v>
      </c>
      <c r="P99" s="40">
        <v>83.722282409667969</v>
      </c>
      <c r="Q99" s="40">
        <v>83.945594787597656</v>
      </c>
      <c r="R99" s="40">
        <v>84.158180236816406</v>
      </c>
      <c r="S99" s="40">
        <v>84.358383178710938</v>
      </c>
      <c r="T99" s="40">
        <v>84.549629211425781</v>
      </c>
      <c r="U99" s="40">
        <v>84.739479064941406</v>
      </c>
      <c r="V99" s="40">
        <v>84.914413452148438</v>
      </c>
      <c r="W99" s="40">
        <v>85.10101318359375</v>
      </c>
      <c r="X99" s="40">
        <v>85.277877807617188</v>
      </c>
      <c r="Y99" s="40">
        <v>85.445198059082031</v>
      </c>
      <c r="Z99" s="40">
        <v>85.600181579589844</v>
      </c>
      <c r="AA99" s="41">
        <v>85.747268676757812</v>
      </c>
    </row>
    <row r="100" spans="1:27" x14ac:dyDescent="0.25">
      <c r="A100" s="20">
        <v>8</v>
      </c>
      <c r="B100" s="17" t="s">
        <v>123</v>
      </c>
      <c r="C100" s="43">
        <v>79.639610290527344</v>
      </c>
      <c r="D100" s="44">
        <v>80.6417236328125</v>
      </c>
      <c r="E100" s="44">
        <v>80.905609130859375</v>
      </c>
      <c r="F100" s="44">
        <v>81.1881103515625</v>
      </c>
      <c r="G100" s="44">
        <v>81.462005615234375</v>
      </c>
      <c r="H100" s="44">
        <v>81.739364624023438</v>
      </c>
      <c r="I100" s="44">
        <v>82.005111694335938</v>
      </c>
      <c r="J100" s="44">
        <v>82.268562316894531</v>
      </c>
      <c r="K100" s="44">
        <v>82.538116455078125</v>
      </c>
      <c r="L100" s="44">
        <v>82.800888061523438</v>
      </c>
      <c r="M100" s="44">
        <v>83.056533813476563</v>
      </c>
      <c r="N100" s="44">
        <v>83.297454833984375</v>
      </c>
      <c r="O100" s="44">
        <v>83.531005859375</v>
      </c>
      <c r="P100" s="44">
        <v>83.766067504882813</v>
      </c>
      <c r="Q100" s="44">
        <v>83.984214782714844</v>
      </c>
      <c r="R100" s="44">
        <v>84.1973876953125</v>
      </c>
      <c r="S100" s="44">
        <v>84.39373779296875</v>
      </c>
      <c r="T100" s="44">
        <v>84.579246520996094</v>
      </c>
      <c r="U100" s="44">
        <v>84.769615173339844</v>
      </c>
      <c r="V100" s="44">
        <v>84.948028564453125</v>
      </c>
      <c r="W100" s="44">
        <v>85.124496459960937</v>
      </c>
      <c r="X100" s="44">
        <v>85.294342041015625</v>
      </c>
      <c r="Y100" s="44">
        <v>85.462760925292969</v>
      </c>
      <c r="Z100" s="44">
        <v>85.6142578125</v>
      </c>
      <c r="AA100" s="45">
        <v>85.765472412109375</v>
      </c>
    </row>
    <row r="101" spans="1:27"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x14ac:dyDescent="0.25">
      <c r="A102" s="69"/>
      <c r="B102" s="10" t="s">
        <v>85</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x14ac:dyDescent="0.25">
      <c r="A103" s="22" t="s">
        <v>84</v>
      </c>
      <c r="B103" s="15" t="s">
        <v>83</v>
      </c>
      <c r="C103" s="60" t="s">
        <v>45</v>
      </c>
      <c r="D103" s="46" t="s">
        <v>46</v>
      </c>
      <c r="E103" s="46" t="s">
        <v>47</v>
      </c>
      <c r="F103" s="46" t="s">
        <v>48</v>
      </c>
      <c r="G103" s="46" t="s">
        <v>49</v>
      </c>
      <c r="H103" s="46" t="s">
        <v>50</v>
      </c>
      <c r="I103" s="46" t="s">
        <v>51</v>
      </c>
      <c r="J103" s="46" t="s">
        <v>52</v>
      </c>
      <c r="K103" s="46" t="s">
        <v>53</v>
      </c>
      <c r="L103" s="46" t="s">
        <v>54</v>
      </c>
      <c r="M103" s="46" t="s">
        <v>55</v>
      </c>
      <c r="N103" s="46" t="s">
        <v>56</v>
      </c>
      <c r="O103" s="46" t="s">
        <v>57</v>
      </c>
      <c r="P103" s="46" t="s">
        <v>58</v>
      </c>
      <c r="Q103" s="46" t="s">
        <v>59</v>
      </c>
      <c r="R103" s="46" t="s">
        <v>60</v>
      </c>
      <c r="S103" s="46" t="s">
        <v>61</v>
      </c>
      <c r="T103" s="46" t="s">
        <v>62</v>
      </c>
      <c r="U103" s="46" t="s">
        <v>63</v>
      </c>
      <c r="V103" s="46" t="s">
        <v>64</v>
      </c>
      <c r="W103" s="46" t="s">
        <v>65</v>
      </c>
      <c r="X103" s="46" t="s">
        <v>66</v>
      </c>
      <c r="Y103" s="46" t="s">
        <v>67</v>
      </c>
      <c r="Z103" s="46" t="s">
        <v>68</v>
      </c>
      <c r="AA103" s="47" t="s">
        <v>69</v>
      </c>
    </row>
    <row r="104" spans="1:27" x14ac:dyDescent="0.25">
      <c r="A104" s="29">
        <v>1</v>
      </c>
      <c r="B104" s="30" t="str">
        <f>VLOOKUP($A$104,$A$93:$AA$100,2)</f>
        <v>Bute</v>
      </c>
      <c r="C104" s="61">
        <f>VLOOKUP($A$104,$A$93:$AA$100,3)</f>
        <v>77.268928527832031</v>
      </c>
      <c r="D104" s="62">
        <f>VLOOKUP($A$104,$A$93:$AA$100,4)</f>
        <v>78.239891052246094</v>
      </c>
      <c r="E104" s="62">
        <f>VLOOKUP($A$104,$A$93:$AA$100,5)</f>
        <v>78.529228210449219</v>
      </c>
      <c r="F104" s="62">
        <f>VLOOKUP($A$104,$A$93:$AA$100,6)</f>
        <v>78.814552307128906</v>
      </c>
      <c r="G104" s="62">
        <f>VLOOKUP($A$104,$A$93:$AA$100,7)</f>
        <v>79.0927734375</v>
      </c>
      <c r="H104" s="62">
        <f>VLOOKUP($A$104,$A$93:$AA$100,8)</f>
        <v>79.364387512207031</v>
      </c>
      <c r="I104" s="62">
        <f>VLOOKUP($A$104,$A$93:$AA$100,9)</f>
        <v>79.622398376464844</v>
      </c>
      <c r="J104" s="62">
        <f>VLOOKUP($A$104,$A$93:$AA$100,10)</f>
        <v>79.884185791015625</v>
      </c>
      <c r="K104" s="62">
        <f>VLOOKUP($A$104,$A$93:$AA$100,11)</f>
        <v>80.147918701171875</v>
      </c>
      <c r="L104" s="62">
        <f>VLOOKUP($A$104,$A$93:$AA$100,12)</f>
        <v>80.408432006835938</v>
      </c>
      <c r="M104" s="62">
        <f>VLOOKUP($A$104,$A$93:$AA$100,13)</f>
        <v>80.655487060546875</v>
      </c>
      <c r="N104" s="62">
        <f>VLOOKUP($A$104,$A$93:$AA$100,14)</f>
        <v>80.893211364746094</v>
      </c>
      <c r="O104" s="62">
        <f>VLOOKUP($A$104,$A$93:$AA$100,15)</f>
        <v>81.126815795898437</v>
      </c>
      <c r="P104" s="62">
        <f>VLOOKUP($A$104,$A$93:$AA$100,16)</f>
        <v>81.353019714355469</v>
      </c>
      <c r="Q104" s="62">
        <f>VLOOKUP($A$104,$A$93:$AA$100,17)</f>
        <v>81.572662353515625</v>
      </c>
      <c r="R104" s="62">
        <f>VLOOKUP($A$104,$A$93:$AA$100,18)</f>
        <v>81.7916259765625</v>
      </c>
      <c r="S104" s="62">
        <f>VLOOKUP($A$104,$A$93:$AA$100,19)</f>
        <v>81.988357543945313</v>
      </c>
      <c r="T104" s="62">
        <f>VLOOKUP($A$104,$A$93:$AA$100,20)</f>
        <v>82.187828063964844</v>
      </c>
      <c r="U104" s="62">
        <f>VLOOKUP($A$104,$A$93:$AA$100,21)</f>
        <v>82.387947082519531</v>
      </c>
      <c r="V104" s="62">
        <f>VLOOKUP($A$104,$A$93:$AA$100,22)</f>
        <v>82.575302124023438</v>
      </c>
      <c r="W104" s="62">
        <f>VLOOKUP($A$104,$A$93:$AA$100,23)</f>
        <v>82.757804870605469</v>
      </c>
      <c r="X104" s="62">
        <f>VLOOKUP($A$104,$A$93:$AA$100,24)</f>
        <v>82.934890747070313</v>
      </c>
      <c r="Y104" s="62">
        <f>VLOOKUP($A$104,$A$93:$AA$100,25)</f>
        <v>83.103202819824219</v>
      </c>
      <c r="Z104" s="62">
        <f>VLOOKUP($A$104,$A$93:$AA$100,26)</f>
        <v>83.267364501953125</v>
      </c>
      <c r="AA104" s="63">
        <f>VLOOKUP($A$104,$A$93:$AA$100,27)</f>
        <v>83.416534423828125</v>
      </c>
    </row>
    <row r="105" spans="1:27" x14ac:dyDescent="0.25">
      <c r="A105" s="25"/>
      <c r="B105" s="25"/>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x14ac:dyDescent="0.25">
      <c r="A106" s="161" t="s">
        <v>87</v>
      </c>
      <c r="B106" s="161"/>
      <c r="C106" s="161"/>
      <c r="D106" s="161"/>
    </row>
    <row r="129" spans="1:38" ht="15.75" x14ac:dyDescent="0.25">
      <c r="A129" s="163" t="s">
        <v>379</v>
      </c>
      <c r="B129" s="163"/>
      <c r="C129" s="163"/>
      <c r="D129" s="163"/>
      <c r="E129" s="163"/>
      <c r="F129" s="163"/>
      <c r="G129" s="111"/>
      <c r="H129" s="111"/>
      <c r="I129" s="111"/>
      <c r="J129" s="111"/>
      <c r="K129" s="112"/>
      <c r="L129" s="111"/>
      <c r="M129" s="111"/>
      <c r="N129" s="111"/>
      <c r="O129" s="111"/>
      <c r="P129" s="169"/>
      <c r="Q129" s="169"/>
      <c r="R129" s="169"/>
      <c r="S129" s="169"/>
      <c r="T129" s="169"/>
      <c r="U129" s="169"/>
      <c r="V129" s="169"/>
      <c r="W129" s="113"/>
      <c r="X129" s="113"/>
      <c r="Y129" s="113"/>
      <c r="Z129" s="113"/>
      <c r="AA129" s="113"/>
    </row>
    <row r="130" spans="1:38" ht="15.75" x14ac:dyDescent="0.25">
      <c r="A130" s="156" t="s">
        <v>9</v>
      </c>
      <c r="B130" s="156"/>
      <c r="C130" s="156"/>
      <c r="D130" s="156"/>
      <c r="E130" s="156"/>
      <c r="F130" s="156"/>
      <c r="G130" s="31"/>
      <c r="H130" s="31"/>
      <c r="I130" s="31"/>
      <c r="J130" s="31"/>
      <c r="K130" s="157" t="s">
        <v>86</v>
      </c>
      <c r="L130" s="157"/>
      <c r="M130" s="31"/>
      <c r="N130" s="31"/>
      <c r="O130" s="31"/>
      <c r="P130" s="156"/>
      <c r="Q130" s="156"/>
      <c r="R130" s="156"/>
      <c r="S130" s="156"/>
      <c r="T130" s="156"/>
      <c r="U130" s="156"/>
      <c r="V130" s="156"/>
      <c r="W130" s="11"/>
      <c r="X130" s="11"/>
      <c r="Y130" s="11"/>
      <c r="Z130" s="11"/>
      <c r="AA130" s="11"/>
    </row>
    <row r="132" spans="1:38" ht="18.75" x14ac:dyDescent="0.25">
      <c r="A132" s="167" t="s">
        <v>399</v>
      </c>
      <c r="B132" s="167"/>
      <c r="C132" s="167"/>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38"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38" x14ac:dyDescent="0.25">
      <c r="A134" s="14" t="s">
        <v>84</v>
      </c>
      <c r="B134" s="15" t="s">
        <v>83</v>
      </c>
      <c r="C134" s="87" t="s">
        <v>394</v>
      </c>
      <c r="D134" s="87" t="s">
        <v>393</v>
      </c>
      <c r="E134" s="87" t="s">
        <v>392</v>
      </c>
      <c r="F134" s="87" t="s">
        <v>391</v>
      </c>
      <c r="G134" s="87" t="s">
        <v>390</v>
      </c>
      <c r="H134" s="87" t="s">
        <v>389</v>
      </c>
      <c r="I134" s="87" t="s">
        <v>388</v>
      </c>
      <c r="J134" s="87" t="s">
        <v>387</v>
      </c>
      <c r="K134" s="87" t="s">
        <v>386</v>
      </c>
      <c r="L134" s="87" t="s">
        <v>385</v>
      </c>
      <c r="M134" s="87" t="s">
        <v>384</v>
      </c>
      <c r="N134" s="32" t="s">
        <v>45</v>
      </c>
      <c r="O134" s="32" t="s">
        <v>46</v>
      </c>
      <c r="P134" s="32" t="s">
        <v>47</v>
      </c>
      <c r="Q134" s="32" t="s">
        <v>48</v>
      </c>
      <c r="R134" s="32" t="s">
        <v>49</v>
      </c>
      <c r="S134" s="32" t="s">
        <v>50</v>
      </c>
      <c r="T134" s="32" t="s">
        <v>51</v>
      </c>
      <c r="U134" s="32" t="s">
        <v>52</v>
      </c>
      <c r="V134" s="32" t="s">
        <v>53</v>
      </c>
      <c r="W134" s="32" t="s">
        <v>54</v>
      </c>
      <c r="X134" s="32" t="s">
        <v>55</v>
      </c>
      <c r="Y134" s="32" t="s">
        <v>56</v>
      </c>
      <c r="Z134" s="32" t="s">
        <v>57</v>
      </c>
      <c r="AA134" s="32" t="s">
        <v>58</v>
      </c>
      <c r="AB134" s="32" t="s">
        <v>59</v>
      </c>
      <c r="AC134" s="32" t="s">
        <v>60</v>
      </c>
      <c r="AD134" s="32" t="s">
        <v>61</v>
      </c>
      <c r="AE134" s="32" t="s">
        <v>62</v>
      </c>
      <c r="AF134" s="32" t="s">
        <v>63</v>
      </c>
      <c r="AG134" s="32" t="s">
        <v>64</v>
      </c>
      <c r="AH134" s="32" t="s">
        <v>65</v>
      </c>
      <c r="AI134" s="32" t="s">
        <v>66</v>
      </c>
      <c r="AJ134" s="32" t="s">
        <v>67</v>
      </c>
      <c r="AK134" s="32" t="s">
        <v>68</v>
      </c>
      <c r="AL134" s="33" t="s">
        <v>69</v>
      </c>
    </row>
    <row r="135" spans="1:38" x14ac:dyDescent="0.25">
      <c r="A135" s="18">
        <v>1</v>
      </c>
      <c r="B135" s="26" t="s">
        <v>116</v>
      </c>
      <c r="C135" s="84">
        <v>70</v>
      </c>
      <c r="D135" s="89">
        <v>51</v>
      </c>
      <c r="E135" s="89">
        <v>7</v>
      </c>
      <c r="F135" s="89">
        <v>-32</v>
      </c>
      <c r="G135" s="89">
        <v>71</v>
      </c>
      <c r="H135" s="89">
        <v>-114</v>
      </c>
      <c r="I135" s="89">
        <v>-85</v>
      </c>
      <c r="J135" s="89">
        <v>-52</v>
      </c>
      <c r="K135" s="89">
        <v>-51</v>
      </c>
      <c r="L135" s="89">
        <v>14</v>
      </c>
      <c r="M135" s="89">
        <v>-59</v>
      </c>
      <c r="N135" s="88">
        <v>-209.73153686523437</v>
      </c>
      <c r="O135" s="88">
        <v>-45.862335205078125</v>
      </c>
      <c r="P135" s="88">
        <v>-46.873504638671875</v>
      </c>
      <c r="Q135" s="88">
        <v>-47.212089538574219</v>
      </c>
      <c r="R135" s="88">
        <v>-41.670333862304688</v>
      </c>
      <c r="S135" s="88">
        <v>-43.999996185302734</v>
      </c>
      <c r="T135" s="88">
        <v>-41.354015350341797</v>
      </c>
      <c r="U135" s="89">
        <v>-43.537403106689453</v>
      </c>
      <c r="V135" s="89">
        <v>-42.618148803710937</v>
      </c>
      <c r="W135" s="89">
        <v>-40.901462554931641</v>
      </c>
      <c r="X135" s="89">
        <v>-43.695587158203125</v>
      </c>
      <c r="Y135" s="89">
        <v>-43.061687469482422</v>
      </c>
      <c r="Z135" s="89">
        <v>-43.605258941650391</v>
      </c>
      <c r="AA135" s="89">
        <v>-43.98876953125</v>
      </c>
      <c r="AB135" s="89">
        <v>-40.312007904052734</v>
      </c>
      <c r="AC135" s="89">
        <v>-43.280925750732422</v>
      </c>
      <c r="AD135" s="89">
        <v>-45.68609619140625</v>
      </c>
      <c r="AE135" s="89">
        <v>-45.234188079833984</v>
      </c>
      <c r="AF135" s="89">
        <v>-47.412864685058594</v>
      </c>
      <c r="AG135" s="89">
        <v>-46.752384185791016</v>
      </c>
      <c r="AH135" s="89">
        <v>-45.814201354980469</v>
      </c>
      <c r="AI135" s="89">
        <v>-47.053840637207031</v>
      </c>
      <c r="AJ135" s="89">
        <v>-47.666465759277344</v>
      </c>
      <c r="AK135" s="89">
        <v>-48.184413909912109</v>
      </c>
      <c r="AL135" s="90">
        <v>-49.291000366210937</v>
      </c>
    </row>
    <row r="136" spans="1:38" x14ac:dyDescent="0.25">
      <c r="A136" s="19">
        <v>2</v>
      </c>
      <c r="B136" s="16" t="s">
        <v>117</v>
      </c>
      <c r="C136" s="85">
        <v>-34</v>
      </c>
      <c r="D136" s="92">
        <v>224</v>
      </c>
      <c r="E136" s="92">
        <v>187</v>
      </c>
      <c r="F136" s="92">
        <v>87</v>
      </c>
      <c r="G136" s="92">
        <v>25</v>
      </c>
      <c r="H136" s="92">
        <v>305</v>
      </c>
      <c r="I136" s="92">
        <v>37</v>
      </c>
      <c r="J136" s="92">
        <v>24</v>
      </c>
      <c r="K136" s="92">
        <v>-10</v>
      </c>
      <c r="L136" s="92">
        <v>-32</v>
      </c>
      <c r="M136" s="92">
        <v>-72</v>
      </c>
      <c r="N136" s="91">
        <v>-294.78515625</v>
      </c>
      <c r="O136" s="91">
        <v>-8.2068986892700195</v>
      </c>
      <c r="P136" s="91">
        <v>-8.144892692565918</v>
      </c>
      <c r="Q136" s="91">
        <v>-10.526735305786133</v>
      </c>
      <c r="R136" s="91">
        <v>-1.852110743522644</v>
      </c>
      <c r="S136" s="91">
        <v>-1.2745788097381592</v>
      </c>
      <c r="T136" s="91">
        <v>-4.5736560821533203</v>
      </c>
      <c r="U136" s="92">
        <v>-2.1047346591949463</v>
      </c>
      <c r="V136" s="92">
        <v>-2.3586199283599854</v>
      </c>
      <c r="W136" s="92">
        <v>-3.5837681293487549</v>
      </c>
      <c r="X136" s="92">
        <v>-3.3159828186035156</v>
      </c>
      <c r="Y136" s="92">
        <v>-4.9162845611572266</v>
      </c>
      <c r="Z136" s="92">
        <v>-3.6490519046783447</v>
      </c>
      <c r="AA136" s="92">
        <v>-3.7664115428924561</v>
      </c>
      <c r="AB136" s="92">
        <v>-5.1339755058288574</v>
      </c>
      <c r="AC136" s="92">
        <v>-5.7557363510131836</v>
      </c>
      <c r="AD136" s="92">
        <v>-7.3076891899108887</v>
      </c>
      <c r="AE136" s="92">
        <v>-9.1347246170043945</v>
      </c>
      <c r="AF136" s="92">
        <v>-7.0909614562988281</v>
      </c>
      <c r="AG136" s="92">
        <v>-8.7028160095214844</v>
      </c>
      <c r="AH136" s="92">
        <v>-9.1983642578125</v>
      </c>
      <c r="AI136" s="92">
        <v>-9.294438362121582</v>
      </c>
      <c r="AJ136" s="92">
        <v>-9.1972599029541016</v>
      </c>
      <c r="AK136" s="92">
        <v>-10.021906852722168</v>
      </c>
      <c r="AL136" s="93">
        <v>-12.682371139526367</v>
      </c>
    </row>
    <row r="137" spans="1:38" x14ac:dyDescent="0.25">
      <c r="A137" s="19">
        <v>3</v>
      </c>
      <c r="B137" s="16" t="s">
        <v>118</v>
      </c>
      <c r="C137" s="85">
        <v>193</v>
      </c>
      <c r="D137" s="92">
        <v>-175</v>
      </c>
      <c r="E137" s="92">
        <v>118</v>
      </c>
      <c r="F137" s="92">
        <v>-8</v>
      </c>
      <c r="G137" s="92">
        <v>-126</v>
      </c>
      <c r="H137" s="92">
        <v>-23</v>
      </c>
      <c r="I137" s="92">
        <v>-81</v>
      </c>
      <c r="J137" s="92">
        <v>-85</v>
      </c>
      <c r="K137" s="92">
        <v>222</v>
      </c>
      <c r="L137" s="92">
        <v>56</v>
      </c>
      <c r="M137" s="92">
        <v>-131</v>
      </c>
      <c r="N137" s="91">
        <v>-334.73690795898437</v>
      </c>
      <c r="O137" s="91">
        <v>-21.822378158569336</v>
      </c>
      <c r="P137" s="91">
        <v>-17.905117034912109</v>
      </c>
      <c r="Q137" s="91">
        <v>-20.101690292358398</v>
      </c>
      <c r="R137" s="91">
        <v>-10.450738906860352</v>
      </c>
      <c r="S137" s="91">
        <v>-11.566094398498535</v>
      </c>
      <c r="T137" s="91">
        <v>-12.096546173095703</v>
      </c>
      <c r="U137" s="92">
        <v>-12.129833221435547</v>
      </c>
      <c r="V137" s="92">
        <v>-11.549106597900391</v>
      </c>
      <c r="W137" s="92">
        <v>-11.015174865722656</v>
      </c>
      <c r="X137" s="92">
        <v>-11.293184280395508</v>
      </c>
      <c r="Y137" s="92">
        <v>-15.39266300201416</v>
      </c>
      <c r="Z137" s="92">
        <v>-11.953947067260742</v>
      </c>
      <c r="AA137" s="92">
        <v>-12.261284828186035</v>
      </c>
      <c r="AB137" s="92">
        <v>-13.3695068359375</v>
      </c>
      <c r="AC137" s="92">
        <v>-14.821349143981934</v>
      </c>
      <c r="AD137" s="92">
        <v>-15.068606376647949</v>
      </c>
      <c r="AE137" s="92">
        <v>-18.789192199707031</v>
      </c>
      <c r="AF137" s="92">
        <v>-17.607816696166992</v>
      </c>
      <c r="AG137" s="92">
        <v>-18.041362762451172</v>
      </c>
      <c r="AH137" s="92">
        <v>-17.956869125366211</v>
      </c>
      <c r="AI137" s="92">
        <v>-17.672220230102539</v>
      </c>
      <c r="AJ137" s="92">
        <v>-19.709228515625</v>
      </c>
      <c r="AK137" s="92">
        <v>-21.184066772460937</v>
      </c>
      <c r="AL137" s="93">
        <v>-22.39390754699707</v>
      </c>
    </row>
    <row r="138" spans="1:38" x14ac:dyDescent="0.25">
      <c r="A138" s="19">
        <v>4</v>
      </c>
      <c r="B138" s="16" t="s">
        <v>119</v>
      </c>
      <c r="C138" s="85">
        <v>35</v>
      </c>
      <c r="D138" s="92">
        <v>-20</v>
      </c>
      <c r="E138" s="92">
        <v>-34</v>
      </c>
      <c r="F138" s="92">
        <v>78</v>
      </c>
      <c r="G138" s="92">
        <v>-24</v>
      </c>
      <c r="H138" s="92">
        <v>-45</v>
      </c>
      <c r="I138" s="92">
        <v>12</v>
      </c>
      <c r="J138" s="92">
        <v>16</v>
      </c>
      <c r="K138" s="92">
        <v>-41</v>
      </c>
      <c r="L138" s="92">
        <v>-69</v>
      </c>
      <c r="M138" s="92">
        <v>-23</v>
      </c>
      <c r="N138" s="92">
        <v>-130.82258605957031</v>
      </c>
      <c r="O138" s="92">
        <v>-19.47642707824707</v>
      </c>
      <c r="P138" s="92">
        <v>-21.0682373046875</v>
      </c>
      <c r="Q138" s="92">
        <v>-20.758991241455078</v>
      </c>
      <c r="R138" s="92">
        <v>-16.291282653808594</v>
      </c>
      <c r="S138" s="92">
        <v>-17.27110481262207</v>
      </c>
      <c r="T138" s="92">
        <v>-18.058332443237305</v>
      </c>
      <c r="U138" s="92">
        <v>-17.352291107177734</v>
      </c>
      <c r="V138" s="92">
        <v>-18.354248046875</v>
      </c>
      <c r="W138" s="92">
        <v>-16.579730987548828</v>
      </c>
      <c r="X138" s="92">
        <v>-18.267942428588867</v>
      </c>
      <c r="Y138" s="92">
        <v>-18.128740310668945</v>
      </c>
      <c r="Z138" s="92">
        <v>-18.613069534301758</v>
      </c>
      <c r="AA138" s="92">
        <v>-18.833053588867188</v>
      </c>
      <c r="AB138" s="92">
        <v>-17.764621734619141</v>
      </c>
      <c r="AC138" s="92">
        <v>-19.156057357788086</v>
      </c>
      <c r="AD138" s="92">
        <v>-19.387723922729492</v>
      </c>
      <c r="AE138" s="92">
        <v>-19.938886642456055</v>
      </c>
      <c r="AF138" s="92">
        <v>-20.433584213256836</v>
      </c>
      <c r="AG138" s="92">
        <v>-20.669216156005859</v>
      </c>
      <c r="AH138" s="92">
        <v>-21.167778015136719</v>
      </c>
      <c r="AI138" s="92">
        <v>-21.911796569824219</v>
      </c>
      <c r="AJ138" s="92">
        <v>-21.709501266479492</v>
      </c>
      <c r="AK138" s="92">
        <v>-22.91649055480957</v>
      </c>
      <c r="AL138" s="93">
        <v>-23.87257194519043</v>
      </c>
    </row>
    <row r="139" spans="1:38" x14ac:dyDescent="0.25">
      <c r="A139" s="19">
        <v>5</v>
      </c>
      <c r="B139" s="16" t="s">
        <v>120</v>
      </c>
      <c r="C139" s="85">
        <v>-31</v>
      </c>
      <c r="D139" s="92">
        <v>37</v>
      </c>
      <c r="E139" s="92">
        <v>149</v>
      </c>
      <c r="F139" s="92">
        <v>18</v>
      </c>
      <c r="G139" s="92">
        <v>37</v>
      </c>
      <c r="H139" s="92">
        <v>13</v>
      </c>
      <c r="I139" s="92">
        <v>-94</v>
      </c>
      <c r="J139" s="92">
        <v>-48</v>
      </c>
      <c r="K139" s="92">
        <v>29</v>
      </c>
      <c r="L139" s="92">
        <v>-42</v>
      </c>
      <c r="M139" s="92">
        <v>-66</v>
      </c>
      <c r="N139" s="92">
        <v>-227.99366760253906</v>
      </c>
      <c r="O139" s="92">
        <v>-47.484455108642578</v>
      </c>
      <c r="P139" s="92">
        <v>-45.351215362548828</v>
      </c>
      <c r="Q139" s="92">
        <v>-46.425010681152344</v>
      </c>
      <c r="R139" s="92">
        <v>-42.587497711181641</v>
      </c>
      <c r="S139" s="92">
        <v>-42.208003997802734</v>
      </c>
      <c r="T139" s="92">
        <v>-43.834384918212891</v>
      </c>
      <c r="U139" s="92">
        <v>-42.402664184570313</v>
      </c>
      <c r="V139" s="92">
        <v>-43.410144805908203</v>
      </c>
      <c r="W139" s="92">
        <v>-44.069740295410156</v>
      </c>
      <c r="X139" s="92">
        <v>-44.009830474853516</v>
      </c>
      <c r="Y139" s="92">
        <v>-44.609771728515625</v>
      </c>
      <c r="Z139" s="92">
        <v>-43.743080139160156</v>
      </c>
      <c r="AA139" s="92">
        <v>-44.60107421875</v>
      </c>
      <c r="AB139" s="92">
        <v>-43.799079895019531</v>
      </c>
      <c r="AC139" s="92">
        <v>-45.605377197265625</v>
      </c>
      <c r="AD139" s="92">
        <v>-45.454612731933594</v>
      </c>
      <c r="AE139" s="92">
        <v>-46.397987365722656</v>
      </c>
      <c r="AF139" s="92">
        <v>-48.331825256347656</v>
      </c>
      <c r="AG139" s="92">
        <v>-47.569412231445313</v>
      </c>
      <c r="AH139" s="92">
        <v>-48.845424652099609</v>
      </c>
      <c r="AI139" s="92">
        <v>-48.367069244384766</v>
      </c>
      <c r="AJ139" s="92">
        <v>-48.2169189453125</v>
      </c>
      <c r="AK139" s="92">
        <v>-50.04840087890625</v>
      </c>
      <c r="AL139" s="93">
        <v>-50.669963836669922</v>
      </c>
    </row>
    <row r="140" spans="1:38" x14ac:dyDescent="0.25">
      <c r="A140" s="19">
        <v>6</v>
      </c>
      <c r="B140" s="16" t="s">
        <v>121</v>
      </c>
      <c r="C140" s="85">
        <v>-72</v>
      </c>
      <c r="D140" s="92">
        <v>103</v>
      </c>
      <c r="E140" s="92">
        <v>236</v>
      </c>
      <c r="F140" s="92">
        <v>59</v>
      </c>
      <c r="G140" s="92">
        <v>89</v>
      </c>
      <c r="H140" s="92">
        <v>210</v>
      </c>
      <c r="I140" s="92">
        <v>63</v>
      </c>
      <c r="J140" s="92">
        <v>6</v>
      </c>
      <c r="K140" s="92">
        <v>250</v>
      </c>
      <c r="L140" s="92">
        <v>98</v>
      </c>
      <c r="M140" s="92">
        <v>37</v>
      </c>
      <c r="N140" s="92">
        <v>-208.31405639648437</v>
      </c>
      <c r="O140" s="92">
        <v>88.416786193847656</v>
      </c>
      <c r="P140" s="92">
        <v>93.901535034179688</v>
      </c>
      <c r="Q140" s="92">
        <v>92.598892211914063</v>
      </c>
      <c r="R140" s="92">
        <v>99.809188842773438</v>
      </c>
      <c r="S140" s="92">
        <v>98.251472473144531</v>
      </c>
      <c r="T140" s="92">
        <v>97.960258483886719</v>
      </c>
      <c r="U140" s="92">
        <v>99.080802917480469</v>
      </c>
      <c r="V140" s="92">
        <v>99.3258056640625</v>
      </c>
      <c r="W140" s="92">
        <v>97.128005981445313</v>
      </c>
      <c r="X140" s="92">
        <v>100.67328643798828</v>
      </c>
      <c r="Y140" s="92">
        <v>96.460990905761719</v>
      </c>
      <c r="Z140" s="92">
        <v>98.784217834472656</v>
      </c>
      <c r="AA140" s="92">
        <v>96.801895141601563</v>
      </c>
      <c r="AB140" s="92">
        <v>95.770721435546875</v>
      </c>
      <c r="AC140" s="92">
        <v>95.667037963867188</v>
      </c>
      <c r="AD140" s="92">
        <v>96.762832641601563</v>
      </c>
      <c r="AE140" s="92">
        <v>92.595314025878906</v>
      </c>
      <c r="AF140" s="92">
        <v>96.57952880859375</v>
      </c>
      <c r="AG140" s="92">
        <v>94.519569396972656</v>
      </c>
      <c r="AH140" s="92">
        <v>92.73870849609375</v>
      </c>
      <c r="AI140" s="92">
        <v>92.636001586914063</v>
      </c>
      <c r="AJ140" s="92">
        <v>92.835411071777344</v>
      </c>
      <c r="AK140" s="92">
        <v>90.958328247070312</v>
      </c>
      <c r="AL140" s="93">
        <v>90.27789306640625</v>
      </c>
    </row>
    <row r="141" spans="1:38" x14ac:dyDescent="0.25">
      <c r="A141" s="19">
        <v>7</v>
      </c>
      <c r="B141" s="16" t="s">
        <v>122</v>
      </c>
      <c r="C141" s="85">
        <v>-38</v>
      </c>
      <c r="D141" s="92">
        <v>69</v>
      </c>
      <c r="E141" s="92">
        <v>71</v>
      </c>
      <c r="F141" s="92">
        <v>112</v>
      </c>
      <c r="G141" s="92">
        <v>92</v>
      </c>
      <c r="H141" s="92">
        <v>-54</v>
      </c>
      <c r="I141" s="92">
        <v>-15</v>
      </c>
      <c r="J141" s="92">
        <v>21</v>
      </c>
      <c r="K141" s="92">
        <v>-164</v>
      </c>
      <c r="L141" s="92">
        <v>-24</v>
      </c>
      <c r="M141" s="92">
        <v>-36</v>
      </c>
      <c r="N141" s="92">
        <v>-254.17045593261719</v>
      </c>
      <c r="O141" s="92">
        <v>-51.139156341552734</v>
      </c>
      <c r="P141" s="92">
        <v>-51.904090881347656</v>
      </c>
      <c r="Q141" s="92">
        <v>-51.458572387695312</v>
      </c>
      <c r="R141" s="92">
        <v>-45.154685974121094</v>
      </c>
      <c r="S141" s="92">
        <v>-46.70684814453125</v>
      </c>
      <c r="T141" s="92">
        <v>-47.334049224853516</v>
      </c>
      <c r="U141" s="92">
        <v>-46.721664428710937</v>
      </c>
      <c r="V141" s="92">
        <v>-48.030197143554687</v>
      </c>
      <c r="W141" s="92">
        <v>-45.810924530029297</v>
      </c>
      <c r="X141" s="92">
        <v>-48.177574157714844</v>
      </c>
      <c r="Y141" s="92">
        <v>-48.925338745117188</v>
      </c>
      <c r="Z141" s="92">
        <v>-47.368213653564453</v>
      </c>
      <c r="AA141" s="92">
        <v>-48.943248748779297</v>
      </c>
      <c r="AB141" s="92">
        <v>-48.143100738525391</v>
      </c>
      <c r="AC141" s="92">
        <v>-48.983310699462891</v>
      </c>
      <c r="AD141" s="92">
        <v>-50.137096405029297</v>
      </c>
      <c r="AE141" s="92">
        <v>-50.652519226074219</v>
      </c>
      <c r="AF141" s="92">
        <v>-50.621074676513672</v>
      </c>
      <c r="AG141" s="92">
        <v>-51.740062713623047</v>
      </c>
      <c r="AH141" s="92">
        <v>-51.443592071533203</v>
      </c>
      <c r="AI141" s="92">
        <v>-51.899032592773438</v>
      </c>
      <c r="AJ141" s="92">
        <v>-50.894203186035156</v>
      </c>
      <c r="AK141" s="92">
        <v>-51.350639343261719</v>
      </c>
      <c r="AL141" s="93">
        <v>-53.782722473144531</v>
      </c>
    </row>
    <row r="142" spans="1:38" x14ac:dyDescent="0.25">
      <c r="A142" s="20">
        <v>8</v>
      </c>
      <c r="B142" s="17" t="s">
        <v>123</v>
      </c>
      <c r="C142" s="86">
        <v>25</v>
      </c>
      <c r="D142" s="94">
        <v>29</v>
      </c>
      <c r="E142" s="94">
        <v>55</v>
      </c>
      <c r="F142" s="94">
        <v>40</v>
      </c>
      <c r="G142" s="94">
        <v>-12</v>
      </c>
      <c r="H142" s="94">
        <v>21</v>
      </c>
      <c r="I142" s="94">
        <v>57</v>
      </c>
      <c r="J142" s="94">
        <v>-20</v>
      </c>
      <c r="K142" s="94">
        <v>-48</v>
      </c>
      <c r="L142" s="94">
        <v>96</v>
      </c>
      <c r="M142" s="94">
        <v>17</v>
      </c>
      <c r="N142" s="94">
        <v>-133.20201110839844</v>
      </c>
      <c r="O142" s="94">
        <v>21.378154754638672</v>
      </c>
      <c r="P142" s="94">
        <v>19.447685241699219</v>
      </c>
      <c r="Q142" s="94">
        <v>17.804891586303711</v>
      </c>
      <c r="R142" s="94">
        <v>22.955413818359375</v>
      </c>
      <c r="S142" s="94">
        <v>23.781486511230469</v>
      </c>
      <c r="T142" s="94">
        <v>22.667047500610352</v>
      </c>
      <c r="U142" s="94">
        <v>23.784152984619141</v>
      </c>
      <c r="V142" s="94">
        <v>22.576505661010742</v>
      </c>
      <c r="W142" s="94">
        <v>22.014301300048828</v>
      </c>
      <c r="X142" s="94">
        <v>22.160030364990234</v>
      </c>
      <c r="Y142" s="94">
        <v>20.819704055786133</v>
      </c>
      <c r="Z142" s="94">
        <v>20.657341003417969</v>
      </c>
      <c r="AA142" s="94">
        <v>20.678276062011719</v>
      </c>
      <c r="AB142" s="94">
        <v>21.034296035766602</v>
      </c>
      <c r="AC142" s="94">
        <v>21.073034286499023</v>
      </c>
      <c r="AD142" s="94">
        <v>21.425188064575195</v>
      </c>
      <c r="AE142" s="94">
        <v>18.818269729614258</v>
      </c>
      <c r="AF142" s="94">
        <v>19.545497894287109</v>
      </c>
      <c r="AG142" s="94">
        <v>18.428827285766602</v>
      </c>
      <c r="AH142" s="94">
        <v>19.121250152587891</v>
      </c>
      <c r="AI142" s="94">
        <v>18.291902542114258</v>
      </c>
      <c r="AJ142" s="94">
        <v>18.122636795043945</v>
      </c>
      <c r="AK142" s="94">
        <v>17.437339782714844</v>
      </c>
      <c r="AL142" s="95">
        <v>16.234596252441406</v>
      </c>
    </row>
    <row r="143" spans="1:38"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spans="1:38" x14ac:dyDescent="0.25">
      <c r="A144" s="82"/>
      <c r="B144" s="10" t="s">
        <v>85</v>
      </c>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spans="1:38" x14ac:dyDescent="0.25">
      <c r="A145" s="22" t="s">
        <v>84</v>
      </c>
      <c r="B145" s="15" t="s">
        <v>83</v>
      </c>
      <c r="C145" s="102" t="s">
        <v>394</v>
      </c>
      <c r="D145" s="87" t="s">
        <v>393</v>
      </c>
      <c r="E145" s="87" t="s">
        <v>392</v>
      </c>
      <c r="F145" s="87" t="s">
        <v>391</v>
      </c>
      <c r="G145" s="87" t="s">
        <v>390</v>
      </c>
      <c r="H145" s="87" t="s">
        <v>389</v>
      </c>
      <c r="I145" s="87" t="s">
        <v>388</v>
      </c>
      <c r="J145" s="87" t="s">
        <v>387</v>
      </c>
      <c r="K145" s="87" t="s">
        <v>386</v>
      </c>
      <c r="L145" s="87" t="s">
        <v>385</v>
      </c>
      <c r="M145" s="87" t="s">
        <v>384</v>
      </c>
      <c r="N145" s="46" t="s">
        <v>45</v>
      </c>
      <c r="O145" s="46" t="s">
        <v>46</v>
      </c>
      <c r="P145" s="46" t="s">
        <v>47</v>
      </c>
      <c r="Q145" s="46" t="s">
        <v>48</v>
      </c>
      <c r="R145" s="46" t="s">
        <v>49</v>
      </c>
      <c r="S145" s="46" t="s">
        <v>50</v>
      </c>
      <c r="T145" s="46" t="s">
        <v>51</v>
      </c>
      <c r="U145" s="46" t="s">
        <v>52</v>
      </c>
      <c r="V145" s="46" t="s">
        <v>53</v>
      </c>
      <c r="W145" s="46" t="s">
        <v>54</v>
      </c>
      <c r="X145" s="46" t="s">
        <v>55</v>
      </c>
      <c r="Y145" s="46" t="s">
        <v>56</v>
      </c>
      <c r="Z145" s="46" t="s">
        <v>57</v>
      </c>
      <c r="AA145" s="46" t="s">
        <v>58</v>
      </c>
      <c r="AB145" s="46" t="s">
        <v>59</v>
      </c>
      <c r="AC145" s="46" t="s">
        <v>60</v>
      </c>
      <c r="AD145" s="46" t="s">
        <v>61</v>
      </c>
      <c r="AE145" s="46" t="s">
        <v>62</v>
      </c>
      <c r="AF145" s="46" t="s">
        <v>63</v>
      </c>
      <c r="AG145" s="46" t="s">
        <v>64</v>
      </c>
      <c r="AH145" s="46" t="s">
        <v>65</v>
      </c>
      <c r="AI145" s="46" t="s">
        <v>66</v>
      </c>
      <c r="AJ145" s="46" t="s">
        <v>67</v>
      </c>
      <c r="AK145" s="46" t="s">
        <v>68</v>
      </c>
      <c r="AL145" s="47" t="s">
        <v>69</v>
      </c>
    </row>
    <row r="146" spans="1:38" x14ac:dyDescent="0.25">
      <c r="A146" s="29">
        <v>1</v>
      </c>
      <c r="B146" s="101" t="str">
        <f>VLOOKUP($A$146,$A$135:$AL$142,2)</f>
        <v>Bute</v>
      </c>
      <c r="C146" s="96">
        <f>VLOOKUP($A$146,$A$135:$AL$142,3)</f>
        <v>70</v>
      </c>
      <c r="D146" s="97">
        <f>VLOOKUP($A$146,$A$135:$AL$142,4)</f>
        <v>51</v>
      </c>
      <c r="E146" s="97">
        <f>VLOOKUP($A$146,$A$135:$AL$142,5)</f>
        <v>7</v>
      </c>
      <c r="F146" s="97">
        <f>VLOOKUP($A$146,$A$135:$AL$142,6)</f>
        <v>-32</v>
      </c>
      <c r="G146" s="97">
        <f>VLOOKUP($A$146,$A$135:$AL$142,7)</f>
        <v>71</v>
      </c>
      <c r="H146" s="97">
        <f>VLOOKUP($A$146,$A$135:$AL$142,8)</f>
        <v>-114</v>
      </c>
      <c r="I146" s="97">
        <f>VLOOKUP($A$146,$A$135:$AL$142,9)</f>
        <v>-85</v>
      </c>
      <c r="J146" s="97">
        <f>VLOOKUP($A$146,$A$135:$AL$142,10)</f>
        <v>-52</v>
      </c>
      <c r="K146" s="97">
        <f>VLOOKUP($A$146,$A$135:$AL$142,11)</f>
        <v>-51</v>
      </c>
      <c r="L146" s="97">
        <f>VLOOKUP($A$146,$A$135:$AL$142,12)</f>
        <v>14</v>
      </c>
      <c r="M146" s="97">
        <f>VLOOKUP($A$146,$A$135:$AL$142,13)</f>
        <v>-59</v>
      </c>
      <c r="N146" s="97">
        <f>VLOOKUP($A$146,$A$135:$AL$142,14)</f>
        <v>-209.73153686523437</v>
      </c>
      <c r="O146" s="97">
        <f>VLOOKUP($A$146,$A$135:$AL$142,15)</f>
        <v>-45.862335205078125</v>
      </c>
      <c r="P146" s="97">
        <f>VLOOKUP($A$146,$A$135:$AL$142,16)</f>
        <v>-46.873504638671875</v>
      </c>
      <c r="Q146" s="97">
        <f>VLOOKUP($A$146,$A$135:$AL$142,17)</f>
        <v>-47.212089538574219</v>
      </c>
      <c r="R146" s="97">
        <f>VLOOKUP($A$146,$A$135:$AL$142,18)</f>
        <v>-41.670333862304688</v>
      </c>
      <c r="S146" s="97">
        <f>VLOOKUP($A$146,$A$135:$AL$142,19)</f>
        <v>-43.999996185302734</v>
      </c>
      <c r="T146" s="97">
        <f>VLOOKUP($A$146,$A$135:$AL$142,20)</f>
        <v>-41.354015350341797</v>
      </c>
      <c r="U146" s="97">
        <f>VLOOKUP($A$146,$A$135:$AL$142,21)</f>
        <v>-43.537403106689453</v>
      </c>
      <c r="V146" s="97">
        <f>VLOOKUP($A$146,$A$135:$AL$142,22)</f>
        <v>-42.618148803710937</v>
      </c>
      <c r="W146" s="97">
        <f>VLOOKUP($A$146,$A$135:$AL$142,23)</f>
        <v>-40.901462554931641</v>
      </c>
      <c r="X146" s="97">
        <f>VLOOKUP($A$146,$A$135:$AL$142,24)</f>
        <v>-43.695587158203125</v>
      </c>
      <c r="Y146" s="97">
        <f>VLOOKUP($A$146,$A$135:$AL$142,25)</f>
        <v>-43.061687469482422</v>
      </c>
      <c r="Z146" s="97">
        <f>VLOOKUP($A$146,$A$135:$AL$142,26)</f>
        <v>-43.605258941650391</v>
      </c>
      <c r="AA146" s="97">
        <f>VLOOKUP($A$146,$A$135:$AL$142,27)</f>
        <v>-43.98876953125</v>
      </c>
      <c r="AB146" s="97">
        <f>VLOOKUP($A$146,$A$135:$AL$142,28)</f>
        <v>-40.312007904052734</v>
      </c>
      <c r="AC146" s="97">
        <f>VLOOKUP($A$146,$A$135:$AL$142,29)</f>
        <v>-43.280925750732422</v>
      </c>
      <c r="AD146" s="97">
        <f>VLOOKUP($A$146,$A$135:$AL$142,30)</f>
        <v>-45.68609619140625</v>
      </c>
      <c r="AE146" s="97">
        <f>VLOOKUP($A$146,$A$135:$AL$142,31)</f>
        <v>-45.234188079833984</v>
      </c>
      <c r="AF146" s="97">
        <f>VLOOKUP($A$146,$A$135:$AL$142,32)</f>
        <v>-47.412864685058594</v>
      </c>
      <c r="AG146" s="97">
        <f>VLOOKUP($A$146,$A$135:$AL$142,33)</f>
        <v>-46.752384185791016</v>
      </c>
      <c r="AH146" s="97">
        <f>VLOOKUP($A$146,$A$135:$AL$142,34)</f>
        <v>-45.814201354980469</v>
      </c>
      <c r="AI146" s="97">
        <f>VLOOKUP($A$146,$A$135:$AL$142,35)</f>
        <v>-47.053840637207031</v>
      </c>
      <c r="AJ146" s="97">
        <f>VLOOKUP($A$146,$A$135:$AL$142,36)</f>
        <v>-47.666465759277344</v>
      </c>
      <c r="AK146" s="97">
        <f>VLOOKUP($A$146,$A$135:$AL$142,37)</f>
        <v>-48.184413909912109</v>
      </c>
      <c r="AL146" s="98">
        <f>VLOOKUP($A$146,$A$135:$AL$142,38)</f>
        <v>-49.291000366210937</v>
      </c>
    </row>
    <row r="147" spans="1:38" x14ac:dyDescent="0.25">
      <c r="A147" s="25"/>
      <c r="B147" s="2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38" x14ac:dyDescent="0.25">
      <c r="A148" s="161" t="s">
        <v>87</v>
      </c>
      <c r="B148" s="161"/>
      <c r="C148" s="161"/>
      <c r="D148" s="161"/>
    </row>
    <row r="170" spans="1:16358" s="25" customFormat="1" ht="15.75" x14ac:dyDescent="0.25">
      <c r="A170" s="156"/>
      <c r="B170" s="156"/>
      <c r="C170" s="156"/>
      <c r="D170" s="156"/>
      <c r="E170" s="156"/>
      <c r="F170" s="156"/>
      <c r="G170" s="31"/>
      <c r="H170" s="31"/>
      <c r="I170" s="31"/>
      <c r="J170" s="31"/>
      <c r="K170" s="157" t="s">
        <v>86</v>
      </c>
      <c r="L170" s="157"/>
      <c r="M170" s="31"/>
      <c r="N170" s="31"/>
      <c r="O170" s="31"/>
      <c r="P170" s="156"/>
      <c r="Q170" s="156"/>
      <c r="R170" s="156"/>
      <c r="S170" s="156"/>
      <c r="T170" s="156"/>
      <c r="U170" s="156"/>
      <c r="V170" s="156"/>
      <c r="W170" s="11"/>
      <c r="X170" s="11"/>
      <c r="Y170" s="11"/>
      <c r="Z170" s="11"/>
      <c r="AA170" s="11"/>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row>
    <row r="172" spans="1:16358" x14ac:dyDescent="0.25">
      <c r="A172" s="165" t="s">
        <v>435</v>
      </c>
      <c r="B172" s="165"/>
    </row>
    <row r="173" spans="1:16358" s="114" customFormat="1" ht="11.25" x14ac:dyDescent="0.2">
      <c r="A173" s="164" t="s">
        <v>441</v>
      </c>
      <c r="B173" s="164"/>
      <c r="C173" s="164"/>
      <c r="D173" s="164"/>
      <c r="E173" s="164"/>
      <c r="F173" s="164"/>
      <c r="G173" s="164"/>
      <c r="H173" s="164"/>
    </row>
    <row r="174" spans="1:16358" s="114" customFormat="1" ht="24.75" customHeight="1" x14ac:dyDescent="0.25">
      <c r="A174" s="158" t="s">
        <v>442</v>
      </c>
      <c r="B174" s="159"/>
      <c r="C174" s="159"/>
      <c r="D174" s="159"/>
      <c r="E174" s="159"/>
      <c r="F174" s="159"/>
      <c r="G174" s="159"/>
      <c r="H174" s="159"/>
      <c r="I174" s="159"/>
      <c r="J174" s="159"/>
    </row>
    <row r="175" spans="1:16358" s="114" customFormat="1" x14ac:dyDescent="0.25">
      <c r="A175" s="118"/>
      <c r="B175" s="119"/>
      <c r="C175" s="119"/>
      <c r="D175" s="119"/>
      <c r="E175" s="119"/>
      <c r="F175" s="119"/>
      <c r="G175" s="119"/>
      <c r="H175" s="119"/>
      <c r="I175" s="119"/>
      <c r="J175" s="119"/>
    </row>
    <row r="176" spans="1:16358" s="114" customFormat="1" ht="11.25" x14ac:dyDescent="0.2">
      <c r="A176" s="153" t="s">
        <v>5</v>
      </c>
      <c r="B176" s="153"/>
    </row>
  </sheetData>
  <mergeCells count="41">
    <mergeCell ref="A5:B5"/>
    <mergeCell ref="A173:H173"/>
    <mergeCell ref="A172:B172"/>
    <mergeCell ref="A176:B176"/>
    <mergeCell ref="A6:B6"/>
    <mergeCell ref="C6:G6"/>
    <mergeCell ref="A7:B7"/>
    <mergeCell ref="C7:G7"/>
    <mergeCell ref="A90:B90"/>
    <mergeCell ref="A106:D106"/>
    <mergeCell ref="A50:B50"/>
    <mergeCell ref="A66:D66"/>
    <mergeCell ref="A87:F87"/>
    <mergeCell ref="A148:D148"/>
    <mergeCell ref="A174:J174"/>
    <mergeCell ref="A10:B10"/>
    <mergeCell ref="A170:F170"/>
    <mergeCell ref="P87:V87"/>
    <mergeCell ref="A88:F88"/>
    <mergeCell ref="K88:L88"/>
    <mergeCell ref="P88:V88"/>
    <mergeCell ref="K170:L170"/>
    <mergeCell ref="P170:V170"/>
    <mergeCell ref="P129:V129"/>
    <mergeCell ref="A130:F130"/>
    <mergeCell ref="K130:L130"/>
    <mergeCell ref="P130:V130"/>
    <mergeCell ref="A132:C132"/>
    <mergeCell ref="A129:F129"/>
    <mergeCell ref="A26:D26"/>
    <mergeCell ref="A47:F47"/>
    <mergeCell ref="P47:V47"/>
    <mergeCell ref="A48:F48"/>
    <mergeCell ref="K48:L48"/>
    <mergeCell ref="P48:V48"/>
    <mergeCell ref="A1:F1"/>
    <mergeCell ref="P1:V1"/>
    <mergeCell ref="A3:F3"/>
    <mergeCell ref="K3:L3"/>
    <mergeCell ref="P3:V3"/>
    <mergeCell ref="A2:B2"/>
  </mergeCells>
  <hyperlinks>
    <hyperlink ref="K3" display="Back to contents page "/>
    <hyperlink ref="K3:L3" location="Contents!A1" display="Back to contents page "/>
    <hyperlink ref="K48" display="Back to contents page "/>
    <hyperlink ref="K48:L48" location="Contents!A1" display="Back to contents page "/>
    <hyperlink ref="K88" display="Back to contents page "/>
    <hyperlink ref="K88:L88" location="Contents!A1" display="Back to contents page "/>
    <hyperlink ref="K130" display="Back to contents page "/>
    <hyperlink ref="K130:L130" location="Contents!A1" display="Back to contents page "/>
    <hyperlink ref="K170" display="Back to contents page "/>
    <hyperlink ref="K170:L170" location="Contents!A1" display="Back to contents page "/>
    <hyperlink ref="A6:B6" location="'Argyll &amp; Bute'!A67" display="1. Total Fertility Rate (All persons)"/>
    <hyperlink ref="C6:G6" location="'Argyll &amp; Bute'!A67" display="2. Standardised Mortality Ratio (All Persons)"/>
    <hyperlink ref="A7:B7" location="'Argyll &amp; Bute'!A107" display="3. Life Expectancy (All Persons)"/>
    <hyperlink ref="C7:G7" location="'Argyll &amp; Bute'!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List Box 1">
              <controlPr defaultSize="0" autoLine="0" autoPict="0">
                <anchor moveWithCells="1">
                  <from>
                    <xdr:col>1</xdr:col>
                    <xdr:colOff>9525</xdr:colOff>
                    <xdr:row>26</xdr:row>
                    <xdr:rowOff>0</xdr:rowOff>
                  </from>
                  <to>
                    <xdr:col>2</xdr:col>
                    <xdr:colOff>9525</xdr:colOff>
                    <xdr:row>45</xdr:row>
                    <xdr:rowOff>0</xdr:rowOff>
                  </to>
                </anchor>
              </controlPr>
            </control>
          </mc:Choice>
        </mc:AlternateContent>
        <mc:AlternateContent xmlns:mc="http://schemas.openxmlformats.org/markup-compatibility/2006">
          <mc:Choice Requires="x14">
            <control shapeId="40962" r:id="rId5" name="List Box 2">
              <controlPr defaultSize="0" autoLine="0" autoPict="0">
                <anchor moveWithCells="1">
                  <from>
                    <xdr:col>1</xdr:col>
                    <xdr:colOff>38100</xdr:colOff>
                    <xdr:row>66</xdr:row>
                    <xdr:rowOff>19050</xdr:rowOff>
                  </from>
                  <to>
                    <xdr:col>2</xdr:col>
                    <xdr:colOff>9525</xdr:colOff>
                    <xdr:row>85</xdr:row>
                    <xdr:rowOff>0</xdr:rowOff>
                  </to>
                </anchor>
              </controlPr>
            </control>
          </mc:Choice>
        </mc:AlternateContent>
        <mc:AlternateContent xmlns:mc="http://schemas.openxmlformats.org/markup-compatibility/2006">
          <mc:Choice Requires="x14">
            <control shapeId="40963" r:id="rId6" name="List Box 3">
              <controlPr defaultSize="0" autoLine="0" autoPict="0">
                <anchor moveWithCells="1">
                  <from>
                    <xdr:col>1</xdr:col>
                    <xdr:colOff>38100</xdr:colOff>
                    <xdr:row>106</xdr:row>
                    <xdr:rowOff>57150</xdr:rowOff>
                  </from>
                  <to>
                    <xdr:col>2</xdr:col>
                    <xdr:colOff>28575</xdr:colOff>
                    <xdr:row>126</xdr:row>
                    <xdr:rowOff>123825</xdr:rowOff>
                  </to>
                </anchor>
              </controlPr>
            </control>
          </mc:Choice>
        </mc:AlternateContent>
        <mc:AlternateContent xmlns:mc="http://schemas.openxmlformats.org/markup-compatibility/2006">
          <mc:Choice Requires="x14">
            <control shapeId="40964" r:id="rId7" name="List Box 4">
              <controlPr defaultSize="0" autoLine="0" autoPict="0">
                <anchor moveWithCells="1">
                  <from>
                    <xdr:col>1</xdr:col>
                    <xdr:colOff>38100</xdr:colOff>
                    <xdr:row>148</xdr:row>
                    <xdr:rowOff>57150</xdr:rowOff>
                  </from>
                  <to>
                    <xdr:col>2</xdr:col>
                    <xdr:colOff>28575</xdr:colOff>
                    <xdr:row>168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ED15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38"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10</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8">
        <v>1</v>
      </c>
      <c r="B13" s="26" t="s">
        <v>124</v>
      </c>
      <c r="C13" s="56">
        <v>1.9526908397674561</v>
      </c>
      <c r="D13" s="57">
        <v>1.9605541229248047</v>
      </c>
      <c r="E13" s="57">
        <v>1.972461462020874</v>
      </c>
      <c r="F13" s="57">
        <v>1.9872095584869385</v>
      </c>
      <c r="G13" s="57">
        <v>1.9991142749786377</v>
      </c>
      <c r="H13" s="57">
        <v>2.0087759494781494</v>
      </c>
      <c r="I13" s="57">
        <v>2.0155332088470459</v>
      </c>
      <c r="J13" s="58">
        <v>2.0208432674407959</v>
      </c>
      <c r="K13" s="58">
        <v>2.0264110565185547</v>
      </c>
      <c r="L13" s="58">
        <v>2.0318937301635742</v>
      </c>
      <c r="M13" s="58">
        <v>2.0384881496429443</v>
      </c>
      <c r="N13" s="58">
        <v>2.0464544296264648</v>
      </c>
      <c r="O13" s="58">
        <v>2.054316520690918</v>
      </c>
      <c r="P13" s="58">
        <v>2.0622189044952393</v>
      </c>
      <c r="Q13" s="58">
        <v>2.0683512687683105</v>
      </c>
      <c r="R13" s="58">
        <v>2.0730650424957275</v>
      </c>
      <c r="S13" s="58">
        <v>2.0779774188995361</v>
      </c>
      <c r="T13" s="58">
        <v>2.0844480991363525</v>
      </c>
      <c r="U13" s="58">
        <v>2.0893480777740479</v>
      </c>
      <c r="V13" s="58">
        <v>2.0891168117523193</v>
      </c>
      <c r="W13" s="58">
        <v>2.0887720584869385</v>
      </c>
      <c r="X13" s="58">
        <v>2.0886375904083252</v>
      </c>
      <c r="Y13" s="58">
        <v>2.0886850357055664</v>
      </c>
      <c r="Z13" s="58">
        <v>2.0889151096343994</v>
      </c>
      <c r="AA13" s="59">
        <v>2.0888347625732422</v>
      </c>
    </row>
    <row r="14" spans="1:27" x14ac:dyDescent="0.25">
      <c r="A14" s="19">
        <v>2</v>
      </c>
      <c r="B14" s="16" t="s">
        <v>125</v>
      </c>
      <c r="C14" s="48">
        <v>1.7713159322738647</v>
      </c>
      <c r="D14" s="49">
        <v>1.7784488201141357</v>
      </c>
      <c r="E14" s="49">
        <v>1.7892501354217529</v>
      </c>
      <c r="F14" s="49">
        <v>1.8026282787322998</v>
      </c>
      <c r="G14" s="49">
        <v>1.8134273290634155</v>
      </c>
      <c r="H14" s="49">
        <v>1.822191596031189</v>
      </c>
      <c r="I14" s="49">
        <v>1.8283212184906006</v>
      </c>
      <c r="J14" s="50">
        <v>1.833138108253479</v>
      </c>
      <c r="K14" s="50">
        <v>1.838188648223877</v>
      </c>
      <c r="L14" s="50">
        <v>1.8431620597839355</v>
      </c>
      <c r="M14" s="50">
        <v>1.8491439819335937</v>
      </c>
      <c r="N14" s="50">
        <v>1.8563703298568726</v>
      </c>
      <c r="O14" s="50">
        <v>1.8635021448135376</v>
      </c>
      <c r="P14" s="50">
        <v>1.8706705570220947</v>
      </c>
      <c r="Q14" s="50">
        <v>1.8762333393096924</v>
      </c>
      <c r="R14" s="50">
        <v>1.8805091381072998</v>
      </c>
      <c r="S14" s="50">
        <v>1.8849654197692871</v>
      </c>
      <c r="T14" s="50">
        <v>1.8908349275588989</v>
      </c>
      <c r="U14" s="50">
        <v>1.8952798843383789</v>
      </c>
      <c r="V14" s="50">
        <v>1.8950700759887695</v>
      </c>
      <c r="W14" s="50">
        <v>1.8947571516036987</v>
      </c>
      <c r="X14" s="50">
        <v>1.8946352005004883</v>
      </c>
      <c r="Y14" s="50">
        <v>1.8946782350540161</v>
      </c>
      <c r="Z14" s="50">
        <v>1.8948869705200195</v>
      </c>
      <c r="AA14" s="51">
        <v>1.894814133644104</v>
      </c>
    </row>
    <row r="15" spans="1:27" x14ac:dyDescent="0.25">
      <c r="A15" s="20">
        <v>3</v>
      </c>
      <c r="B15" s="17" t="s">
        <v>126</v>
      </c>
      <c r="C15" s="72">
        <v>2.0083663463592529</v>
      </c>
      <c r="D15" s="73">
        <v>2.016453742980957</v>
      </c>
      <c r="E15" s="73">
        <v>2.028700590133667</v>
      </c>
      <c r="F15" s="73">
        <v>2.0438692569732666</v>
      </c>
      <c r="G15" s="73">
        <v>2.0561134815216064</v>
      </c>
      <c r="H15" s="73">
        <v>2.0660505294799805</v>
      </c>
      <c r="I15" s="73">
        <v>2.0730006694793701</v>
      </c>
      <c r="J15" s="54">
        <v>2.0784621238708496</v>
      </c>
      <c r="K15" s="54">
        <v>2.0841884613037109</v>
      </c>
      <c r="L15" s="54">
        <v>2.0898275375366211</v>
      </c>
      <c r="M15" s="54">
        <v>2.0966100692749023</v>
      </c>
      <c r="N15" s="54">
        <v>2.1048033237457275</v>
      </c>
      <c r="O15" s="54">
        <v>2.1128895282745361</v>
      </c>
      <c r="P15" s="54">
        <v>2.1210174560546875</v>
      </c>
      <c r="Q15" s="54">
        <v>2.1273245811462402</v>
      </c>
      <c r="R15" s="54">
        <v>2.1321725845336914</v>
      </c>
      <c r="S15" s="54">
        <v>2.1372251510620117</v>
      </c>
      <c r="T15" s="54">
        <v>2.1438803672790527</v>
      </c>
      <c r="U15" s="54">
        <v>2.1489200592041016</v>
      </c>
      <c r="V15" s="54">
        <v>2.1486821174621582</v>
      </c>
      <c r="W15" s="54">
        <v>2.1483273506164551</v>
      </c>
      <c r="X15" s="54">
        <v>2.1481890678405762</v>
      </c>
      <c r="Y15" s="54">
        <v>2.148237943649292</v>
      </c>
      <c r="Z15" s="54">
        <v>2.1484746932983398</v>
      </c>
      <c r="AA15" s="55">
        <v>2.1483919620513916</v>
      </c>
    </row>
    <row r="16" spans="1:27"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row>
    <row r="17" spans="1:27" x14ac:dyDescent="0.25">
      <c r="A17" s="69"/>
      <c r="B17" s="10" t="s">
        <v>85</v>
      </c>
      <c r="C17" s="69"/>
      <c r="D17" s="69"/>
      <c r="E17" s="69"/>
      <c r="F17" s="69"/>
      <c r="G17" s="69"/>
      <c r="H17" s="69"/>
      <c r="I17" s="69"/>
      <c r="J17" s="69"/>
      <c r="K17" s="69"/>
      <c r="L17" s="69"/>
      <c r="M17" s="69"/>
      <c r="N17" s="69"/>
      <c r="O17" s="69"/>
      <c r="P17" s="69"/>
      <c r="Q17" s="69"/>
      <c r="R17" s="69"/>
      <c r="S17" s="69"/>
      <c r="T17" s="69"/>
      <c r="U17" s="69"/>
      <c r="V17" s="69"/>
      <c r="W17" s="69"/>
      <c r="X17" s="69"/>
      <c r="Y17" s="69"/>
      <c r="Z17" s="69"/>
      <c r="AA17" s="69"/>
    </row>
    <row r="18" spans="1:27" x14ac:dyDescent="0.25">
      <c r="A18" s="15" t="s">
        <v>84</v>
      </c>
      <c r="B18" s="22" t="s">
        <v>83</v>
      </c>
      <c r="C18" s="46" t="s">
        <v>45</v>
      </c>
      <c r="D18" s="46" t="s">
        <v>46</v>
      </c>
      <c r="E18" s="46" t="s">
        <v>47</v>
      </c>
      <c r="F18" s="46" t="s">
        <v>48</v>
      </c>
      <c r="G18" s="46" t="s">
        <v>49</v>
      </c>
      <c r="H18" s="46" t="s">
        <v>50</v>
      </c>
      <c r="I18" s="46" t="s">
        <v>51</v>
      </c>
      <c r="J18" s="46" t="s">
        <v>52</v>
      </c>
      <c r="K18" s="46" t="s">
        <v>53</v>
      </c>
      <c r="L18" s="46" t="s">
        <v>54</v>
      </c>
      <c r="M18" s="46" t="s">
        <v>55</v>
      </c>
      <c r="N18" s="46" t="s">
        <v>56</v>
      </c>
      <c r="O18" s="46" t="s">
        <v>57</v>
      </c>
      <c r="P18" s="46" t="s">
        <v>58</v>
      </c>
      <c r="Q18" s="46" t="s">
        <v>59</v>
      </c>
      <c r="R18" s="46" t="s">
        <v>60</v>
      </c>
      <c r="S18" s="46" t="s">
        <v>61</v>
      </c>
      <c r="T18" s="46" t="s">
        <v>62</v>
      </c>
      <c r="U18" s="46" t="s">
        <v>63</v>
      </c>
      <c r="V18" s="46" t="s">
        <v>64</v>
      </c>
      <c r="W18" s="46" t="s">
        <v>65</v>
      </c>
      <c r="X18" s="46" t="s">
        <v>66</v>
      </c>
      <c r="Y18" s="46" t="s">
        <v>67</v>
      </c>
      <c r="Z18" s="46" t="s">
        <v>68</v>
      </c>
      <c r="AA18" s="47" t="s">
        <v>69</v>
      </c>
    </row>
    <row r="19" spans="1:27" x14ac:dyDescent="0.25">
      <c r="A19" s="23">
        <v>1</v>
      </c>
      <c r="B19" s="21" t="str">
        <f>VLOOKUP($A19,$A$13:$AA$15,2)</f>
        <v>Alloa</v>
      </c>
      <c r="C19" s="64">
        <f>VLOOKUP($A19,$A$13:$AA$15,3)</f>
        <v>1.9526908397674561</v>
      </c>
      <c r="D19" s="64">
        <f>VLOOKUP($A19,$A$13:$AA$15,4)</f>
        <v>1.9605541229248047</v>
      </c>
      <c r="E19" s="64">
        <f>VLOOKUP($A19,$A$13:$AA$15,5)</f>
        <v>1.972461462020874</v>
      </c>
      <c r="F19" s="64">
        <f>VLOOKUP($A19,$A$13:$AA$15,6)</f>
        <v>1.9872095584869385</v>
      </c>
      <c r="G19" s="64">
        <f>VLOOKUP($A19,$A$13:$AA$15,7)</f>
        <v>1.9991142749786377</v>
      </c>
      <c r="H19" s="64">
        <f>VLOOKUP($A19,$A$13:$AA$15,8)</f>
        <v>2.0087759494781494</v>
      </c>
      <c r="I19" s="64">
        <f>VLOOKUP($A19,$A$13:$AA$15,9)</f>
        <v>2.0155332088470459</v>
      </c>
      <c r="J19" s="64">
        <f>VLOOKUP($A19,$A$13:$AA$15,10)</f>
        <v>2.0208432674407959</v>
      </c>
      <c r="K19" s="64">
        <f>VLOOKUP($A19,$A$13:$AA$15,11)</f>
        <v>2.0264110565185547</v>
      </c>
      <c r="L19" s="64">
        <f>VLOOKUP($A19,$A$13:$AA$15,12)</f>
        <v>2.0318937301635742</v>
      </c>
      <c r="M19" s="64">
        <f>VLOOKUP($A19,$A$13:$AA$15,13)</f>
        <v>2.0384881496429443</v>
      </c>
      <c r="N19" s="64">
        <f>VLOOKUP($A19,$A$13:$AA$15,14)</f>
        <v>2.0464544296264648</v>
      </c>
      <c r="O19" s="64">
        <f>VLOOKUP($A19,$A$13:$AA$15,15)</f>
        <v>2.054316520690918</v>
      </c>
      <c r="P19" s="64">
        <f>VLOOKUP($A19,$A$13:$AA$15,16)</f>
        <v>2.0622189044952393</v>
      </c>
      <c r="Q19" s="64">
        <f>VLOOKUP($A19,$A$13:$AA$15,17)</f>
        <v>2.0683512687683105</v>
      </c>
      <c r="R19" s="64">
        <f>VLOOKUP($A19,$A$13:$AA$15,18)</f>
        <v>2.0730650424957275</v>
      </c>
      <c r="S19" s="64">
        <f>VLOOKUP($A19,$A$13:$AA$15,19)</f>
        <v>2.0779774188995361</v>
      </c>
      <c r="T19" s="64">
        <f>VLOOKUP($A19,$A$13:$AA$15,20)</f>
        <v>2.0844480991363525</v>
      </c>
      <c r="U19" s="64">
        <f>VLOOKUP($A19,$A$13:$AA$15,21)</f>
        <v>2.0893480777740479</v>
      </c>
      <c r="V19" s="64">
        <f>VLOOKUP($A19,$A$13:$AA$15,22)</f>
        <v>2.0891168117523193</v>
      </c>
      <c r="W19" s="64">
        <f>VLOOKUP($A19,$A$13:$AA$15,23)</f>
        <v>2.0887720584869385</v>
      </c>
      <c r="X19" s="64">
        <f>VLOOKUP($A19,$A$13:$AA$15,24)</f>
        <v>2.0886375904083252</v>
      </c>
      <c r="Y19" s="64">
        <f>VLOOKUP($A19,$A$13:$AA$15,25)</f>
        <v>2.0886850357055664</v>
      </c>
      <c r="Z19" s="64">
        <f>VLOOKUP($A19,$A$13:$AA$15,26)</f>
        <v>2.0889151096343994</v>
      </c>
      <c r="AA19" s="65">
        <f>VLOOKUP($A19,$A$13:$AA$15,27)</f>
        <v>2.0888347625732422</v>
      </c>
    </row>
    <row r="20" spans="1:27" x14ac:dyDescent="0.25">
      <c r="A20" s="66"/>
      <c r="B20" s="66"/>
      <c r="C20" s="50"/>
      <c r="D20" s="50"/>
      <c r="E20" s="50"/>
      <c r="F20" s="50"/>
      <c r="G20" s="50"/>
      <c r="H20" s="50"/>
      <c r="I20" s="50"/>
      <c r="J20" s="50"/>
      <c r="K20" s="50"/>
      <c r="L20" s="50"/>
      <c r="M20" s="50"/>
      <c r="N20" s="50"/>
      <c r="O20" s="50"/>
      <c r="P20" s="50"/>
      <c r="Q20" s="50"/>
      <c r="R20" s="50"/>
      <c r="S20" s="50"/>
      <c r="T20" s="50"/>
      <c r="U20" s="50"/>
      <c r="V20" s="50"/>
      <c r="W20" s="50"/>
      <c r="X20" s="50"/>
      <c r="Y20" s="50"/>
      <c r="Z20" s="50"/>
      <c r="AA20" s="50"/>
    </row>
    <row r="21" spans="1:27" x14ac:dyDescent="0.25">
      <c r="A21" s="161" t="s">
        <v>87</v>
      </c>
      <c r="B21" s="161"/>
      <c r="C21" s="161"/>
      <c r="D21" s="161"/>
    </row>
    <row r="41" spans="1:27"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5.75" x14ac:dyDescent="0.25">
      <c r="A42" s="154" t="s">
        <v>379</v>
      </c>
      <c r="B42" s="154"/>
      <c r="C42" s="154"/>
      <c r="D42" s="154"/>
      <c r="E42" s="154"/>
      <c r="F42" s="154"/>
      <c r="G42" s="2"/>
      <c r="H42" s="2"/>
      <c r="I42" s="2"/>
      <c r="J42" s="2"/>
      <c r="K42" s="12"/>
      <c r="L42" s="2"/>
      <c r="M42" s="2"/>
      <c r="N42" s="2"/>
      <c r="O42" s="2"/>
      <c r="P42" s="155"/>
      <c r="Q42" s="155"/>
      <c r="R42" s="155"/>
      <c r="S42" s="155"/>
      <c r="T42" s="155"/>
      <c r="U42" s="155"/>
      <c r="V42" s="155"/>
      <c r="W42" s="25"/>
      <c r="X42" s="25"/>
      <c r="Y42" s="25"/>
      <c r="Z42" s="25"/>
      <c r="AA42" s="25"/>
    </row>
    <row r="43" spans="1:27" ht="15.75" x14ac:dyDescent="0.25">
      <c r="A43" s="156" t="s">
        <v>10</v>
      </c>
      <c r="B43" s="156"/>
      <c r="C43" s="156"/>
      <c r="D43" s="156"/>
      <c r="E43" s="156"/>
      <c r="F43" s="156"/>
      <c r="G43" s="31"/>
      <c r="H43" s="31"/>
      <c r="I43" s="31"/>
      <c r="J43" s="31"/>
      <c r="K43" s="157" t="s">
        <v>86</v>
      </c>
      <c r="L43" s="157"/>
      <c r="M43" s="31"/>
      <c r="N43" s="31"/>
      <c r="O43" s="31"/>
      <c r="P43" s="156"/>
      <c r="Q43" s="156"/>
      <c r="R43" s="156"/>
      <c r="S43" s="156"/>
      <c r="T43" s="156"/>
      <c r="U43" s="156"/>
      <c r="V43" s="156"/>
      <c r="W43" s="11"/>
      <c r="X43" s="11"/>
      <c r="Y43" s="11"/>
      <c r="Z43" s="11"/>
      <c r="AA43" s="11"/>
    </row>
    <row r="45" spans="1:27" ht="15.75" x14ac:dyDescent="0.25">
      <c r="A45" s="170" t="s">
        <v>382</v>
      </c>
      <c r="B45" s="170"/>
      <c r="C45" s="8"/>
      <c r="D45" s="8"/>
      <c r="E45" s="8"/>
      <c r="F45" s="8"/>
      <c r="G45" s="8"/>
      <c r="H45" s="8"/>
      <c r="I45" s="8"/>
      <c r="J45" s="8"/>
      <c r="K45" s="8"/>
      <c r="L45" s="8"/>
      <c r="M45" s="8"/>
      <c r="N45" s="8"/>
      <c r="O45" s="8"/>
      <c r="P45" s="8"/>
      <c r="Q45" s="8"/>
      <c r="R45" s="8"/>
      <c r="S45" s="8"/>
      <c r="T45" s="8"/>
      <c r="U45" s="8"/>
      <c r="V45" s="8"/>
      <c r="W45" s="8"/>
      <c r="X45" s="8"/>
      <c r="Y45" s="8"/>
      <c r="Z45" s="8"/>
      <c r="AA45" s="8"/>
    </row>
    <row r="46" spans="1:27"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row>
    <row r="47" spans="1:27" x14ac:dyDescent="0.25">
      <c r="A47" s="14" t="s">
        <v>84</v>
      </c>
      <c r="B47" s="15" t="s">
        <v>83</v>
      </c>
      <c r="C47" s="46" t="s">
        <v>45</v>
      </c>
      <c r="D47" s="46" t="s">
        <v>46</v>
      </c>
      <c r="E47" s="46" t="s">
        <v>47</v>
      </c>
      <c r="F47" s="46" t="s">
        <v>48</v>
      </c>
      <c r="G47" s="46" t="s">
        <v>49</v>
      </c>
      <c r="H47" s="46" t="s">
        <v>50</v>
      </c>
      <c r="I47" s="46" t="s">
        <v>51</v>
      </c>
      <c r="J47" s="46" t="s">
        <v>52</v>
      </c>
      <c r="K47" s="46" t="s">
        <v>53</v>
      </c>
      <c r="L47" s="46" t="s">
        <v>54</v>
      </c>
      <c r="M47" s="46" t="s">
        <v>55</v>
      </c>
      <c r="N47" s="46" t="s">
        <v>56</v>
      </c>
      <c r="O47" s="46" t="s">
        <v>57</v>
      </c>
      <c r="P47" s="46" t="s">
        <v>58</v>
      </c>
      <c r="Q47" s="46" t="s">
        <v>59</v>
      </c>
      <c r="R47" s="46" t="s">
        <v>60</v>
      </c>
      <c r="S47" s="46" t="s">
        <v>61</v>
      </c>
      <c r="T47" s="46" t="s">
        <v>62</v>
      </c>
      <c r="U47" s="46" t="s">
        <v>63</v>
      </c>
      <c r="V47" s="46" t="s">
        <v>64</v>
      </c>
      <c r="W47" s="46" t="s">
        <v>65</v>
      </c>
      <c r="X47" s="46" t="s">
        <v>66</v>
      </c>
      <c r="Y47" s="46" t="s">
        <v>67</v>
      </c>
      <c r="Z47" s="46" t="s">
        <v>68</v>
      </c>
      <c r="AA47" s="47" t="s">
        <v>69</v>
      </c>
    </row>
    <row r="48" spans="1:27" x14ac:dyDescent="0.25">
      <c r="A48" s="18">
        <v>1</v>
      </c>
      <c r="B48" s="26" t="s">
        <v>124</v>
      </c>
      <c r="C48" s="56">
        <v>129.97654724121094</v>
      </c>
      <c r="D48" s="57">
        <v>120.75592803955078</v>
      </c>
      <c r="E48" s="57">
        <v>117.96356201171875</v>
      </c>
      <c r="F48" s="57">
        <v>115.12583160400391</v>
      </c>
      <c r="G48" s="57">
        <v>112.44759368896484</v>
      </c>
      <c r="H48" s="57">
        <v>109.9219970703125</v>
      </c>
      <c r="I48" s="57">
        <v>107.56282806396484</v>
      </c>
      <c r="J48" s="58">
        <v>105.27534484863281</v>
      </c>
      <c r="K48" s="58">
        <v>103.10092926025391</v>
      </c>
      <c r="L48" s="58">
        <v>101.04517364501953</v>
      </c>
      <c r="M48" s="58">
        <v>99.117477416992188</v>
      </c>
      <c r="N48" s="58">
        <v>97.310401916503906</v>
      </c>
      <c r="O48" s="58">
        <v>95.581924438476562</v>
      </c>
      <c r="P48" s="58">
        <v>93.919830322265625</v>
      </c>
      <c r="Q48" s="58">
        <v>92.334297180175781</v>
      </c>
      <c r="R48" s="58">
        <v>90.83294677734375</v>
      </c>
      <c r="S48" s="58">
        <v>89.429405212402344</v>
      </c>
      <c r="T48" s="58">
        <v>88.102310180664063</v>
      </c>
      <c r="U48" s="58">
        <v>86.818618774414063</v>
      </c>
      <c r="V48" s="58">
        <v>85.609100341796875</v>
      </c>
      <c r="W48" s="58">
        <v>84.453529357910156</v>
      </c>
      <c r="X48" s="58">
        <v>83.319000244140625</v>
      </c>
      <c r="Y48" s="58">
        <v>82.267181396484375</v>
      </c>
      <c r="Z48" s="58">
        <v>81.283592224121094</v>
      </c>
      <c r="AA48" s="59">
        <v>80.362892150878906</v>
      </c>
    </row>
    <row r="49" spans="1:27" x14ac:dyDescent="0.25">
      <c r="A49" s="19">
        <v>2</v>
      </c>
      <c r="B49" s="16" t="s">
        <v>125</v>
      </c>
      <c r="C49" s="48">
        <v>96.670967102050781</v>
      </c>
      <c r="D49" s="49">
        <v>89.815620422363281</v>
      </c>
      <c r="E49" s="49">
        <v>87.724334716796875</v>
      </c>
      <c r="F49" s="49">
        <v>85.606071472167969</v>
      </c>
      <c r="G49" s="49">
        <v>83.604019165039063</v>
      </c>
      <c r="H49" s="49">
        <v>81.72412109375</v>
      </c>
      <c r="I49" s="49">
        <v>79.964653015136719</v>
      </c>
      <c r="J49" s="50">
        <v>78.266693115234375</v>
      </c>
      <c r="K49" s="50">
        <v>76.639366149902344</v>
      </c>
      <c r="L49" s="50">
        <v>75.077873229980469</v>
      </c>
      <c r="M49" s="50">
        <v>73.61083984375</v>
      </c>
      <c r="N49" s="50">
        <v>72.248832702636719</v>
      </c>
      <c r="O49" s="50">
        <v>70.948310852050781</v>
      </c>
      <c r="P49" s="50">
        <v>69.688362121582031</v>
      </c>
      <c r="Q49" s="50">
        <v>68.490264892578125</v>
      </c>
      <c r="R49" s="50">
        <v>67.367439270019531</v>
      </c>
      <c r="S49" s="50">
        <v>66.314315795898438</v>
      </c>
      <c r="T49" s="50">
        <v>65.318092346191406</v>
      </c>
      <c r="U49" s="50">
        <v>64.361358642578125</v>
      </c>
      <c r="V49" s="50">
        <v>63.455581665039063</v>
      </c>
      <c r="W49" s="50">
        <v>62.584030151367187</v>
      </c>
      <c r="X49" s="50">
        <v>61.730339050292969</v>
      </c>
      <c r="Y49" s="50">
        <v>60.935901641845703</v>
      </c>
      <c r="Z49" s="50">
        <v>60.209053039550781</v>
      </c>
      <c r="AA49" s="51">
        <v>59.53887939453125</v>
      </c>
    </row>
    <row r="50" spans="1:27" x14ac:dyDescent="0.25">
      <c r="A50" s="20">
        <v>3</v>
      </c>
      <c r="B50" s="17" t="s">
        <v>126</v>
      </c>
      <c r="C50" s="72">
        <v>131.88011169433594</v>
      </c>
      <c r="D50" s="73">
        <v>122.53411102294922</v>
      </c>
      <c r="E50" s="73">
        <v>119.74962615966797</v>
      </c>
      <c r="F50" s="73">
        <v>116.92139434814453</v>
      </c>
      <c r="G50" s="73">
        <v>114.22733306884766</v>
      </c>
      <c r="H50" s="73">
        <v>111.67891693115234</v>
      </c>
      <c r="I50" s="73">
        <v>109.29016876220703</v>
      </c>
      <c r="J50" s="54">
        <v>106.97171020507812</v>
      </c>
      <c r="K50" s="54">
        <v>104.74268341064453</v>
      </c>
      <c r="L50" s="54">
        <v>102.64417266845703</v>
      </c>
      <c r="M50" s="54">
        <v>100.72039794921875</v>
      </c>
      <c r="N50" s="54">
        <v>98.895271301269531</v>
      </c>
      <c r="O50" s="54">
        <v>97.137283325195313</v>
      </c>
      <c r="P50" s="54">
        <v>95.416824340820313</v>
      </c>
      <c r="Q50" s="54">
        <v>93.816680908203125</v>
      </c>
      <c r="R50" s="54">
        <v>92.288459777832031</v>
      </c>
      <c r="S50" s="54">
        <v>90.874687194824219</v>
      </c>
      <c r="T50" s="54">
        <v>89.521255493164062</v>
      </c>
      <c r="U50" s="54">
        <v>88.226341247558594</v>
      </c>
      <c r="V50" s="54">
        <v>86.974662780761719</v>
      </c>
      <c r="W50" s="54">
        <v>85.804618835449219</v>
      </c>
      <c r="X50" s="54">
        <v>84.653175354003906</v>
      </c>
      <c r="Y50" s="54">
        <v>83.588638305664063</v>
      </c>
      <c r="Z50" s="54">
        <v>82.576034545898437</v>
      </c>
      <c r="AA50" s="55">
        <v>81.633064270019531</v>
      </c>
    </row>
    <row r="51" spans="1:27" x14ac:dyDescent="0.25">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row>
    <row r="52" spans="1:27" x14ac:dyDescent="0.25">
      <c r="A52" s="69"/>
      <c r="B52" s="10" t="s">
        <v>85</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row>
    <row r="53" spans="1:27" x14ac:dyDescent="0.25">
      <c r="A53" s="22" t="s">
        <v>84</v>
      </c>
      <c r="B53" s="15" t="s">
        <v>83</v>
      </c>
      <c r="C53" s="60" t="s">
        <v>45</v>
      </c>
      <c r="D53" s="46" t="s">
        <v>46</v>
      </c>
      <c r="E53" s="46" t="s">
        <v>47</v>
      </c>
      <c r="F53" s="46" t="s">
        <v>48</v>
      </c>
      <c r="G53" s="46" t="s">
        <v>49</v>
      </c>
      <c r="H53" s="46" t="s">
        <v>50</v>
      </c>
      <c r="I53" s="46" t="s">
        <v>51</v>
      </c>
      <c r="J53" s="46" t="s">
        <v>52</v>
      </c>
      <c r="K53" s="46" t="s">
        <v>53</v>
      </c>
      <c r="L53" s="46" t="s">
        <v>54</v>
      </c>
      <c r="M53" s="46" t="s">
        <v>55</v>
      </c>
      <c r="N53" s="46" t="s">
        <v>56</v>
      </c>
      <c r="O53" s="46" t="s">
        <v>57</v>
      </c>
      <c r="P53" s="46" t="s">
        <v>58</v>
      </c>
      <c r="Q53" s="46" t="s">
        <v>59</v>
      </c>
      <c r="R53" s="46" t="s">
        <v>60</v>
      </c>
      <c r="S53" s="46" t="s">
        <v>61</v>
      </c>
      <c r="T53" s="46" t="s">
        <v>62</v>
      </c>
      <c r="U53" s="46" t="s">
        <v>63</v>
      </c>
      <c r="V53" s="46" t="s">
        <v>64</v>
      </c>
      <c r="W53" s="46" t="s">
        <v>65</v>
      </c>
      <c r="X53" s="46" t="s">
        <v>66</v>
      </c>
      <c r="Y53" s="46" t="s">
        <v>67</v>
      </c>
      <c r="Z53" s="46" t="s">
        <v>68</v>
      </c>
      <c r="AA53" s="47" t="s">
        <v>69</v>
      </c>
    </row>
    <row r="54" spans="1:27" x14ac:dyDescent="0.25">
      <c r="A54" s="29">
        <v>1</v>
      </c>
      <c r="B54" s="30" t="str">
        <f>VLOOKUP($A$54,$A$48:$AA$50,2)</f>
        <v>Alloa</v>
      </c>
      <c r="C54" s="61">
        <f>VLOOKUP($A$54,$A$48:$AA$50,3)</f>
        <v>129.97654724121094</v>
      </c>
      <c r="D54" s="62">
        <f>VLOOKUP($A$54,$A$48:$AA$50,4)</f>
        <v>120.75592803955078</v>
      </c>
      <c r="E54" s="62">
        <f>VLOOKUP($A$54,$A$48:$AA$50,5)</f>
        <v>117.96356201171875</v>
      </c>
      <c r="F54" s="62">
        <f>VLOOKUP($A$54,$A$48:$AA$50,6)</f>
        <v>115.12583160400391</v>
      </c>
      <c r="G54" s="62">
        <f>VLOOKUP($A$54,$A$48:$AA$50,7)</f>
        <v>112.44759368896484</v>
      </c>
      <c r="H54" s="62">
        <f>VLOOKUP($A$54,$A$48:$AA$50,8)</f>
        <v>109.9219970703125</v>
      </c>
      <c r="I54" s="62">
        <f>VLOOKUP($A$54,$A$48:$AA$50,9)</f>
        <v>107.56282806396484</v>
      </c>
      <c r="J54" s="62">
        <f>VLOOKUP($A$54,$A$48:$AA$50,10)</f>
        <v>105.27534484863281</v>
      </c>
      <c r="K54" s="62">
        <f>VLOOKUP($A$54,$A$48:$AA$50,11)</f>
        <v>103.10092926025391</v>
      </c>
      <c r="L54" s="62">
        <f>VLOOKUP($A$54,$A$48:$AA$50,12)</f>
        <v>101.04517364501953</v>
      </c>
      <c r="M54" s="62">
        <f>VLOOKUP($A$54,$A$48:$AA$50,13)</f>
        <v>99.117477416992188</v>
      </c>
      <c r="N54" s="62">
        <f>VLOOKUP($A$54,$A$48:$AA$50,14)</f>
        <v>97.310401916503906</v>
      </c>
      <c r="O54" s="62">
        <f>VLOOKUP($A$54,$A$48:$AA$50,15)</f>
        <v>95.581924438476562</v>
      </c>
      <c r="P54" s="62">
        <f>VLOOKUP($A$54,$A$48:$AA$50,16)</f>
        <v>93.919830322265625</v>
      </c>
      <c r="Q54" s="62">
        <f>VLOOKUP($A$54,$A$48:$AA$50,17)</f>
        <v>92.334297180175781</v>
      </c>
      <c r="R54" s="62">
        <f>VLOOKUP($A$54,$A$48:$AA$50,18)</f>
        <v>90.83294677734375</v>
      </c>
      <c r="S54" s="62">
        <f>VLOOKUP($A$54,$A$48:$AA$50,19)</f>
        <v>89.429405212402344</v>
      </c>
      <c r="T54" s="62">
        <f>VLOOKUP($A$54,$A$48:$AA$50,20)</f>
        <v>88.102310180664063</v>
      </c>
      <c r="U54" s="62">
        <f>VLOOKUP($A$54,$A$48:$AA$50,21)</f>
        <v>86.818618774414063</v>
      </c>
      <c r="V54" s="62">
        <f>VLOOKUP($A$54,$A$48:$AA$50,22)</f>
        <v>85.609100341796875</v>
      </c>
      <c r="W54" s="62">
        <f>VLOOKUP($A$54,$A$48:$AA$50,23)</f>
        <v>84.453529357910156</v>
      </c>
      <c r="X54" s="62">
        <f>VLOOKUP($A$54,$A$48:$AA$50,24)</f>
        <v>83.319000244140625</v>
      </c>
      <c r="Y54" s="62">
        <f>VLOOKUP($A$54,$A$48:$AA$50,25)</f>
        <v>82.267181396484375</v>
      </c>
      <c r="Z54" s="62">
        <f>VLOOKUP($A$54,$A$48:$AA$50,26)</f>
        <v>81.283592224121094</v>
      </c>
      <c r="AA54" s="63">
        <f>VLOOKUP($A$54,$A$48:$AA$50,27)</f>
        <v>80.362892150878906</v>
      </c>
    </row>
    <row r="55" spans="1:27" x14ac:dyDescent="0.25">
      <c r="A55" s="25"/>
      <c r="B55" s="25"/>
      <c r="C55" s="67"/>
      <c r="D55" s="67"/>
      <c r="E55" s="67"/>
      <c r="F55" s="67"/>
      <c r="G55" s="67"/>
      <c r="H55" s="67"/>
      <c r="I55" s="67"/>
      <c r="J55" s="67"/>
      <c r="K55" s="67"/>
      <c r="L55" s="67"/>
      <c r="M55" s="67"/>
      <c r="N55" s="67"/>
      <c r="O55" s="67"/>
      <c r="P55" s="67"/>
      <c r="Q55" s="67"/>
      <c r="R55" s="67"/>
      <c r="S55" s="67"/>
      <c r="T55" s="67"/>
      <c r="U55" s="67"/>
      <c r="V55" s="67"/>
      <c r="W55" s="67"/>
      <c r="X55" s="67"/>
      <c r="Y55" s="67"/>
      <c r="Z55" s="67"/>
      <c r="AA55" s="67"/>
    </row>
    <row r="56" spans="1:27" x14ac:dyDescent="0.25">
      <c r="A56" s="161" t="s">
        <v>87</v>
      </c>
      <c r="B56" s="161"/>
      <c r="C56" s="161"/>
      <c r="D56" s="161"/>
    </row>
    <row r="76" spans="1:27"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5.75" x14ac:dyDescent="0.25">
      <c r="A77" s="154" t="s">
        <v>379</v>
      </c>
      <c r="B77" s="154"/>
      <c r="C77" s="154"/>
      <c r="D77" s="154"/>
      <c r="E77" s="154"/>
      <c r="F77" s="154"/>
      <c r="G77" s="2"/>
      <c r="H77" s="2"/>
      <c r="I77" s="2"/>
      <c r="J77" s="2"/>
      <c r="K77" s="12"/>
      <c r="L77" s="2"/>
      <c r="M77" s="2"/>
      <c r="N77" s="2"/>
      <c r="O77" s="2"/>
      <c r="P77" s="155"/>
      <c r="Q77" s="155"/>
      <c r="R77" s="155"/>
      <c r="S77" s="155"/>
      <c r="T77" s="155"/>
      <c r="U77" s="155"/>
      <c r="V77" s="155"/>
      <c r="W77" s="25"/>
      <c r="X77" s="25"/>
      <c r="Y77" s="25"/>
      <c r="Z77" s="25"/>
      <c r="AA77" s="25"/>
    </row>
    <row r="78" spans="1:27" ht="15.75" x14ac:dyDescent="0.25">
      <c r="A78" s="156" t="s">
        <v>10</v>
      </c>
      <c r="B78" s="156"/>
      <c r="C78" s="156"/>
      <c r="D78" s="156"/>
      <c r="E78" s="156"/>
      <c r="F78" s="156"/>
      <c r="G78" s="31"/>
      <c r="H78" s="31"/>
      <c r="I78" s="31"/>
      <c r="J78" s="31"/>
      <c r="K78" s="157" t="s">
        <v>86</v>
      </c>
      <c r="L78" s="157"/>
      <c r="M78" s="31"/>
      <c r="N78" s="31"/>
      <c r="O78" s="31"/>
      <c r="P78" s="156"/>
      <c r="Q78" s="156"/>
      <c r="R78" s="156"/>
      <c r="S78" s="156"/>
      <c r="T78" s="156"/>
      <c r="U78" s="156"/>
      <c r="V78" s="156"/>
      <c r="W78" s="11"/>
      <c r="X78" s="11"/>
      <c r="Y78" s="11"/>
      <c r="Z78" s="11"/>
      <c r="AA78" s="11"/>
    </row>
    <row r="80" spans="1:27" s="127" customFormat="1" ht="15.75" x14ac:dyDescent="0.25">
      <c r="A80" s="167" t="s">
        <v>396</v>
      </c>
      <c r="B80" s="167"/>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row>
    <row r="81" spans="1:27"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row>
    <row r="82" spans="1:27" x14ac:dyDescent="0.25">
      <c r="A82" s="14" t="s">
        <v>84</v>
      </c>
      <c r="B82" s="15" t="s">
        <v>83</v>
      </c>
      <c r="C82" s="32" t="s">
        <v>45</v>
      </c>
      <c r="D82" s="32" t="s">
        <v>46</v>
      </c>
      <c r="E82" s="32" t="s">
        <v>47</v>
      </c>
      <c r="F82" s="32" t="s">
        <v>48</v>
      </c>
      <c r="G82" s="32" t="s">
        <v>49</v>
      </c>
      <c r="H82" s="32" t="s">
        <v>50</v>
      </c>
      <c r="I82" s="32" t="s">
        <v>51</v>
      </c>
      <c r="J82" s="32" t="s">
        <v>52</v>
      </c>
      <c r="K82" s="32" t="s">
        <v>53</v>
      </c>
      <c r="L82" s="32" t="s">
        <v>54</v>
      </c>
      <c r="M82" s="32" t="s">
        <v>55</v>
      </c>
      <c r="N82" s="32" t="s">
        <v>56</v>
      </c>
      <c r="O82" s="32" t="s">
        <v>57</v>
      </c>
      <c r="P82" s="32" t="s">
        <v>58</v>
      </c>
      <c r="Q82" s="32" t="s">
        <v>59</v>
      </c>
      <c r="R82" s="32" t="s">
        <v>60</v>
      </c>
      <c r="S82" s="32" t="s">
        <v>61</v>
      </c>
      <c r="T82" s="32" t="s">
        <v>62</v>
      </c>
      <c r="U82" s="32" t="s">
        <v>63</v>
      </c>
      <c r="V82" s="32" t="s">
        <v>64</v>
      </c>
      <c r="W82" s="32" t="s">
        <v>65</v>
      </c>
      <c r="X82" s="32" t="s">
        <v>66</v>
      </c>
      <c r="Y82" s="32" t="s">
        <v>67</v>
      </c>
      <c r="Z82" s="32" t="s">
        <v>68</v>
      </c>
      <c r="AA82" s="33" t="s">
        <v>69</v>
      </c>
    </row>
    <row r="83" spans="1:27" x14ac:dyDescent="0.25">
      <c r="A83" s="18">
        <v>1</v>
      </c>
      <c r="B83" s="26" t="s">
        <v>124</v>
      </c>
      <c r="C83" s="34">
        <v>76.126205444335937</v>
      </c>
      <c r="D83" s="35">
        <v>77.043319702148438</v>
      </c>
      <c r="E83" s="35">
        <v>77.316459655761719</v>
      </c>
      <c r="F83" s="35">
        <v>77.612258911132813</v>
      </c>
      <c r="G83" s="35">
        <v>77.8946533203125</v>
      </c>
      <c r="H83" s="35">
        <v>78.162071228027344</v>
      </c>
      <c r="I83" s="35">
        <v>78.415695190429687</v>
      </c>
      <c r="J83" s="36">
        <v>78.676856994628906</v>
      </c>
      <c r="K83" s="36">
        <v>78.93975830078125</v>
      </c>
      <c r="L83" s="36">
        <v>79.191329956054687</v>
      </c>
      <c r="M83" s="36">
        <v>79.42779541015625</v>
      </c>
      <c r="N83" s="36">
        <v>79.653732299804688</v>
      </c>
      <c r="O83" s="36">
        <v>79.876365661621094</v>
      </c>
      <c r="P83" s="36">
        <v>80.091636657714844</v>
      </c>
      <c r="Q83" s="36">
        <v>80.311027526855469</v>
      </c>
      <c r="R83" s="36">
        <v>80.515647888183594</v>
      </c>
      <c r="S83" s="36">
        <v>80.700447082519531</v>
      </c>
      <c r="T83" s="36">
        <v>80.885772705078125</v>
      </c>
      <c r="U83" s="36">
        <v>81.067314147949219</v>
      </c>
      <c r="V83" s="36">
        <v>81.240463256835938</v>
      </c>
      <c r="W83" s="36">
        <v>81.411476135253906</v>
      </c>
      <c r="X83" s="36">
        <v>81.581047058105469</v>
      </c>
      <c r="Y83" s="36">
        <v>81.740806579589844</v>
      </c>
      <c r="Z83" s="36">
        <v>81.887519836425781</v>
      </c>
      <c r="AA83" s="37">
        <v>82.029975891113281</v>
      </c>
    </row>
    <row r="84" spans="1:27" x14ac:dyDescent="0.25">
      <c r="A84" s="19">
        <v>2</v>
      </c>
      <c r="B84" s="16" t="s">
        <v>125</v>
      </c>
      <c r="C84" s="38">
        <v>79.925392150878906</v>
      </c>
      <c r="D84" s="39">
        <v>80.851577758789063</v>
      </c>
      <c r="E84" s="39">
        <v>81.128997802734375</v>
      </c>
      <c r="F84" s="39">
        <v>81.429641723632813</v>
      </c>
      <c r="G84" s="39">
        <v>81.717582702636719</v>
      </c>
      <c r="H84" s="39">
        <v>81.994087219238281</v>
      </c>
      <c r="I84" s="39">
        <v>82.262702941894531</v>
      </c>
      <c r="J84" s="40">
        <v>82.534172058105469</v>
      </c>
      <c r="K84" s="40">
        <v>82.802070617675781</v>
      </c>
      <c r="L84" s="40">
        <v>83.06243896484375</v>
      </c>
      <c r="M84" s="40">
        <v>83.315727233886719</v>
      </c>
      <c r="N84" s="40">
        <v>83.553115844726563</v>
      </c>
      <c r="O84" s="40">
        <v>83.777732849121094</v>
      </c>
      <c r="P84" s="40">
        <v>84.005950927734375</v>
      </c>
      <c r="Q84" s="40">
        <v>84.229995727539063</v>
      </c>
      <c r="R84" s="40">
        <v>84.441452026367188</v>
      </c>
      <c r="S84" s="40">
        <v>84.63702392578125</v>
      </c>
      <c r="T84" s="40">
        <v>84.834495544433594</v>
      </c>
      <c r="U84" s="40">
        <v>85.021499633789063</v>
      </c>
      <c r="V84" s="40">
        <v>85.203765869140625</v>
      </c>
      <c r="W84" s="40">
        <v>85.383949279785156</v>
      </c>
      <c r="X84" s="40">
        <v>85.56365966796875</v>
      </c>
      <c r="Y84" s="40">
        <v>85.729782104492188</v>
      </c>
      <c r="Z84" s="40">
        <v>85.886856079101563</v>
      </c>
      <c r="AA84" s="41">
        <v>86.029289245605469</v>
      </c>
    </row>
    <row r="85" spans="1:27" x14ac:dyDescent="0.25">
      <c r="A85" s="20">
        <v>3</v>
      </c>
      <c r="B85" s="17" t="s">
        <v>126</v>
      </c>
      <c r="C85" s="70">
        <v>75.955429077148438</v>
      </c>
      <c r="D85" s="71">
        <v>76.900856018066406</v>
      </c>
      <c r="E85" s="71">
        <v>77.191200256347656</v>
      </c>
      <c r="F85" s="71">
        <v>77.493331909179688</v>
      </c>
      <c r="G85" s="71">
        <v>77.794082641601562</v>
      </c>
      <c r="H85" s="71">
        <v>78.0762939453125</v>
      </c>
      <c r="I85" s="71">
        <v>78.33984375</v>
      </c>
      <c r="J85" s="44">
        <v>78.612251281738281</v>
      </c>
      <c r="K85" s="44">
        <v>78.879318237304688</v>
      </c>
      <c r="L85" s="44">
        <v>79.142768859863281</v>
      </c>
      <c r="M85" s="44">
        <v>79.391380310058594</v>
      </c>
      <c r="N85" s="44">
        <v>79.624969482421875</v>
      </c>
      <c r="O85" s="44">
        <v>79.849136352539063</v>
      </c>
      <c r="P85" s="44">
        <v>80.073829650878906</v>
      </c>
      <c r="Q85" s="44">
        <v>80.300666809082031</v>
      </c>
      <c r="R85" s="44">
        <v>80.511322021484375</v>
      </c>
      <c r="S85" s="44">
        <v>80.706710815429687</v>
      </c>
      <c r="T85" s="44">
        <v>80.899749755859375</v>
      </c>
      <c r="U85" s="44">
        <v>81.087730407714844</v>
      </c>
      <c r="V85" s="44">
        <v>81.268959045410156</v>
      </c>
      <c r="W85" s="44">
        <v>81.447639465332031</v>
      </c>
      <c r="X85" s="44">
        <v>81.61993408203125</v>
      </c>
      <c r="Y85" s="44">
        <v>81.784889221191406</v>
      </c>
      <c r="Z85" s="44">
        <v>81.944107055664063</v>
      </c>
      <c r="AA85" s="45">
        <v>82.092239379882813</v>
      </c>
    </row>
    <row r="86" spans="1:27"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x14ac:dyDescent="0.25">
      <c r="A87" s="69"/>
      <c r="B87" s="10" t="s">
        <v>85</v>
      </c>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x14ac:dyDescent="0.25">
      <c r="A88" s="22" t="s">
        <v>84</v>
      </c>
      <c r="B88" s="15" t="s">
        <v>83</v>
      </c>
      <c r="C88" s="60" t="s">
        <v>45</v>
      </c>
      <c r="D88" s="46" t="s">
        <v>46</v>
      </c>
      <c r="E88" s="46" t="s">
        <v>47</v>
      </c>
      <c r="F88" s="46" t="s">
        <v>48</v>
      </c>
      <c r="G88" s="46" t="s">
        <v>49</v>
      </c>
      <c r="H88" s="46" t="s">
        <v>50</v>
      </c>
      <c r="I88" s="46" t="s">
        <v>51</v>
      </c>
      <c r="J88" s="46" t="s">
        <v>52</v>
      </c>
      <c r="K88" s="46" t="s">
        <v>53</v>
      </c>
      <c r="L88" s="46" t="s">
        <v>54</v>
      </c>
      <c r="M88" s="46" t="s">
        <v>55</v>
      </c>
      <c r="N88" s="46" t="s">
        <v>56</v>
      </c>
      <c r="O88" s="46" t="s">
        <v>57</v>
      </c>
      <c r="P88" s="46" t="s">
        <v>58</v>
      </c>
      <c r="Q88" s="46" t="s">
        <v>59</v>
      </c>
      <c r="R88" s="46" t="s">
        <v>60</v>
      </c>
      <c r="S88" s="46" t="s">
        <v>61</v>
      </c>
      <c r="T88" s="46" t="s">
        <v>62</v>
      </c>
      <c r="U88" s="46" t="s">
        <v>63</v>
      </c>
      <c r="V88" s="46" t="s">
        <v>64</v>
      </c>
      <c r="W88" s="46" t="s">
        <v>65</v>
      </c>
      <c r="X88" s="46" t="s">
        <v>66</v>
      </c>
      <c r="Y88" s="46" t="s">
        <v>67</v>
      </c>
      <c r="Z88" s="46" t="s">
        <v>68</v>
      </c>
      <c r="AA88" s="47" t="s">
        <v>69</v>
      </c>
    </row>
    <row r="89" spans="1:27" x14ac:dyDescent="0.25">
      <c r="A89" s="29">
        <v>1</v>
      </c>
      <c r="B89" s="30" t="str">
        <f>VLOOKUP($A$89,$A$83:$AA$85,2)</f>
        <v>Alloa</v>
      </c>
      <c r="C89" s="61">
        <f>VLOOKUP($A$89,$A$83:$AA$85,3)</f>
        <v>76.126205444335937</v>
      </c>
      <c r="D89" s="62">
        <f>VLOOKUP($A$89,$A$83:$AA$85,4)</f>
        <v>77.043319702148438</v>
      </c>
      <c r="E89" s="62">
        <f>VLOOKUP($A$89,$A$83:$AA$85,5)</f>
        <v>77.316459655761719</v>
      </c>
      <c r="F89" s="62">
        <f>VLOOKUP($A$89,$A$83:$AA$85,6)</f>
        <v>77.612258911132813</v>
      </c>
      <c r="G89" s="62">
        <f>VLOOKUP($A$89,$A$83:$AA$85,7)</f>
        <v>77.8946533203125</v>
      </c>
      <c r="H89" s="62">
        <f>VLOOKUP($A$89,$A$83:$AA$85,8)</f>
        <v>78.162071228027344</v>
      </c>
      <c r="I89" s="62">
        <f>VLOOKUP($A$89,$A$83:$AA$85,9)</f>
        <v>78.415695190429687</v>
      </c>
      <c r="J89" s="62">
        <f>VLOOKUP($A$89,$A$83:$AA$85,10)</f>
        <v>78.676856994628906</v>
      </c>
      <c r="K89" s="62">
        <f>VLOOKUP($A$89,$A$83:$AA$85,11)</f>
        <v>78.93975830078125</v>
      </c>
      <c r="L89" s="62">
        <f>VLOOKUP($A$89,$A$83:$AA$85,12)</f>
        <v>79.191329956054687</v>
      </c>
      <c r="M89" s="62">
        <f>VLOOKUP($A$89,$A$83:$AA$85,13)</f>
        <v>79.42779541015625</v>
      </c>
      <c r="N89" s="62">
        <f>VLOOKUP($A$89,$A$83:$AA$85,14)</f>
        <v>79.653732299804688</v>
      </c>
      <c r="O89" s="62">
        <f>VLOOKUP($A$89,$A$83:$AA$85,15)</f>
        <v>79.876365661621094</v>
      </c>
      <c r="P89" s="62">
        <f>VLOOKUP($A$89,$A$83:$AA$85,16)</f>
        <v>80.091636657714844</v>
      </c>
      <c r="Q89" s="62">
        <f>VLOOKUP($A$89,$A$83:$AA$85,17)</f>
        <v>80.311027526855469</v>
      </c>
      <c r="R89" s="62">
        <f>VLOOKUP($A$89,$A$83:$AA$85,18)</f>
        <v>80.515647888183594</v>
      </c>
      <c r="S89" s="62">
        <f>VLOOKUP($A$89,$A$83:$AA$85,19)</f>
        <v>80.700447082519531</v>
      </c>
      <c r="T89" s="62">
        <f>VLOOKUP($A$89,$A$83:$AA$85,20)</f>
        <v>80.885772705078125</v>
      </c>
      <c r="U89" s="62">
        <f>VLOOKUP($A$89,$A$83:$AA$85,21)</f>
        <v>81.067314147949219</v>
      </c>
      <c r="V89" s="62">
        <f>VLOOKUP($A$89,$A$83:$AA$85,22)</f>
        <v>81.240463256835938</v>
      </c>
      <c r="W89" s="62">
        <f>VLOOKUP($A$89,$A$83:$AA$85,23)</f>
        <v>81.411476135253906</v>
      </c>
      <c r="X89" s="62">
        <f>VLOOKUP($A$89,$A$83:$AA$85,24)</f>
        <v>81.581047058105469</v>
      </c>
      <c r="Y89" s="62">
        <f>VLOOKUP($A$89,$A$83:$AA$85,25)</f>
        <v>81.740806579589844</v>
      </c>
      <c r="Z89" s="62">
        <f>VLOOKUP($A$89,$A$83:$AA$85,26)</f>
        <v>81.887519836425781</v>
      </c>
      <c r="AA89" s="63">
        <f>VLOOKUP($A$89,$A$83:$AA$85,27)</f>
        <v>82.029975891113281</v>
      </c>
    </row>
    <row r="90" spans="1:27" x14ac:dyDescent="0.25">
      <c r="A90" s="25"/>
      <c r="B90" s="25"/>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x14ac:dyDescent="0.25">
      <c r="A91" s="161" t="s">
        <v>87</v>
      </c>
      <c r="B91" s="161"/>
      <c r="C91" s="161"/>
      <c r="D91" s="161"/>
    </row>
    <row r="114" spans="1:38" ht="15.75" x14ac:dyDescent="0.25">
      <c r="A114" s="163" t="s">
        <v>379</v>
      </c>
      <c r="B114" s="163"/>
      <c r="C114" s="163"/>
      <c r="D114" s="163"/>
      <c r="E114" s="163"/>
      <c r="F114" s="163"/>
      <c r="G114" s="111"/>
      <c r="H114" s="111"/>
      <c r="I114" s="111"/>
      <c r="J114" s="111"/>
      <c r="K114" s="112"/>
      <c r="L114" s="111"/>
      <c r="M114" s="111"/>
      <c r="N114" s="111"/>
      <c r="O114" s="111"/>
      <c r="P114" s="169"/>
      <c r="Q114" s="169"/>
      <c r="R114" s="169"/>
      <c r="S114" s="169"/>
      <c r="T114" s="169"/>
      <c r="U114" s="169"/>
      <c r="V114" s="169"/>
      <c r="W114" s="113"/>
      <c r="X114" s="113"/>
      <c r="Y114" s="113"/>
      <c r="Z114" s="113"/>
      <c r="AA114" s="113"/>
    </row>
    <row r="115" spans="1:38" ht="15.75" x14ac:dyDescent="0.25">
      <c r="A115" s="156" t="s">
        <v>10</v>
      </c>
      <c r="B115" s="156"/>
      <c r="C115" s="156"/>
      <c r="D115" s="156"/>
      <c r="E115" s="156"/>
      <c r="F115" s="156"/>
      <c r="G115" s="31"/>
      <c r="H115" s="31"/>
      <c r="I115" s="31"/>
      <c r="J115" s="31"/>
      <c r="K115" s="157" t="s">
        <v>86</v>
      </c>
      <c r="L115" s="157"/>
      <c r="M115" s="31"/>
      <c r="N115" s="31"/>
      <c r="O115" s="31"/>
      <c r="P115" s="156"/>
      <c r="Q115" s="156"/>
      <c r="R115" s="156"/>
      <c r="S115" s="156"/>
      <c r="T115" s="156"/>
      <c r="U115" s="156"/>
      <c r="V115" s="156"/>
      <c r="W115" s="11"/>
      <c r="X115" s="11"/>
      <c r="Y115" s="11"/>
      <c r="Z115" s="11"/>
      <c r="AA115" s="11"/>
    </row>
    <row r="117" spans="1:38" ht="18.75" x14ac:dyDescent="0.25">
      <c r="A117" s="167" t="s">
        <v>399</v>
      </c>
      <c r="B117" s="167"/>
      <c r="C117" s="167"/>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38"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38" x14ac:dyDescent="0.25">
      <c r="A119" s="14" t="s">
        <v>84</v>
      </c>
      <c r="B119" s="15" t="s">
        <v>83</v>
      </c>
      <c r="C119" s="87" t="s">
        <v>394</v>
      </c>
      <c r="D119" s="87" t="s">
        <v>393</v>
      </c>
      <c r="E119" s="87" t="s">
        <v>392</v>
      </c>
      <c r="F119" s="87" t="s">
        <v>391</v>
      </c>
      <c r="G119" s="87" t="s">
        <v>390</v>
      </c>
      <c r="H119" s="87" t="s">
        <v>389</v>
      </c>
      <c r="I119" s="87" t="s">
        <v>388</v>
      </c>
      <c r="J119" s="87" t="s">
        <v>387</v>
      </c>
      <c r="K119" s="87" t="s">
        <v>386</v>
      </c>
      <c r="L119" s="87" t="s">
        <v>385</v>
      </c>
      <c r="M119" s="87" t="s">
        <v>384</v>
      </c>
      <c r="N119" s="32" t="s">
        <v>45</v>
      </c>
      <c r="O119" s="32" t="s">
        <v>46</v>
      </c>
      <c r="P119" s="32" t="s">
        <v>47</v>
      </c>
      <c r="Q119" s="32" t="s">
        <v>48</v>
      </c>
      <c r="R119" s="32" t="s">
        <v>49</v>
      </c>
      <c r="S119" s="32" t="s">
        <v>50</v>
      </c>
      <c r="T119" s="32" t="s">
        <v>51</v>
      </c>
      <c r="U119" s="32" t="s">
        <v>52</v>
      </c>
      <c r="V119" s="32" t="s">
        <v>53</v>
      </c>
      <c r="W119" s="32" t="s">
        <v>54</v>
      </c>
      <c r="X119" s="32" t="s">
        <v>55</v>
      </c>
      <c r="Y119" s="32" t="s">
        <v>56</v>
      </c>
      <c r="Z119" s="32" t="s">
        <v>57</v>
      </c>
      <c r="AA119" s="32" t="s">
        <v>58</v>
      </c>
      <c r="AB119" s="32" t="s">
        <v>59</v>
      </c>
      <c r="AC119" s="32" t="s">
        <v>60</v>
      </c>
      <c r="AD119" s="32" t="s">
        <v>61</v>
      </c>
      <c r="AE119" s="32" t="s">
        <v>62</v>
      </c>
      <c r="AF119" s="32" t="s">
        <v>63</v>
      </c>
      <c r="AG119" s="32" t="s">
        <v>64</v>
      </c>
      <c r="AH119" s="32" t="s">
        <v>65</v>
      </c>
      <c r="AI119" s="32" t="s">
        <v>66</v>
      </c>
      <c r="AJ119" s="32" t="s">
        <v>67</v>
      </c>
      <c r="AK119" s="32" t="s">
        <v>68</v>
      </c>
      <c r="AL119" s="33" t="s">
        <v>69</v>
      </c>
    </row>
    <row r="120" spans="1:38" x14ac:dyDescent="0.25">
      <c r="A120" s="18">
        <v>1</v>
      </c>
      <c r="B120" s="26" t="s">
        <v>124</v>
      </c>
      <c r="C120" s="84">
        <v>-9</v>
      </c>
      <c r="D120" s="89">
        <v>-32</v>
      </c>
      <c r="E120" s="89">
        <v>157</v>
      </c>
      <c r="F120" s="89">
        <v>149</v>
      </c>
      <c r="G120" s="89">
        <v>268</v>
      </c>
      <c r="H120" s="89">
        <v>173</v>
      </c>
      <c r="I120" s="89">
        <v>-9</v>
      </c>
      <c r="J120" s="89">
        <v>-52</v>
      </c>
      <c r="K120" s="89">
        <v>-102</v>
      </c>
      <c r="L120" s="89">
        <v>23</v>
      </c>
      <c r="M120" s="89">
        <v>-41</v>
      </c>
      <c r="N120" s="88">
        <v>-27.2266845703125</v>
      </c>
      <c r="O120" s="88">
        <v>-30.193775177001953</v>
      </c>
      <c r="P120" s="88">
        <v>-33.572628021240234</v>
      </c>
      <c r="Q120" s="88">
        <v>-33.169940948486328</v>
      </c>
      <c r="R120" s="88">
        <v>-27.592906951904297</v>
      </c>
      <c r="S120" s="88">
        <v>-29.610485076904297</v>
      </c>
      <c r="T120" s="88">
        <v>-30.207675933837891</v>
      </c>
      <c r="U120" s="89">
        <v>-36.537982940673828</v>
      </c>
      <c r="V120" s="89">
        <v>-31.228281021118164</v>
      </c>
      <c r="W120" s="89">
        <v>-34.169639587402344</v>
      </c>
      <c r="X120" s="89">
        <v>-28.10468864440918</v>
      </c>
      <c r="Y120" s="89">
        <v>-28.87358283996582</v>
      </c>
      <c r="Z120" s="89">
        <v>-34.638053894042969</v>
      </c>
      <c r="AA120" s="89">
        <v>-32.333629608154297</v>
      </c>
      <c r="AB120" s="89">
        <v>-31.806663513183594</v>
      </c>
      <c r="AC120" s="89">
        <v>-29.559324264526367</v>
      </c>
      <c r="AD120" s="89">
        <v>-32.34307861328125</v>
      </c>
      <c r="AE120" s="89">
        <v>-33.314785003662109</v>
      </c>
      <c r="AF120" s="89">
        <v>-34.372081756591797</v>
      </c>
      <c r="AG120" s="89">
        <v>-33.274753570556641</v>
      </c>
      <c r="AH120" s="89">
        <v>-33.560195922851562</v>
      </c>
      <c r="AI120" s="89">
        <v>-31.381736755371094</v>
      </c>
      <c r="AJ120" s="89">
        <v>-35.739601135253906</v>
      </c>
      <c r="AK120" s="89">
        <v>-33.659210205078125</v>
      </c>
      <c r="AL120" s="90">
        <v>-35.718780517578125</v>
      </c>
    </row>
    <row r="121" spans="1:38" x14ac:dyDescent="0.25">
      <c r="A121" s="19">
        <v>2</v>
      </c>
      <c r="B121" s="16" t="s">
        <v>125</v>
      </c>
      <c r="C121" s="85">
        <v>-185</v>
      </c>
      <c r="D121" s="92">
        <v>-62</v>
      </c>
      <c r="E121" s="92">
        <v>91</v>
      </c>
      <c r="F121" s="92">
        <v>112</v>
      </c>
      <c r="G121" s="92">
        <v>-12</v>
      </c>
      <c r="H121" s="92">
        <v>395</v>
      </c>
      <c r="I121" s="92">
        <v>227</v>
      </c>
      <c r="J121" s="92">
        <v>17</v>
      </c>
      <c r="K121" s="92">
        <v>-68</v>
      </c>
      <c r="L121" s="92">
        <v>-51</v>
      </c>
      <c r="M121" s="92">
        <v>-110</v>
      </c>
      <c r="N121" s="91">
        <v>1.9159499406814575</v>
      </c>
      <c r="O121" s="91">
        <v>2.1414825916290283</v>
      </c>
      <c r="P121" s="91">
        <v>-0.42211547493934631</v>
      </c>
      <c r="Q121" s="91">
        <v>-0.46042969822883606</v>
      </c>
      <c r="R121" s="91">
        <v>1.6828374862670898</v>
      </c>
      <c r="S121" s="91">
        <v>-3.069016695022583</v>
      </c>
      <c r="T121" s="91">
        <v>-0.89832484722137451</v>
      </c>
      <c r="U121" s="92">
        <v>-6.0689754486083984</v>
      </c>
      <c r="V121" s="92">
        <v>0.80218374729156494</v>
      </c>
      <c r="W121" s="92">
        <v>-5.2661237716674805</v>
      </c>
      <c r="X121" s="92">
        <v>-1.2901253700256348</v>
      </c>
      <c r="Y121" s="92">
        <v>1.034388542175293</v>
      </c>
      <c r="Z121" s="92">
        <v>-4.4612674713134766</v>
      </c>
      <c r="AA121" s="92">
        <v>-2.0547840595245361</v>
      </c>
      <c r="AB121" s="92">
        <v>1.6135702133178711</v>
      </c>
      <c r="AC121" s="92">
        <v>-1.0052808523178101</v>
      </c>
      <c r="AD121" s="92">
        <v>-2.5531988143920898</v>
      </c>
      <c r="AE121" s="92">
        <v>-1.6261488199234009</v>
      </c>
      <c r="AF121" s="92">
        <v>-3.2998037338256836</v>
      </c>
      <c r="AG121" s="92">
        <v>-6.5501360893249512</v>
      </c>
      <c r="AH121" s="92">
        <v>-6.0991964340209961</v>
      </c>
      <c r="AI121" s="92">
        <v>-3.5774760246276855</v>
      </c>
      <c r="AJ121" s="92">
        <v>-8.5706310272216797</v>
      </c>
      <c r="AK121" s="92">
        <v>-4.7201690673828125</v>
      </c>
      <c r="AL121" s="93">
        <v>-6.9408822059631348</v>
      </c>
    </row>
    <row r="122" spans="1:38" x14ac:dyDescent="0.25">
      <c r="A122" s="20">
        <v>3</v>
      </c>
      <c r="B122" s="17" t="s">
        <v>126</v>
      </c>
      <c r="C122" s="86">
        <v>252</v>
      </c>
      <c r="D122" s="94">
        <v>212</v>
      </c>
      <c r="E122" s="94">
        <v>307</v>
      </c>
      <c r="F122" s="94">
        <v>341</v>
      </c>
      <c r="G122" s="94">
        <v>45</v>
      </c>
      <c r="H122" s="94">
        <v>188</v>
      </c>
      <c r="I122" s="94">
        <v>165</v>
      </c>
      <c r="J122" s="94">
        <v>87</v>
      </c>
      <c r="K122" s="94">
        <v>61</v>
      </c>
      <c r="L122" s="94">
        <v>1.1368683772161603E-13</v>
      </c>
      <c r="M122" s="94">
        <v>-114</v>
      </c>
      <c r="N122" s="103">
        <v>39.057750701904297</v>
      </c>
      <c r="O122" s="103">
        <v>42.888725280761719</v>
      </c>
      <c r="P122" s="103">
        <v>38.626762390136719</v>
      </c>
      <c r="Q122" s="103">
        <v>39.566692352294922</v>
      </c>
      <c r="R122" s="103">
        <v>42.086894989013672</v>
      </c>
      <c r="S122" s="103">
        <v>37.395805358886719</v>
      </c>
      <c r="T122" s="103">
        <v>40.80023193359375</v>
      </c>
      <c r="U122" s="94">
        <v>37.459354400634766</v>
      </c>
      <c r="V122" s="94">
        <v>39.937812805175781</v>
      </c>
      <c r="W122" s="94">
        <v>39.576984405517578</v>
      </c>
      <c r="X122" s="94">
        <v>40.918590545654297</v>
      </c>
      <c r="Y122" s="94">
        <v>39.104049682617188</v>
      </c>
      <c r="Z122" s="94">
        <v>37.448444366455078</v>
      </c>
      <c r="AA122" s="94">
        <v>37.315338134765625</v>
      </c>
      <c r="AB122" s="94">
        <v>41.737926483154297</v>
      </c>
      <c r="AC122" s="94">
        <v>40.850376129150391</v>
      </c>
      <c r="AD122" s="94">
        <v>36.9759521484375</v>
      </c>
      <c r="AE122" s="94">
        <v>38.091945648193359</v>
      </c>
      <c r="AF122" s="94">
        <v>38.626010894775391</v>
      </c>
      <c r="AG122" s="94">
        <v>36.012828826904297</v>
      </c>
      <c r="AH122" s="94">
        <v>35.791950225830078</v>
      </c>
      <c r="AI122" s="94">
        <v>35.715091705322266</v>
      </c>
      <c r="AJ122" s="94">
        <v>34.316215515136719</v>
      </c>
      <c r="AK122" s="94">
        <v>36.947158813476562</v>
      </c>
      <c r="AL122" s="95">
        <v>36.561904907226563</v>
      </c>
    </row>
    <row r="123" spans="1:38" x14ac:dyDescent="0.25">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spans="1:38" x14ac:dyDescent="0.25">
      <c r="A124" s="82"/>
      <c r="B124" s="10" t="s">
        <v>85</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spans="1:38" x14ac:dyDescent="0.25">
      <c r="A125" s="22" t="s">
        <v>84</v>
      </c>
      <c r="B125" s="15" t="s">
        <v>83</v>
      </c>
      <c r="C125" s="102" t="s">
        <v>394</v>
      </c>
      <c r="D125" s="87" t="s">
        <v>393</v>
      </c>
      <c r="E125" s="87" t="s">
        <v>392</v>
      </c>
      <c r="F125" s="87" t="s">
        <v>391</v>
      </c>
      <c r="G125" s="87" t="s">
        <v>390</v>
      </c>
      <c r="H125" s="87" t="s">
        <v>389</v>
      </c>
      <c r="I125" s="87" t="s">
        <v>388</v>
      </c>
      <c r="J125" s="87" t="s">
        <v>387</v>
      </c>
      <c r="K125" s="87" t="s">
        <v>386</v>
      </c>
      <c r="L125" s="87" t="s">
        <v>385</v>
      </c>
      <c r="M125" s="87" t="s">
        <v>384</v>
      </c>
      <c r="N125" s="46" t="s">
        <v>45</v>
      </c>
      <c r="O125" s="46" t="s">
        <v>46</v>
      </c>
      <c r="P125" s="46" t="s">
        <v>47</v>
      </c>
      <c r="Q125" s="46" t="s">
        <v>48</v>
      </c>
      <c r="R125" s="46" t="s">
        <v>49</v>
      </c>
      <c r="S125" s="46" t="s">
        <v>50</v>
      </c>
      <c r="T125" s="46" t="s">
        <v>51</v>
      </c>
      <c r="U125" s="46" t="s">
        <v>52</v>
      </c>
      <c r="V125" s="46" t="s">
        <v>53</v>
      </c>
      <c r="W125" s="46" t="s">
        <v>54</v>
      </c>
      <c r="X125" s="46" t="s">
        <v>55</v>
      </c>
      <c r="Y125" s="46" t="s">
        <v>56</v>
      </c>
      <c r="Z125" s="46" t="s">
        <v>57</v>
      </c>
      <c r="AA125" s="46" t="s">
        <v>58</v>
      </c>
      <c r="AB125" s="46" t="s">
        <v>59</v>
      </c>
      <c r="AC125" s="46" t="s">
        <v>60</v>
      </c>
      <c r="AD125" s="46" t="s">
        <v>61</v>
      </c>
      <c r="AE125" s="46" t="s">
        <v>62</v>
      </c>
      <c r="AF125" s="46" t="s">
        <v>63</v>
      </c>
      <c r="AG125" s="46" t="s">
        <v>64</v>
      </c>
      <c r="AH125" s="46" t="s">
        <v>65</v>
      </c>
      <c r="AI125" s="46" t="s">
        <v>66</v>
      </c>
      <c r="AJ125" s="46" t="s">
        <v>67</v>
      </c>
      <c r="AK125" s="46" t="s">
        <v>68</v>
      </c>
      <c r="AL125" s="47" t="s">
        <v>69</v>
      </c>
    </row>
    <row r="126" spans="1:38" x14ac:dyDescent="0.25">
      <c r="A126" s="29">
        <v>1</v>
      </c>
      <c r="B126" s="99" t="str">
        <f>VLOOKUP($A$126,$A$120:$AL$122,2)</f>
        <v>Alloa</v>
      </c>
      <c r="C126" s="99">
        <f>VLOOKUP($A$126,$A$120:$AL$122,3)</f>
        <v>-9</v>
      </c>
      <c r="D126" s="100">
        <f>VLOOKUP($A$126,$A$120:$AL$122,4)</f>
        <v>-32</v>
      </c>
      <c r="E126" s="100">
        <f>VLOOKUP($A$126,$A$120:$AL$122,5)</f>
        <v>157</v>
      </c>
      <c r="F126" s="100">
        <f>VLOOKUP($A$126,$A$120:$AL$122,6)</f>
        <v>149</v>
      </c>
      <c r="G126" s="100">
        <f>VLOOKUP($A$126,$A$120:$AL$122,7)</f>
        <v>268</v>
      </c>
      <c r="H126" s="100">
        <f>VLOOKUP($A$126,$A$120:$AL$122,8)</f>
        <v>173</v>
      </c>
      <c r="I126" s="100">
        <f>VLOOKUP($A$126,$A$120:$AL$122,9)</f>
        <v>-9</v>
      </c>
      <c r="J126" s="100">
        <f>VLOOKUP($A$126,$A$120:$AL$122,10)</f>
        <v>-52</v>
      </c>
      <c r="K126" s="100">
        <f>VLOOKUP($A$126,$A$120:$AL$122,11)</f>
        <v>-102</v>
      </c>
      <c r="L126" s="97">
        <f>VLOOKUP($A$126,$A$120:$AL$122,12)</f>
        <v>23</v>
      </c>
      <c r="M126" s="100">
        <f>VLOOKUP($A$126,$A$120:$AL$122,13)</f>
        <v>-41</v>
      </c>
      <c r="N126" s="97">
        <f>VLOOKUP($A$126,$A$120:$AL$122,14)</f>
        <v>-27.2266845703125</v>
      </c>
      <c r="O126" s="97">
        <f>VLOOKUP($A$126,$A$120:$AL$122,15)</f>
        <v>-30.193775177001953</v>
      </c>
      <c r="P126" s="97">
        <f>VLOOKUP($A$126,$A$120:$AL$122,16)</f>
        <v>-33.572628021240234</v>
      </c>
      <c r="Q126" s="97">
        <f>VLOOKUP($A$126,$A$120:$AL$122,17)</f>
        <v>-33.169940948486328</v>
      </c>
      <c r="R126" s="97">
        <f>VLOOKUP($A$126,$A$120:$AL$122,18)</f>
        <v>-27.592906951904297</v>
      </c>
      <c r="S126" s="97">
        <f>VLOOKUP($A$126,$A$120:$AL$122,19)</f>
        <v>-29.610485076904297</v>
      </c>
      <c r="T126" s="97">
        <f>VLOOKUP($A$126,$A$120:$AL$122,20)</f>
        <v>-30.207675933837891</v>
      </c>
      <c r="U126" s="97">
        <f>VLOOKUP($A$126,$A$120:$AL$122,21)</f>
        <v>-36.537982940673828</v>
      </c>
      <c r="V126" s="97">
        <f>VLOOKUP($A$126,$A$120:$AL$122,22)</f>
        <v>-31.228281021118164</v>
      </c>
      <c r="W126" s="97">
        <f>VLOOKUP($A$126,$A$120:$AL$122,23)</f>
        <v>-34.169639587402344</v>
      </c>
      <c r="X126" s="97">
        <f>VLOOKUP($A$126,$A$120:$AL$122,24)</f>
        <v>-28.10468864440918</v>
      </c>
      <c r="Y126" s="97">
        <f>VLOOKUP($A$126,$A$120:$AL$122,25)</f>
        <v>-28.87358283996582</v>
      </c>
      <c r="Z126" s="97">
        <f>VLOOKUP($A$126,$A$120:$AL$122,26)</f>
        <v>-34.638053894042969</v>
      </c>
      <c r="AA126" s="97">
        <f>VLOOKUP($A$126,$A$120:$AL$122,27)</f>
        <v>-32.333629608154297</v>
      </c>
      <c r="AB126" s="97">
        <f>VLOOKUP($A$126,$A$120:$AL$122,28)</f>
        <v>-31.806663513183594</v>
      </c>
      <c r="AC126" s="97">
        <f>VLOOKUP($A$126,$A$120:$AL$122,29)</f>
        <v>-29.559324264526367</v>
      </c>
      <c r="AD126" s="97">
        <f>VLOOKUP($A$126,$A$120:$AL$122,30)</f>
        <v>-32.34307861328125</v>
      </c>
      <c r="AE126" s="97">
        <f>VLOOKUP($A$126,$A$120:$AL$122,31)</f>
        <v>-33.314785003662109</v>
      </c>
      <c r="AF126" s="97">
        <f>VLOOKUP($A$126,$A$120:$AL$122,32)</f>
        <v>-34.372081756591797</v>
      </c>
      <c r="AG126" s="97">
        <f>VLOOKUP($A$126,$A$120:$AL$122,33)</f>
        <v>-33.274753570556641</v>
      </c>
      <c r="AH126" s="97">
        <f>VLOOKUP($A$126,$A$120:$AL$122,34)</f>
        <v>-33.560195922851562</v>
      </c>
      <c r="AI126" s="97">
        <f>VLOOKUP($A$126,$A$120:$AL$122,35)</f>
        <v>-31.381736755371094</v>
      </c>
      <c r="AJ126" s="97">
        <f>VLOOKUP($A$126,$A$120:$AL$122,36)</f>
        <v>-35.739601135253906</v>
      </c>
      <c r="AK126" s="97">
        <f>VLOOKUP($A$126,$A$120:$AL$122,37)</f>
        <v>-33.659210205078125</v>
      </c>
      <c r="AL126" s="98">
        <f>VLOOKUP($A$126,$A$120:$AL$122,38)</f>
        <v>-35.718780517578125</v>
      </c>
    </row>
    <row r="127" spans="1:38" x14ac:dyDescent="0.25">
      <c r="A127" s="25"/>
      <c r="B127" s="2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38" x14ac:dyDescent="0.25">
      <c r="A128" s="161" t="s">
        <v>87</v>
      </c>
      <c r="B128" s="161"/>
      <c r="C128" s="161"/>
      <c r="D128" s="161"/>
    </row>
    <row r="150" spans="1:16358" s="25" customFormat="1" ht="15.75" x14ac:dyDescent="0.25">
      <c r="A150" s="156"/>
      <c r="B150" s="156"/>
      <c r="C150" s="156"/>
      <c r="D150" s="156"/>
      <c r="E150" s="156"/>
      <c r="F150" s="156"/>
      <c r="G150" s="31"/>
      <c r="H150" s="31"/>
      <c r="I150" s="31"/>
      <c r="J150" s="31"/>
      <c r="K150" s="157" t="s">
        <v>86</v>
      </c>
      <c r="L150" s="157"/>
      <c r="M150" s="31"/>
      <c r="N150" s="31"/>
      <c r="O150" s="31"/>
      <c r="P150" s="156"/>
      <c r="Q150" s="156"/>
      <c r="R150" s="156"/>
      <c r="S150" s="156"/>
      <c r="T150" s="156"/>
      <c r="U150" s="156"/>
      <c r="V150" s="156"/>
      <c r="W150" s="11"/>
      <c r="X150" s="11"/>
      <c r="Y150" s="11"/>
      <c r="Z150" s="11"/>
      <c r="AA150" s="11"/>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row>
    <row r="151" spans="1:16358" s="25" customFormat="1" ht="15.75" x14ac:dyDescent="0.25">
      <c r="A151" s="140"/>
      <c r="B151" s="140"/>
      <c r="C151" s="140"/>
      <c r="D151" s="140"/>
      <c r="E151" s="140"/>
      <c r="F151" s="140"/>
      <c r="G151" s="125"/>
      <c r="H151" s="125"/>
      <c r="I151" s="125"/>
      <c r="J151" s="125"/>
      <c r="K151" s="139"/>
      <c r="L151" s="139"/>
      <c r="M151" s="125"/>
      <c r="N151" s="125"/>
      <c r="O151" s="125"/>
      <c r="P151" s="140"/>
      <c r="Q151" s="140"/>
      <c r="R151" s="140"/>
      <c r="S151" s="140"/>
      <c r="T151" s="140"/>
      <c r="U151" s="140"/>
      <c r="V151" s="140"/>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row>
    <row r="152" spans="1:16358" x14ac:dyDescent="0.25">
      <c r="A152" s="165" t="s">
        <v>435</v>
      </c>
      <c r="B152" s="165"/>
    </row>
    <row r="153" spans="1:16358" s="114" customFormat="1" ht="11.25" x14ac:dyDescent="0.2">
      <c r="A153" s="164" t="s">
        <v>441</v>
      </c>
      <c r="B153" s="164"/>
      <c r="C153" s="164"/>
      <c r="D153" s="164"/>
      <c r="E153" s="164"/>
      <c r="F153" s="164"/>
      <c r="G153" s="164"/>
    </row>
    <row r="154" spans="1:16358" s="114" customFormat="1" ht="24.75" customHeight="1" x14ac:dyDescent="0.25">
      <c r="A154" s="158" t="s">
        <v>442</v>
      </c>
      <c r="B154" s="159"/>
      <c r="C154" s="159"/>
      <c r="D154" s="159"/>
      <c r="E154" s="159"/>
      <c r="F154" s="159"/>
      <c r="G154" s="159"/>
      <c r="H154" s="159"/>
      <c r="I154" s="159"/>
      <c r="J154" s="159"/>
    </row>
    <row r="155" spans="1:16358" s="114" customFormat="1" x14ac:dyDescent="0.25">
      <c r="A155" s="118"/>
      <c r="B155" s="119"/>
      <c r="C155" s="119"/>
      <c r="D155" s="119"/>
      <c r="E155" s="119"/>
      <c r="F155" s="119"/>
      <c r="G155" s="119"/>
      <c r="H155" s="119"/>
      <c r="I155" s="119"/>
      <c r="J155" s="119"/>
    </row>
    <row r="156" spans="1:16358" s="114" customFormat="1" ht="11.25" x14ac:dyDescent="0.2">
      <c r="A156" s="153" t="s">
        <v>5</v>
      </c>
      <c r="B156" s="153"/>
    </row>
  </sheetData>
  <mergeCells count="41">
    <mergeCell ref="A5:B5"/>
    <mergeCell ref="A152:B152"/>
    <mergeCell ref="A153:G153"/>
    <mergeCell ref="A156:B156"/>
    <mergeCell ref="A6:B6"/>
    <mergeCell ref="C6:G6"/>
    <mergeCell ref="A7:B7"/>
    <mergeCell ref="C7:G7"/>
    <mergeCell ref="A80:B80"/>
    <mergeCell ref="A91:D91"/>
    <mergeCell ref="A45:B45"/>
    <mergeCell ref="A56:D56"/>
    <mergeCell ref="A77:F77"/>
    <mergeCell ref="A128:D128"/>
    <mergeCell ref="A154:J154"/>
    <mergeCell ref="A10:B10"/>
    <mergeCell ref="A150:F150"/>
    <mergeCell ref="P77:V77"/>
    <mergeCell ref="A78:F78"/>
    <mergeCell ref="K78:L78"/>
    <mergeCell ref="P78:V78"/>
    <mergeCell ref="K150:L150"/>
    <mergeCell ref="P150:V150"/>
    <mergeCell ref="P114:V114"/>
    <mergeCell ref="A115:F115"/>
    <mergeCell ref="K115:L115"/>
    <mergeCell ref="P115:V115"/>
    <mergeCell ref="A117:C117"/>
    <mergeCell ref="A114:F114"/>
    <mergeCell ref="A21:D21"/>
    <mergeCell ref="A42:F42"/>
    <mergeCell ref="P42:V42"/>
    <mergeCell ref="A43:F43"/>
    <mergeCell ref="K43:L43"/>
    <mergeCell ref="P43:V43"/>
    <mergeCell ref="A1:F1"/>
    <mergeCell ref="P1:V1"/>
    <mergeCell ref="A3:F3"/>
    <mergeCell ref="K3:L3"/>
    <mergeCell ref="P3:V3"/>
    <mergeCell ref="A2:B2"/>
  </mergeCells>
  <hyperlinks>
    <hyperlink ref="K3" display="Back to contents page "/>
    <hyperlink ref="K3:L3" location="Contents!A1" display="Back to contents page "/>
    <hyperlink ref="K43" display="Back to contents page "/>
    <hyperlink ref="K43:L43" location="Contents!A1" display="Back to contents page "/>
    <hyperlink ref="K78" display="Back to contents page "/>
    <hyperlink ref="K78:L78" location="Contents!A1" display="Back to contents page "/>
    <hyperlink ref="K115" display="Back to contents page "/>
    <hyperlink ref="K115:L115" location="Contents!A1" display="Back to contents page "/>
    <hyperlink ref="K150" display="Back to contents page "/>
    <hyperlink ref="K150:L150" location="Contents!A1" display="Back to contents page "/>
    <hyperlink ref="A6:B6" location="Clackmannanshire!A22" display="1. Total Fertility Rate (All persons)"/>
    <hyperlink ref="C6:G6" location="Clackmannanshire!A57" display="2. Standardised Mortality Ratio (All Persons)"/>
    <hyperlink ref="A7:B7" location="Clackmannanshire!A92" display="3. Life Expectancy (All Persons)"/>
    <hyperlink ref="C7:G7" location="Clackmannanshire!A12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List Box 1">
              <controlPr defaultSize="0" autoLine="0" autoPict="0">
                <anchor moveWithCells="1">
                  <from>
                    <xdr:col>1</xdr:col>
                    <xdr:colOff>9525</xdr:colOff>
                    <xdr:row>21</xdr:row>
                    <xdr:rowOff>0</xdr:rowOff>
                  </from>
                  <to>
                    <xdr:col>2</xdr:col>
                    <xdr:colOff>9525</xdr:colOff>
                    <xdr:row>40</xdr:row>
                    <xdr:rowOff>9525</xdr:rowOff>
                  </to>
                </anchor>
              </controlPr>
            </control>
          </mc:Choice>
        </mc:AlternateContent>
        <mc:AlternateContent xmlns:mc="http://schemas.openxmlformats.org/markup-compatibility/2006">
          <mc:Choice Requires="x14">
            <control shapeId="41986" r:id="rId5" name="List Box 2">
              <controlPr defaultSize="0" autoLine="0" autoPict="0">
                <anchor moveWithCells="1">
                  <from>
                    <xdr:col>1</xdr:col>
                    <xdr:colOff>38100</xdr:colOff>
                    <xdr:row>56</xdr:row>
                    <xdr:rowOff>19050</xdr:rowOff>
                  </from>
                  <to>
                    <xdr:col>2</xdr:col>
                    <xdr:colOff>9525</xdr:colOff>
                    <xdr:row>75</xdr:row>
                    <xdr:rowOff>0</xdr:rowOff>
                  </to>
                </anchor>
              </controlPr>
            </control>
          </mc:Choice>
        </mc:AlternateContent>
        <mc:AlternateContent xmlns:mc="http://schemas.openxmlformats.org/markup-compatibility/2006">
          <mc:Choice Requires="x14">
            <control shapeId="41987" r:id="rId6" name="List Box 3">
              <controlPr defaultSize="0" autoLine="0" autoPict="0">
                <anchor moveWithCells="1">
                  <from>
                    <xdr:col>1</xdr:col>
                    <xdr:colOff>38100</xdr:colOff>
                    <xdr:row>91</xdr:row>
                    <xdr:rowOff>57150</xdr:rowOff>
                  </from>
                  <to>
                    <xdr:col>2</xdr:col>
                    <xdr:colOff>28575</xdr:colOff>
                    <xdr:row>111</xdr:row>
                    <xdr:rowOff>123825</xdr:rowOff>
                  </to>
                </anchor>
              </controlPr>
            </control>
          </mc:Choice>
        </mc:AlternateContent>
        <mc:AlternateContent xmlns:mc="http://schemas.openxmlformats.org/markup-compatibility/2006">
          <mc:Choice Requires="x14">
            <control shapeId="41988" r:id="rId7" name="List Box 4">
              <controlPr defaultSize="0" autoLine="0" autoPict="0">
                <anchor moveWithCells="1">
                  <from>
                    <xdr:col>1</xdr:col>
                    <xdr:colOff>38100</xdr:colOff>
                    <xdr:row>128</xdr:row>
                    <xdr:rowOff>57150</xdr:rowOff>
                  </from>
                  <to>
                    <xdr:col>2</xdr:col>
                    <xdr:colOff>28575</xdr:colOff>
                    <xdr:row>148</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XED160"/>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 min="28" max="38" width="11.42578125" style="104" customWidth="1"/>
  </cols>
  <sheetData>
    <row r="1" spans="1:38"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38"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c r="AB2" s="105"/>
      <c r="AC2" s="105"/>
      <c r="AD2" s="105"/>
      <c r="AE2" s="105"/>
      <c r="AF2" s="105"/>
      <c r="AG2" s="105"/>
      <c r="AH2" s="105"/>
      <c r="AI2" s="105"/>
      <c r="AJ2" s="105"/>
      <c r="AK2" s="105"/>
      <c r="AL2" s="105"/>
    </row>
    <row r="3" spans="1:38" ht="15.75" x14ac:dyDescent="0.25">
      <c r="A3" s="156" t="s">
        <v>11</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38"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38"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c r="AB5" s="68"/>
      <c r="AC5" s="68"/>
      <c r="AD5" s="68"/>
      <c r="AE5" s="68"/>
      <c r="AF5" s="68"/>
      <c r="AG5" s="68"/>
      <c r="AH5" s="68"/>
      <c r="AI5" s="68"/>
      <c r="AJ5" s="68"/>
      <c r="AK5" s="68"/>
      <c r="AL5" s="68"/>
    </row>
    <row r="6" spans="1:38"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38"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38"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c r="AB8" s="138"/>
      <c r="AC8" s="138"/>
      <c r="AD8" s="138"/>
      <c r="AE8" s="138"/>
      <c r="AF8" s="138"/>
      <c r="AG8" s="138"/>
      <c r="AH8" s="138"/>
      <c r="AI8" s="138"/>
      <c r="AJ8" s="138"/>
      <c r="AK8" s="138"/>
      <c r="AL8" s="138"/>
    </row>
    <row r="9" spans="1:38"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38"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38"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38"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38" x14ac:dyDescent="0.25">
      <c r="A13" s="19">
        <v>1</v>
      </c>
      <c r="B13" s="16" t="s">
        <v>127</v>
      </c>
      <c r="C13" s="48">
        <v>1.7958352565765381</v>
      </c>
      <c r="D13" s="49">
        <v>1.8030669689178467</v>
      </c>
      <c r="E13" s="49">
        <v>1.8140177726745605</v>
      </c>
      <c r="F13" s="49">
        <v>1.8275811672210693</v>
      </c>
      <c r="G13" s="49">
        <v>1.8385295867919922</v>
      </c>
      <c r="H13" s="49">
        <v>1.8474152088165283</v>
      </c>
      <c r="I13" s="49">
        <v>1.8536297082901001</v>
      </c>
      <c r="J13" s="50">
        <v>1.8585132360458374</v>
      </c>
      <c r="K13" s="50">
        <v>1.8636337518692017</v>
      </c>
      <c r="L13" s="50">
        <v>1.8686759471893311</v>
      </c>
      <c r="M13" s="50">
        <v>1.8747407197952271</v>
      </c>
      <c r="N13" s="50">
        <v>1.882067084312439</v>
      </c>
      <c r="O13" s="50">
        <v>1.8892976045608521</v>
      </c>
      <c r="P13" s="50">
        <v>1.896565318107605</v>
      </c>
      <c r="Q13" s="50">
        <v>1.9022049903869629</v>
      </c>
      <c r="R13" s="50">
        <v>1.9065400362014771</v>
      </c>
      <c r="S13" s="50">
        <v>1.9110579490661621</v>
      </c>
      <c r="T13" s="50">
        <v>1.9170087575912476</v>
      </c>
      <c r="U13" s="50">
        <v>1.9215152263641357</v>
      </c>
      <c r="V13" s="50">
        <v>1.9213025569915771</v>
      </c>
      <c r="W13" s="50">
        <v>1.9209853410720825</v>
      </c>
      <c r="X13" s="50">
        <v>1.9208616018295288</v>
      </c>
      <c r="Y13" s="50">
        <v>1.9209052324295044</v>
      </c>
      <c r="Z13" s="50">
        <v>1.921116828918457</v>
      </c>
      <c r="AA13" s="51">
        <v>1.9210430383682251</v>
      </c>
    </row>
    <row r="14" spans="1:38" x14ac:dyDescent="0.25">
      <c r="A14" s="19">
        <v>2</v>
      </c>
      <c r="B14" s="16" t="s">
        <v>128</v>
      </c>
      <c r="C14" s="48">
        <v>1.7904610633850098</v>
      </c>
      <c r="D14" s="49">
        <v>1.7976709604263306</v>
      </c>
      <c r="E14" s="49">
        <v>1.8085891008377075</v>
      </c>
      <c r="F14" s="49">
        <v>1.8221118450164795</v>
      </c>
      <c r="G14" s="49">
        <v>1.8330276012420654</v>
      </c>
      <c r="H14" s="49">
        <v>1.8418865203857422</v>
      </c>
      <c r="I14" s="49">
        <v>1.8480825424194336</v>
      </c>
      <c r="J14" s="50">
        <v>1.8529514074325562</v>
      </c>
      <c r="K14" s="50">
        <v>1.8580565452575684</v>
      </c>
      <c r="L14" s="50">
        <v>1.8630837202072144</v>
      </c>
      <c r="M14" s="50">
        <v>1.8691302537918091</v>
      </c>
      <c r="N14" s="50">
        <v>1.8764346837997437</v>
      </c>
      <c r="O14" s="50">
        <v>1.883643627166748</v>
      </c>
      <c r="P14" s="50">
        <v>1.8908895254135132</v>
      </c>
      <c r="Q14" s="50">
        <v>1.8965123891830444</v>
      </c>
      <c r="R14" s="50">
        <v>1.9008344411849976</v>
      </c>
      <c r="S14" s="50">
        <v>1.9053388833999634</v>
      </c>
      <c r="T14" s="50">
        <v>1.9112719297409058</v>
      </c>
      <c r="U14" s="50">
        <v>1.9157648086547852</v>
      </c>
      <c r="V14" s="50">
        <v>1.9155527353286743</v>
      </c>
      <c r="W14" s="50">
        <v>1.9152364730834961</v>
      </c>
      <c r="X14" s="50">
        <v>1.9151132106781006</v>
      </c>
      <c r="Y14" s="50">
        <v>1.9151567220687866</v>
      </c>
      <c r="Z14" s="50">
        <v>1.9153677225112915</v>
      </c>
      <c r="AA14" s="51">
        <v>1.9152940511703491</v>
      </c>
    </row>
    <row r="15" spans="1:38" x14ac:dyDescent="0.25">
      <c r="A15" s="19">
        <v>3</v>
      </c>
      <c r="B15" s="16" t="s">
        <v>129</v>
      </c>
      <c r="C15" s="48">
        <v>1.7161791324615479</v>
      </c>
      <c r="D15" s="49">
        <v>1.7230900526046753</v>
      </c>
      <c r="E15" s="49">
        <v>1.7335550785064697</v>
      </c>
      <c r="F15" s="49">
        <v>1.7465168237686157</v>
      </c>
      <c r="G15" s="49">
        <v>1.7569797039031982</v>
      </c>
      <c r="H15" s="49">
        <v>1.7654711008071899</v>
      </c>
      <c r="I15" s="49">
        <v>1.7714099884033203</v>
      </c>
      <c r="J15" s="50">
        <v>1.7760769128799438</v>
      </c>
      <c r="K15" s="50">
        <v>1.7809703350067139</v>
      </c>
      <c r="L15" s="50">
        <v>1.785788893699646</v>
      </c>
      <c r="M15" s="50">
        <v>1.7915846109390259</v>
      </c>
      <c r="N15" s="50">
        <v>1.7985860109329224</v>
      </c>
      <c r="O15" s="50">
        <v>1.8054958581924438</v>
      </c>
      <c r="P15" s="50">
        <v>1.8124411106109619</v>
      </c>
      <c r="Q15" s="50">
        <v>1.8178308010101318</v>
      </c>
      <c r="R15" s="50">
        <v>1.821973443031311</v>
      </c>
      <c r="S15" s="50">
        <v>1.8262909650802612</v>
      </c>
      <c r="T15" s="50">
        <v>1.8319778442382812</v>
      </c>
      <c r="U15" s="50">
        <v>1.8362843990325928</v>
      </c>
      <c r="V15" s="50">
        <v>1.8360811471939087</v>
      </c>
      <c r="W15" s="50">
        <v>1.8357779979705811</v>
      </c>
      <c r="X15" s="50">
        <v>1.8356598615646362</v>
      </c>
      <c r="Y15" s="50">
        <v>1.8357014656066895</v>
      </c>
      <c r="Z15" s="50">
        <v>1.8359037637710571</v>
      </c>
      <c r="AA15" s="51">
        <v>1.8358331918716431</v>
      </c>
    </row>
    <row r="16" spans="1:38" x14ac:dyDescent="0.25">
      <c r="A16" s="20">
        <v>4</v>
      </c>
      <c r="B16" s="17" t="s">
        <v>130</v>
      </c>
      <c r="C16" s="53">
        <v>1.9299709796905518</v>
      </c>
      <c r="D16" s="54">
        <v>1.9377427101135254</v>
      </c>
      <c r="E16" s="54">
        <v>1.9495115280151367</v>
      </c>
      <c r="F16" s="54">
        <v>1.964087963104248</v>
      </c>
      <c r="G16" s="54">
        <v>1.9758542776107788</v>
      </c>
      <c r="H16" s="54">
        <v>1.9854035377502441</v>
      </c>
      <c r="I16" s="54">
        <v>1.9920822381973267</v>
      </c>
      <c r="J16" s="54">
        <v>1.9973304271697998</v>
      </c>
      <c r="K16" s="54">
        <v>2.002833366394043</v>
      </c>
      <c r="L16" s="54">
        <v>2.0082523822784424</v>
      </c>
      <c r="M16" s="54">
        <v>2.0147700309753418</v>
      </c>
      <c r="N16" s="54">
        <v>2.0226435661315918</v>
      </c>
      <c r="O16" s="54">
        <v>2.0304141044616699</v>
      </c>
      <c r="P16" s="54">
        <v>2.0382246971130371</v>
      </c>
      <c r="Q16" s="54">
        <v>2.044285774230957</v>
      </c>
      <c r="R16" s="54">
        <v>2.0489444732666016</v>
      </c>
      <c r="S16" s="54">
        <v>2.0537998676300049</v>
      </c>
      <c r="T16" s="54">
        <v>2.0601952075958252</v>
      </c>
      <c r="U16" s="54">
        <v>2.0650382041931152</v>
      </c>
      <c r="V16" s="54">
        <v>2.0648095607757568</v>
      </c>
      <c r="W16" s="54">
        <v>2.0644688606262207</v>
      </c>
      <c r="X16" s="54">
        <v>2.064335823059082</v>
      </c>
      <c r="Y16" s="54">
        <v>2.064382791519165</v>
      </c>
      <c r="Z16" s="54">
        <v>2.0646102428436279</v>
      </c>
      <c r="AA16" s="55">
        <v>2.0645308494567871</v>
      </c>
    </row>
    <row r="17" spans="1:27" x14ac:dyDescent="0.25">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row>
    <row r="18" spans="1:27" x14ac:dyDescent="0.25">
      <c r="A18" s="69"/>
      <c r="B18" s="10" t="s">
        <v>85</v>
      </c>
      <c r="C18" s="69"/>
      <c r="D18" s="69"/>
      <c r="E18" s="69"/>
      <c r="F18" s="69"/>
      <c r="G18" s="69"/>
      <c r="H18" s="69"/>
      <c r="I18" s="69"/>
      <c r="J18" s="69"/>
      <c r="K18" s="69"/>
      <c r="L18" s="69"/>
      <c r="M18" s="69"/>
      <c r="N18" s="69"/>
      <c r="O18" s="69"/>
      <c r="P18" s="69"/>
      <c r="Q18" s="69"/>
      <c r="R18" s="69"/>
      <c r="S18" s="69"/>
      <c r="T18" s="69"/>
      <c r="U18" s="69"/>
      <c r="V18" s="69"/>
      <c r="W18" s="69"/>
      <c r="X18" s="69"/>
      <c r="Y18" s="69"/>
      <c r="Z18" s="69"/>
      <c r="AA18" s="69"/>
    </row>
    <row r="19" spans="1:27" x14ac:dyDescent="0.25">
      <c r="A19" s="15" t="s">
        <v>84</v>
      </c>
      <c r="B19" s="22" t="s">
        <v>83</v>
      </c>
      <c r="C19" s="46" t="s">
        <v>45</v>
      </c>
      <c r="D19" s="46" t="s">
        <v>46</v>
      </c>
      <c r="E19" s="46" t="s">
        <v>47</v>
      </c>
      <c r="F19" s="46" t="s">
        <v>48</v>
      </c>
      <c r="G19" s="46" t="s">
        <v>49</v>
      </c>
      <c r="H19" s="46" t="s">
        <v>50</v>
      </c>
      <c r="I19" s="46" t="s">
        <v>51</v>
      </c>
      <c r="J19" s="46" t="s">
        <v>52</v>
      </c>
      <c r="K19" s="46" t="s">
        <v>53</v>
      </c>
      <c r="L19" s="46" t="s">
        <v>54</v>
      </c>
      <c r="M19" s="46" t="s">
        <v>55</v>
      </c>
      <c r="N19" s="46" t="s">
        <v>56</v>
      </c>
      <c r="O19" s="46" t="s">
        <v>57</v>
      </c>
      <c r="P19" s="46" t="s">
        <v>58</v>
      </c>
      <c r="Q19" s="46" t="s">
        <v>59</v>
      </c>
      <c r="R19" s="46" t="s">
        <v>60</v>
      </c>
      <c r="S19" s="46" t="s">
        <v>61</v>
      </c>
      <c r="T19" s="46" t="s">
        <v>62</v>
      </c>
      <c r="U19" s="46" t="s">
        <v>63</v>
      </c>
      <c r="V19" s="46" t="s">
        <v>64</v>
      </c>
      <c r="W19" s="46" t="s">
        <v>65</v>
      </c>
      <c r="X19" s="46" t="s">
        <v>66</v>
      </c>
      <c r="Y19" s="46" t="s">
        <v>67</v>
      </c>
      <c r="Z19" s="46" t="s">
        <v>68</v>
      </c>
      <c r="AA19" s="47" t="s">
        <v>69</v>
      </c>
    </row>
    <row r="20" spans="1:27" x14ac:dyDescent="0.25">
      <c r="A20" s="23">
        <v>1</v>
      </c>
      <c r="B20" s="21" t="str">
        <f>VLOOKUP($A20,$A$13:$AA$16,2)</f>
        <v>Annandale &amp; Eskdale</v>
      </c>
      <c r="C20" s="64">
        <f>VLOOKUP($A20,$A$13:$AA$16,3)</f>
        <v>1.7958352565765381</v>
      </c>
      <c r="D20" s="64">
        <f>VLOOKUP($A20,$A$13:$AA$16,4)</f>
        <v>1.8030669689178467</v>
      </c>
      <c r="E20" s="64">
        <f>VLOOKUP($A20,$A$13:$AA$16,5)</f>
        <v>1.8140177726745605</v>
      </c>
      <c r="F20" s="64">
        <f>VLOOKUP($A20,$A$13:$AA$16,6)</f>
        <v>1.8275811672210693</v>
      </c>
      <c r="G20" s="64">
        <f>VLOOKUP($A20,$A$13:$AA$16,7)</f>
        <v>1.8385295867919922</v>
      </c>
      <c r="H20" s="64">
        <f>VLOOKUP($A20,$A$13:$AA$16,8)</f>
        <v>1.8474152088165283</v>
      </c>
      <c r="I20" s="64">
        <f>VLOOKUP($A20,$A$13:$AA$16,9)</f>
        <v>1.8536297082901001</v>
      </c>
      <c r="J20" s="64">
        <f>VLOOKUP($A20,$A$13:$AA$16,10)</f>
        <v>1.8585132360458374</v>
      </c>
      <c r="K20" s="64">
        <f>VLOOKUP($A20,$A$13:$AA$16,11)</f>
        <v>1.8636337518692017</v>
      </c>
      <c r="L20" s="64">
        <f>VLOOKUP($A20,$A$13:$AA$16,12)</f>
        <v>1.8686759471893311</v>
      </c>
      <c r="M20" s="64">
        <f>VLOOKUP($A20,$A$13:$AA$16,13)</f>
        <v>1.8747407197952271</v>
      </c>
      <c r="N20" s="64">
        <f>VLOOKUP($A20,$A$13:$AA$16,14)</f>
        <v>1.882067084312439</v>
      </c>
      <c r="O20" s="64">
        <f>VLOOKUP($A20,$A$13:$AA$16,15)</f>
        <v>1.8892976045608521</v>
      </c>
      <c r="P20" s="64">
        <f>VLOOKUP($A20,$A$13:$AA$16,16)</f>
        <v>1.896565318107605</v>
      </c>
      <c r="Q20" s="64">
        <f>VLOOKUP($A20,$A$13:$AA$16,17)</f>
        <v>1.9022049903869629</v>
      </c>
      <c r="R20" s="64">
        <f>VLOOKUP($A20,$A$13:$AA$16,18)</f>
        <v>1.9065400362014771</v>
      </c>
      <c r="S20" s="64">
        <f>VLOOKUP($A20,$A$13:$AA$16,19)</f>
        <v>1.9110579490661621</v>
      </c>
      <c r="T20" s="64">
        <f>VLOOKUP($A20,$A$13:$AA$16,20)</f>
        <v>1.9170087575912476</v>
      </c>
      <c r="U20" s="64">
        <f>VLOOKUP($A20,$A$13:$AA$16,21)</f>
        <v>1.9215152263641357</v>
      </c>
      <c r="V20" s="64">
        <f>VLOOKUP($A20,$A$13:$AA$16,22)</f>
        <v>1.9213025569915771</v>
      </c>
      <c r="W20" s="64">
        <f>VLOOKUP($A20,$A$13:$AA$16,23)</f>
        <v>1.9209853410720825</v>
      </c>
      <c r="X20" s="64">
        <f>VLOOKUP($A20,$A$13:$AA$16,24)</f>
        <v>1.9208616018295288</v>
      </c>
      <c r="Y20" s="64">
        <f>VLOOKUP($A20,$A$13:$AA$16,25)</f>
        <v>1.9209052324295044</v>
      </c>
      <c r="Z20" s="64">
        <f>VLOOKUP($A20,$A$13:$AA$16,26)</f>
        <v>1.921116828918457</v>
      </c>
      <c r="AA20" s="65">
        <f>VLOOKUP($A20,$A$13:$AA$16,27)</f>
        <v>1.9210430383682251</v>
      </c>
    </row>
    <row r="21" spans="1:27" x14ac:dyDescent="0.25">
      <c r="A21" s="66"/>
      <c r="B21" s="66"/>
      <c r="C21" s="50"/>
      <c r="D21" s="50"/>
      <c r="E21" s="50"/>
      <c r="F21" s="50"/>
      <c r="G21" s="50"/>
      <c r="H21" s="50"/>
      <c r="I21" s="50"/>
      <c r="J21" s="50"/>
      <c r="K21" s="50"/>
      <c r="L21" s="50"/>
      <c r="M21" s="50"/>
      <c r="N21" s="50"/>
      <c r="O21" s="50"/>
      <c r="P21" s="50"/>
      <c r="Q21" s="50"/>
      <c r="R21" s="50"/>
      <c r="S21" s="50"/>
      <c r="T21" s="50"/>
      <c r="U21" s="50"/>
      <c r="V21" s="50"/>
      <c r="W21" s="50"/>
      <c r="X21" s="50"/>
      <c r="Y21" s="50"/>
      <c r="Z21" s="50"/>
      <c r="AA21" s="50"/>
    </row>
    <row r="22" spans="1:27" x14ac:dyDescent="0.25">
      <c r="A22" s="161" t="s">
        <v>87</v>
      </c>
      <c r="B22" s="161"/>
      <c r="C22" s="161"/>
      <c r="D22" s="161"/>
    </row>
    <row r="42" spans="1:27"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5.75" x14ac:dyDescent="0.25">
      <c r="A43" s="154" t="s">
        <v>379</v>
      </c>
      <c r="B43" s="154"/>
      <c r="C43" s="154"/>
      <c r="D43" s="154"/>
      <c r="E43" s="154"/>
      <c r="F43" s="154"/>
      <c r="G43" s="2"/>
      <c r="H43" s="2"/>
      <c r="I43" s="2"/>
      <c r="J43" s="2"/>
      <c r="K43" s="12"/>
      <c r="L43" s="2"/>
      <c r="M43" s="2"/>
      <c r="N43" s="2"/>
      <c r="O43" s="2"/>
      <c r="P43" s="155"/>
      <c r="Q43" s="155"/>
      <c r="R43" s="155"/>
      <c r="S43" s="155"/>
      <c r="T43" s="155"/>
      <c r="U43" s="155"/>
      <c r="V43" s="155"/>
      <c r="W43" s="25"/>
      <c r="X43" s="25"/>
      <c r="Y43" s="25"/>
      <c r="Z43" s="25"/>
      <c r="AA43" s="25"/>
    </row>
    <row r="44" spans="1:27" ht="15.75" x14ac:dyDescent="0.25">
      <c r="A44" s="156" t="s">
        <v>11</v>
      </c>
      <c r="B44" s="156"/>
      <c r="C44" s="156"/>
      <c r="D44" s="156"/>
      <c r="E44" s="156"/>
      <c r="F44" s="156"/>
      <c r="G44" s="31"/>
      <c r="H44" s="31"/>
      <c r="I44" s="31"/>
      <c r="J44" s="31"/>
      <c r="K44" s="157" t="s">
        <v>86</v>
      </c>
      <c r="L44" s="157"/>
      <c r="M44" s="31"/>
      <c r="N44" s="31"/>
      <c r="O44" s="31"/>
      <c r="P44" s="156"/>
      <c r="Q44" s="156"/>
      <c r="R44" s="156"/>
      <c r="S44" s="156"/>
      <c r="T44" s="156"/>
      <c r="U44" s="156"/>
      <c r="V44" s="156"/>
      <c r="W44" s="11"/>
      <c r="X44" s="11"/>
      <c r="Y44" s="11"/>
      <c r="Z44" s="11"/>
      <c r="AA44" s="11"/>
    </row>
    <row r="46" spans="1:27" ht="15.75" x14ac:dyDescent="0.25">
      <c r="A46" s="170" t="s">
        <v>382</v>
      </c>
      <c r="B46" s="170"/>
      <c r="C46" s="8"/>
      <c r="D46" s="8"/>
      <c r="E46" s="8"/>
      <c r="F46" s="8"/>
      <c r="G46" s="8"/>
      <c r="H46" s="8"/>
      <c r="I46" s="8"/>
      <c r="J46" s="8"/>
      <c r="K46" s="8"/>
      <c r="L46" s="8"/>
      <c r="M46" s="8"/>
      <c r="N46" s="8"/>
      <c r="O46" s="8"/>
      <c r="P46" s="8"/>
      <c r="Q46" s="8"/>
      <c r="R46" s="8"/>
      <c r="S46" s="8"/>
      <c r="T46" s="8"/>
      <c r="U46" s="8"/>
      <c r="V46" s="8"/>
      <c r="W46" s="8"/>
      <c r="X46" s="8"/>
      <c r="Y46" s="8"/>
      <c r="Z46" s="8"/>
      <c r="AA46" s="8"/>
    </row>
    <row r="47" spans="1:27"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row>
    <row r="48" spans="1:27" x14ac:dyDescent="0.25">
      <c r="A48" s="14" t="s">
        <v>84</v>
      </c>
      <c r="B48" s="15" t="s">
        <v>83</v>
      </c>
      <c r="C48" s="46" t="s">
        <v>45</v>
      </c>
      <c r="D48" s="46" t="s">
        <v>46</v>
      </c>
      <c r="E48" s="46" t="s">
        <v>47</v>
      </c>
      <c r="F48" s="46" t="s">
        <v>48</v>
      </c>
      <c r="G48" s="46" t="s">
        <v>49</v>
      </c>
      <c r="H48" s="46" t="s">
        <v>50</v>
      </c>
      <c r="I48" s="46" t="s">
        <v>51</v>
      </c>
      <c r="J48" s="46" t="s">
        <v>52</v>
      </c>
      <c r="K48" s="46" t="s">
        <v>53</v>
      </c>
      <c r="L48" s="46" t="s">
        <v>54</v>
      </c>
      <c r="M48" s="46" t="s">
        <v>55</v>
      </c>
      <c r="N48" s="46" t="s">
        <v>56</v>
      </c>
      <c r="O48" s="46" t="s">
        <v>57</v>
      </c>
      <c r="P48" s="46" t="s">
        <v>58</v>
      </c>
      <c r="Q48" s="46" t="s">
        <v>59</v>
      </c>
      <c r="R48" s="46" t="s">
        <v>60</v>
      </c>
      <c r="S48" s="46" t="s">
        <v>61</v>
      </c>
      <c r="T48" s="46" t="s">
        <v>62</v>
      </c>
      <c r="U48" s="46" t="s">
        <v>63</v>
      </c>
      <c r="V48" s="46" t="s">
        <v>64</v>
      </c>
      <c r="W48" s="46" t="s">
        <v>65</v>
      </c>
      <c r="X48" s="46" t="s">
        <v>66</v>
      </c>
      <c r="Y48" s="46" t="s">
        <v>67</v>
      </c>
      <c r="Z48" s="46" t="s">
        <v>68</v>
      </c>
      <c r="AA48" s="47" t="s">
        <v>69</v>
      </c>
    </row>
    <row r="49" spans="1:27" x14ac:dyDescent="0.25">
      <c r="A49" s="18">
        <v>1</v>
      </c>
      <c r="B49" s="26" t="s">
        <v>127</v>
      </c>
      <c r="C49" s="56">
        <v>91.268577575683594</v>
      </c>
      <c r="D49" s="57">
        <v>84.807373046875</v>
      </c>
      <c r="E49" s="57">
        <v>82.835159301757813</v>
      </c>
      <c r="F49" s="57">
        <v>80.822784423828125</v>
      </c>
      <c r="G49" s="57">
        <v>78.920387268066406</v>
      </c>
      <c r="H49" s="57">
        <v>77.130783081054688</v>
      </c>
      <c r="I49" s="57">
        <v>75.479644775390625</v>
      </c>
      <c r="J49" s="58">
        <v>73.875373840332031</v>
      </c>
      <c r="K49" s="58">
        <v>72.301704406738281</v>
      </c>
      <c r="L49" s="58">
        <v>70.815605163574219</v>
      </c>
      <c r="M49" s="58">
        <v>69.430717468261719</v>
      </c>
      <c r="N49" s="58">
        <v>68.145988464355469</v>
      </c>
      <c r="O49" s="58">
        <v>66.917465209960938</v>
      </c>
      <c r="P49" s="58">
        <v>65.742988586425781</v>
      </c>
      <c r="Q49" s="58">
        <v>64.619384765625</v>
      </c>
      <c r="R49" s="58">
        <v>63.560405731201172</v>
      </c>
      <c r="S49" s="58">
        <v>62.576019287109375</v>
      </c>
      <c r="T49" s="58">
        <v>61.643291473388672</v>
      </c>
      <c r="U49" s="58">
        <v>60.74493408203125</v>
      </c>
      <c r="V49" s="58">
        <v>59.90496826171875</v>
      </c>
      <c r="W49" s="58">
        <v>59.081058502197266</v>
      </c>
      <c r="X49" s="58">
        <v>58.280494689941406</v>
      </c>
      <c r="Y49" s="58">
        <v>57.543552398681641</v>
      </c>
      <c r="Z49" s="58">
        <v>56.851963043212891</v>
      </c>
      <c r="AA49" s="59">
        <v>56.215248107910156</v>
      </c>
    </row>
    <row r="50" spans="1:27" x14ac:dyDescent="0.25">
      <c r="A50" s="19">
        <v>2</v>
      </c>
      <c r="B50" s="16" t="s">
        <v>128</v>
      </c>
      <c r="C50" s="48">
        <v>108.18666076660156</v>
      </c>
      <c r="D50" s="49">
        <v>100.52519989013672</v>
      </c>
      <c r="E50" s="49">
        <v>98.183052062988281</v>
      </c>
      <c r="F50" s="49">
        <v>95.788299560546875</v>
      </c>
      <c r="G50" s="49">
        <v>93.535171508789063</v>
      </c>
      <c r="H50" s="49">
        <v>91.435287475585938</v>
      </c>
      <c r="I50" s="49">
        <v>89.486656188964844</v>
      </c>
      <c r="J50" s="50">
        <v>87.57720947265625</v>
      </c>
      <c r="K50" s="50">
        <v>85.727928161621094</v>
      </c>
      <c r="L50" s="50">
        <v>83.971771240234375</v>
      </c>
      <c r="M50" s="50">
        <v>82.327674865722656</v>
      </c>
      <c r="N50" s="50">
        <v>80.819091796875</v>
      </c>
      <c r="O50" s="50">
        <v>79.367767333984375</v>
      </c>
      <c r="P50" s="50">
        <v>77.983673095703125</v>
      </c>
      <c r="Q50" s="50">
        <v>76.665443420410156</v>
      </c>
      <c r="R50" s="50">
        <v>75.415603637695313</v>
      </c>
      <c r="S50" s="50">
        <v>74.256942749023438</v>
      </c>
      <c r="T50" s="50">
        <v>73.154838562011719</v>
      </c>
      <c r="U50" s="50">
        <v>72.101875305175781</v>
      </c>
      <c r="V50" s="50">
        <v>71.111495971679687</v>
      </c>
      <c r="W50" s="50">
        <v>70.137870788574219</v>
      </c>
      <c r="X50" s="50">
        <v>69.19366455078125</v>
      </c>
      <c r="Y50" s="50">
        <v>68.314552307128906</v>
      </c>
      <c r="Z50" s="50">
        <v>67.498519897460938</v>
      </c>
      <c r="AA50" s="51">
        <v>66.739372253417969</v>
      </c>
    </row>
    <row r="51" spans="1:27" x14ac:dyDescent="0.25">
      <c r="A51" s="19">
        <v>3</v>
      </c>
      <c r="B51" s="16" t="s">
        <v>129</v>
      </c>
      <c r="C51" s="48">
        <v>102.87611389160156</v>
      </c>
      <c r="D51" s="49">
        <v>95.597602844238281</v>
      </c>
      <c r="E51" s="49">
        <v>93.383110046386719</v>
      </c>
      <c r="F51" s="49">
        <v>91.087242126464844</v>
      </c>
      <c r="G51" s="49">
        <v>88.936546325683594</v>
      </c>
      <c r="H51" s="49">
        <v>86.928794860839844</v>
      </c>
      <c r="I51" s="49">
        <v>85.075149536132813</v>
      </c>
      <c r="J51" s="50">
        <v>83.242164611816406</v>
      </c>
      <c r="K51" s="50">
        <v>81.46929931640625</v>
      </c>
      <c r="L51" s="50">
        <v>79.789833068847656</v>
      </c>
      <c r="M51" s="50">
        <v>78.220077514648438</v>
      </c>
      <c r="N51" s="50">
        <v>76.766059875488281</v>
      </c>
      <c r="O51" s="50">
        <v>75.381309509277344</v>
      </c>
      <c r="P51" s="50">
        <v>74.05023193359375</v>
      </c>
      <c r="Q51" s="50">
        <v>72.772537231445313</v>
      </c>
      <c r="R51" s="50">
        <v>71.573043823242188</v>
      </c>
      <c r="S51" s="50">
        <v>70.471595764160156</v>
      </c>
      <c r="T51" s="50">
        <v>69.415702819824219</v>
      </c>
      <c r="U51" s="50">
        <v>68.408370971679688</v>
      </c>
      <c r="V51" s="50">
        <v>67.463035583496094</v>
      </c>
      <c r="W51" s="50">
        <v>66.534111022949219</v>
      </c>
      <c r="X51" s="50">
        <v>65.630233764648438</v>
      </c>
      <c r="Y51" s="50">
        <v>64.799613952636719</v>
      </c>
      <c r="Z51" s="50">
        <v>64.032859802246094</v>
      </c>
      <c r="AA51" s="51">
        <v>63.318828582763672</v>
      </c>
    </row>
    <row r="52" spans="1:27" x14ac:dyDescent="0.25">
      <c r="A52" s="20">
        <v>4</v>
      </c>
      <c r="B52" s="17" t="s">
        <v>130</v>
      </c>
      <c r="C52" s="53">
        <v>115.39646148681641</v>
      </c>
      <c r="D52" s="54">
        <v>107.25548553466797</v>
      </c>
      <c r="E52" s="54">
        <v>104.73656463623047</v>
      </c>
      <c r="F52" s="54">
        <v>102.17371368408203</v>
      </c>
      <c r="G52" s="54">
        <v>99.748222351074219</v>
      </c>
      <c r="H52" s="54">
        <v>97.495353698730469</v>
      </c>
      <c r="I52" s="54">
        <v>95.401992797851563</v>
      </c>
      <c r="J52" s="54">
        <v>93.369308471679688</v>
      </c>
      <c r="K52" s="54">
        <v>91.410110473632813</v>
      </c>
      <c r="L52" s="54">
        <v>89.546401977539062</v>
      </c>
      <c r="M52" s="54">
        <v>87.814369201660156</v>
      </c>
      <c r="N52" s="54">
        <v>86.203361511230469</v>
      </c>
      <c r="O52" s="54">
        <v>84.657577514648437</v>
      </c>
      <c r="P52" s="54">
        <v>83.1776123046875</v>
      </c>
      <c r="Q52" s="54">
        <v>81.761734008789063</v>
      </c>
      <c r="R52" s="54">
        <v>80.425491333007812</v>
      </c>
      <c r="S52" s="54">
        <v>79.178565979003906</v>
      </c>
      <c r="T52" s="54">
        <v>78.001716613769531</v>
      </c>
      <c r="U52" s="54">
        <v>76.87109375</v>
      </c>
      <c r="V52" s="54">
        <v>75.816307067871094</v>
      </c>
      <c r="W52" s="54">
        <v>74.790672302246094</v>
      </c>
      <c r="X52" s="54">
        <v>73.781440734863281</v>
      </c>
      <c r="Y52" s="54">
        <v>72.847969055175781</v>
      </c>
      <c r="Z52" s="54">
        <v>71.980308532714844</v>
      </c>
      <c r="AA52" s="55">
        <v>71.178573608398438</v>
      </c>
    </row>
    <row r="53" spans="1:27" x14ac:dyDescent="0.25">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row>
    <row r="54" spans="1:27" x14ac:dyDescent="0.25">
      <c r="A54" s="69"/>
      <c r="B54" s="10" t="s">
        <v>85</v>
      </c>
      <c r="C54" s="69"/>
      <c r="D54" s="69"/>
      <c r="E54" s="69"/>
      <c r="F54" s="69"/>
      <c r="G54" s="69"/>
      <c r="H54" s="69"/>
      <c r="I54" s="69"/>
      <c r="J54" s="69"/>
      <c r="K54" s="69"/>
      <c r="L54" s="69"/>
      <c r="M54" s="69"/>
      <c r="N54" s="69"/>
      <c r="O54" s="69"/>
      <c r="P54" s="69"/>
      <c r="Q54" s="69"/>
      <c r="R54" s="69"/>
      <c r="S54" s="69"/>
      <c r="T54" s="69"/>
      <c r="U54" s="69"/>
      <c r="V54" s="69"/>
      <c r="W54" s="69"/>
      <c r="X54" s="69"/>
      <c r="Y54" s="69"/>
      <c r="Z54" s="69"/>
      <c r="AA54" s="69"/>
    </row>
    <row r="55" spans="1:27" x14ac:dyDescent="0.25">
      <c r="A55" s="22" t="s">
        <v>84</v>
      </c>
      <c r="B55" s="15" t="s">
        <v>83</v>
      </c>
      <c r="C55" s="60" t="s">
        <v>45</v>
      </c>
      <c r="D55" s="46" t="s">
        <v>46</v>
      </c>
      <c r="E55" s="46" t="s">
        <v>47</v>
      </c>
      <c r="F55" s="46" t="s">
        <v>48</v>
      </c>
      <c r="G55" s="46" t="s">
        <v>49</v>
      </c>
      <c r="H55" s="46" t="s">
        <v>50</v>
      </c>
      <c r="I55" s="46" t="s">
        <v>51</v>
      </c>
      <c r="J55" s="46" t="s">
        <v>52</v>
      </c>
      <c r="K55" s="46" t="s">
        <v>53</v>
      </c>
      <c r="L55" s="46" t="s">
        <v>54</v>
      </c>
      <c r="M55" s="46" t="s">
        <v>55</v>
      </c>
      <c r="N55" s="46" t="s">
        <v>56</v>
      </c>
      <c r="O55" s="46" t="s">
        <v>57</v>
      </c>
      <c r="P55" s="46" t="s">
        <v>58</v>
      </c>
      <c r="Q55" s="46" t="s">
        <v>59</v>
      </c>
      <c r="R55" s="46" t="s">
        <v>60</v>
      </c>
      <c r="S55" s="46" t="s">
        <v>61</v>
      </c>
      <c r="T55" s="46" t="s">
        <v>62</v>
      </c>
      <c r="U55" s="46" t="s">
        <v>63</v>
      </c>
      <c r="V55" s="46" t="s">
        <v>64</v>
      </c>
      <c r="W55" s="46" t="s">
        <v>65</v>
      </c>
      <c r="X55" s="46" t="s">
        <v>66</v>
      </c>
      <c r="Y55" s="46" t="s">
        <v>67</v>
      </c>
      <c r="Z55" s="46" t="s">
        <v>68</v>
      </c>
      <c r="AA55" s="47" t="s">
        <v>69</v>
      </c>
    </row>
    <row r="56" spans="1:27" x14ac:dyDescent="0.25">
      <c r="A56" s="29">
        <v>1</v>
      </c>
      <c r="B56" s="30" t="str">
        <f>VLOOKUP($A$56,$A$49:$AA$52,2)</f>
        <v>Annandale &amp; Eskdale</v>
      </c>
      <c r="C56" s="61">
        <f>VLOOKUP($A$56,$A$49:$AA$52,3)</f>
        <v>91.268577575683594</v>
      </c>
      <c r="D56" s="62">
        <f>VLOOKUP($A$56,$A$49:$AA$52,4)</f>
        <v>84.807373046875</v>
      </c>
      <c r="E56" s="62">
        <f>VLOOKUP($A$56,$A$49:$AA$52,5)</f>
        <v>82.835159301757813</v>
      </c>
      <c r="F56" s="62">
        <f>VLOOKUP($A$56,$A$49:$AA$52,6)</f>
        <v>80.822784423828125</v>
      </c>
      <c r="G56" s="62">
        <f>VLOOKUP($A$56,$A$49:$AA$52,7)</f>
        <v>78.920387268066406</v>
      </c>
      <c r="H56" s="62">
        <f>VLOOKUP($A$56,$A$49:$AA$52,8)</f>
        <v>77.130783081054688</v>
      </c>
      <c r="I56" s="62">
        <f>VLOOKUP($A$56,$A$49:$AA$52,9)</f>
        <v>75.479644775390625</v>
      </c>
      <c r="J56" s="62">
        <f>VLOOKUP($A$56,$A$49:$AA$52,10)</f>
        <v>73.875373840332031</v>
      </c>
      <c r="K56" s="62">
        <f>VLOOKUP($A$56,$A$49:$AA$52,11)</f>
        <v>72.301704406738281</v>
      </c>
      <c r="L56" s="62">
        <f>VLOOKUP($A$56,$A$49:$AA$52,12)</f>
        <v>70.815605163574219</v>
      </c>
      <c r="M56" s="62">
        <f>VLOOKUP($A$56,$A$49:$AA$52,13)</f>
        <v>69.430717468261719</v>
      </c>
      <c r="N56" s="62">
        <f>VLOOKUP($A$56,$A$49:$AA$52,14)</f>
        <v>68.145988464355469</v>
      </c>
      <c r="O56" s="62">
        <f>VLOOKUP($A$56,$A$49:$AA$52,15)</f>
        <v>66.917465209960938</v>
      </c>
      <c r="P56" s="62">
        <f>VLOOKUP($A$56,$A$49:$AA$52,16)</f>
        <v>65.742988586425781</v>
      </c>
      <c r="Q56" s="62">
        <f>VLOOKUP($A$56,$A$49:$AA$52,17)</f>
        <v>64.619384765625</v>
      </c>
      <c r="R56" s="62">
        <f>VLOOKUP($A$56,$A$49:$AA$52,18)</f>
        <v>63.560405731201172</v>
      </c>
      <c r="S56" s="62">
        <f>VLOOKUP($A$56,$A$49:$AA$52,19)</f>
        <v>62.576019287109375</v>
      </c>
      <c r="T56" s="62">
        <f>VLOOKUP($A$56,$A$49:$AA$52,20)</f>
        <v>61.643291473388672</v>
      </c>
      <c r="U56" s="62">
        <f>VLOOKUP($A$56,$A$49:$AA$52,21)</f>
        <v>60.74493408203125</v>
      </c>
      <c r="V56" s="62">
        <f>VLOOKUP($A$56,$A$49:$AA$52,22)</f>
        <v>59.90496826171875</v>
      </c>
      <c r="W56" s="62">
        <f>VLOOKUP($A$56,$A$49:$AA$52,23)</f>
        <v>59.081058502197266</v>
      </c>
      <c r="X56" s="62">
        <f>VLOOKUP($A$56,$A$49:$AA$52,24)</f>
        <v>58.280494689941406</v>
      </c>
      <c r="Y56" s="62">
        <f>VLOOKUP($A$56,$A$49:$AA$52,25)</f>
        <v>57.543552398681641</v>
      </c>
      <c r="Z56" s="62">
        <f>VLOOKUP($A$56,$A$49:$AA$52,26)</f>
        <v>56.851963043212891</v>
      </c>
      <c r="AA56" s="63">
        <f>VLOOKUP($A$56,$A$49:$AA$52,27)</f>
        <v>56.215248107910156</v>
      </c>
    </row>
    <row r="57" spans="1:27" x14ac:dyDescent="0.25">
      <c r="A57" s="25"/>
      <c r="B57" s="25"/>
      <c r="C57" s="67"/>
      <c r="D57" s="67"/>
      <c r="E57" s="67"/>
      <c r="F57" s="67"/>
      <c r="G57" s="67"/>
      <c r="H57" s="67"/>
      <c r="I57" s="67"/>
      <c r="J57" s="67"/>
      <c r="K57" s="67"/>
      <c r="L57" s="67"/>
      <c r="M57" s="67"/>
      <c r="N57" s="67"/>
      <c r="O57" s="67"/>
      <c r="P57" s="67"/>
      <c r="Q57" s="67"/>
      <c r="R57" s="67"/>
      <c r="S57" s="67"/>
      <c r="T57" s="67"/>
      <c r="U57" s="67"/>
      <c r="V57" s="67"/>
      <c r="W57" s="67"/>
      <c r="X57" s="67"/>
      <c r="Y57" s="67"/>
      <c r="Z57" s="67"/>
      <c r="AA57" s="67"/>
    </row>
    <row r="58" spans="1:27" x14ac:dyDescent="0.25">
      <c r="A58" s="161" t="s">
        <v>87</v>
      </c>
      <c r="B58" s="161"/>
      <c r="C58" s="161"/>
      <c r="D58" s="161"/>
    </row>
    <row r="78" spans="1:27"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5.75" x14ac:dyDescent="0.25">
      <c r="A79" s="154" t="s">
        <v>379</v>
      </c>
      <c r="B79" s="154"/>
      <c r="C79" s="154"/>
      <c r="D79" s="154"/>
      <c r="E79" s="154"/>
      <c r="F79" s="154"/>
      <c r="G79" s="2"/>
      <c r="H79" s="2"/>
      <c r="I79" s="2"/>
      <c r="J79" s="2"/>
      <c r="K79" s="12"/>
      <c r="L79" s="2"/>
      <c r="M79" s="2"/>
      <c r="N79" s="2"/>
      <c r="O79" s="2"/>
      <c r="P79" s="155"/>
      <c r="Q79" s="155"/>
      <c r="R79" s="155"/>
      <c r="S79" s="155"/>
      <c r="T79" s="155"/>
      <c r="U79" s="155"/>
      <c r="V79" s="155"/>
      <c r="W79" s="25"/>
      <c r="X79" s="25"/>
      <c r="Y79" s="25"/>
      <c r="Z79" s="25"/>
      <c r="AA79" s="25"/>
    </row>
    <row r="80" spans="1:27" ht="15.75" x14ac:dyDescent="0.25">
      <c r="A80" s="156" t="s">
        <v>11</v>
      </c>
      <c r="B80" s="156"/>
      <c r="C80" s="156"/>
      <c r="D80" s="156"/>
      <c r="E80" s="156"/>
      <c r="F80" s="156"/>
      <c r="G80" s="31"/>
      <c r="H80" s="31"/>
      <c r="I80" s="31"/>
      <c r="J80" s="31"/>
      <c r="K80" s="157" t="s">
        <v>86</v>
      </c>
      <c r="L80" s="157"/>
      <c r="M80" s="31"/>
      <c r="N80" s="31"/>
      <c r="O80" s="31"/>
      <c r="P80" s="156"/>
      <c r="Q80" s="156"/>
      <c r="R80" s="156"/>
      <c r="S80" s="156"/>
      <c r="T80" s="156"/>
      <c r="U80" s="156"/>
      <c r="V80" s="156"/>
      <c r="W80" s="11"/>
      <c r="X80" s="11"/>
      <c r="Y80" s="11"/>
      <c r="Z80" s="11"/>
      <c r="AA80" s="11"/>
    </row>
    <row r="82" spans="1:27" s="127" customFormat="1" ht="15.75" x14ac:dyDescent="0.25">
      <c r="A82" s="167" t="s">
        <v>396</v>
      </c>
      <c r="B82" s="167"/>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row>
    <row r="83" spans="1:27"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row>
    <row r="84" spans="1:27" x14ac:dyDescent="0.25">
      <c r="A84" s="14" t="s">
        <v>84</v>
      </c>
      <c r="B84" s="15" t="s">
        <v>83</v>
      </c>
      <c r="C84" s="32" t="s">
        <v>45</v>
      </c>
      <c r="D84" s="32" t="s">
        <v>46</v>
      </c>
      <c r="E84" s="32" t="s">
        <v>47</v>
      </c>
      <c r="F84" s="32" t="s">
        <v>48</v>
      </c>
      <c r="G84" s="32" t="s">
        <v>49</v>
      </c>
      <c r="H84" s="32" t="s">
        <v>50</v>
      </c>
      <c r="I84" s="32" t="s">
        <v>51</v>
      </c>
      <c r="J84" s="32" t="s">
        <v>52</v>
      </c>
      <c r="K84" s="32" t="s">
        <v>53</v>
      </c>
      <c r="L84" s="32" t="s">
        <v>54</v>
      </c>
      <c r="M84" s="32" t="s">
        <v>55</v>
      </c>
      <c r="N84" s="32" t="s">
        <v>56</v>
      </c>
      <c r="O84" s="32" t="s">
        <v>57</v>
      </c>
      <c r="P84" s="32" t="s">
        <v>58</v>
      </c>
      <c r="Q84" s="32" t="s">
        <v>59</v>
      </c>
      <c r="R84" s="32" t="s">
        <v>60</v>
      </c>
      <c r="S84" s="32" t="s">
        <v>61</v>
      </c>
      <c r="T84" s="32" t="s">
        <v>62</v>
      </c>
      <c r="U84" s="32" t="s">
        <v>63</v>
      </c>
      <c r="V84" s="32" t="s">
        <v>64</v>
      </c>
      <c r="W84" s="32" t="s">
        <v>65</v>
      </c>
      <c r="X84" s="32" t="s">
        <v>66</v>
      </c>
      <c r="Y84" s="32" t="s">
        <v>67</v>
      </c>
      <c r="Z84" s="32" t="s">
        <v>68</v>
      </c>
      <c r="AA84" s="33" t="s">
        <v>69</v>
      </c>
    </row>
    <row r="85" spans="1:27" x14ac:dyDescent="0.25">
      <c r="A85" s="18">
        <v>1</v>
      </c>
      <c r="B85" s="26" t="s">
        <v>127</v>
      </c>
      <c r="C85" s="34">
        <v>80.639671325683594</v>
      </c>
      <c r="D85" s="35">
        <v>81.566261291503906</v>
      </c>
      <c r="E85" s="35">
        <v>81.845359802246094</v>
      </c>
      <c r="F85" s="35">
        <v>82.149345397949219</v>
      </c>
      <c r="G85" s="35">
        <v>82.4395751953125</v>
      </c>
      <c r="H85" s="35">
        <v>82.716758728027344</v>
      </c>
      <c r="I85" s="35">
        <v>82.983146667480469</v>
      </c>
      <c r="J85" s="36">
        <v>83.25634765625</v>
      </c>
      <c r="K85" s="36">
        <v>83.52911376953125</v>
      </c>
      <c r="L85" s="36">
        <v>83.799636840820313</v>
      </c>
      <c r="M85" s="36">
        <v>84.053726196289062</v>
      </c>
      <c r="N85" s="36">
        <v>84.294471740722656</v>
      </c>
      <c r="O85" s="36">
        <v>84.533821105957031</v>
      </c>
      <c r="P85" s="36">
        <v>84.765190124511719</v>
      </c>
      <c r="Q85" s="36">
        <v>84.988609313964844</v>
      </c>
      <c r="R85" s="36">
        <v>85.201805114746094</v>
      </c>
      <c r="S85" s="36">
        <v>85.399627685546875</v>
      </c>
      <c r="T85" s="36">
        <v>85.594429016113281</v>
      </c>
      <c r="U85" s="36">
        <v>85.783279418945313</v>
      </c>
      <c r="V85" s="36">
        <v>85.966041564941406</v>
      </c>
      <c r="W85" s="36">
        <v>86.154632568359375</v>
      </c>
      <c r="X85" s="36">
        <v>86.336563110351563</v>
      </c>
      <c r="Y85" s="36">
        <v>86.50347900390625</v>
      </c>
      <c r="Z85" s="36">
        <v>86.661750793457031</v>
      </c>
      <c r="AA85" s="37">
        <v>86.809669494628906</v>
      </c>
    </row>
    <row r="86" spans="1:27" x14ac:dyDescent="0.25">
      <c r="A86" s="19">
        <v>2</v>
      </c>
      <c r="B86" s="16" t="s">
        <v>128</v>
      </c>
      <c r="C86" s="38">
        <v>78.474571228027344</v>
      </c>
      <c r="D86" s="39">
        <v>79.395614624023438</v>
      </c>
      <c r="E86" s="39">
        <v>79.670555114746094</v>
      </c>
      <c r="F86" s="39">
        <v>79.962051391601563</v>
      </c>
      <c r="G86" s="39">
        <v>80.249137878417969</v>
      </c>
      <c r="H86" s="39">
        <v>80.521835327148438</v>
      </c>
      <c r="I86" s="39">
        <v>80.7872314453125</v>
      </c>
      <c r="J86" s="40">
        <v>81.054061889648438</v>
      </c>
      <c r="K86" s="40">
        <v>81.321807861328125</v>
      </c>
      <c r="L86" s="40">
        <v>81.581695556640625</v>
      </c>
      <c r="M86" s="40">
        <v>81.834648132324219</v>
      </c>
      <c r="N86" s="40">
        <v>82.067436218261719</v>
      </c>
      <c r="O86" s="40">
        <v>82.296463012695313</v>
      </c>
      <c r="P86" s="40">
        <v>82.518928527832031</v>
      </c>
      <c r="Q86" s="40">
        <v>82.735145568847656</v>
      </c>
      <c r="R86" s="40">
        <v>82.941879272460938</v>
      </c>
      <c r="S86" s="40">
        <v>83.137214660644531</v>
      </c>
      <c r="T86" s="40">
        <v>83.326080322265625</v>
      </c>
      <c r="U86" s="40">
        <v>83.512702941894531</v>
      </c>
      <c r="V86" s="40">
        <v>83.688812255859375</v>
      </c>
      <c r="W86" s="40">
        <v>83.866783142089844</v>
      </c>
      <c r="X86" s="40">
        <v>84.044242858886719</v>
      </c>
      <c r="Y86" s="40">
        <v>84.208259582519531</v>
      </c>
      <c r="Z86" s="40">
        <v>84.363594055175781</v>
      </c>
      <c r="AA86" s="41">
        <v>84.50677490234375</v>
      </c>
    </row>
    <row r="87" spans="1:27" x14ac:dyDescent="0.25">
      <c r="A87" s="19">
        <v>3</v>
      </c>
      <c r="B87" s="16" t="s">
        <v>129</v>
      </c>
      <c r="C87" s="38">
        <v>79.110885620117188</v>
      </c>
      <c r="D87" s="39">
        <v>80.026908874511719</v>
      </c>
      <c r="E87" s="39">
        <v>80.306655883789063</v>
      </c>
      <c r="F87" s="39">
        <v>80.599525451660156</v>
      </c>
      <c r="G87" s="39">
        <v>80.881919860839844</v>
      </c>
      <c r="H87" s="39">
        <v>81.155815124511719</v>
      </c>
      <c r="I87" s="39">
        <v>81.423851013183594</v>
      </c>
      <c r="J87" s="40">
        <v>81.697006225585937</v>
      </c>
      <c r="K87" s="40">
        <v>81.969444274902344</v>
      </c>
      <c r="L87" s="40">
        <v>82.2337646484375</v>
      </c>
      <c r="M87" s="40">
        <v>82.486701965332031</v>
      </c>
      <c r="N87" s="40">
        <v>82.722076416015625</v>
      </c>
      <c r="O87" s="40">
        <v>82.953636169433594</v>
      </c>
      <c r="P87" s="40">
        <v>83.181350708007813</v>
      </c>
      <c r="Q87" s="40">
        <v>83.399520874023438</v>
      </c>
      <c r="R87" s="40">
        <v>83.60919189453125</v>
      </c>
      <c r="S87" s="40">
        <v>83.807701110839844</v>
      </c>
      <c r="T87" s="40">
        <v>84.003334045410156</v>
      </c>
      <c r="U87" s="40">
        <v>84.188720703125</v>
      </c>
      <c r="V87" s="40">
        <v>84.365875244140625</v>
      </c>
      <c r="W87" s="40">
        <v>84.544349670410156</v>
      </c>
      <c r="X87" s="40">
        <v>84.724342346191406</v>
      </c>
      <c r="Y87" s="40">
        <v>84.889900207519531</v>
      </c>
      <c r="Z87" s="40">
        <v>85.045494079589844</v>
      </c>
      <c r="AA87" s="41">
        <v>85.190269470214844</v>
      </c>
    </row>
    <row r="88" spans="1:27" x14ac:dyDescent="0.25">
      <c r="A88" s="20">
        <v>4</v>
      </c>
      <c r="B88" s="17" t="s">
        <v>130</v>
      </c>
      <c r="C88" s="43">
        <v>77.609138488769531</v>
      </c>
      <c r="D88" s="44">
        <v>78.517715454101563</v>
      </c>
      <c r="E88" s="44">
        <v>78.799957275390625</v>
      </c>
      <c r="F88" s="44">
        <v>79.089454650878906</v>
      </c>
      <c r="G88" s="44">
        <v>79.372482299804688</v>
      </c>
      <c r="H88" s="44">
        <v>79.645675659179688</v>
      </c>
      <c r="I88" s="44">
        <v>79.908966064453125</v>
      </c>
      <c r="J88" s="44">
        <v>80.176651000976562</v>
      </c>
      <c r="K88" s="44">
        <v>80.44134521484375</v>
      </c>
      <c r="L88" s="44">
        <v>80.702056884765625</v>
      </c>
      <c r="M88" s="44">
        <v>80.948974609375</v>
      </c>
      <c r="N88" s="44">
        <v>81.182586669921875</v>
      </c>
      <c r="O88" s="44">
        <v>81.409538269042969</v>
      </c>
      <c r="P88" s="44">
        <v>81.632545471191406</v>
      </c>
      <c r="Q88" s="44">
        <v>81.84619140625</v>
      </c>
      <c r="R88" s="44">
        <v>82.054214477539063</v>
      </c>
      <c r="S88" s="44">
        <v>82.250747680664063</v>
      </c>
      <c r="T88" s="44">
        <v>82.439064025878906</v>
      </c>
      <c r="U88" s="44">
        <v>82.623298645019531</v>
      </c>
      <c r="V88" s="44">
        <v>82.797866821289063</v>
      </c>
      <c r="W88" s="44">
        <v>82.972457885742187</v>
      </c>
      <c r="X88" s="44">
        <v>83.147476196289063</v>
      </c>
      <c r="Y88" s="44">
        <v>83.3089599609375</v>
      </c>
      <c r="Z88" s="44">
        <v>83.465812683105469</v>
      </c>
      <c r="AA88" s="45">
        <v>83.609458923339844</v>
      </c>
    </row>
    <row r="89" spans="1:27"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row>
    <row r="90" spans="1:27" x14ac:dyDescent="0.25">
      <c r="A90" s="69"/>
      <c r="B90" s="10" t="s">
        <v>85</v>
      </c>
      <c r="C90" s="69"/>
      <c r="D90" s="69"/>
      <c r="E90" s="69"/>
      <c r="F90" s="69"/>
      <c r="G90" s="69"/>
      <c r="H90" s="69"/>
      <c r="I90" s="69"/>
      <c r="J90" s="69"/>
      <c r="K90" s="69"/>
      <c r="L90" s="69"/>
      <c r="M90" s="69"/>
      <c r="N90" s="69"/>
      <c r="O90" s="69"/>
      <c r="P90" s="69"/>
      <c r="Q90" s="69"/>
      <c r="R90" s="69"/>
      <c r="S90" s="69"/>
      <c r="T90" s="69"/>
      <c r="U90" s="69"/>
      <c r="V90" s="69"/>
      <c r="W90" s="69"/>
      <c r="X90" s="69"/>
      <c r="Y90" s="69"/>
      <c r="Z90" s="69"/>
      <c r="AA90" s="69"/>
    </row>
    <row r="91" spans="1:27" x14ac:dyDescent="0.25">
      <c r="A91" s="22" t="s">
        <v>84</v>
      </c>
      <c r="B91" s="15" t="s">
        <v>83</v>
      </c>
      <c r="C91" s="60" t="s">
        <v>45</v>
      </c>
      <c r="D91" s="46" t="s">
        <v>46</v>
      </c>
      <c r="E91" s="46" t="s">
        <v>47</v>
      </c>
      <c r="F91" s="46" t="s">
        <v>48</v>
      </c>
      <c r="G91" s="46" t="s">
        <v>49</v>
      </c>
      <c r="H91" s="46" t="s">
        <v>50</v>
      </c>
      <c r="I91" s="46" t="s">
        <v>51</v>
      </c>
      <c r="J91" s="46" t="s">
        <v>52</v>
      </c>
      <c r="K91" s="46" t="s">
        <v>53</v>
      </c>
      <c r="L91" s="46" t="s">
        <v>54</v>
      </c>
      <c r="M91" s="46" t="s">
        <v>55</v>
      </c>
      <c r="N91" s="46" t="s">
        <v>56</v>
      </c>
      <c r="O91" s="46" t="s">
        <v>57</v>
      </c>
      <c r="P91" s="46" t="s">
        <v>58</v>
      </c>
      <c r="Q91" s="46" t="s">
        <v>59</v>
      </c>
      <c r="R91" s="46" t="s">
        <v>60</v>
      </c>
      <c r="S91" s="46" t="s">
        <v>61</v>
      </c>
      <c r="T91" s="46" t="s">
        <v>62</v>
      </c>
      <c r="U91" s="46" t="s">
        <v>63</v>
      </c>
      <c r="V91" s="46" t="s">
        <v>64</v>
      </c>
      <c r="W91" s="46" t="s">
        <v>65</v>
      </c>
      <c r="X91" s="46" t="s">
        <v>66</v>
      </c>
      <c r="Y91" s="46" t="s">
        <v>67</v>
      </c>
      <c r="Z91" s="46" t="s">
        <v>68</v>
      </c>
      <c r="AA91" s="47" t="s">
        <v>69</v>
      </c>
    </row>
    <row r="92" spans="1:27" x14ac:dyDescent="0.25">
      <c r="A92" s="29">
        <v>1</v>
      </c>
      <c r="B92" s="30" t="str">
        <f>VLOOKUP($A$92,$A$85:$AA$88,2)</f>
        <v>Annandale &amp; Eskdale</v>
      </c>
      <c r="C92" s="61">
        <f>VLOOKUP($A$92,$A$85:$AA$88,3)</f>
        <v>80.639671325683594</v>
      </c>
      <c r="D92" s="62">
        <f>VLOOKUP($A$92,$A$85:$AA$88,4)</f>
        <v>81.566261291503906</v>
      </c>
      <c r="E92" s="62">
        <f>VLOOKUP($A$92,$A$85:$AA$88,5)</f>
        <v>81.845359802246094</v>
      </c>
      <c r="F92" s="62">
        <f>VLOOKUP($A$92,$A$85:$AA$88,6)</f>
        <v>82.149345397949219</v>
      </c>
      <c r="G92" s="62">
        <f>VLOOKUP($A$92,$A$85:$AA$88,7)</f>
        <v>82.4395751953125</v>
      </c>
      <c r="H92" s="62">
        <f>VLOOKUP($A$92,$A$85:$AA$88,8)</f>
        <v>82.716758728027344</v>
      </c>
      <c r="I92" s="62">
        <f>VLOOKUP($A$92,$A$85:$AA$88,9)</f>
        <v>82.983146667480469</v>
      </c>
      <c r="J92" s="62">
        <f>VLOOKUP($A$92,$A$85:$AA$88,10)</f>
        <v>83.25634765625</v>
      </c>
      <c r="K92" s="62">
        <f>VLOOKUP($A$92,$A$85:$AA$88,11)</f>
        <v>83.52911376953125</v>
      </c>
      <c r="L92" s="62">
        <f>VLOOKUP($A$92,$A$85:$AA$88,12)</f>
        <v>83.799636840820313</v>
      </c>
      <c r="M92" s="62">
        <f>VLOOKUP($A$92,$A$85:$AA$88,13)</f>
        <v>84.053726196289062</v>
      </c>
      <c r="N92" s="62">
        <f>VLOOKUP($A$92,$A$85:$AA$88,14)</f>
        <v>84.294471740722656</v>
      </c>
      <c r="O92" s="62">
        <f>VLOOKUP($A$92,$A$85:$AA$88,15)</f>
        <v>84.533821105957031</v>
      </c>
      <c r="P92" s="62">
        <f>VLOOKUP($A$92,$A$85:$AA$88,16)</f>
        <v>84.765190124511719</v>
      </c>
      <c r="Q92" s="62">
        <f>VLOOKUP($A$92,$A$85:$AA$88,17)</f>
        <v>84.988609313964844</v>
      </c>
      <c r="R92" s="62">
        <f>VLOOKUP($A$92,$A$85:$AA$88,18)</f>
        <v>85.201805114746094</v>
      </c>
      <c r="S92" s="62">
        <f>VLOOKUP($A$92,$A$85:$AA$88,19)</f>
        <v>85.399627685546875</v>
      </c>
      <c r="T92" s="62">
        <f>VLOOKUP($A$92,$A$85:$AA$88,20)</f>
        <v>85.594429016113281</v>
      </c>
      <c r="U92" s="62">
        <f>VLOOKUP($A$92,$A$85:$AA$88,21)</f>
        <v>85.783279418945313</v>
      </c>
      <c r="V92" s="62">
        <f>VLOOKUP($A$92,$A$85:$AA$88,22)</f>
        <v>85.966041564941406</v>
      </c>
      <c r="W92" s="62">
        <f>VLOOKUP($A$92,$A$85:$AA$88,23)</f>
        <v>86.154632568359375</v>
      </c>
      <c r="X92" s="62">
        <f>VLOOKUP($A$92,$A$85:$AA$88,24)</f>
        <v>86.336563110351563</v>
      </c>
      <c r="Y92" s="62">
        <f>VLOOKUP($A$92,$A$85:$AA$88,25)</f>
        <v>86.50347900390625</v>
      </c>
      <c r="Z92" s="62">
        <f>VLOOKUP($A$92,$A$85:$AA$88,26)</f>
        <v>86.661750793457031</v>
      </c>
      <c r="AA92" s="63">
        <f>VLOOKUP($A$92,$A$85:$AA$88,27)</f>
        <v>86.809669494628906</v>
      </c>
    </row>
    <row r="93" spans="1:27" x14ac:dyDescent="0.25">
      <c r="A93" s="25"/>
      <c r="B93" s="25"/>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x14ac:dyDescent="0.25">
      <c r="A94" s="161" t="s">
        <v>87</v>
      </c>
      <c r="B94" s="161"/>
      <c r="C94" s="161"/>
      <c r="D94" s="161"/>
    </row>
    <row r="117" spans="1:38" ht="15.75" x14ac:dyDescent="0.25">
      <c r="A117" s="154" t="s">
        <v>379</v>
      </c>
      <c r="B117" s="154"/>
      <c r="C117" s="154"/>
      <c r="D117" s="154"/>
      <c r="E117" s="154"/>
      <c r="F117" s="154"/>
      <c r="G117" s="2"/>
      <c r="H117" s="2"/>
      <c r="I117" s="2"/>
      <c r="J117" s="2"/>
      <c r="K117" s="12"/>
      <c r="L117" s="2"/>
      <c r="M117" s="2"/>
      <c r="N117" s="2"/>
      <c r="O117" s="2"/>
      <c r="P117" s="155"/>
      <c r="Q117" s="155"/>
      <c r="R117" s="155"/>
      <c r="S117" s="155"/>
      <c r="T117" s="155"/>
      <c r="U117" s="155"/>
      <c r="V117" s="155"/>
      <c r="W117" s="25"/>
      <c r="X117" s="25"/>
      <c r="Y117" s="25"/>
      <c r="Z117" s="25"/>
      <c r="AA117" s="25"/>
    </row>
    <row r="118" spans="1:38" ht="15.75" x14ac:dyDescent="0.25">
      <c r="A118" s="156" t="s">
        <v>11</v>
      </c>
      <c r="B118" s="156"/>
      <c r="C118" s="156"/>
      <c r="D118" s="156"/>
      <c r="E118" s="156"/>
      <c r="F118" s="156"/>
      <c r="G118" s="31"/>
      <c r="H118" s="31"/>
      <c r="I118" s="31"/>
      <c r="J118" s="31"/>
      <c r="K118" s="157" t="s">
        <v>86</v>
      </c>
      <c r="L118" s="157"/>
      <c r="M118" s="31"/>
      <c r="N118" s="31"/>
      <c r="O118" s="31"/>
      <c r="P118" s="156"/>
      <c r="Q118" s="156"/>
      <c r="R118" s="156"/>
      <c r="S118" s="156"/>
      <c r="T118" s="156"/>
      <c r="U118" s="156"/>
      <c r="V118" s="156"/>
      <c r="W118" s="11"/>
      <c r="X118" s="11"/>
      <c r="Y118" s="11"/>
      <c r="Z118" s="11"/>
      <c r="AA118" s="11"/>
    </row>
    <row r="120" spans="1:38" ht="18.75" x14ac:dyDescent="0.25">
      <c r="A120" s="167" t="s">
        <v>399</v>
      </c>
      <c r="B120" s="167"/>
      <c r="C120" s="167"/>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1:38"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38" x14ac:dyDescent="0.25">
      <c r="A122" s="14" t="s">
        <v>84</v>
      </c>
      <c r="B122" s="15" t="s">
        <v>83</v>
      </c>
      <c r="C122" s="87" t="s">
        <v>394</v>
      </c>
      <c r="D122" s="87" t="s">
        <v>393</v>
      </c>
      <c r="E122" s="87" t="s">
        <v>392</v>
      </c>
      <c r="F122" s="87" t="s">
        <v>391</v>
      </c>
      <c r="G122" s="87" t="s">
        <v>390</v>
      </c>
      <c r="H122" s="87" t="s">
        <v>389</v>
      </c>
      <c r="I122" s="87" t="s">
        <v>388</v>
      </c>
      <c r="J122" s="87" t="s">
        <v>387</v>
      </c>
      <c r="K122" s="87" t="s">
        <v>386</v>
      </c>
      <c r="L122" s="87" t="s">
        <v>385</v>
      </c>
      <c r="M122" s="87" t="s">
        <v>384</v>
      </c>
      <c r="N122" s="32" t="s">
        <v>45</v>
      </c>
      <c r="O122" s="32" t="s">
        <v>46</v>
      </c>
      <c r="P122" s="32" t="s">
        <v>47</v>
      </c>
      <c r="Q122" s="32" t="s">
        <v>48</v>
      </c>
      <c r="R122" s="32" t="s">
        <v>49</v>
      </c>
      <c r="S122" s="32" t="s">
        <v>50</v>
      </c>
      <c r="T122" s="32" t="s">
        <v>51</v>
      </c>
      <c r="U122" s="32" t="s">
        <v>52</v>
      </c>
      <c r="V122" s="32" t="s">
        <v>53</v>
      </c>
      <c r="W122" s="32" t="s">
        <v>54</v>
      </c>
      <c r="X122" s="32" t="s">
        <v>55</v>
      </c>
      <c r="Y122" s="32" t="s">
        <v>56</v>
      </c>
      <c r="Z122" s="32" t="s">
        <v>57</v>
      </c>
      <c r="AA122" s="32" t="s">
        <v>58</v>
      </c>
      <c r="AB122" s="106" t="s">
        <v>59</v>
      </c>
      <c r="AC122" s="106" t="s">
        <v>60</v>
      </c>
      <c r="AD122" s="106" t="s">
        <v>61</v>
      </c>
      <c r="AE122" s="106" t="s">
        <v>62</v>
      </c>
      <c r="AF122" s="106" t="s">
        <v>63</v>
      </c>
      <c r="AG122" s="106" t="s">
        <v>64</v>
      </c>
      <c r="AH122" s="106" t="s">
        <v>65</v>
      </c>
      <c r="AI122" s="106" t="s">
        <v>66</v>
      </c>
      <c r="AJ122" s="106" t="s">
        <v>67</v>
      </c>
      <c r="AK122" s="106" t="s">
        <v>68</v>
      </c>
      <c r="AL122" s="107" t="s">
        <v>69</v>
      </c>
    </row>
    <row r="123" spans="1:38" x14ac:dyDescent="0.25">
      <c r="A123" s="18">
        <v>1</v>
      </c>
      <c r="B123" s="26" t="s">
        <v>127</v>
      </c>
      <c r="C123" s="84">
        <v>191</v>
      </c>
      <c r="D123" s="89">
        <v>135</v>
      </c>
      <c r="E123" s="89">
        <v>462</v>
      </c>
      <c r="F123" s="89">
        <v>342</v>
      </c>
      <c r="G123" s="89">
        <v>304</v>
      </c>
      <c r="H123" s="89">
        <v>286</v>
      </c>
      <c r="I123" s="89">
        <v>219</v>
      </c>
      <c r="J123" s="89">
        <v>83</v>
      </c>
      <c r="K123" s="89">
        <v>204</v>
      </c>
      <c r="L123" s="89">
        <v>200</v>
      </c>
      <c r="M123" s="89">
        <v>-103</v>
      </c>
      <c r="N123" s="88">
        <v>53.563449859619141</v>
      </c>
      <c r="O123" s="88">
        <v>53.118946075439453</v>
      </c>
      <c r="P123" s="88">
        <v>50.172107696533203</v>
      </c>
      <c r="Q123" s="88">
        <v>50.979293823242188</v>
      </c>
      <c r="R123" s="88">
        <v>64.841468811035156</v>
      </c>
      <c r="S123" s="88">
        <v>62.573741912841797</v>
      </c>
      <c r="T123" s="88">
        <v>62.220130920410156</v>
      </c>
      <c r="U123" s="89">
        <v>61.107250213623047</v>
      </c>
      <c r="V123" s="89">
        <v>59.077541351318359</v>
      </c>
      <c r="W123" s="89">
        <v>59.909690856933594</v>
      </c>
      <c r="X123" s="89">
        <v>59.290882110595703</v>
      </c>
      <c r="Y123" s="89">
        <v>59.694591522216797</v>
      </c>
      <c r="Z123" s="89">
        <v>59.695476531982422</v>
      </c>
      <c r="AA123" s="89">
        <v>57.142784118652344</v>
      </c>
      <c r="AB123" s="89">
        <v>54.557098388671875</v>
      </c>
      <c r="AC123" s="89">
        <v>54.536891937255859</v>
      </c>
      <c r="AD123" s="89">
        <v>54.328781127929688</v>
      </c>
      <c r="AE123" s="89">
        <v>53.106925964355469</v>
      </c>
      <c r="AF123" s="89">
        <v>50.56317138671875</v>
      </c>
      <c r="AG123" s="89">
        <v>48.965702056884766</v>
      </c>
      <c r="AH123" s="89">
        <v>48.406383514404297</v>
      </c>
      <c r="AI123" s="89">
        <v>47.462230682373047</v>
      </c>
      <c r="AJ123" s="89">
        <v>47.227298736572266</v>
      </c>
      <c r="AK123" s="89">
        <v>43.184089660644531</v>
      </c>
      <c r="AL123" s="90">
        <v>41.814117431640625</v>
      </c>
    </row>
    <row r="124" spans="1:38" x14ac:dyDescent="0.25">
      <c r="A124" s="19">
        <v>2</v>
      </c>
      <c r="B124" s="16" t="s">
        <v>128</v>
      </c>
      <c r="C124" s="85">
        <v>193</v>
      </c>
      <c r="D124" s="92">
        <v>406</v>
      </c>
      <c r="E124" s="92">
        <v>434</v>
      </c>
      <c r="F124" s="92">
        <v>633</v>
      </c>
      <c r="G124" s="92">
        <v>53</v>
      </c>
      <c r="H124" s="92">
        <v>374</v>
      </c>
      <c r="I124" s="92">
        <v>237</v>
      </c>
      <c r="J124" s="92">
        <v>87</v>
      </c>
      <c r="K124" s="92">
        <v>5.6843418860808015E-14</v>
      </c>
      <c r="L124" s="92">
        <v>288</v>
      </c>
      <c r="M124" s="92">
        <v>-49</v>
      </c>
      <c r="N124" s="91">
        <v>29.851675033569336</v>
      </c>
      <c r="O124" s="91">
        <v>29.826560974121094</v>
      </c>
      <c r="P124" s="91">
        <v>34.059616088867188</v>
      </c>
      <c r="Q124" s="91">
        <v>27.438886642456055</v>
      </c>
      <c r="R124" s="91">
        <v>51.451889038085937</v>
      </c>
      <c r="S124" s="91">
        <v>42.083770751953125</v>
      </c>
      <c r="T124" s="91">
        <v>43.309482574462891</v>
      </c>
      <c r="U124" s="92">
        <v>43.675422668457031</v>
      </c>
      <c r="V124" s="92">
        <v>43.407772064208984</v>
      </c>
      <c r="W124" s="92">
        <v>43.422592163085938</v>
      </c>
      <c r="X124" s="92">
        <v>41.3189697265625</v>
      </c>
      <c r="Y124" s="92">
        <v>42.838638305664062</v>
      </c>
      <c r="Z124" s="92">
        <v>41.156902313232422</v>
      </c>
      <c r="AA124" s="92">
        <v>38.604156494140625</v>
      </c>
      <c r="AB124" s="92">
        <v>36.357074737548828</v>
      </c>
      <c r="AC124" s="92">
        <v>37.023490905761719</v>
      </c>
      <c r="AD124" s="92">
        <v>35.590747833251953</v>
      </c>
      <c r="AE124" s="92">
        <v>35.437919616699219</v>
      </c>
      <c r="AF124" s="92">
        <v>32.256233215332031</v>
      </c>
      <c r="AG124" s="92">
        <v>30.99445915222168</v>
      </c>
      <c r="AH124" s="92">
        <v>30.087631225585938</v>
      </c>
      <c r="AI124" s="92">
        <v>29.485429763793945</v>
      </c>
      <c r="AJ124" s="92">
        <v>27.078109741210937</v>
      </c>
      <c r="AK124" s="92">
        <v>23.838394165039063</v>
      </c>
      <c r="AL124" s="93">
        <v>23.898597717285156</v>
      </c>
    </row>
    <row r="125" spans="1:38" x14ac:dyDescent="0.25">
      <c r="A125" s="19">
        <v>3</v>
      </c>
      <c r="B125" s="16" t="s">
        <v>129</v>
      </c>
      <c r="C125" s="85">
        <v>88</v>
      </c>
      <c r="D125" s="92">
        <v>40</v>
      </c>
      <c r="E125" s="92">
        <v>298</v>
      </c>
      <c r="F125" s="92">
        <v>204</v>
      </c>
      <c r="G125" s="92">
        <v>148</v>
      </c>
      <c r="H125" s="92">
        <v>271</v>
      </c>
      <c r="I125" s="92">
        <v>308</v>
      </c>
      <c r="J125" s="92">
        <v>108</v>
      </c>
      <c r="K125" s="92">
        <v>51</v>
      </c>
      <c r="L125" s="92">
        <v>46</v>
      </c>
      <c r="M125" s="92">
        <v>121</v>
      </c>
      <c r="N125" s="91">
        <v>60.697910308837891</v>
      </c>
      <c r="O125" s="91">
        <v>62.672466278076172</v>
      </c>
      <c r="P125" s="91">
        <v>60.374649047851562</v>
      </c>
      <c r="Q125" s="91">
        <v>59.172168731689453</v>
      </c>
      <c r="R125" s="91">
        <v>69.885810852050781</v>
      </c>
      <c r="S125" s="91">
        <v>67.186050415039063</v>
      </c>
      <c r="T125" s="91">
        <v>65.088600158691406</v>
      </c>
      <c r="U125" s="92">
        <v>65.062942504882813</v>
      </c>
      <c r="V125" s="92">
        <v>64.333152770996094</v>
      </c>
      <c r="W125" s="92">
        <v>64.740768432617187</v>
      </c>
      <c r="X125" s="92">
        <v>61.048423767089844</v>
      </c>
      <c r="Y125" s="92">
        <v>63.458446502685547</v>
      </c>
      <c r="Z125" s="92">
        <v>61.655288696289063</v>
      </c>
      <c r="AA125" s="92">
        <v>60.35723876953125</v>
      </c>
      <c r="AB125" s="92">
        <v>59.164524078369141</v>
      </c>
      <c r="AC125" s="92">
        <v>57.689125061035156</v>
      </c>
      <c r="AD125" s="92">
        <v>57.265857696533203</v>
      </c>
      <c r="AE125" s="92">
        <v>54.478141784667969</v>
      </c>
      <c r="AF125" s="92">
        <v>52.936504364013672</v>
      </c>
      <c r="AG125" s="92">
        <v>51.456745147705078</v>
      </c>
      <c r="AH125" s="92">
        <v>50.645595550537109</v>
      </c>
      <c r="AI125" s="92">
        <v>48.990554809570313</v>
      </c>
      <c r="AJ125" s="92">
        <v>48.233219146728516</v>
      </c>
      <c r="AK125" s="92">
        <v>44.096000671386719</v>
      </c>
      <c r="AL125" s="93">
        <v>43.286769866943359</v>
      </c>
    </row>
    <row r="126" spans="1:38" x14ac:dyDescent="0.25">
      <c r="A126" s="20">
        <v>4</v>
      </c>
      <c r="B126" s="17" t="s">
        <v>130</v>
      </c>
      <c r="C126" s="86">
        <v>-79</v>
      </c>
      <c r="D126" s="94">
        <v>86</v>
      </c>
      <c r="E126" s="94">
        <v>158</v>
      </c>
      <c r="F126" s="94">
        <v>205</v>
      </c>
      <c r="G126" s="94">
        <v>133</v>
      </c>
      <c r="H126" s="94">
        <v>-37</v>
      </c>
      <c r="I126" s="94">
        <v>209</v>
      </c>
      <c r="J126" s="94">
        <v>141</v>
      </c>
      <c r="K126" s="94">
        <v>21</v>
      </c>
      <c r="L126" s="94">
        <v>106</v>
      </c>
      <c r="M126" s="94">
        <v>-148</v>
      </c>
      <c r="N126" s="103">
        <v>1.9529883861541748</v>
      </c>
      <c r="O126" s="103">
        <v>-0.2085101455450058</v>
      </c>
      <c r="P126" s="103">
        <v>1.4332889318466187</v>
      </c>
      <c r="Q126" s="103">
        <v>0.26301789283752441</v>
      </c>
      <c r="R126" s="103">
        <v>14.037389755249023</v>
      </c>
      <c r="S126" s="103">
        <v>11.295217514038086</v>
      </c>
      <c r="T126" s="103">
        <v>9.0338630676269531</v>
      </c>
      <c r="U126" s="94">
        <v>7.7423133850097656</v>
      </c>
      <c r="V126" s="94">
        <v>7.7305660247802734</v>
      </c>
      <c r="W126" s="94">
        <v>8.1306648254394531</v>
      </c>
      <c r="X126" s="94">
        <v>5.2843198776245117</v>
      </c>
      <c r="Y126" s="94">
        <v>5.6367979049682617</v>
      </c>
      <c r="Z126" s="94">
        <v>4.9626317024230957</v>
      </c>
      <c r="AA126" s="94">
        <v>4.0569524765014648</v>
      </c>
      <c r="AB126" s="94">
        <v>0.50253564119338989</v>
      </c>
      <c r="AC126" s="94">
        <v>1.5410920381546021</v>
      </c>
      <c r="AD126" s="94">
        <v>1.2190901041030884</v>
      </c>
      <c r="AE126" s="94">
        <v>-0.69064909219741821</v>
      </c>
      <c r="AF126" s="94">
        <v>-1.1330478191375732</v>
      </c>
      <c r="AG126" s="94">
        <v>-2.5484421253204346</v>
      </c>
      <c r="AH126" s="94">
        <v>-4.4543495178222656</v>
      </c>
      <c r="AI126" s="94">
        <v>-4.3251047134399414</v>
      </c>
      <c r="AJ126" s="94">
        <v>-5.8082022666931152</v>
      </c>
      <c r="AK126" s="94">
        <v>-9.0167560577392578</v>
      </c>
      <c r="AL126" s="95">
        <v>-11.111416816711426</v>
      </c>
    </row>
    <row r="127" spans="1:38" x14ac:dyDescent="0.2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spans="1:38" x14ac:dyDescent="0.25">
      <c r="A128" s="82"/>
      <c r="B128" s="10" t="s">
        <v>85</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spans="1:38" x14ac:dyDescent="0.25">
      <c r="A129" s="22" t="s">
        <v>84</v>
      </c>
      <c r="B129" s="15" t="s">
        <v>83</v>
      </c>
      <c r="C129" s="102" t="s">
        <v>394</v>
      </c>
      <c r="D129" s="87" t="s">
        <v>393</v>
      </c>
      <c r="E129" s="87" t="s">
        <v>392</v>
      </c>
      <c r="F129" s="87" t="s">
        <v>391</v>
      </c>
      <c r="G129" s="87" t="s">
        <v>390</v>
      </c>
      <c r="H129" s="87" t="s">
        <v>389</v>
      </c>
      <c r="I129" s="87" t="s">
        <v>388</v>
      </c>
      <c r="J129" s="87" t="s">
        <v>387</v>
      </c>
      <c r="K129" s="87" t="s">
        <v>386</v>
      </c>
      <c r="L129" s="87" t="s">
        <v>385</v>
      </c>
      <c r="M129" s="87" t="s">
        <v>384</v>
      </c>
      <c r="N129" s="46" t="s">
        <v>45</v>
      </c>
      <c r="O129" s="46" t="s">
        <v>46</v>
      </c>
      <c r="P129" s="46" t="s">
        <v>47</v>
      </c>
      <c r="Q129" s="46" t="s">
        <v>48</v>
      </c>
      <c r="R129" s="46" t="s">
        <v>49</v>
      </c>
      <c r="S129" s="46" t="s">
        <v>50</v>
      </c>
      <c r="T129" s="46" t="s">
        <v>51</v>
      </c>
      <c r="U129" s="46" t="s">
        <v>52</v>
      </c>
      <c r="V129" s="46" t="s">
        <v>53</v>
      </c>
      <c r="W129" s="46" t="s">
        <v>54</v>
      </c>
      <c r="X129" s="46" t="s">
        <v>55</v>
      </c>
      <c r="Y129" s="46" t="s">
        <v>56</v>
      </c>
      <c r="Z129" s="46" t="s">
        <v>57</v>
      </c>
      <c r="AA129" s="46" t="s">
        <v>58</v>
      </c>
      <c r="AB129" s="108" t="s">
        <v>59</v>
      </c>
      <c r="AC129" s="108" t="s">
        <v>60</v>
      </c>
      <c r="AD129" s="108" t="s">
        <v>61</v>
      </c>
      <c r="AE129" s="108" t="s">
        <v>62</v>
      </c>
      <c r="AF129" s="108" t="s">
        <v>63</v>
      </c>
      <c r="AG129" s="108" t="s">
        <v>64</v>
      </c>
      <c r="AH129" s="108" t="s">
        <v>65</v>
      </c>
      <c r="AI129" s="108" t="s">
        <v>66</v>
      </c>
      <c r="AJ129" s="108" t="s">
        <v>67</v>
      </c>
      <c r="AK129" s="108" t="s">
        <v>68</v>
      </c>
      <c r="AL129" s="109" t="s">
        <v>69</v>
      </c>
    </row>
    <row r="130" spans="1:38" x14ac:dyDescent="0.25">
      <c r="A130" s="29">
        <v>1</v>
      </c>
      <c r="B130" s="99" t="str">
        <f>VLOOKUP($A$130,$A$123:$AL$126,2)</f>
        <v>Annandale &amp; Eskdale</v>
      </c>
      <c r="C130" s="96">
        <f>VLOOKUP($A$130,$A$123:$AL$126,3)</f>
        <v>191</v>
      </c>
      <c r="D130" s="97">
        <f>VLOOKUP($A$130,$A$123:$AL$126,4)</f>
        <v>135</v>
      </c>
      <c r="E130" s="97">
        <f>VLOOKUP($A$130,$A$123:$AL$126,5)</f>
        <v>462</v>
      </c>
      <c r="F130" s="97">
        <f>VLOOKUP($A$130,$A$123:$AL$126,6)</f>
        <v>342</v>
      </c>
      <c r="G130" s="97">
        <f>VLOOKUP($A$130,$A$123:$AL$126,7)</f>
        <v>304</v>
      </c>
      <c r="H130" s="97">
        <f>VLOOKUP($A$130,$A$123:$AL$126,8)</f>
        <v>286</v>
      </c>
      <c r="I130" s="97">
        <f>VLOOKUP($A$130,$A$123:$AL$126,9)</f>
        <v>219</v>
      </c>
      <c r="J130" s="97">
        <f>VLOOKUP($A$130,$A$123:$AL$126,10)</f>
        <v>83</v>
      </c>
      <c r="K130" s="97">
        <f>VLOOKUP($A$130,$A$123:$AL$126,11)</f>
        <v>204</v>
      </c>
      <c r="L130" s="97">
        <f>VLOOKUP($A$130,$A$123:$AL$126,12)</f>
        <v>200</v>
      </c>
      <c r="M130" s="97">
        <f>VLOOKUP($A$130,$A$123:$AL$126,13)</f>
        <v>-103</v>
      </c>
      <c r="N130" s="97">
        <f>VLOOKUP($A$130,$A$123:$AL$126,14)</f>
        <v>53.563449859619141</v>
      </c>
      <c r="O130" s="97">
        <f>VLOOKUP($A$130,$A$123:$AL$126,15)</f>
        <v>53.118946075439453</v>
      </c>
      <c r="P130" s="97">
        <f>VLOOKUP($A$130,$A$123:$AL$126,16)</f>
        <v>50.172107696533203</v>
      </c>
      <c r="Q130" s="97">
        <f>VLOOKUP($A$130,$A$123:$AL$126,17)</f>
        <v>50.979293823242188</v>
      </c>
      <c r="R130" s="97">
        <f>VLOOKUP($A$130,$A$123:$AL$126,18)</f>
        <v>64.841468811035156</v>
      </c>
      <c r="S130" s="97">
        <f>VLOOKUP($A$130,$A$123:$AL$126,19)</f>
        <v>62.573741912841797</v>
      </c>
      <c r="T130" s="97">
        <f>VLOOKUP($A$130,$A$123:$AL$126,20)</f>
        <v>62.220130920410156</v>
      </c>
      <c r="U130" s="97">
        <f>VLOOKUP($A$130,$A$123:$AL$126,21)</f>
        <v>61.107250213623047</v>
      </c>
      <c r="V130" s="97">
        <f>VLOOKUP($A$130,$A$123:$AL$126,22)</f>
        <v>59.077541351318359</v>
      </c>
      <c r="W130" s="97">
        <f>VLOOKUP($A$130,$A$123:$AL$126,23)</f>
        <v>59.909690856933594</v>
      </c>
      <c r="X130" s="97">
        <f>VLOOKUP($A$130,$A$123:$AL$126,24)</f>
        <v>59.290882110595703</v>
      </c>
      <c r="Y130" s="97">
        <f>VLOOKUP($A$130,$A$123:$AL$126,25)</f>
        <v>59.694591522216797</v>
      </c>
      <c r="Z130" s="97">
        <f>VLOOKUP($A$130,$A$123:$AL$126,26)</f>
        <v>59.695476531982422</v>
      </c>
      <c r="AA130" s="97">
        <f>VLOOKUP($A$130,$A$123:$AL$126,27)</f>
        <v>57.142784118652344</v>
      </c>
      <c r="AB130" s="97">
        <f>VLOOKUP($A$130,$A$123:$AL$126,28)</f>
        <v>54.557098388671875</v>
      </c>
      <c r="AC130" s="97">
        <f>VLOOKUP($A$130,$A$123:$AL$126,29)</f>
        <v>54.536891937255859</v>
      </c>
      <c r="AD130" s="97">
        <f>VLOOKUP($A$130,$A$123:$AL$126,30)</f>
        <v>54.328781127929688</v>
      </c>
      <c r="AE130" s="97">
        <f>VLOOKUP($A$130,$A$123:$AL$126,31)</f>
        <v>53.106925964355469</v>
      </c>
      <c r="AF130" s="97">
        <f>VLOOKUP($A$130,$A$123:$AL$126,32)</f>
        <v>50.56317138671875</v>
      </c>
      <c r="AG130" s="97">
        <f>VLOOKUP($A$130,$A$123:$AL$126,33)</f>
        <v>48.965702056884766</v>
      </c>
      <c r="AH130" s="97">
        <f>VLOOKUP($A$130,$A$123:$AL$126,34)</f>
        <v>48.406383514404297</v>
      </c>
      <c r="AI130" s="97">
        <f>VLOOKUP($A$130,$A$123:$AL$126,35)</f>
        <v>47.462230682373047</v>
      </c>
      <c r="AJ130" s="97">
        <f>VLOOKUP($A$130,$A$123:$AL$126,36)</f>
        <v>47.227298736572266</v>
      </c>
      <c r="AK130" s="97">
        <f>VLOOKUP($A$130,$A$123:$AL$126,37)</f>
        <v>43.184089660644531</v>
      </c>
      <c r="AL130" s="98">
        <f>VLOOKUP($A$130,$A$123:$AL$126,38)</f>
        <v>41.814117431640625</v>
      </c>
    </row>
    <row r="131" spans="1:38" x14ac:dyDescent="0.25">
      <c r="A131" s="25"/>
      <c r="B131" s="25"/>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38" x14ac:dyDescent="0.25">
      <c r="A132" s="161" t="s">
        <v>87</v>
      </c>
      <c r="B132" s="161"/>
      <c r="C132" s="161"/>
      <c r="D132" s="161"/>
    </row>
    <row r="154" spans="1:16358" s="25" customFormat="1" ht="15.75" x14ac:dyDescent="0.25">
      <c r="A154" s="156"/>
      <c r="B154" s="156"/>
      <c r="C154" s="156"/>
      <c r="D154" s="156"/>
      <c r="E154" s="156"/>
      <c r="F154" s="156"/>
      <c r="G154" s="31"/>
      <c r="H154" s="31"/>
      <c r="I154" s="31"/>
      <c r="J154" s="31"/>
      <c r="K154" s="157" t="s">
        <v>86</v>
      </c>
      <c r="L154" s="157"/>
      <c r="M154" s="31"/>
      <c r="N154" s="31"/>
      <c r="O154" s="31"/>
      <c r="P154" s="156"/>
      <c r="Q154" s="156"/>
      <c r="R154" s="156"/>
      <c r="S154" s="156"/>
      <c r="T154" s="156"/>
      <c r="U154" s="156"/>
      <c r="V154" s="156"/>
      <c r="W154" s="11"/>
      <c r="X154" s="11"/>
      <c r="Y154" s="11"/>
      <c r="Z154" s="11"/>
      <c r="AA154" s="11"/>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row>
    <row r="156" spans="1:16358" x14ac:dyDescent="0.25">
      <c r="A156" s="165" t="s">
        <v>435</v>
      </c>
      <c r="B156" s="165"/>
      <c r="AB156"/>
      <c r="AC156"/>
      <c r="AD156"/>
      <c r="AE156"/>
      <c r="AF156"/>
      <c r="AG156"/>
      <c r="AH156"/>
      <c r="AI156"/>
      <c r="AJ156"/>
      <c r="AK156"/>
      <c r="AL156"/>
    </row>
    <row r="157" spans="1:16358" s="114" customFormat="1" ht="11.25" x14ac:dyDescent="0.2">
      <c r="A157" s="164" t="s">
        <v>441</v>
      </c>
      <c r="B157" s="164"/>
      <c r="C157" s="164"/>
      <c r="D157" s="164"/>
      <c r="E157" s="164"/>
      <c r="F157" s="164"/>
      <c r="G157" s="164"/>
    </row>
    <row r="158" spans="1:16358" s="114" customFormat="1" ht="24.75" customHeight="1" x14ac:dyDescent="0.25">
      <c r="A158" s="158" t="s">
        <v>442</v>
      </c>
      <c r="B158" s="159"/>
      <c r="C158" s="159"/>
      <c r="D158" s="159"/>
      <c r="E158" s="159"/>
      <c r="F158" s="159"/>
      <c r="G158" s="159"/>
      <c r="H158" s="159"/>
      <c r="I158" s="159"/>
      <c r="J158" s="159"/>
    </row>
    <row r="159" spans="1:16358" s="114" customFormat="1" x14ac:dyDescent="0.25">
      <c r="A159" s="118"/>
      <c r="B159" s="119"/>
      <c r="C159" s="119"/>
      <c r="D159" s="119"/>
      <c r="E159" s="119"/>
      <c r="F159" s="119"/>
      <c r="G159" s="119"/>
      <c r="H159" s="119"/>
      <c r="I159" s="119"/>
      <c r="J159" s="119"/>
    </row>
    <row r="160" spans="1:16358" s="114" customFormat="1" ht="11.25" x14ac:dyDescent="0.2">
      <c r="A160" s="153" t="s">
        <v>5</v>
      </c>
      <c r="B160" s="153"/>
    </row>
  </sheetData>
  <mergeCells count="41">
    <mergeCell ref="A5:B5"/>
    <mergeCell ref="A156:B156"/>
    <mergeCell ref="A157:G157"/>
    <mergeCell ref="A160:B160"/>
    <mergeCell ref="A6:B6"/>
    <mergeCell ref="C6:G6"/>
    <mergeCell ref="A7:B7"/>
    <mergeCell ref="C7:G7"/>
    <mergeCell ref="A82:B82"/>
    <mergeCell ref="A94:D94"/>
    <mergeCell ref="A46:B46"/>
    <mergeCell ref="A58:D58"/>
    <mergeCell ref="A79:F79"/>
    <mergeCell ref="A132:D132"/>
    <mergeCell ref="A158:J158"/>
    <mergeCell ref="A10:B10"/>
    <mergeCell ref="A154:F154"/>
    <mergeCell ref="P79:V79"/>
    <mergeCell ref="A80:F80"/>
    <mergeCell ref="K80:L80"/>
    <mergeCell ref="P80:V80"/>
    <mergeCell ref="K154:L154"/>
    <mergeCell ref="P154:V154"/>
    <mergeCell ref="P117:V117"/>
    <mergeCell ref="A118:F118"/>
    <mergeCell ref="K118:L118"/>
    <mergeCell ref="P118:V118"/>
    <mergeCell ref="A120:C120"/>
    <mergeCell ref="A117:F117"/>
    <mergeCell ref="A22:D22"/>
    <mergeCell ref="A43:F43"/>
    <mergeCell ref="P43:V43"/>
    <mergeCell ref="A44:F44"/>
    <mergeCell ref="K44:L44"/>
    <mergeCell ref="P44:V44"/>
    <mergeCell ref="A1:F1"/>
    <mergeCell ref="P1:V1"/>
    <mergeCell ref="A3:F3"/>
    <mergeCell ref="K3:L3"/>
    <mergeCell ref="P3:V3"/>
    <mergeCell ref="A2:B2"/>
  </mergeCells>
  <hyperlinks>
    <hyperlink ref="K3" display="Back to contents page "/>
    <hyperlink ref="K3:L3" location="Contents!A1" display="Back to contents page "/>
    <hyperlink ref="K44" display="Back to contents page "/>
    <hyperlink ref="K44:L44" location="Contents!A1" display="Back to contents page "/>
    <hyperlink ref="K80" display="Back to contents page "/>
    <hyperlink ref="K80:L80" location="Contents!A1" display="Back to contents page "/>
    <hyperlink ref="K118" display="Back to contents page "/>
    <hyperlink ref="K118:L118" location="Contents!A1" display="Back to contents page "/>
    <hyperlink ref="K154" display="Back to contents page "/>
    <hyperlink ref="K154:L154" location="Contents!A1" display="Back to contents page "/>
    <hyperlink ref="A6:B6" location="'Dumfries &amp; Galloway'!A23" display="1. Total Fertility Rate (All persons)"/>
    <hyperlink ref="C6:G6" location="'Dumfries &amp; Galloway'!A59" display="2. Standardised Mortality Ratio (All Persons)"/>
    <hyperlink ref="A7:B7" location="'Dumfries &amp; Galloway'!A95" display="3. Life Expectancy (All Persons)"/>
    <hyperlink ref="C7:G7" location="'Dumfries &amp; Galloway'!A133"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List Box 1">
              <controlPr defaultSize="0" autoLine="0" autoPict="0">
                <anchor moveWithCells="1">
                  <from>
                    <xdr:col>1</xdr:col>
                    <xdr:colOff>9525</xdr:colOff>
                    <xdr:row>22</xdr:row>
                    <xdr:rowOff>0</xdr:rowOff>
                  </from>
                  <to>
                    <xdr:col>2</xdr:col>
                    <xdr:colOff>9525</xdr:colOff>
                    <xdr:row>40</xdr:row>
                    <xdr:rowOff>180975</xdr:rowOff>
                  </to>
                </anchor>
              </controlPr>
            </control>
          </mc:Choice>
        </mc:AlternateContent>
        <mc:AlternateContent xmlns:mc="http://schemas.openxmlformats.org/markup-compatibility/2006">
          <mc:Choice Requires="x14">
            <control shapeId="43010" r:id="rId5" name="List Box 2">
              <controlPr defaultSize="0" autoLine="0" autoPict="0">
                <anchor moveWithCells="1">
                  <from>
                    <xdr:col>1</xdr:col>
                    <xdr:colOff>38100</xdr:colOff>
                    <xdr:row>58</xdr:row>
                    <xdr:rowOff>19050</xdr:rowOff>
                  </from>
                  <to>
                    <xdr:col>2</xdr:col>
                    <xdr:colOff>9525</xdr:colOff>
                    <xdr:row>77</xdr:row>
                    <xdr:rowOff>0</xdr:rowOff>
                  </to>
                </anchor>
              </controlPr>
            </control>
          </mc:Choice>
        </mc:AlternateContent>
        <mc:AlternateContent xmlns:mc="http://schemas.openxmlformats.org/markup-compatibility/2006">
          <mc:Choice Requires="x14">
            <control shapeId="43011" r:id="rId6" name="List Box 3">
              <controlPr defaultSize="0" autoLine="0" autoPict="0">
                <anchor moveWithCells="1">
                  <from>
                    <xdr:col>1</xdr:col>
                    <xdr:colOff>38100</xdr:colOff>
                    <xdr:row>94</xdr:row>
                    <xdr:rowOff>57150</xdr:rowOff>
                  </from>
                  <to>
                    <xdr:col>2</xdr:col>
                    <xdr:colOff>28575</xdr:colOff>
                    <xdr:row>114</xdr:row>
                    <xdr:rowOff>123825</xdr:rowOff>
                  </to>
                </anchor>
              </controlPr>
            </control>
          </mc:Choice>
        </mc:AlternateContent>
        <mc:AlternateContent xmlns:mc="http://schemas.openxmlformats.org/markup-compatibility/2006">
          <mc:Choice Requires="x14">
            <control shapeId="43012" r:id="rId7" name="List Box 4">
              <controlPr defaultSize="0" autoLine="0" autoPict="0">
                <anchor moveWithCells="1">
                  <from>
                    <xdr:col>1</xdr:col>
                    <xdr:colOff>38100</xdr:colOff>
                    <xdr:row>132</xdr:row>
                    <xdr:rowOff>57150</xdr:rowOff>
                  </from>
                  <to>
                    <xdr:col>2</xdr:col>
                    <xdr:colOff>28575</xdr:colOff>
                    <xdr:row>152</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XED176"/>
  <sheetViews>
    <sheetView showGridLines="0" zoomScaleNormal="100" workbookViewId="0">
      <selection sqref="A1:F1"/>
    </sheetView>
  </sheetViews>
  <sheetFormatPr defaultRowHeight="15" x14ac:dyDescent="0.25"/>
  <cols>
    <col min="1" max="1" width="8.140625" customWidth="1"/>
    <col min="2" max="2" width="43.7109375" customWidth="1"/>
    <col min="3" max="15" width="11.42578125" customWidth="1"/>
    <col min="16" max="16" width="12.7109375" bestFit="1" customWidth="1"/>
    <col min="17" max="27" width="11.42578125" customWidth="1"/>
  </cols>
  <sheetData>
    <row r="1" spans="1:27" ht="18" customHeight="1" x14ac:dyDescent="0.25">
      <c r="A1" s="154" t="s">
        <v>381</v>
      </c>
      <c r="B1" s="154"/>
      <c r="C1" s="154"/>
      <c r="D1" s="154"/>
      <c r="E1" s="154"/>
      <c r="F1" s="154"/>
      <c r="G1" s="2"/>
      <c r="H1" s="2"/>
      <c r="I1" s="2"/>
      <c r="J1" s="2"/>
      <c r="K1" s="12"/>
      <c r="L1" s="2"/>
      <c r="M1" s="2"/>
      <c r="N1" s="2"/>
      <c r="O1" s="2"/>
      <c r="P1" s="155"/>
      <c r="Q1" s="155"/>
      <c r="R1" s="155"/>
      <c r="S1" s="155"/>
      <c r="T1" s="155"/>
      <c r="U1" s="155"/>
      <c r="V1" s="155"/>
      <c r="W1" s="13"/>
      <c r="X1" s="2"/>
      <c r="Y1" s="2"/>
      <c r="Z1" s="2"/>
      <c r="AA1" s="2"/>
    </row>
    <row r="2" spans="1:27" s="81" customFormat="1" ht="15.75" x14ac:dyDescent="0.25">
      <c r="A2" s="162" t="s">
        <v>400</v>
      </c>
      <c r="B2" s="162"/>
      <c r="C2" s="77"/>
      <c r="D2" s="77"/>
      <c r="E2" s="77"/>
      <c r="F2" s="77"/>
      <c r="G2" s="2"/>
      <c r="H2" s="2"/>
      <c r="I2" s="2"/>
      <c r="J2" s="2"/>
      <c r="K2" s="78"/>
      <c r="L2" s="2"/>
      <c r="M2" s="2"/>
      <c r="N2" s="2"/>
      <c r="O2" s="2"/>
      <c r="P2" s="79"/>
      <c r="Q2" s="79"/>
      <c r="R2" s="79"/>
      <c r="S2" s="79"/>
      <c r="T2" s="79"/>
      <c r="U2" s="79"/>
      <c r="V2" s="79"/>
      <c r="W2" s="80"/>
      <c r="X2" s="2"/>
      <c r="Y2" s="2"/>
      <c r="Z2" s="2"/>
      <c r="AA2" s="2"/>
    </row>
    <row r="3" spans="1:27" ht="15.75" x14ac:dyDescent="0.25">
      <c r="A3" s="156" t="s">
        <v>12</v>
      </c>
      <c r="B3" s="156"/>
      <c r="C3" s="156"/>
      <c r="D3" s="156"/>
      <c r="E3" s="156"/>
      <c r="F3" s="156"/>
      <c r="G3" s="31"/>
      <c r="H3" s="31"/>
      <c r="I3" s="31"/>
      <c r="J3" s="31"/>
      <c r="K3" s="157" t="s">
        <v>86</v>
      </c>
      <c r="L3" s="157"/>
      <c r="M3" s="31"/>
      <c r="N3" s="31"/>
      <c r="O3" s="31"/>
      <c r="P3" s="156"/>
      <c r="Q3" s="156"/>
      <c r="R3" s="156"/>
      <c r="S3" s="156"/>
      <c r="T3" s="156"/>
      <c r="U3" s="156"/>
      <c r="V3" s="156"/>
      <c r="W3" s="31"/>
      <c r="X3" s="31"/>
      <c r="Y3" s="31"/>
      <c r="Z3" s="31"/>
      <c r="AA3" s="31"/>
    </row>
    <row r="4" spans="1:27" ht="15.75" x14ac:dyDescent="0.25">
      <c r="A4" s="121"/>
      <c r="B4" s="121"/>
      <c r="C4" s="121"/>
      <c r="D4" s="121"/>
      <c r="E4" s="121"/>
      <c r="F4" s="121"/>
      <c r="G4" s="2"/>
      <c r="H4" s="2"/>
      <c r="I4" s="2"/>
      <c r="J4" s="2"/>
      <c r="K4" s="122"/>
      <c r="L4" s="122"/>
      <c r="M4" s="2"/>
      <c r="N4" s="2"/>
      <c r="O4" s="2"/>
      <c r="P4" s="121"/>
      <c r="Q4" s="121"/>
      <c r="R4" s="121"/>
      <c r="S4" s="121"/>
      <c r="T4" s="121"/>
      <c r="U4" s="121"/>
      <c r="V4" s="121"/>
      <c r="W4" s="2"/>
      <c r="X4" s="2"/>
      <c r="Y4" s="2"/>
      <c r="Z4" s="2"/>
      <c r="AA4" s="2"/>
    </row>
    <row r="5" spans="1:27" s="25" customFormat="1" ht="15.75" x14ac:dyDescent="0.25">
      <c r="A5" s="163" t="s">
        <v>433</v>
      </c>
      <c r="B5" s="163"/>
      <c r="C5" s="117"/>
      <c r="D5" s="117"/>
      <c r="E5" s="117"/>
      <c r="F5" s="117"/>
      <c r="G5" s="111"/>
      <c r="H5" s="111"/>
      <c r="I5" s="111"/>
      <c r="J5" s="111"/>
      <c r="K5" s="124"/>
      <c r="L5" s="124"/>
      <c r="M5" s="111"/>
      <c r="N5" s="111"/>
      <c r="O5" s="111"/>
      <c r="P5" s="117"/>
      <c r="Q5" s="117"/>
      <c r="R5" s="117"/>
      <c r="S5" s="117"/>
      <c r="T5" s="117"/>
      <c r="U5" s="117"/>
      <c r="V5" s="117"/>
      <c r="W5" s="111"/>
      <c r="X5" s="111"/>
      <c r="Y5" s="111"/>
      <c r="Z5" s="111"/>
      <c r="AA5" s="111"/>
    </row>
    <row r="6" spans="1:27" ht="15.75" x14ac:dyDescent="0.25">
      <c r="A6" s="166" t="s">
        <v>432</v>
      </c>
      <c r="B6" s="166"/>
      <c r="C6" s="166" t="s">
        <v>382</v>
      </c>
      <c r="D6" s="166"/>
      <c r="E6" s="166"/>
      <c r="F6" s="166"/>
      <c r="G6" s="166"/>
      <c r="H6" s="125"/>
      <c r="I6" s="125"/>
      <c r="J6" s="125"/>
      <c r="K6" s="122"/>
      <c r="L6" s="122"/>
      <c r="M6" s="125"/>
      <c r="N6" s="125"/>
      <c r="O6" s="125"/>
      <c r="P6" s="121"/>
      <c r="Q6" s="121"/>
      <c r="R6" s="121"/>
      <c r="S6" s="121"/>
      <c r="T6" s="121"/>
      <c r="U6" s="121"/>
      <c r="V6" s="121"/>
      <c r="W6" s="125"/>
      <c r="X6" s="125"/>
      <c r="Y6" s="125"/>
      <c r="Z6" s="125"/>
      <c r="AA6" s="125"/>
    </row>
    <row r="7" spans="1:27" ht="15.75" x14ac:dyDescent="0.25">
      <c r="A7" s="166" t="s">
        <v>383</v>
      </c>
      <c r="B7" s="166"/>
      <c r="C7" s="166" t="s">
        <v>395</v>
      </c>
      <c r="D7" s="166"/>
      <c r="E7" s="166"/>
      <c r="F7" s="166"/>
      <c r="G7" s="166"/>
      <c r="H7" s="125"/>
      <c r="I7" s="125"/>
      <c r="J7" s="125"/>
      <c r="K7" s="136"/>
      <c r="L7" s="136"/>
      <c r="M7" s="125"/>
      <c r="N7" s="125"/>
      <c r="O7" s="125"/>
      <c r="P7" s="137"/>
      <c r="Q7" s="137"/>
      <c r="R7" s="137"/>
      <c r="S7" s="137"/>
      <c r="T7" s="137"/>
      <c r="U7" s="137"/>
      <c r="V7" s="137"/>
      <c r="W7" s="125"/>
      <c r="X7" s="125"/>
      <c r="Y7" s="125"/>
      <c r="Z7" s="125"/>
      <c r="AA7" s="125"/>
    </row>
    <row r="8" spans="1:27" s="11" customFormat="1" ht="15.75" x14ac:dyDescent="0.25">
      <c r="A8" s="134"/>
      <c r="B8" s="134"/>
      <c r="C8" s="134"/>
      <c r="D8" s="134"/>
      <c r="E8" s="134"/>
      <c r="F8" s="134"/>
      <c r="G8" s="134"/>
      <c r="H8" s="31"/>
      <c r="I8" s="31"/>
      <c r="J8" s="31"/>
      <c r="K8" s="135"/>
      <c r="L8" s="135"/>
      <c r="M8" s="31"/>
      <c r="N8" s="31"/>
      <c r="O8" s="31"/>
      <c r="P8" s="134"/>
      <c r="Q8" s="134"/>
      <c r="R8" s="134"/>
      <c r="S8" s="134"/>
      <c r="T8" s="134"/>
      <c r="U8" s="134"/>
      <c r="V8" s="134"/>
      <c r="W8" s="31"/>
      <c r="X8" s="31"/>
      <c r="Y8" s="31"/>
      <c r="Z8" s="31"/>
      <c r="AA8" s="31"/>
    </row>
    <row r="9" spans="1:27" x14ac:dyDescent="0.2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row>
    <row r="10" spans="1:27" ht="15.75" x14ac:dyDescent="0.25">
      <c r="A10" s="168" t="s">
        <v>380</v>
      </c>
      <c r="B10" s="168"/>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7" x14ac:dyDescent="0.25">
      <c r="A12" s="14" t="s">
        <v>84</v>
      </c>
      <c r="B12" s="15" t="s">
        <v>83</v>
      </c>
      <c r="C12" s="46" t="s">
        <v>45</v>
      </c>
      <c r="D12" s="46" t="s">
        <v>46</v>
      </c>
      <c r="E12" s="46" t="s">
        <v>47</v>
      </c>
      <c r="F12" s="46" t="s">
        <v>48</v>
      </c>
      <c r="G12" s="46" t="s">
        <v>49</v>
      </c>
      <c r="H12" s="46" t="s">
        <v>50</v>
      </c>
      <c r="I12" s="46" t="s">
        <v>51</v>
      </c>
      <c r="J12" s="46" t="s">
        <v>52</v>
      </c>
      <c r="K12" s="46" t="s">
        <v>53</v>
      </c>
      <c r="L12" s="46" t="s">
        <v>54</v>
      </c>
      <c r="M12" s="46" t="s">
        <v>55</v>
      </c>
      <c r="N12" s="46" t="s">
        <v>56</v>
      </c>
      <c r="O12" s="46" t="s">
        <v>57</v>
      </c>
      <c r="P12" s="46" t="s">
        <v>58</v>
      </c>
      <c r="Q12" s="46" t="s">
        <v>59</v>
      </c>
      <c r="R12" s="46" t="s">
        <v>60</v>
      </c>
      <c r="S12" s="46" t="s">
        <v>61</v>
      </c>
      <c r="T12" s="46" t="s">
        <v>62</v>
      </c>
      <c r="U12" s="46" t="s">
        <v>63</v>
      </c>
      <c r="V12" s="46" t="s">
        <v>64</v>
      </c>
      <c r="W12" s="46" t="s">
        <v>65</v>
      </c>
      <c r="X12" s="46" t="s">
        <v>66</v>
      </c>
      <c r="Y12" s="46" t="s">
        <v>67</v>
      </c>
      <c r="Z12" s="46" t="s">
        <v>68</v>
      </c>
      <c r="AA12" s="47" t="s">
        <v>69</v>
      </c>
    </row>
    <row r="13" spans="1:27" x14ac:dyDescent="0.25">
      <c r="A13" s="19">
        <v>1</v>
      </c>
      <c r="B13" s="16" t="s">
        <v>131</v>
      </c>
      <c r="C13" s="48">
        <v>1.6031941175460815</v>
      </c>
      <c r="D13" s="49">
        <v>1.6096500158309937</v>
      </c>
      <c r="E13" s="49">
        <v>1.6194261312484741</v>
      </c>
      <c r="F13" s="49">
        <v>1.6315345764160156</v>
      </c>
      <c r="G13" s="49">
        <v>1.6413085460662842</v>
      </c>
      <c r="H13" s="49">
        <v>1.6492409706115723</v>
      </c>
      <c r="I13" s="49">
        <v>1.6547888517379761</v>
      </c>
      <c r="J13" s="50">
        <v>1.6591485738754272</v>
      </c>
      <c r="K13" s="50">
        <v>1.6637197732925415</v>
      </c>
      <c r="L13" s="50">
        <v>1.668221116065979</v>
      </c>
      <c r="M13" s="50">
        <v>1.6736352443695068</v>
      </c>
      <c r="N13" s="50">
        <v>1.68017578125</v>
      </c>
      <c r="O13" s="50">
        <v>1.6866306066513062</v>
      </c>
      <c r="P13" s="50">
        <v>1.693118691444397</v>
      </c>
      <c r="Q13" s="50">
        <v>1.6981534957885742</v>
      </c>
      <c r="R13" s="50">
        <v>1.7020235061645508</v>
      </c>
      <c r="S13" s="50">
        <v>1.7060567140579224</v>
      </c>
      <c r="T13" s="50">
        <v>1.7113691568374634</v>
      </c>
      <c r="U13" s="50">
        <v>1.7153922319412231</v>
      </c>
      <c r="V13" s="50">
        <v>1.7152023315429688</v>
      </c>
      <c r="W13" s="50">
        <v>1.7149192094802856</v>
      </c>
      <c r="X13" s="50">
        <v>1.7148088216781616</v>
      </c>
      <c r="Y13" s="50">
        <v>1.7148476839065552</v>
      </c>
      <c r="Z13" s="50">
        <v>1.7150366306304932</v>
      </c>
      <c r="AA13" s="51">
        <v>1.7149707078933716</v>
      </c>
    </row>
    <row r="14" spans="1:27" x14ac:dyDescent="0.25">
      <c r="A14" s="19">
        <v>2</v>
      </c>
      <c r="B14" s="16" t="s">
        <v>132</v>
      </c>
      <c r="C14" s="48">
        <v>2.1103270053863525</v>
      </c>
      <c r="D14" s="49">
        <v>2.1188249588012695</v>
      </c>
      <c r="E14" s="49">
        <v>2.1316936016082764</v>
      </c>
      <c r="F14" s="49">
        <v>2.1476321220397949</v>
      </c>
      <c r="G14" s="49">
        <v>2.1604979038238525</v>
      </c>
      <c r="H14" s="49">
        <v>2.1709396839141846</v>
      </c>
      <c r="I14" s="49">
        <v>2.1782424449920654</v>
      </c>
      <c r="J14" s="50">
        <v>2.18398118019104</v>
      </c>
      <c r="K14" s="50">
        <v>2.1899983882904053</v>
      </c>
      <c r="L14" s="50">
        <v>2.1959235668182373</v>
      </c>
      <c r="M14" s="50">
        <v>2.2030503749847412</v>
      </c>
      <c r="N14" s="50">
        <v>2.2116599082946777</v>
      </c>
      <c r="O14" s="50">
        <v>2.2201566696166992</v>
      </c>
      <c r="P14" s="50">
        <v>2.2286970615386963</v>
      </c>
      <c r="Q14" s="50">
        <v>2.2353243827819824</v>
      </c>
      <c r="R14" s="50">
        <v>2.2404186725616455</v>
      </c>
      <c r="S14" s="50">
        <v>2.2457277774810791</v>
      </c>
      <c r="T14" s="50">
        <v>2.2527205944061279</v>
      </c>
      <c r="U14" s="50">
        <v>2.2580163478851318</v>
      </c>
      <c r="V14" s="50">
        <v>2.2577662467956543</v>
      </c>
      <c r="W14" s="50">
        <v>2.2573935985565186</v>
      </c>
      <c r="X14" s="50">
        <v>2.2572481632232666</v>
      </c>
      <c r="Y14" s="50">
        <v>2.2572996616363525</v>
      </c>
      <c r="Z14" s="50">
        <v>2.2575480937957764</v>
      </c>
      <c r="AA14" s="51">
        <v>2.2574615478515625</v>
      </c>
    </row>
    <row r="15" spans="1:27" x14ac:dyDescent="0.25">
      <c r="A15" s="19">
        <v>3</v>
      </c>
      <c r="B15" s="16" t="s">
        <v>133</v>
      </c>
      <c r="C15" s="48">
        <v>1.9303765296936035</v>
      </c>
      <c r="D15" s="49">
        <v>1.9381500482559204</v>
      </c>
      <c r="E15" s="49">
        <v>1.9499212503433228</v>
      </c>
      <c r="F15" s="49">
        <v>1.9645007848739624</v>
      </c>
      <c r="G15" s="49">
        <v>1.9762694835662842</v>
      </c>
      <c r="H15" s="49">
        <v>1.9858207702636719</v>
      </c>
      <c r="I15" s="49">
        <v>1.992500901222229</v>
      </c>
      <c r="J15" s="50">
        <v>1.9977502822875977</v>
      </c>
      <c r="K15" s="50">
        <v>2.0032544136047363</v>
      </c>
      <c r="L15" s="50">
        <v>2.0086743831634521</v>
      </c>
      <c r="M15" s="50">
        <v>2.0151934623718262</v>
      </c>
      <c r="N15" s="50">
        <v>2.0230686664581299</v>
      </c>
      <c r="O15" s="50">
        <v>2.0308408737182617</v>
      </c>
      <c r="P15" s="50">
        <v>2.0386531352996826</v>
      </c>
      <c r="Q15" s="50">
        <v>2.044715404510498</v>
      </c>
      <c r="R15" s="50">
        <v>2.0493752956390381</v>
      </c>
      <c r="S15" s="50">
        <v>2.0542316436767578</v>
      </c>
      <c r="T15" s="50">
        <v>2.0606281757354736</v>
      </c>
      <c r="U15" s="50">
        <v>2.0654723644256592</v>
      </c>
      <c r="V15" s="50">
        <v>2.0652437210083008</v>
      </c>
      <c r="W15" s="50">
        <v>2.0649025440216064</v>
      </c>
      <c r="X15" s="50">
        <v>2.0647697448730469</v>
      </c>
      <c r="Y15" s="50">
        <v>2.0648167133331299</v>
      </c>
      <c r="Z15" s="50">
        <v>2.0650441646575928</v>
      </c>
      <c r="AA15" s="51">
        <v>2.064964771270752</v>
      </c>
    </row>
    <row r="16" spans="1:27" x14ac:dyDescent="0.25">
      <c r="A16" s="19">
        <v>4</v>
      </c>
      <c r="B16" s="16" t="s">
        <v>134</v>
      </c>
      <c r="C16" s="52">
        <v>1.7667853832244873</v>
      </c>
      <c r="D16" s="50">
        <v>1.773900032043457</v>
      </c>
      <c r="E16" s="50">
        <v>1.7846736907958984</v>
      </c>
      <c r="F16" s="50">
        <v>1.7980176210403442</v>
      </c>
      <c r="G16" s="50">
        <v>1.8087890148162842</v>
      </c>
      <c r="H16" s="50">
        <v>1.8175308704376221</v>
      </c>
      <c r="I16" s="50">
        <v>1.8236448764801025</v>
      </c>
      <c r="J16" s="50">
        <v>1.8284493684768677</v>
      </c>
      <c r="K16" s="50">
        <v>1.8334870338439941</v>
      </c>
      <c r="L16" s="50">
        <v>1.8384476900100708</v>
      </c>
      <c r="M16" s="50">
        <v>1.8444143533706665</v>
      </c>
      <c r="N16" s="50">
        <v>1.8516222238540649</v>
      </c>
      <c r="O16" s="50">
        <v>1.8587357997894287</v>
      </c>
      <c r="P16" s="50">
        <v>1.865885853767395</v>
      </c>
      <c r="Q16" s="50">
        <v>1.8714344501495361</v>
      </c>
      <c r="R16" s="50">
        <v>1.8756994009017944</v>
      </c>
      <c r="S16" s="50">
        <v>1.8801441192626953</v>
      </c>
      <c r="T16" s="50">
        <v>1.8859987258911133</v>
      </c>
      <c r="U16" s="50">
        <v>1.8904322385787964</v>
      </c>
      <c r="V16" s="50">
        <v>1.8902230262756348</v>
      </c>
      <c r="W16" s="50">
        <v>1.8899109363555908</v>
      </c>
      <c r="X16" s="50">
        <v>1.8897892236709595</v>
      </c>
      <c r="Y16" s="50">
        <v>1.8898321390151978</v>
      </c>
      <c r="Z16" s="50">
        <v>1.890040397644043</v>
      </c>
      <c r="AA16" s="51">
        <v>1.8899677991867065</v>
      </c>
    </row>
    <row r="17" spans="1:27" x14ac:dyDescent="0.25">
      <c r="A17" s="19">
        <v>5</v>
      </c>
      <c r="B17" s="16" t="s">
        <v>135</v>
      </c>
      <c r="C17" s="52">
        <v>1.9630948305130005</v>
      </c>
      <c r="D17" s="50">
        <v>1.9709999561309814</v>
      </c>
      <c r="E17" s="50">
        <v>1.9829707145690918</v>
      </c>
      <c r="F17" s="50">
        <v>1.9977973699569702</v>
      </c>
      <c r="G17" s="50">
        <v>2.009765625</v>
      </c>
      <c r="H17" s="50">
        <v>2.0194787979125977</v>
      </c>
      <c r="I17" s="50">
        <v>2.0262720584869385</v>
      </c>
      <c r="J17" s="50">
        <v>2.0316104888916016</v>
      </c>
      <c r="K17" s="50">
        <v>2.0372078418731689</v>
      </c>
      <c r="L17" s="50">
        <v>2.0427196025848389</v>
      </c>
      <c r="M17" s="50">
        <v>2.049349308013916</v>
      </c>
      <c r="N17" s="50">
        <v>2.0573580265045166</v>
      </c>
      <c r="O17" s="50">
        <v>2.0652618408203125</v>
      </c>
      <c r="P17" s="50">
        <v>2.0732066631317139</v>
      </c>
      <c r="Q17" s="50">
        <v>2.0793716907501221</v>
      </c>
      <c r="R17" s="50">
        <v>2.0841104984283447</v>
      </c>
      <c r="S17" s="50">
        <v>2.0890491008758545</v>
      </c>
      <c r="T17" s="50">
        <v>2.0955541133880615</v>
      </c>
      <c r="U17" s="50">
        <v>2.100480318069458</v>
      </c>
      <c r="V17" s="50">
        <v>2.100247859954834</v>
      </c>
      <c r="W17" s="50">
        <v>2.0999009609222412</v>
      </c>
      <c r="X17" s="50">
        <v>2.0997657775878906</v>
      </c>
      <c r="Y17" s="50">
        <v>2.0998134613037109</v>
      </c>
      <c r="Z17" s="50">
        <v>2.1000447273254395</v>
      </c>
      <c r="AA17" s="51">
        <v>2.0999641418457031</v>
      </c>
    </row>
    <row r="18" spans="1:27" x14ac:dyDescent="0.25">
      <c r="A18" s="19">
        <v>6</v>
      </c>
      <c r="B18" s="16" t="s">
        <v>136</v>
      </c>
      <c r="C18" s="52">
        <v>1.9140174388885498</v>
      </c>
      <c r="D18" s="50">
        <v>1.9217250347137451</v>
      </c>
      <c r="E18" s="50">
        <v>1.9333964586257935</v>
      </c>
      <c r="F18" s="50">
        <v>1.9478524923324585</v>
      </c>
      <c r="G18" s="50">
        <v>1.9595214128494263</v>
      </c>
      <c r="H18" s="50">
        <v>1.968991756439209</v>
      </c>
      <c r="I18" s="50">
        <v>1.9756152629852295</v>
      </c>
      <c r="J18" s="50">
        <v>1.9808201789855957</v>
      </c>
      <c r="K18" s="50">
        <v>1.98627769947052</v>
      </c>
      <c r="L18" s="50">
        <v>1.9916516542434692</v>
      </c>
      <c r="M18" s="50">
        <v>1.9981155395507812</v>
      </c>
      <c r="N18" s="50">
        <v>2.0059239864349365</v>
      </c>
      <c r="O18" s="50">
        <v>2.0136303901672363</v>
      </c>
      <c r="P18" s="50">
        <v>2.021376371383667</v>
      </c>
      <c r="Q18" s="50">
        <v>2.0273873805999756</v>
      </c>
      <c r="R18" s="50">
        <v>2.0320076942443848</v>
      </c>
      <c r="S18" s="50">
        <v>2.0368227958679199</v>
      </c>
      <c r="T18" s="50">
        <v>2.0431652069091797</v>
      </c>
      <c r="U18" s="50">
        <v>2.0479681491851807</v>
      </c>
      <c r="V18" s="50">
        <v>2.0477416515350342</v>
      </c>
      <c r="W18" s="50">
        <v>2.0474035739898682</v>
      </c>
      <c r="X18" s="50">
        <v>2.047271728515625</v>
      </c>
      <c r="Y18" s="50">
        <v>2.0473182201385498</v>
      </c>
      <c r="Z18" s="50">
        <v>2.0475437641143799</v>
      </c>
      <c r="AA18" s="51">
        <v>2.0474650859832764</v>
      </c>
    </row>
    <row r="19" spans="1:27" x14ac:dyDescent="0.25">
      <c r="A19" s="19">
        <v>7</v>
      </c>
      <c r="B19" s="16" t="s">
        <v>137</v>
      </c>
      <c r="C19" s="52">
        <v>1.6849896907806396</v>
      </c>
      <c r="D19" s="50">
        <v>1.6917749643325806</v>
      </c>
      <c r="E19" s="50">
        <v>1.7020498514175415</v>
      </c>
      <c r="F19" s="50">
        <v>1.7147761583328247</v>
      </c>
      <c r="G19" s="50">
        <v>1.7250487804412842</v>
      </c>
      <c r="H19" s="50">
        <v>1.7333859205245972</v>
      </c>
      <c r="I19" s="50">
        <v>1.7392169237136841</v>
      </c>
      <c r="J19" s="50">
        <v>1.7437989711761475</v>
      </c>
      <c r="K19" s="50">
        <v>1.7486034631729126</v>
      </c>
      <c r="L19" s="50">
        <v>1.7533344030380249</v>
      </c>
      <c r="M19" s="50">
        <v>1.7590248584747314</v>
      </c>
      <c r="N19" s="50">
        <v>1.7658989429473877</v>
      </c>
      <c r="O19" s="50">
        <v>1.7726831436157227</v>
      </c>
      <c r="P19" s="50">
        <v>1.779502272605896</v>
      </c>
      <c r="Q19" s="50">
        <v>1.7847939729690552</v>
      </c>
      <c r="R19" s="50">
        <v>1.7888613939285278</v>
      </c>
      <c r="S19" s="50">
        <v>1.7931004762649536</v>
      </c>
      <c r="T19" s="50">
        <v>1.7986840009689331</v>
      </c>
      <c r="U19" s="50">
        <v>1.8029122352600098</v>
      </c>
      <c r="V19" s="50">
        <v>1.8027126789093018</v>
      </c>
      <c r="W19" s="50">
        <v>1.8024150133132935</v>
      </c>
      <c r="X19" s="50">
        <v>1.8022990226745605</v>
      </c>
      <c r="Y19" s="50">
        <v>1.8023399114608765</v>
      </c>
      <c r="Z19" s="50">
        <v>1.8025385141372681</v>
      </c>
      <c r="AA19" s="51">
        <v>1.8024692535400391</v>
      </c>
    </row>
    <row r="20" spans="1:27" x14ac:dyDescent="0.25">
      <c r="A20" s="20">
        <v>8</v>
      </c>
      <c r="B20" s="17" t="s">
        <v>138</v>
      </c>
      <c r="C20" s="53">
        <v>1.5541167259216309</v>
      </c>
      <c r="D20" s="54">
        <v>1.5603749752044678</v>
      </c>
      <c r="E20" s="54">
        <v>1.5698518753051758</v>
      </c>
      <c r="F20" s="54">
        <v>1.5815895795822144</v>
      </c>
      <c r="G20" s="54">
        <v>1.591064453125</v>
      </c>
      <c r="H20" s="54">
        <v>1.5987540483474731</v>
      </c>
      <c r="I20" s="54">
        <v>1.6041320562362671</v>
      </c>
      <c r="J20" s="54">
        <v>1.6083582639694214</v>
      </c>
      <c r="K20" s="54">
        <v>1.612789511680603</v>
      </c>
      <c r="L20" s="54">
        <v>1.6171530485153198</v>
      </c>
      <c r="M20" s="54">
        <v>1.6224014759063721</v>
      </c>
      <c r="N20" s="54">
        <v>1.6287417411804199</v>
      </c>
      <c r="O20" s="54">
        <v>1.6349990367889404</v>
      </c>
      <c r="P20" s="54">
        <v>1.6412885189056396</v>
      </c>
      <c r="Q20" s="54">
        <v>1.6461691856384277</v>
      </c>
      <c r="R20" s="54">
        <v>1.6499207019805908</v>
      </c>
      <c r="S20" s="54">
        <v>1.6538305282592773</v>
      </c>
      <c r="T20" s="54">
        <v>1.6589803695678711</v>
      </c>
      <c r="U20" s="54">
        <v>1.6628801822662354</v>
      </c>
      <c r="V20" s="54">
        <v>1.6626961231231689</v>
      </c>
      <c r="W20" s="54">
        <v>1.6624215841293335</v>
      </c>
      <c r="X20" s="54">
        <v>1.6623146533966064</v>
      </c>
      <c r="Y20" s="54">
        <v>1.6623523235321045</v>
      </c>
      <c r="Z20" s="54">
        <v>1.662535548210144</v>
      </c>
      <c r="AA20" s="55">
        <v>1.6624716520309448</v>
      </c>
    </row>
    <row r="21" spans="1:2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27" x14ac:dyDescent="0.25">
      <c r="A22" s="69"/>
      <c r="B22" s="10" t="s">
        <v>85</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row>
    <row r="23" spans="1:27" x14ac:dyDescent="0.25">
      <c r="A23" s="15" t="s">
        <v>84</v>
      </c>
      <c r="B23" s="22" t="s">
        <v>83</v>
      </c>
      <c r="C23" s="46" t="s">
        <v>45</v>
      </c>
      <c r="D23" s="46" t="s">
        <v>46</v>
      </c>
      <c r="E23" s="46" t="s">
        <v>47</v>
      </c>
      <c r="F23" s="46" t="s">
        <v>48</v>
      </c>
      <c r="G23" s="46" t="s">
        <v>49</v>
      </c>
      <c r="H23" s="46" t="s">
        <v>50</v>
      </c>
      <c r="I23" s="46" t="s">
        <v>51</v>
      </c>
      <c r="J23" s="46" t="s">
        <v>52</v>
      </c>
      <c r="K23" s="46" t="s">
        <v>53</v>
      </c>
      <c r="L23" s="46" t="s">
        <v>54</v>
      </c>
      <c r="M23" s="46" t="s">
        <v>55</v>
      </c>
      <c r="N23" s="46" t="s">
        <v>56</v>
      </c>
      <c r="O23" s="46" t="s">
        <v>57</v>
      </c>
      <c r="P23" s="46" t="s">
        <v>58</v>
      </c>
      <c r="Q23" s="46" t="s">
        <v>59</v>
      </c>
      <c r="R23" s="46" t="s">
        <v>60</v>
      </c>
      <c r="S23" s="46" t="s">
        <v>61</v>
      </c>
      <c r="T23" s="46" t="s">
        <v>62</v>
      </c>
      <c r="U23" s="46" t="s">
        <v>63</v>
      </c>
      <c r="V23" s="46" t="s">
        <v>64</v>
      </c>
      <c r="W23" s="46" t="s">
        <v>65</v>
      </c>
      <c r="X23" s="46" t="s">
        <v>66</v>
      </c>
      <c r="Y23" s="46" t="s">
        <v>67</v>
      </c>
      <c r="Z23" s="46" t="s">
        <v>68</v>
      </c>
      <c r="AA23" s="47" t="s">
        <v>69</v>
      </c>
    </row>
    <row r="24" spans="1:27" x14ac:dyDescent="0.25">
      <c r="A24" s="23">
        <v>1</v>
      </c>
      <c r="B24" s="21" t="str">
        <f>VLOOKUP($A24,$A$13:$AA$20,2)</f>
        <v>Coldside</v>
      </c>
      <c r="C24" s="64">
        <f>VLOOKUP($A24,$A$13:$AA$20,3)</f>
        <v>1.6031941175460815</v>
      </c>
      <c r="D24" s="64">
        <f>VLOOKUP($A24,$A$13:$AA$20,4)</f>
        <v>1.6096500158309937</v>
      </c>
      <c r="E24" s="64">
        <f>VLOOKUP($A24,$A$13:$AA$20,5)</f>
        <v>1.6194261312484741</v>
      </c>
      <c r="F24" s="64">
        <f>VLOOKUP($A24,$A$13:$AA$20,6)</f>
        <v>1.6315345764160156</v>
      </c>
      <c r="G24" s="64">
        <f>VLOOKUP($A24,$A$13:$AA$20,7)</f>
        <v>1.6413085460662842</v>
      </c>
      <c r="H24" s="64">
        <f>VLOOKUP($A24,$A$13:$AA$20,8)</f>
        <v>1.6492409706115723</v>
      </c>
      <c r="I24" s="64">
        <f>VLOOKUP($A24,$A$13:$AA$20,9)</f>
        <v>1.6547888517379761</v>
      </c>
      <c r="J24" s="64">
        <f>VLOOKUP($A24,$A$13:$AA$20,10)</f>
        <v>1.6591485738754272</v>
      </c>
      <c r="K24" s="64">
        <f>VLOOKUP($A24,$A$13:$AA$20,11)</f>
        <v>1.6637197732925415</v>
      </c>
      <c r="L24" s="64">
        <f>VLOOKUP($A24,$A$13:$AA$20,12)</f>
        <v>1.668221116065979</v>
      </c>
      <c r="M24" s="64">
        <f>VLOOKUP($A24,$A$13:$AA$20,13)</f>
        <v>1.6736352443695068</v>
      </c>
      <c r="N24" s="64">
        <f>VLOOKUP($A24,$A$13:$AA$20,14)</f>
        <v>1.68017578125</v>
      </c>
      <c r="O24" s="64">
        <f>VLOOKUP($A24,$A$13:$AA$20,15)</f>
        <v>1.6866306066513062</v>
      </c>
      <c r="P24" s="64">
        <f>VLOOKUP($A24,$A$13:$AA$20,16)</f>
        <v>1.693118691444397</v>
      </c>
      <c r="Q24" s="64">
        <f>VLOOKUP($A24,$A$13:$AA$20,17)</f>
        <v>1.6981534957885742</v>
      </c>
      <c r="R24" s="64">
        <f>VLOOKUP($A24,$A$13:$AA$20,18)</f>
        <v>1.7020235061645508</v>
      </c>
      <c r="S24" s="64">
        <f>VLOOKUP($A24,$A$13:$AA$20,19)</f>
        <v>1.7060567140579224</v>
      </c>
      <c r="T24" s="64">
        <f>VLOOKUP($A24,$A$13:$AA$20,20)</f>
        <v>1.7113691568374634</v>
      </c>
      <c r="U24" s="64">
        <f>VLOOKUP($A24,$A$13:$AA$20,21)</f>
        <v>1.7153922319412231</v>
      </c>
      <c r="V24" s="64">
        <f>VLOOKUP($A24,$A$13:$AA$20,22)</f>
        <v>1.7152023315429688</v>
      </c>
      <c r="W24" s="64">
        <f>VLOOKUP($A24,$A$13:$AA$20,23)</f>
        <v>1.7149192094802856</v>
      </c>
      <c r="X24" s="64">
        <f>VLOOKUP($A24,$A$13:$AA$20,24)</f>
        <v>1.7148088216781616</v>
      </c>
      <c r="Y24" s="64">
        <f>VLOOKUP($A24,$A$13:$AA$20,25)</f>
        <v>1.7148476839065552</v>
      </c>
      <c r="Z24" s="64">
        <f>VLOOKUP($A24,$A$13:$AA$20,26)</f>
        <v>1.7150366306304932</v>
      </c>
      <c r="AA24" s="65">
        <f>VLOOKUP($A24,$A$13:$AA$20,27)</f>
        <v>1.7149707078933716</v>
      </c>
    </row>
    <row r="25" spans="1:27" x14ac:dyDescent="0.25">
      <c r="A25" s="66"/>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x14ac:dyDescent="0.25">
      <c r="A26" s="161" t="s">
        <v>87</v>
      </c>
      <c r="B26" s="161"/>
      <c r="C26" s="161"/>
      <c r="D26" s="161"/>
    </row>
    <row r="46" spans="1:27"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x14ac:dyDescent="0.25">
      <c r="A47" s="154" t="s">
        <v>379</v>
      </c>
      <c r="B47" s="154"/>
      <c r="C47" s="154"/>
      <c r="D47" s="154"/>
      <c r="E47" s="154"/>
      <c r="F47" s="154"/>
      <c r="G47" s="2"/>
      <c r="H47" s="2"/>
      <c r="I47" s="2"/>
      <c r="J47" s="2"/>
      <c r="K47" s="12"/>
      <c r="L47" s="2"/>
      <c r="M47" s="2"/>
      <c r="N47" s="2"/>
      <c r="O47" s="2"/>
      <c r="P47" s="155"/>
      <c r="Q47" s="155"/>
      <c r="R47" s="155"/>
      <c r="S47" s="155"/>
      <c r="T47" s="155"/>
      <c r="U47" s="155"/>
      <c r="V47" s="155"/>
      <c r="W47" s="25"/>
      <c r="X47" s="25"/>
      <c r="Y47" s="25"/>
      <c r="Z47" s="25"/>
      <c r="AA47" s="25"/>
    </row>
    <row r="48" spans="1:27" ht="15.75" x14ac:dyDescent="0.25">
      <c r="A48" s="156" t="s">
        <v>12</v>
      </c>
      <c r="B48" s="156"/>
      <c r="C48" s="156"/>
      <c r="D48" s="156"/>
      <c r="E48" s="156"/>
      <c r="F48" s="156"/>
      <c r="G48" s="31"/>
      <c r="H48" s="31"/>
      <c r="I48" s="31"/>
      <c r="J48" s="31"/>
      <c r="K48" s="157" t="s">
        <v>86</v>
      </c>
      <c r="L48" s="157"/>
      <c r="M48" s="31"/>
      <c r="N48" s="31"/>
      <c r="O48" s="31"/>
      <c r="P48" s="156"/>
      <c r="Q48" s="156"/>
      <c r="R48" s="156"/>
      <c r="S48" s="156"/>
      <c r="T48" s="156"/>
      <c r="U48" s="156"/>
      <c r="V48" s="156"/>
      <c r="W48" s="11"/>
      <c r="X48" s="11"/>
      <c r="Y48" s="11"/>
      <c r="Z48" s="11"/>
      <c r="AA48" s="11"/>
    </row>
    <row r="50" spans="1:27" ht="15.75" x14ac:dyDescent="0.25">
      <c r="A50" s="170" t="s">
        <v>382</v>
      </c>
      <c r="B50" s="170"/>
      <c r="C50" s="8"/>
      <c r="D50" s="8"/>
      <c r="E50" s="8"/>
      <c r="F50" s="8"/>
      <c r="G50" s="8"/>
      <c r="H50" s="8"/>
      <c r="I50" s="8"/>
      <c r="J50" s="8"/>
      <c r="K50" s="8"/>
      <c r="L50" s="8"/>
      <c r="M50" s="8"/>
      <c r="N50" s="8"/>
      <c r="O50" s="8"/>
      <c r="P50" s="8"/>
      <c r="Q50" s="8"/>
      <c r="R50" s="8"/>
      <c r="S50" s="8"/>
      <c r="T50" s="8"/>
      <c r="U50" s="8"/>
      <c r="V50" s="8"/>
      <c r="W50" s="8"/>
      <c r="X50" s="8"/>
      <c r="Y50" s="8"/>
      <c r="Z50" s="8"/>
      <c r="AA50" s="8"/>
    </row>
    <row r="51" spans="1:27"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row>
    <row r="52" spans="1:27" x14ac:dyDescent="0.25">
      <c r="A52" s="14" t="s">
        <v>84</v>
      </c>
      <c r="B52" s="15" t="s">
        <v>83</v>
      </c>
      <c r="C52" s="46" t="s">
        <v>45</v>
      </c>
      <c r="D52" s="46" t="s">
        <v>46</v>
      </c>
      <c r="E52" s="46" t="s">
        <v>47</v>
      </c>
      <c r="F52" s="46" t="s">
        <v>48</v>
      </c>
      <c r="G52" s="46" t="s">
        <v>49</v>
      </c>
      <c r="H52" s="46" t="s">
        <v>50</v>
      </c>
      <c r="I52" s="46" t="s">
        <v>51</v>
      </c>
      <c r="J52" s="46" t="s">
        <v>52</v>
      </c>
      <c r="K52" s="46" t="s">
        <v>53</v>
      </c>
      <c r="L52" s="46" t="s">
        <v>54</v>
      </c>
      <c r="M52" s="46" t="s">
        <v>55</v>
      </c>
      <c r="N52" s="46" t="s">
        <v>56</v>
      </c>
      <c r="O52" s="46" t="s">
        <v>57</v>
      </c>
      <c r="P52" s="46" t="s">
        <v>58</v>
      </c>
      <c r="Q52" s="46" t="s">
        <v>59</v>
      </c>
      <c r="R52" s="46" t="s">
        <v>60</v>
      </c>
      <c r="S52" s="46" t="s">
        <v>61</v>
      </c>
      <c r="T52" s="46" t="s">
        <v>62</v>
      </c>
      <c r="U52" s="46" t="s">
        <v>63</v>
      </c>
      <c r="V52" s="46" t="s">
        <v>64</v>
      </c>
      <c r="W52" s="46" t="s">
        <v>65</v>
      </c>
      <c r="X52" s="46" t="s">
        <v>66</v>
      </c>
      <c r="Y52" s="46" t="s">
        <v>67</v>
      </c>
      <c r="Z52" s="46" t="s">
        <v>68</v>
      </c>
      <c r="AA52" s="47" t="s">
        <v>69</v>
      </c>
    </row>
    <row r="53" spans="1:27" x14ac:dyDescent="0.25">
      <c r="A53" s="18">
        <v>1</v>
      </c>
      <c r="B53" s="26" t="s">
        <v>131</v>
      </c>
      <c r="C53" s="56">
        <v>137.90260314941406</v>
      </c>
      <c r="D53" s="57">
        <v>128</v>
      </c>
      <c r="E53" s="57">
        <v>125.01763153076172</v>
      </c>
      <c r="F53" s="57">
        <v>121.96790313720703</v>
      </c>
      <c r="G53" s="57">
        <v>119.08943939208984</v>
      </c>
      <c r="H53" s="57">
        <v>116.41281127929687</v>
      </c>
      <c r="I53" s="57">
        <v>113.91217803955078</v>
      </c>
      <c r="J53" s="58">
        <v>111.49767303466797</v>
      </c>
      <c r="K53" s="58">
        <v>109.16316986083984</v>
      </c>
      <c r="L53" s="58">
        <v>106.97291564941406</v>
      </c>
      <c r="M53" s="58">
        <v>104.92385101318359</v>
      </c>
      <c r="N53" s="58">
        <v>103.0400390625</v>
      </c>
      <c r="O53" s="58">
        <v>101.23921203613281</v>
      </c>
      <c r="P53" s="58">
        <v>99.508735656738281</v>
      </c>
      <c r="Q53" s="58">
        <v>97.844261169433594</v>
      </c>
      <c r="R53" s="58">
        <v>96.272247314453125</v>
      </c>
      <c r="S53" s="58">
        <v>94.799942016601563</v>
      </c>
      <c r="T53" s="58">
        <v>93.390625</v>
      </c>
      <c r="U53" s="58">
        <v>92.047889709472656</v>
      </c>
      <c r="V53" s="58">
        <v>90.782669067382812</v>
      </c>
      <c r="W53" s="58">
        <v>89.566116333007813</v>
      </c>
      <c r="X53" s="58">
        <v>88.389976501464844</v>
      </c>
      <c r="Y53" s="58">
        <v>87.289459228515625</v>
      </c>
      <c r="Z53" s="58">
        <v>86.245994567871094</v>
      </c>
      <c r="AA53" s="59">
        <v>85.265853881835938</v>
      </c>
    </row>
    <row r="54" spans="1:27" x14ac:dyDescent="0.25">
      <c r="A54" s="19">
        <v>2</v>
      </c>
      <c r="B54" s="16" t="s">
        <v>132</v>
      </c>
      <c r="C54" s="48">
        <v>129.33436584472656</v>
      </c>
      <c r="D54" s="49">
        <v>120</v>
      </c>
      <c r="E54" s="49">
        <v>117.251953125</v>
      </c>
      <c r="F54" s="49">
        <v>114.38584899902344</v>
      </c>
      <c r="G54" s="49">
        <v>111.72592926025391</v>
      </c>
      <c r="H54" s="49">
        <v>109.25927734375</v>
      </c>
      <c r="I54" s="49">
        <v>106.949462890625</v>
      </c>
      <c r="J54" s="50">
        <v>104.69918823242187</v>
      </c>
      <c r="K54" s="50">
        <v>102.53797912597656</v>
      </c>
      <c r="L54" s="50">
        <v>100.48458099365234</v>
      </c>
      <c r="M54" s="50">
        <v>98.599868774414063</v>
      </c>
      <c r="N54" s="50">
        <v>96.855918884277344</v>
      </c>
      <c r="O54" s="50">
        <v>95.173324584960938</v>
      </c>
      <c r="P54" s="50">
        <v>93.542373657226563</v>
      </c>
      <c r="Q54" s="50">
        <v>91.998855590820313</v>
      </c>
      <c r="R54" s="50">
        <v>90.501083374023438</v>
      </c>
      <c r="S54" s="50">
        <v>89.114341735839844</v>
      </c>
      <c r="T54" s="50">
        <v>87.79541015625</v>
      </c>
      <c r="U54" s="50">
        <v>86.525558471679688</v>
      </c>
      <c r="V54" s="50">
        <v>85.329513549804688</v>
      </c>
      <c r="W54" s="50">
        <v>84.17840576171875</v>
      </c>
      <c r="X54" s="50">
        <v>83.039772033691406</v>
      </c>
      <c r="Y54" s="50">
        <v>81.988601684570313</v>
      </c>
      <c r="Z54" s="50">
        <v>80.998931884765625</v>
      </c>
      <c r="AA54" s="51">
        <v>80.058563232421875</v>
      </c>
    </row>
    <row r="55" spans="1:27" x14ac:dyDescent="0.25">
      <c r="A55" s="19">
        <v>3</v>
      </c>
      <c r="B55" s="16" t="s">
        <v>133</v>
      </c>
      <c r="C55" s="48">
        <v>120.61564636230469</v>
      </c>
      <c r="D55" s="49">
        <v>112</v>
      </c>
      <c r="E55" s="49">
        <v>109.37873077392578</v>
      </c>
      <c r="F55" s="49">
        <v>106.68898010253906</v>
      </c>
      <c r="G55" s="49">
        <v>104.19345855712891</v>
      </c>
      <c r="H55" s="49">
        <v>101.89727020263672</v>
      </c>
      <c r="I55" s="49">
        <v>99.735374450683594</v>
      </c>
      <c r="J55" s="50">
        <v>97.650688171386719</v>
      </c>
      <c r="K55" s="50">
        <v>95.652107238769531</v>
      </c>
      <c r="L55" s="50">
        <v>93.751693725585938</v>
      </c>
      <c r="M55" s="50">
        <v>91.985504150390625</v>
      </c>
      <c r="N55" s="50">
        <v>90.364547729492188</v>
      </c>
      <c r="O55" s="50">
        <v>88.804458618164062</v>
      </c>
      <c r="P55" s="50">
        <v>87.298454284667969</v>
      </c>
      <c r="Q55" s="50">
        <v>85.870880126953125</v>
      </c>
      <c r="R55" s="50">
        <v>84.497673034667969</v>
      </c>
      <c r="S55" s="50">
        <v>83.222908020019531</v>
      </c>
      <c r="T55" s="50">
        <v>82.010078430175781</v>
      </c>
      <c r="U55" s="50">
        <v>80.844535827636719</v>
      </c>
      <c r="V55" s="50">
        <v>79.747344970703125</v>
      </c>
      <c r="W55" s="50">
        <v>78.675422668457031</v>
      </c>
      <c r="X55" s="50">
        <v>77.629981994628906</v>
      </c>
      <c r="Y55" s="50">
        <v>76.643775939941406</v>
      </c>
      <c r="Z55" s="50">
        <v>75.715980529785156</v>
      </c>
      <c r="AA55" s="51">
        <v>74.839996337890625</v>
      </c>
    </row>
    <row r="56" spans="1:27" x14ac:dyDescent="0.25">
      <c r="A56" s="19">
        <v>4</v>
      </c>
      <c r="B56" s="16" t="s">
        <v>134</v>
      </c>
      <c r="C56" s="52">
        <v>112.51165008544922</v>
      </c>
      <c r="D56" s="50">
        <v>104.5</v>
      </c>
      <c r="E56" s="50">
        <v>102.08915710449219</v>
      </c>
      <c r="F56" s="50">
        <v>99.65869140625</v>
      </c>
      <c r="G56" s="50">
        <v>97.368118286132813</v>
      </c>
      <c r="H56" s="50">
        <v>95.260147094726562</v>
      </c>
      <c r="I56" s="50">
        <v>93.307205200195313</v>
      </c>
      <c r="J56" s="50">
        <v>91.453330993652344</v>
      </c>
      <c r="K56" s="50">
        <v>89.669593811035156</v>
      </c>
      <c r="L56" s="50">
        <v>87.979148864746094</v>
      </c>
      <c r="M56" s="50">
        <v>86.401161193847656</v>
      </c>
      <c r="N56" s="50">
        <v>84.945579528808594</v>
      </c>
      <c r="O56" s="50">
        <v>83.543212890625</v>
      </c>
      <c r="P56" s="50">
        <v>82.180618286132812</v>
      </c>
      <c r="Q56" s="50">
        <v>80.892219543457031</v>
      </c>
      <c r="R56" s="50">
        <v>79.657127380371094</v>
      </c>
      <c r="S56" s="50">
        <v>78.4881591796875</v>
      </c>
      <c r="T56" s="50">
        <v>77.352790832519531</v>
      </c>
      <c r="U56" s="50">
        <v>76.255813598632812</v>
      </c>
      <c r="V56" s="50">
        <v>75.2001953125</v>
      </c>
      <c r="W56" s="50">
        <v>74.181221008300781</v>
      </c>
      <c r="X56" s="50">
        <v>73.180183410644531</v>
      </c>
      <c r="Y56" s="50">
        <v>72.224571228027344</v>
      </c>
      <c r="Z56" s="50">
        <v>71.302200317382813</v>
      </c>
      <c r="AA56" s="51">
        <v>70.397727966308594</v>
      </c>
    </row>
    <row r="57" spans="1:27" x14ac:dyDescent="0.25">
      <c r="A57" s="19">
        <v>5</v>
      </c>
      <c r="B57" s="16" t="s">
        <v>135</v>
      </c>
      <c r="C57" s="52">
        <v>131.10404968261719</v>
      </c>
      <c r="D57" s="50">
        <v>122</v>
      </c>
      <c r="E57" s="50">
        <v>119.17618560791016</v>
      </c>
      <c r="F57" s="50">
        <v>116.34793090820312</v>
      </c>
      <c r="G57" s="50">
        <v>113.66659545898437</v>
      </c>
      <c r="H57" s="50">
        <v>111.18667602539062</v>
      </c>
      <c r="I57" s="50">
        <v>108.86808013916016</v>
      </c>
      <c r="J57" s="50">
        <v>106.63039398193359</v>
      </c>
      <c r="K57" s="50">
        <v>104.49108123779297</v>
      </c>
      <c r="L57" s="50">
        <v>102.46586608886719</v>
      </c>
      <c r="M57" s="50">
        <v>100.56008911132812</v>
      </c>
      <c r="N57" s="50">
        <v>98.787940979003906</v>
      </c>
      <c r="O57" s="50">
        <v>97.106315612792969</v>
      </c>
      <c r="P57" s="50">
        <v>95.478996276855469</v>
      </c>
      <c r="Q57" s="50">
        <v>93.923088073730469</v>
      </c>
      <c r="R57" s="50">
        <v>92.4273681640625</v>
      </c>
      <c r="S57" s="50">
        <v>91.015869140625</v>
      </c>
      <c r="T57" s="50">
        <v>89.662498474121094</v>
      </c>
      <c r="U57" s="50">
        <v>88.356132507324219</v>
      </c>
      <c r="V57" s="50">
        <v>87.150680541992188</v>
      </c>
      <c r="W57" s="50">
        <v>85.976661682128906</v>
      </c>
      <c r="X57" s="50">
        <v>84.83209228515625</v>
      </c>
      <c r="Y57" s="50">
        <v>83.750320434570313</v>
      </c>
      <c r="Z57" s="50">
        <v>82.716278076171875</v>
      </c>
      <c r="AA57" s="51">
        <v>81.73223876953125</v>
      </c>
    </row>
    <row r="58" spans="1:27" x14ac:dyDescent="0.25">
      <c r="A58" s="19">
        <v>6</v>
      </c>
      <c r="B58" s="16" t="s">
        <v>136</v>
      </c>
      <c r="C58" s="52">
        <v>124.94508361816406</v>
      </c>
      <c r="D58" s="50">
        <v>116</v>
      </c>
      <c r="E58" s="50">
        <v>113.30467224121094</v>
      </c>
      <c r="F58" s="50">
        <v>110.57088470458984</v>
      </c>
      <c r="G58" s="50">
        <v>108.00642395019531</v>
      </c>
      <c r="H58" s="50">
        <v>105.59422302246094</v>
      </c>
      <c r="I58" s="50">
        <v>103.34548187255859</v>
      </c>
      <c r="J58" s="50">
        <v>101.16767883300781</v>
      </c>
      <c r="K58" s="50">
        <v>99.057640075683594</v>
      </c>
      <c r="L58" s="50">
        <v>97.072151184082031</v>
      </c>
      <c r="M58" s="50">
        <v>95.227890014648438</v>
      </c>
      <c r="N58" s="50">
        <v>93.532928466796875</v>
      </c>
      <c r="O58" s="50">
        <v>91.891426086425781</v>
      </c>
      <c r="P58" s="50">
        <v>90.308570861816406</v>
      </c>
      <c r="Q58" s="50">
        <v>88.796867370605469</v>
      </c>
      <c r="R58" s="50">
        <v>87.369117736816406</v>
      </c>
      <c r="S58" s="50">
        <v>86.026191711425781</v>
      </c>
      <c r="T58" s="50">
        <v>84.751953125</v>
      </c>
      <c r="U58" s="50">
        <v>83.520240783691406</v>
      </c>
      <c r="V58" s="50">
        <v>82.381248474121094</v>
      </c>
      <c r="W58" s="50">
        <v>81.256904602050781</v>
      </c>
      <c r="X58" s="50">
        <v>80.157928466796875</v>
      </c>
      <c r="Y58" s="50">
        <v>79.134025573730469</v>
      </c>
      <c r="Z58" s="50">
        <v>78.171096801757813</v>
      </c>
      <c r="AA58" s="51">
        <v>77.255691528320313</v>
      </c>
    </row>
    <row r="59" spans="1:27" x14ac:dyDescent="0.25">
      <c r="A59" s="19">
        <v>7</v>
      </c>
      <c r="B59" s="16" t="s">
        <v>137</v>
      </c>
      <c r="C59" s="52">
        <v>99.168495178222656</v>
      </c>
      <c r="D59" s="50">
        <v>92</v>
      </c>
      <c r="E59" s="50">
        <v>89.910209655761719</v>
      </c>
      <c r="F59" s="50">
        <v>87.71258544921875</v>
      </c>
      <c r="G59" s="50">
        <v>85.65234375</v>
      </c>
      <c r="H59" s="50">
        <v>83.724357604980469</v>
      </c>
      <c r="I59" s="50">
        <v>81.937103271484375</v>
      </c>
      <c r="J59" s="50">
        <v>80.166580200195313</v>
      </c>
      <c r="K59" s="50">
        <v>78.437904357910156</v>
      </c>
      <c r="L59" s="50">
        <v>76.779869079589844</v>
      </c>
      <c r="M59" s="50">
        <v>75.254264831542969</v>
      </c>
      <c r="N59" s="50">
        <v>73.848350524902344</v>
      </c>
      <c r="O59" s="50">
        <v>72.505317687988281</v>
      </c>
      <c r="P59" s="50">
        <v>71.210166931152344</v>
      </c>
      <c r="Q59" s="50">
        <v>69.980255126953125</v>
      </c>
      <c r="R59" s="50">
        <v>68.8154296875</v>
      </c>
      <c r="S59" s="50">
        <v>67.743637084960938</v>
      </c>
      <c r="T59" s="50">
        <v>66.740806579589844</v>
      </c>
      <c r="U59" s="50">
        <v>65.780670166015625</v>
      </c>
      <c r="V59" s="50">
        <v>64.883705139160156</v>
      </c>
      <c r="W59" s="50">
        <v>63.992908477783203</v>
      </c>
      <c r="X59" s="50">
        <v>63.130958557128906</v>
      </c>
      <c r="Y59" s="50">
        <v>62.3421630859375</v>
      </c>
      <c r="Z59" s="50">
        <v>61.617069244384766</v>
      </c>
      <c r="AA59" s="51">
        <v>60.948650360107422</v>
      </c>
    </row>
    <row r="60" spans="1:27" x14ac:dyDescent="0.25">
      <c r="A60" s="20">
        <v>8</v>
      </c>
      <c r="B60" s="17" t="s">
        <v>138</v>
      </c>
      <c r="C60" s="53">
        <v>124.92288970947266</v>
      </c>
      <c r="D60" s="54">
        <v>116</v>
      </c>
      <c r="E60" s="54">
        <v>113.36814117431641</v>
      </c>
      <c r="F60" s="54">
        <v>110.64921569824219</v>
      </c>
      <c r="G60" s="54">
        <v>108.09164428710937</v>
      </c>
      <c r="H60" s="54">
        <v>105.72908782958984</v>
      </c>
      <c r="I60" s="54">
        <v>103.52241516113281</v>
      </c>
      <c r="J60" s="54">
        <v>101.37181854248047</v>
      </c>
      <c r="K60" s="54">
        <v>99.293434143066406</v>
      </c>
      <c r="L60" s="54">
        <v>97.34747314453125</v>
      </c>
      <c r="M60" s="54">
        <v>95.533111572265625</v>
      </c>
      <c r="N60" s="54">
        <v>93.871429443359375</v>
      </c>
      <c r="O60" s="54">
        <v>92.247711181640625</v>
      </c>
      <c r="P60" s="54">
        <v>90.682991027832031</v>
      </c>
      <c r="Q60" s="54">
        <v>89.19512939453125</v>
      </c>
      <c r="R60" s="54">
        <v>87.767478942871094</v>
      </c>
      <c r="S60" s="54">
        <v>86.413917541503906</v>
      </c>
      <c r="T60" s="54">
        <v>85.139030456542969</v>
      </c>
      <c r="U60" s="54">
        <v>83.8843994140625</v>
      </c>
      <c r="V60" s="54">
        <v>82.712196350097656</v>
      </c>
      <c r="W60" s="54">
        <v>81.557174682617188</v>
      </c>
      <c r="X60" s="54">
        <v>80.407859802246094</v>
      </c>
      <c r="Y60" s="54">
        <v>79.3291015625</v>
      </c>
      <c r="Z60" s="54">
        <v>78.305824279785156</v>
      </c>
      <c r="AA60" s="55">
        <v>77.352584838867188</v>
      </c>
    </row>
    <row r="61" spans="1:27"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x14ac:dyDescent="0.25">
      <c r="A62" s="69"/>
      <c r="B62" s="10" t="s">
        <v>85</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x14ac:dyDescent="0.25">
      <c r="A63" s="22" t="s">
        <v>84</v>
      </c>
      <c r="B63" s="15" t="s">
        <v>83</v>
      </c>
      <c r="C63" s="60" t="s">
        <v>45</v>
      </c>
      <c r="D63" s="46" t="s">
        <v>46</v>
      </c>
      <c r="E63" s="46" t="s">
        <v>47</v>
      </c>
      <c r="F63" s="46" t="s">
        <v>48</v>
      </c>
      <c r="G63" s="46" t="s">
        <v>49</v>
      </c>
      <c r="H63" s="46" t="s">
        <v>50</v>
      </c>
      <c r="I63" s="46" t="s">
        <v>51</v>
      </c>
      <c r="J63" s="46" t="s">
        <v>52</v>
      </c>
      <c r="K63" s="46" t="s">
        <v>53</v>
      </c>
      <c r="L63" s="46" t="s">
        <v>54</v>
      </c>
      <c r="M63" s="46" t="s">
        <v>55</v>
      </c>
      <c r="N63" s="46" t="s">
        <v>56</v>
      </c>
      <c r="O63" s="46" t="s">
        <v>57</v>
      </c>
      <c r="P63" s="46" t="s">
        <v>58</v>
      </c>
      <c r="Q63" s="46" t="s">
        <v>59</v>
      </c>
      <c r="R63" s="46" t="s">
        <v>60</v>
      </c>
      <c r="S63" s="46" t="s">
        <v>61</v>
      </c>
      <c r="T63" s="46" t="s">
        <v>62</v>
      </c>
      <c r="U63" s="46" t="s">
        <v>63</v>
      </c>
      <c r="V63" s="46" t="s">
        <v>64</v>
      </c>
      <c r="W63" s="46" t="s">
        <v>65</v>
      </c>
      <c r="X63" s="46" t="s">
        <v>66</v>
      </c>
      <c r="Y63" s="46" t="s">
        <v>67</v>
      </c>
      <c r="Z63" s="46" t="s">
        <v>68</v>
      </c>
      <c r="AA63" s="47" t="s">
        <v>69</v>
      </c>
    </row>
    <row r="64" spans="1:27" x14ac:dyDescent="0.25">
      <c r="A64" s="29">
        <v>1</v>
      </c>
      <c r="B64" s="30" t="str">
        <f>VLOOKUP($A$64,$A$53:$AA$60,2)</f>
        <v>Coldside</v>
      </c>
      <c r="C64" s="61">
        <f>VLOOKUP($A$64,$A$53:$AA$60,3)</f>
        <v>137.90260314941406</v>
      </c>
      <c r="D64" s="62">
        <f>VLOOKUP($A$64,$A$53:$AA$60,4)</f>
        <v>128</v>
      </c>
      <c r="E64" s="62">
        <f>VLOOKUP($A$64,$A$53:$AA$60,5)</f>
        <v>125.01763153076172</v>
      </c>
      <c r="F64" s="62">
        <f>VLOOKUP($A$64,$A$53:$AA$60,6)</f>
        <v>121.96790313720703</v>
      </c>
      <c r="G64" s="62">
        <f>VLOOKUP($A$64,$A$53:$AA$60,7)</f>
        <v>119.08943939208984</v>
      </c>
      <c r="H64" s="62">
        <f>VLOOKUP($A$64,$A$53:$AA$60,8)</f>
        <v>116.41281127929687</v>
      </c>
      <c r="I64" s="62">
        <f>VLOOKUP($A$64,$A$53:$AA$60,9)</f>
        <v>113.91217803955078</v>
      </c>
      <c r="J64" s="62">
        <f>VLOOKUP($A$64,$A$53:$AA$60,10)</f>
        <v>111.49767303466797</v>
      </c>
      <c r="K64" s="62">
        <f>VLOOKUP($A$64,$A$53:$AA$60,11)</f>
        <v>109.16316986083984</v>
      </c>
      <c r="L64" s="62">
        <f>VLOOKUP($A$64,$A$53:$AA$60,12)</f>
        <v>106.97291564941406</v>
      </c>
      <c r="M64" s="62">
        <f>VLOOKUP($A$64,$A$53:$AA$60,13)</f>
        <v>104.92385101318359</v>
      </c>
      <c r="N64" s="62">
        <f>VLOOKUP($A$64,$A$53:$AA$60,14)</f>
        <v>103.0400390625</v>
      </c>
      <c r="O64" s="62">
        <f>VLOOKUP($A$64,$A$53:$AA$60,15)</f>
        <v>101.23921203613281</v>
      </c>
      <c r="P64" s="62">
        <f>VLOOKUP($A$64,$A$53:$AA$60,16)</f>
        <v>99.508735656738281</v>
      </c>
      <c r="Q64" s="62">
        <f>VLOOKUP($A$64,$A$53:$AA$60,17)</f>
        <v>97.844261169433594</v>
      </c>
      <c r="R64" s="62">
        <f>VLOOKUP($A$64,$A$53:$AA$60,18)</f>
        <v>96.272247314453125</v>
      </c>
      <c r="S64" s="62">
        <f>VLOOKUP($A$64,$A$53:$AA$60,19)</f>
        <v>94.799942016601563</v>
      </c>
      <c r="T64" s="62">
        <f>VLOOKUP($A$64,$A$53:$AA$60,20)</f>
        <v>93.390625</v>
      </c>
      <c r="U64" s="62">
        <f>VLOOKUP($A$64,$A$53:$AA$60,21)</f>
        <v>92.047889709472656</v>
      </c>
      <c r="V64" s="62">
        <f>VLOOKUP($A$64,$A$53:$AA$60,22)</f>
        <v>90.782669067382812</v>
      </c>
      <c r="W64" s="62">
        <f>VLOOKUP($A$64,$A$53:$AA$60,23)</f>
        <v>89.566116333007813</v>
      </c>
      <c r="X64" s="62">
        <f>VLOOKUP($A$64,$A$53:$AA$60,24)</f>
        <v>88.389976501464844</v>
      </c>
      <c r="Y64" s="62">
        <f>VLOOKUP($A$64,$A$53:$AA$60,25)</f>
        <v>87.289459228515625</v>
      </c>
      <c r="Z64" s="62">
        <f>VLOOKUP($A$64,$A$53:$AA$60,26)</f>
        <v>86.245994567871094</v>
      </c>
      <c r="AA64" s="63">
        <f>VLOOKUP($A$64,$A$53:$AA$60,27)</f>
        <v>85.265853881835938</v>
      </c>
    </row>
    <row r="65" spans="1:27" x14ac:dyDescent="0.25">
      <c r="A65" s="25"/>
      <c r="B65" s="25"/>
      <c r="C65" s="67"/>
      <c r="D65" s="67"/>
      <c r="E65" s="67"/>
      <c r="F65" s="67"/>
      <c r="G65" s="67"/>
      <c r="H65" s="67"/>
      <c r="I65" s="67"/>
      <c r="J65" s="67"/>
      <c r="K65" s="67"/>
      <c r="L65" s="67"/>
      <c r="M65" s="67"/>
      <c r="N65" s="67"/>
      <c r="O65" s="67"/>
      <c r="P65" s="67"/>
      <c r="Q65" s="67"/>
      <c r="R65" s="67"/>
      <c r="S65" s="67"/>
      <c r="T65" s="67"/>
      <c r="U65" s="67"/>
      <c r="V65" s="67"/>
      <c r="W65" s="67"/>
      <c r="X65" s="67"/>
      <c r="Y65" s="67"/>
      <c r="Z65" s="67"/>
      <c r="AA65" s="67"/>
    </row>
    <row r="66" spans="1:27" x14ac:dyDescent="0.25">
      <c r="A66" s="161" t="s">
        <v>87</v>
      </c>
      <c r="B66" s="161"/>
      <c r="C66" s="161"/>
      <c r="D66" s="161"/>
    </row>
    <row r="86" spans="1:27"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x14ac:dyDescent="0.25">
      <c r="A87" s="154" t="s">
        <v>379</v>
      </c>
      <c r="B87" s="154"/>
      <c r="C87" s="154"/>
      <c r="D87" s="154"/>
      <c r="E87" s="154"/>
      <c r="F87" s="154"/>
      <c r="G87" s="2"/>
      <c r="H87" s="2"/>
      <c r="I87" s="2"/>
      <c r="J87" s="2"/>
      <c r="K87" s="12"/>
      <c r="L87" s="2"/>
      <c r="M87" s="2"/>
      <c r="N87" s="2"/>
      <c r="O87" s="2"/>
      <c r="P87" s="155"/>
      <c r="Q87" s="155"/>
      <c r="R87" s="155"/>
      <c r="S87" s="155"/>
      <c r="T87" s="155"/>
      <c r="U87" s="155"/>
      <c r="V87" s="155"/>
      <c r="W87" s="25"/>
      <c r="X87" s="25"/>
      <c r="Y87" s="25"/>
      <c r="Z87" s="25"/>
      <c r="AA87" s="25"/>
    </row>
    <row r="88" spans="1:27" ht="15.75" x14ac:dyDescent="0.25">
      <c r="A88" s="156" t="s">
        <v>12</v>
      </c>
      <c r="B88" s="156"/>
      <c r="C88" s="156"/>
      <c r="D88" s="156"/>
      <c r="E88" s="156"/>
      <c r="F88" s="156"/>
      <c r="G88" s="31"/>
      <c r="H88" s="31"/>
      <c r="I88" s="31"/>
      <c r="J88" s="31"/>
      <c r="K88" s="157" t="s">
        <v>86</v>
      </c>
      <c r="L88" s="157"/>
      <c r="M88" s="31"/>
      <c r="N88" s="31"/>
      <c r="O88" s="31"/>
      <c r="P88" s="156"/>
      <c r="Q88" s="156"/>
      <c r="R88" s="156"/>
      <c r="S88" s="156"/>
      <c r="T88" s="156"/>
      <c r="U88" s="156"/>
      <c r="V88" s="156"/>
      <c r="W88" s="11"/>
      <c r="X88" s="11"/>
      <c r="Y88" s="11"/>
      <c r="Z88" s="11"/>
      <c r="AA88" s="11"/>
    </row>
    <row r="90" spans="1:27" s="127" customFormat="1" ht="15.75" x14ac:dyDescent="0.25">
      <c r="A90" s="167" t="s">
        <v>396</v>
      </c>
      <c r="B90" s="167"/>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row>
    <row r="92" spans="1:27" x14ac:dyDescent="0.25">
      <c r="A92" s="14" t="s">
        <v>84</v>
      </c>
      <c r="B92" s="15" t="s">
        <v>83</v>
      </c>
      <c r="C92" s="32" t="s">
        <v>45</v>
      </c>
      <c r="D92" s="32" t="s">
        <v>46</v>
      </c>
      <c r="E92" s="32" t="s">
        <v>47</v>
      </c>
      <c r="F92" s="32" t="s">
        <v>48</v>
      </c>
      <c r="G92" s="32" t="s">
        <v>49</v>
      </c>
      <c r="H92" s="32" t="s">
        <v>50</v>
      </c>
      <c r="I92" s="32" t="s">
        <v>51</v>
      </c>
      <c r="J92" s="32" t="s">
        <v>52</v>
      </c>
      <c r="K92" s="32" t="s">
        <v>53</v>
      </c>
      <c r="L92" s="32" t="s">
        <v>54</v>
      </c>
      <c r="M92" s="32" t="s">
        <v>55</v>
      </c>
      <c r="N92" s="32" t="s">
        <v>56</v>
      </c>
      <c r="O92" s="32" t="s">
        <v>57</v>
      </c>
      <c r="P92" s="32" t="s">
        <v>58</v>
      </c>
      <c r="Q92" s="32" t="s">
        <v>59</v>
      </c>
      <c r="R92" s="32" t="s">
        <v>60</v>
      </c>
      <c r="S92" s="32" t="s">
        <v>61</v>
      </c>
      <c r="T92" s="32" t="s">
        <v>62</v>
      </c>
      <c r="U92" s="32" t="s">
        <v>63</v>
      </c>
      <c r="V92" s="32" t="s">
        <v>64</v>
      </c>
      <c r="W92" s="32" t="s">
        <v>65</v>
      </c>
      <c r="X92" s="32" t="s">
        <v>66</v>
      </c>
      <c r="Y92" s="32" t="s">
        <v>67</v>
      </c>
      <c r="Z92" s="32" t="s">
        <v>68</v>
      </c>
      <c r="AA92" s="33" t="s">
        <v>69</v>
      </c>
    </row>
    <row r="93" spans="1:27" x14ac:dyDescent="0.25">
      <c r="A93" s="18">
        <v>1</v>
      </c>
      <c r="B93" s="26" t="s">
        <v>131</v>
      </c>
      <c r="C93" s="34">
        <v>75.288787841796875</v>
      </c>
      <c r="D93" s="35">
        <v>76.208839416503906</v>
      </c>
      <c r="E93" s="35">
        <v>76.481201171875</v>
      </c>
      <c r="F93" s="35">
        <v>76.774864196777344</v>
      </c>
      <c r="G93" s="35">
        <v>77.052413940429687</v>
      </c>
      <c r="H93" s="35">
        <v>77.317375183105469</v>
      </c>
      <c r="I93" s="35">
        <v>77.568496704101563</v>
      </c>
      <c r="J93" s="36">
        <v>77.820602416992188</v>
      </c>
      <c r="K93" s="36">
        <v>78.07696533203125</v>
      </c>
      <c r="L93" s="36">
        <v>78.324806213378906</v>
      </c>
      <c r="M93" s="36">
        <v>78.566993713378906</v>
      </c>
      <c r="N93" s="36">
        <v>78.794944763183594</v>
      </c>
      <c r="O93" s="36">
        <v>79.0159912109375</v>
      </c>
      <c r="P93" s="36">
        <v>79.224617004394531</v>
      </c>
      <c r="Q93" s="36">
        <v>79.429214477539063</v>
      </c>
      <c r="R93" s="36">
        <v>79.625579833984375</v>
      </c>
      <c r="S93" s="36">
        <v>79.814933776855469</v>
      </c>
      <c r="T93" s="36">
        <v>79.99493408203125</v>
      </c>
      <c r="U93" s="36">
        <v>80.171821594238281</v>
      </c>
      <c r="V93" s="36">
        <v>80.342475891113281</v>
      </c>
      <c r="W93" s="36">
        <v>80.509895324707031</v>
      </c>
      <c r="X93" s="36">
        <v>80.673080444335938</v>
      </c>
      <c r="Y93" s="36">
        <v>80.829246520996094</v>
      </c>
      <c r="Z93" s="36">
        <v>80.978507995605469</v>
      </c>
      <c r="AA93" s="37">
        <v>81.121963500976563</v>
      </c>
    </row>
    <row r="94" spans="1:27" x14ac:dyDescent="0.25">
      <c r="A94" s="19">
        <v>2</v>
      </c>
      <c r="B94" s="16" t="s">
        <v>132</v>
      </c>
      <c r="C94" s="38">
        <v>76.305305480957031</v>
      </c>
      <c r="D94" s="39">
        <v>77.241950988769531</v>
      </c>
      <c r="E94" s="39">
        <v>77.530784606933594</v>
      </c>
      <c r="F94" s="39">
        <v>77.831581115722656</v>
      </c>
      <c r="G94" s="39">
        <v>78.125236511230469</v>
      </c>
      <c r="H94" s="39">
        <v>78.404144287109375</v>
      </c>
      <c r="I94" s="39">
        <v>78.67236328125</v>
      </c>
      <c r="J94" s="40">
        <v>78.941429138183594</v>
      </c>
      <c r="K94" s="40">
        <v>79.205520629882812</v>
      </c>
      <c r="L94" s="40">
        <v>79.465347290039063</v>
      </c>
      <c r="M94" s="40">
        <v>79.718101501464844</v>
      </c>
      <c r="N94" s="40">
        <v>79.953475952148438</v>
      </c>
      <c r="O94" s="40">
        <v>80.18426513671875</v>
      </c>
      <c r="P94" s="40">
        <v>80.41143798828125</v>
      </c>
      <c r="Q94" s="40">
        <v>80.628143310546875</v>
      </c>
      <c r="R94" s="40">
        <v>80.835479736328125</v>
      </c>
      <c r="S94" s="40">
        <v>81.034172058105469</v>
      </c>
      <c r="T94" s="40">
        <v>81.224075317382812</v>
      </c>
      <c r="U94" s="40">
        <v>81.410507202148437</v>
      </c>
      <c r="V94" s="40">
        <v>81.591011047363281</v>
      </c>
      <c r="W94" s="40">
        <v>81.767234802246094</v>
      </c>
      <c r="X94" s="40">
        <v>81.938766479492187</v>
      </c>
      <c r="Y94" s="40">
        <v>82.105216979980469</v>
      </c>
      <c r="Z94" s="40">
        <v>82.264244079589844</v>
      </c>
      <c r="AA94" s="41">
        <v>82.411544799804688</v>
      </c>
    </row>
    <row r="95" spans="1:27" x14ac:dyDescent="0.25">
      <c r="A95" s="19">
        <v>3</v>
      </c>
      <c r="B95" s="16" t="s">
        <v>133</v>
      </c>
      <c r="C95" s="38">
        <v>77.123794555664063</v>
      </c>
      <c r="D95" s="39">
        <v>78.043914794921875</v>
      </c>
      <c r="E95" s="39">
        <v>78.32525634765625</v>
      </c>
      <c r="F95" s="39">
        <v>78.626754760742187</v>
      </c>
      <c r="G95" s="39">
        <v>78.918701171875</v>
      </c>
      <c r="H95" s="39">
        <v>79.196601867675781</v>
      </c>
      <c r="I95" s="39">
        <v>79.461990356445313</v>
      </c>
      <c r="J95" s="40">
        <v>79.728416442871094</v>
      </c>
      <c r="K95" s="40">
        <v>79.996871948242188</v>
      </c>
      <c r="L95" s="40">
        <v>80.253044128417969</v>
      </c>
      <c r="M95" s="40">
        <v>80.5078125</v>
      </c>
      <c r="N95" s="40">
        <v>80.742805480957031</v>
      </c>
      <c r="O95" s="40">
        <v>80.974822998046875</v>
      </c>
      <c r="P95" s="40">
        <v>81.200881958007813</v>
      </c>
      <c r="Q95" s="40">
        <v>81.418182373046875</v>
      </c>
      <c r="R95" s="40">
        <v>81.631553649902344</v>
      </c>
      <c r="S95" s="40">
        <v>81.829765319824219</v>
      </c>
      <c r="T95" s="40">
        <v>82.019699096679688</v>
      </c>
      <c r="U95" s="40">
        <v>82.204231262207031</v>
      </c>
      <c r="V95" s="40">
        <v>82.384452819824219</v>
      </c>
      <c r="W95" s="40">
        <v>82.567680358886719</v>
      </c>
      <c r="X95" s="40">
        <v>82.743820190429688</v>
      </c>
      <c r="Y95" s="40">
        <v>82.905014038085937</v>
      </c>
      <c r="Z95" s="40">
        <v>83.060516357421875</v>
      </c>
      <c r="AA95" s="41">
        <v>83.202003479003906</v>
      </c>
    </row>
    <row r="96" spans="1:27" x14ac:dyDescent="0.25">
      <c r="A96" s="19">
        <v>4</v>
      </c>
      <c r="B96" s="16" t="s">
        <v>134</v>
      </c>
      <c r="C96" s="42">
        <v>77.950660705566406</v>
      </c>
      <c r="D96" s="40">
        <v>78.864463806152344</v>
      </c>
      <c r="E96" s="40">
        <v>79.126296997070312</v>
      </c>
      <c r="F96" s="40">
        <v>79.472885131835938</v>
      </c>
      <c r="G96" s="40">
        <v>79.698501586914063</v>
      </c>
      <c r="H96" s="40">
        <v>81.951164245605469</v>
      </c>
      <c r="I96" s="40">
        <v>80.218116760253906</v>
      </c>
      <c r="J96" s="40">
        <v>80.512664794921875</v>
      </c>
      <c r="K96" s="40">
        <v>80.785842895507813</v>
      </c>
      <c r="L96" s="40">
        <v>81.087257385253906</v>
      </c>
      <c r="M96" s="40">
        <v>81.285354614257813</v>
      </c>
      <c r="N96" s="40">
        <v>81.516998291015625</v>
      </c>
      <c r="O96" s="40">
        <v>81.741165161132812</v>
      </c>
      <c r="P96" s="40">
        <v>81.963447570800781</v>
      </c>
      <c r="Q96" s="40">
        <v>82.172599792480469</v>
      </c>
      <c r="R96" s="40">
        <v>82.394790649414063</v>
      </c>
      <c r="S96" s="40">
        <v>82.606025695800781</v>
      </c>
      <c r="T96" s="40">
        <v>82.725334167480469</v>
      </c>
      <c r="U96" s="40">
        <v>82.943222045898438</v>
      </c>
      <c r="V96" s="40">
        <v>83.110313415527344</v>
      </c>
      <c r="W96" s="40">
        <v>83.288154602050781</v>
      </c>
      <c r="X96" s="40">
        <v>83.454444885253906</v>
      </c>
      <c r="Y96" s="40">
        <v>83.613082885742188</v>
      </c>
      <c r="Z96" s="40">
        <v>83.763336181640625</v>
      </c>
      <c r="AA96" s="41">
        <v>83.897933959960938</v>
      </c>
    </row>
    <row r="97" spans="1:27" x14ac:dyDescent="0.25">
      <c r="A97" s="19">
        <v>5</v>
      </c>
      <c r="B97" s="16" t="s">
        <v>135</v>
      </c>
      <c r="C97" s="42">
        <v>75.986801147460938</v>
      </c>
      <c r="D97" s="40">
        <v>76.902587890625</v>
      </c>
      <c r="E97" s="40">
        <v>77.197624206542969</v>
      </c>
      <c r="F97" s="40">
        <v>77.503929138183594</v>
      </c>
      <c r="G97" s="40">
        <v>77.802314758300781</v>
      </c>
      <c r="H97" s="40">
        <v>78.085678100585938</v>
      </c>
      <c r="I97" s="40">
        <v>78.351203918457031</v>
      </c>
      <c r="J97" s="40">
        <v>78.615371704101563</v>
      </c>
      <c r="K97" s="40">
        <v>78.882591247558594</v>
      </c>
      <c r="L97" s="40">
        <v>79.152191162109375</v>
      </c>
      <c r="M97" s="40">
        <v>79.401908874511719</v>
      </c>
      <c r="N97" s="40">
        <v>79.637672424316406</v>
      </c>
      <c r="O97" s="40">
        <v>79.86285400390625</v>
      </c>
      <c r="P97" s="40">
        <v>80.083900451660156</v>
      </c>
      <c r="Q97" s="40">
        <v>80.294960021972656</v>
      </c>
      <c r="R97" s="40">
        <v>80.498603820800781</v>
      </c>
      <c r="S97" s="40">
        <v>80.698837280273438</v>
      </c>
      <c r="T97" s="40">
        <v>80.884101867675781</v>
      </c>
      <c r="U97" s="40">
        <v>81.066123962402344</v>
      </c>
      <c r="V97" s="40">
        <v>81.242904663085938</v>
      </c>
      <c r="W97" s="40">
        <v>81.422454833984375</v>
      </c>
      <c r="X97" s="40">
        <v>81.595367431640625</v>
      </c>
      <c r="Y97" s="40">
        <v>81.758346557617188</v>
      </c>
      <c r="Z97" s="40">
        <v>81.916152954101563</v>
      </c>
      <c r="AA97" s="41">
        <v>82.067039489746094</v>
      </c>
    </row>
    <row r="98" spans="1:27" x14ac:dyDescent="0.25">
      <c r="A98" s="19">
        <v>6</v>
      </c>
      <c r="B98" s="16" t="s">
        <v>136</v>
      </c>
      <c r="C98" s="42">
        <v>76.690910339355469</v>
      </c>
      <c r="D98" s="40">
        <v>77.6190185546875</v>
      </c>
      <c r="E98" s="40">
        <v>77.8946533203125</v>
      </c>
      <c r="F98" s="40">
        <v>78.184494018554688</v>
      </c>
      <c r="G98" s="40">
        <v>78.474571228027344</v>
      </c>
      <c r="H98" s="40">
        <v>78.752761840820313</v>
      </c>
      <c r="I98" s="40">
        <v>79.014602661132812</v>
      </c>
      <c r="J98" s="40">
        <v>79.278549194335938</v>
      </c>
      <c r="K98" s="40">
        <v>79.544471740722656</v>
      </c>
      <c r="L98" s="40">
        <v>79.802680969238281</v>
      </c>
      <c r="M98" s="40">
        <v>80.050178527832031</v>
      </c>
      <c r="N98" s="40">
        <v>80.28125</v>
      </c>
      <c r="O98" s="40">
        <v>80.509422302246094</v>
      </c>
      <c r="P98" s="40">
        <v>80.732124328613281</v>
      </c>
      <c r="Q98" s="40">
        <v>80.948089599609375</v>
      </c>
      <c r="R98" s="40">
        <v>81.156906127929688</v>
      </c>
      <c r="S98" s="40">
        <v>81.355392456054687</v>
      </c>
      <c r="T98" s="40">
        <v>81.545013427734375</v>
      </c>
      <c r="U98" s="40">
        <v>81.728431701660156</v>
      </c>
      <c r="V98" s="40">
        <v>81.90850830078125</v>
      </c>
      <c r="W98" s="40">
        <v>82.090049743652344</v>
      </c>
      <c r="X98" s="40">
        <v>82.259956359863281</v>
      </c>
      <c r="Y98" s="40">
        <v>82.423698425292969</v>
      </c>
      <c r="Z98" s="40">
        <v>82.5804443359375</v>
      </c>
      <c r="AA98" s="41">
        <v>82.72491455078125</v>
      </c>
    </row>
    <row r="99" spans="1:27" x14ac:dyDescent="0.25">
      <c r="A99" s="19">
        <v>7</v>
      </c>
      <c r="B99" s="16" t="s">
        <v>137</v>
      </c>
      <c r="C99" s="42">
        <v>79.675567626953125</v>
      </c>
      <c r="D99" s="40">
        <v>80.608810424804688</v>
      </c>
      <c r="E99" s="40">
        <v>80.883071899414063</v>
      </c>
      <c r="F99" s="40">
        <v>81.179756164550781</v>
      </c>
      <c r="G99" s="40">
        <v>81.468795776367188</v>
      </c>
      <c r="H99" s="40">
        <v>81.748672485351563</v>
      </c>
      <c r="I99" s="40">
        <v>82.011825561523438</v>
      </c>
      <c r="J99" s="40">
        <v>82.280036926269531</v>
      </c>
      <c r="K99" s="40">
        <v>82.550300598144531</v>
      </c>
      <c r="L99" s="40">
        <v>82.815261840820313</v>
      </c>
      <c r="M99" s="40">
        <v>83.067634582519531</v>
      </c>
      <c r="N99" s="40">
        <v>83.302925109863281</v>
      </c>
      <c r="O99" s="40">
        <v>83.535270690917969</v>
      </c>
      <c r="P99" s="40">
        <v>83.763702392578125</v>
      </c>
      <c r="Q99" s="40">
        <v>83.982757568359375</v>
      </c>
      <c r="R99" s="40">
        <v>84.195175170898437</v>
      </c>
      <c r="S99" s="40">
        <v>84.393890380859375</v>
      </c>
      <c r="T99" s="40">
        <v>84.585395812988281</v>
      </c>
      <c r="U99" s="40">
        <v>84.772087097167969</v>
      </c>
      <c r="V99" s="40">
        <v>84.951957702636719</v>
      </c>
      <c r="W99" s="40">
        <v>85.133705139160156</v>
      </c>
      <c r="X99" s="40">
        <v>85.312774658203125</v>
      </c>
      <c r="Y99" s="40">
        <v>85.478218078613281</v>
      </c>
      <c r="Z99" s="40">
        <v>85.632659912109375</v>
      </c>
      <c r="AA99" s="41">
        <v>85.777847290039063</v>
      </c>
    </row>
    <row r="100" spans="1:27" x14ac:dyDescent="0.25">
      <c r="A100" s="20">
        <v>8</v>
      </c>
      <c r="B100" s="17" t="s">
        <v>138</v>
      </c>
      <c r="C100" s="43">
        <v>76.595680236816406</v>
      </c>
      <c r="D100" s="44">
        <v>77.524383544921875</v>
      </c>
      <c r="E100" s="44">
        <v>77.80059814453125</v>
      </c>
      <c r="F100" s="44">
        <v>78.092498779296875</v>
      </c>
      <c r="G100" s="44">
        <v>78.386863708496094</v>
      </c>
      <c r="H100" s="44">
        <v>78.64190673828125</v>
      </c>
      <c r="I100" s="44">
        <v>78.890342712402344</v>
      </c>
      <c r="J100" s="44">
        <v>79.178024291992188</v>
      </c>
      <c r="K100" s="44">
        <v>79.431884765625</v>
      </c>
      <c r="L100" s="44">
        <v>79.686248779296875</v>
      </c>
      <c r="M100" s="44">
        <v>79.896507263183594</v>
      </c>
      <c r="N100" s="44">
        <v>80.279670715332031</v>
      </c>
      <c r="O100" s="44">
        <v>80.370399475097656</v>
      </c>
      <c r="P100" s="44">
        <v>80.574447631835938</v>
      </c>
      <c r="Q100" s="44">
        <v>80.794662475585937</v>
      </c>
      <c r="R100" s="44">
        <v>81.018775939941406</v>
      </c>
      <c r="S100" s="44">
        <v>81.204429626464844</v>
      </c>
      <c r="T100" s="44">
        <v>81.387649536132813</v>
      </c>
      <c r="U100" s="44">
        <v>81.586502075195313</v>
      </c>
      <c r="V100" s="44">
        <v>81.856185913085938</v>
      </c>
      <c r="W100" s="44">
        <v>81.986663818359375</v>
      </c>
      <c r="X100" s="44">
        <v>82.084274291992188</v>
      </c>
      <c r="Y100" s="44">
        <v>82.3564453125</v>
      </c>
      <c r="Z100" s="44">
        <v>82.462821960449219</v>
      </c>
      <c r="AA100" s="45">
        <v>82.611671447753906</v>
      </c>
    </row>
    <row r="101" spans="1:27"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x14ac:dyDescent="0.25">
      <c r="A102" s="69"/>
      <c r="B102" s="10" t="s">
        <v>85</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x14ac:dyDescent="0.25">
      <c r="A103" s="22" t="s">
        <v>84</v>
      </c>
      <c r="B103" s="15" t="s">
        <v>83</v>
      </c>
      <c r="C103" s="60" t="s">
        <v>45</v>
      </c>
      <c r="D103" s="46" t="s">
        <v>46</v>
      </c>
      <c r="E103" s="46" t="s">
        <v>47</v>
      </c>
      <c r="F103" s="46" t="s">
        <v>48</v>
      </c>
      <c r="G103" s="46" t="s">
        <v>49</v>
      </c>
      <c r="H103" s="46" t="s">
        <v>50</v>
      </c>
      <c r="I103" s="46" t="s">
        <v>51</v>
      </c>
      <c r="J103" s="46" t="s">
        <v>52</v>
      </c>
      <c r="K103" s="46" t="s">
        <v>53</v>
      </c>
      <c r="L103" s="46" t="s">
        <v>54</v>
      </c>
      <c r="M103" s="46" t="s">
        <v>55</v>
      </c>
      <c r="N103" s="46" t="s">
        <v>56</v>
      </c>
      <c r="O103" s="46" t="s">
        <v>57</v>
      </c>
      <c r="P103" s="46" t="s">
        <v>58</v>
      </c>
      <c r="Q103" s="46" t="s">
        <v>59</v>
      </c>
      <c r="R103" s="46" t="s">
        <v>60</v>
      </c>
      <c r="S103" s="46" t="s">
        <v>61</v>
      </c>
      <c r="T103" s="46" t="s">
        <v>62</v>
      </c>
      <c r="U103" s="46" t="s">
        <v>63</v>
      </c>
      <c r="V103" s="46" t="s">
        <v>64</v>
      </c>
      <c r="W103" s="46" t="s">
        <v>65</v>
      </c>
      <c r="X103" s="46" t="s">
        <v>66</v>
      </c>
      <c r="Y103" s="46" t="s">
        <v>67</v>
      </c>
      <c r="Z103" s="46" t="s">
        <v>68</v>
      </c>
      <c r="AA103" s="47" t="s">
        <v>69</v>
      </c>
    </row>
    <row r="104" spans="1:27" x14ac:dyDescent="0.25">
      <c r="A104" s="29">
        <v>1</v>
      </c>
      <c r="B104" s="30" t="str">
        <f>VLOOKUP($A$104,$A$93:$AA$100,2)</f>
        <v>Coldside</v>
      </c>
      <c r="C104" s="61">
        <f>VLOOKUP($A$104,$A$93:$AA$100,3)</f>
        <v>75.288787841796875</v>
      </c>
      <c r="D104" s="62">
        <f>VLOOKUP($A$104,$A$93:$AA$100,4)</f>
        <v>76.208839416503906</v>
      </c>
      <c r="E104" s="62">
        <f>VLOOKUP($A$104,$A$93:$AA$100,5)</f>
        <v>76.481201171875</v>
      </c>
      <c r="F104" s="62">
        <f>VLOOKUP($A$104,$A$93:$AA$100,6)</f>
        <v>76.774864196777344</v>
      </c>
      <c r="G104" s="62">
        <f>VLOOKUP($A$104,$A$93:$AA$100,7)</f>
        <v>77.052413940429687</v>
      </c>
      <c r="H104" s="62">
        <f>VLOOKUP($A$104,$A$93:$AA$100,8)</f>
        <v>77.317375183105469</v>
      </c>
      <c r="I104" s="62">
        <f>VLOOKUP($A$104,$A$93:$AA$100,9)</f>
        <v>77.568496704101563</v>
      </c>
      <c r="J104" s="62">
        <f>VLOOKUP($A$104,$A$93:$AA$100,10)</f>
        <v>77.820602416992188</v>
      </c>
      <c r="K104" s="62">
        <f>VLOOKUP($A$104,$A$93:$AA$100,11)</f>
        <v>78.07696533203125</v>
      </c>
      <c r="L104" s="62">
        <f>VLOOKUP($A$104,$A$93:$AA$100,12)</f>
        <v>78.324806213378906</v>
      </c>
      <c r="M104" s="62">
        <f>VLOOKUP($A$104,$A$93:$AA$100,13)</f>
        <v>78.566993713378906</v>
      </c>
      <c r="N104" s="62">
        <f>VLOOKUP($A$104,$A$93:$AA$100,14)</f>
        <v>78.794944763183594</v>
      </c>
      <c r="O104" s="62">
        <f>VLOOKUP($A$104,$A$93:$AA$100,15)</f>
        <v>79.0159912109375</v>
      </c>
      <c r="P104" s="62">
        <f>VLOOKUP($A$104,$A$93:$AA$100,16)</f>
        <v>79.224617004394531</v>
      </c>
      <c r="Q104" s="62">
        <f>VLOOKUP($A$104,$A$93:$AA$100,17)</f>
        <v>79.429214477539063</v>
      </c>
      <c r="R104" s="62">
        <f>VLOOKUP($A$104,$A$93:$AA$100,18)</f>
        <v>79.625579833984375</v>
      </c>
      <c r="S104" s="62">
        <f>VLOOKUP($A$104,$A$93:$AA$100,19)</f>
        <v>79.814933776855469</v>
      </c>
      <c r="T104" s="62">
        <f>VLOOKUP($A$104,$A$93:$AA$100,20)</f>
        <v>79.99493408203125</v>
      </c>
      <c r="U104" s="62">
        <f>VLOOKUP($A$104,$A$93:$AA$100,21)</f>
        <v>80.171821594238281</v>
      </c>
      <c r="V104" s="62">
        <f>VLOOKUP($A$104,$A$93:$AA$100,22)</f>
        <v>80.342475891113281</v>
      </c>
      <c r="W104" s="62">
        <f>VLOOKUP($A$104,$A$93:$AA$100,23)</f>
        <v>80.509895324707031</v>
      </c>
      <c r="X104" s="62">
        <f>VLOOKUP($A$104,$A$93:$AA$100,24)</f>
        <v>80.673080444335938</v>
      </c>
      <c r="Y104" s="62">
        <f>VLOOKUP($A$104,$A$93:$AA$100,25)</f>
        <v>80.829246520996094</v>
      </c>
      <c r="Z104" s="62">
        <f>VLOOKUP($A$104,$A$93:$AA$100,26)</f>
        <v>80.978507995605469</v>
      </c>
      <c r="AA104" s="63">
        <f>VLOOKUP($A$104,$A$93:$AA$100,27)</f>
        <v>81.121963500976563</v>
      </c>
    </row>
    <row r="105" spans="1:27" x14ac:dyDescent="0.25">
      <c r="A105" s="25"/>
      <c r="B105" s="25"/>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x14ac:dyDescent="0.25">
      <c r="A106" s="161" t="s">
        <v>87</v>
      </c>
      <c r="B106" s="161"/>
      <c r="C106" s="161"/>
      <c r="D106" s="161"/>
    </row>
    <row r="129" spans="1:38" ht="15.75" x14ac:dyDescent="0.25">
      <c r="A129" s="163" t="s">
        <v>379</v>
      </c>
      <c r="B129" s="163"/>
      <c r="C129" s="163"/>
      <c r="D129" s="163"/>
      <c r="E129" s="163"/>
      <c r="F129" s="163"/>
      <c r="G129" s="111"/>
      <c r="H129" s="111"/>
      <c r="I129" s="111"/>
      <c r="J129" s="111"/>
      <c r="K129" s="112"/>
      <c r="L129" s="111"/>
      <c r="M129" s="111"/>
      <c r="N129" s="111"/>
      <c r="O129" s="111"/>
      <c r="P129" s="169"/>
      <c r="Q129" s="169"/>
      <c r="R129" s="169"/>
      <c r="S129" s="169"/>
      <c r="T129" s="169"/>
      <c r="U129" s="169"/>
      <c r="V129" s="169"/>
      <c r="W129" s="113"/>
      <c r="X129" s="113"/>
      <c r="Y129" s="113"/>
      <c r="Z129" s="113"/>
      <c r="AA129" s="113"/>
    </row>
    <row r="130" spans="1:38" ht="15.75" x14ac:dyDescent="0.25">
      <c r="A130" s="156" t="s">
        <v>12</v>
      </c>
      <c r="B130" s="156"/>
      <c r="C130" s="156"/>
      <c r="D130" s="156"/>
      <c r="E130" s="156"/>
      <c r="F130" s="156"/>
      <c r="G130" s="31"/>
      <c r="H130" s="31"/>
      <c r="I130" s="31"/>
      <c r="J130" s="31"/>
      <c r="K130" s="157" t="s">
        <v>86</v>
      </c>
      <c r="L130" s="157"/>
      <c r="M130" s="31"/>
      <c r="N130" s="31"/>
      <c r="O130" s="31"/>
      <c r="P130" s="156"/>
      <c r="Q130" s="156"/>
      <c r="R130" s="156"/>
      <c r="S130" s="156"/>
      <c r="T130" s="156"/>
      <c r="U130" s="156"/>
      <c r="V130" s="156"/>
      <c r="W130" s="11"/>
      <c r="X130" s="11"/>
      <c r="Y130" s="11"/>
      <c r="Z130" s="11"/>
      <c r="AA130" s="11"/>
    </row>
    <row r="132" spans="1:38" ht="18.75" x14ac:dyDescent="0.25">
      <c r="A132" s="167" t="s">
        <v>399</v>
      </c>
      <c r="B132" s="167"/>
      <c r="C132" s="167"/>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38"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38" x14ac:dyDescent="0.25">
      <c r="A134" s="14" t="s">
        <v>84</v>
      </c>
      <c r="B134" s="15" t="s">
        <v>83</v>
      </c>
      <c r="C134" s="87" t="s">
        <v>394</v>
      </c>
      <c r="D134" s="87" t="s">
        <v>393</v>
      </c>
      <c r="E134" s="87" t="s">
        <v>392</v>
      </c>
      <c r="F134" s="87" t="s">
        <v>391</v>
      </c>
      <c r="G134" s="87" t="s">
        <v>390</v>
      </c>
      <c r="H134" s="87" t="s">
        <v>389</v>
      </c>
      <c r="I134" s="87" t="s">
        <v>388</v>
      </c>
      <c r="J134" s="87" t="s">
        <v>387</v>
      </c>
      <c r="K134" s="87" t="s">
        <v>386</v>
      </c>
      <c r="L134" s="87" t="s">
        <v>385</v>
      </c>
      <c r="M134" s="87" t="s">
        <v>384</v>
      </c>
      <c r="N134" s="32" t="s">
        <v>45</v>
      </c>
      <c r="O134" s="32" t="s">
        <v>46</v>
      </c>
      <c r="P134" s="32" t="s">
        <v>47</v>
      </c>
      <c r="Q134" s="32" t="s">
        <v>48</v>
      </c>
      <c r="R134" s="32" t="s">
        <v>49</v>
      </c>
      <c r="S134" s="32" t="s">
        <v>50</v>
      </c>
      <c r="T134" s="32" t="s">
        <v>51</v>
      </c>
      <c r="U134" s="32" t="s">
        <v>52</v>
      </c>
      <c r="V134" s="32" t="s">
        <v>53</v>
      </c>
      <c r="W134" s="32" t="s">
        <v>54</v>
      </c>
      <c r="X134" s="32" t="s">
        <v>55</v>
      </c>
      <c r="Y134" s="32" t="s">
        <v>56</v>
      </c>
      <c r="Z134" s="32" t="s">
        <v>57</v>
      </c>
      <c r="AA134" s="32" t="s">
        <v>58</v>
      </c>
      <c r="AB134" s="32" t="s">
        <v>59</v>
      </c>
      <c r="AC134" s="32" t="s">
        <v>60</v>
      </c>
      <c r="AD134" s="32" t="s">
        <v>61</v>
      </c>
      <c r="AE134" s="32" t="s">
        <v>62</v>
      </c>
      <c r="AF134" s="32" t="s">
        <v>63</v>
      </c>
      <c r="AG134" s="32" t="s">
        <v>64</v>
      </c>
      <c r="AH134" s="32" t="s">
        <v>65</v>
      </c>
      <c r="AI134" s="32" t="s">
        <v>66</v>
      </c>
      <c r="AJ134" s="32" t="s">
        <v>67</v>
      </c>
      <c r="AK134" s="32" t="s">
        <v>68</v>
      </c>
      <c r="AL134" s="33" t="s">
        <v>69</v>
      </c>
    </row>
    <row r="135" spans="1:38" x14ac:dyDescent="0.25">
      <c r="A135" s="18">
        <v>1</v>
      </c>
      <c r="B135" s="26" t="s">
        <v>131</v>
      </c>
      <c r="C135" s="84">
        <v>-248</v>
      </c>
      <c r="D135" s="89">
        <v>-157</v>
      </c>
      <c r="E135" s="89">
        <v>-87</v>
      </c>
      <c r="F135" s="89">
        <v>-86</v>
      </c>
      <c r="G135" s="89">
        <v>-64</v>
      </c>
      <c r="H135" s="89">
        <v>-61</v>
      </c>
      <c r="I135" s="89">
        <v>-19</v>
      </c>
      <c r="J135" s="89">
        <v>30</v>
      </c>
      <c r="K135" s="89">
        <v>-82</v>
      </c>
      <c r="L135" s="89">
        <v>-24</v>
      </c>
      <c r="M135" s="89">
        <v>148</v>
      </c>
      <c r="N135" s="88">
        <v>146.8585205078125</v>
      </c>
      <c r="O135" s="88">
        <v>38.727241516113281</v>
      </c>
      <c r="P135" s="88">
        <v>37.6014404296875</v>
      </c>
      <c r="Q135" s="88">
        <v>45.055015563964844</v>
      </c>
      <c r="R135" s="88">
        <v>48.769844055175781</v>
      </c>
      <c r="S135" s="88">
        <v>42.20599365234375</v>
      </c>
      <c r="T135" s="88">
        <v>44.186614990234375</v>
      </c>
      <c r="U135" s="89">
        <v>40.864482879638672</v>
      </c>
      <c r="V135" s="89">
        <v>34.38177490234375</v>
      </c>
      <c r="W135" s="89">
        <v>36.399173736572266</v>
      </c>
      <c r="X135" s="89">
        <v>32.088150024414063</v>
      </c>
      <c r="Y135" s="89">
        <v>32.779937744140625</v>
      </c>
      <c r="Z135" s="89">
        <v>36.819599151611328</v>
      </c>
      <c r="AA135" s="89">
        <v>35.422916412353516</v>
      </c>
      <c r="AB135" s="89">
        <v>35.677047729492188</v>
      </c>
      <c r="AC135" s="89">
        <v>37.973957061767578</v>
      </c>
      <c r="AD135" s="89">
        <v>36.320201873779297</v>
      </c>
      <c r="AE135" s="89">
        <v>37.349399566650391</v>
      </c>
      <c r="AF135" s="89">
        <v>40.439472198486328</v>
      </c>
      <c r="AG135" s="89">
        <v>40.187702178955078</v>
      </c>
      <c r="AH135" s="89">
        <v>38.744472503662109</v>
      </c>
      <c r="AI135" s="89">
        <v>41.500732421875</v>
      </c>
      <c r="AJ135" s="89">
        <v>40.096721649169922</v>
      </c>
      <c r="AK135" s="89">
        <v>39.799911499023438</v>
      </c>
      <c r="AL135" s="90">
        <v>41.157791137695313</v>
      </c>
    </row>
    <row r="136" spans="1:38" x14ac:dyDescent="0.25">
      <c r="A136" s="19">
        <v>2</v>
      </c>
      <c r="B136" s="16" t="s">
        <v>132</v>
      </c>
      <c r="C136" s="85">
        <v>-80</v>
      </c>
      <c r="D136" s="92">
        <v>117</v>
      </c>
      <c r="E136" s="92">
        <v>-64</v>
      </c>
      <c r="F136" s="92">
        <v>33</v>
      </c>
      <c r="G136" s="92">
        <v>43</v>
      </c>
      <c r="H136" s="92">
        <v>-7</v>
      </c>
      <c r="I136" s="92">
        <v>60</v>
      </c>
      <c r="J136" s="92">
        <v>6</v>
      </c>
      <c r="K136" s="92">
        <v>60</v>
      </c>
      <c r="L136" s="92">
        <v>-161</v>
      </c>
      <c r="M136" s="92">
        <v>106</v>
      </c>
      <c r="N136" s="91">
        <v>193.72171020507812</v>
      </c>
      <c r="O136" s="91">
        <v>84.120582580566406</v>
      </c>
      <c r="P136" s="91">
        <v>78.603195190429687</v>
      </c>
      <c r="Q136" s="91">
        <v>80.132766723632813</v>
      </c>
      <c r="R136" s="91">
        <v>81.114990234375</v>
      </c>
      <c r="S136" s="91">
        <v>82.759330749511719</v>
      </c>
      <c r="T136" s="91">
        <v>80.414459228515625</v>
      </c>
      <c r="U136" s="92">
        <v>80.710983276367188</v>
      </c>
      <c r="V136" s="92">
        <v>78.29736328125</v>
      </c>
      <c r="W136" s="92">
        <v>78.064163208007812</v>
      </c>
      <c r="X136" s="92">
        <v>77.255889892578125</v>
      </c>
      <c r="Y136" s="92">
        <v>77.047576904296875</v>
      </c>
      <c r="Z136" s="92">
        <v>75.760971069335937</v>
      </c>
      <c r="AA136" s="92">
        <v>78.356910705566406</v>
      </c>
      <c r="AB136" s="92">
        <v>76.194961547851562</v>
      </c>
      <c r="AC136" s="92">
        <v>77.17889404296875</v>
      </c>
      <c r="AD136" s="92">
        <v>74.716468811035156</v>
      </c>
      <c r="AE136" s="92">
        <v>77.400184631347656</v>
      </c>
      <c r="AF136" s="92">
        <v>77.339202880859375</v>
      </c>
      <c r="AG136" s="92">
        <v>75.680099487304688</v>
      </c>
      <c r="AH136" s="92">
        <v>77.361991882324219</v>
      </c>
      <c r="AI136" s="92">
        <v>77.882034301757812</v>
      </c>
      <c r="AJ136" s="92">
        <v>76.234527587890625</v>
      </c>
      <c r="AK136" s="92">
        <v>75.6502685546875</v>
      </c>
      <c r="AL136" s="93">
        <v>75.292205810546875</v>
      </c>
    </row>
    <row r="137" spans="1:38" x14ac:dyDescent="0.25">
      <c r="A137" s="19">
        <v>3</v>
      </c>
      <c r="B137" s="16" t="s">
        <v>133</v>
      </c>
      <c r="C137" s="85">
        <v>-173</v>
      </c>
      <c r="D137" s="92">
        <v>-2</v>
      </c>
      <c r="E137" s="92">
        <v>-305</v>
      </c>
      <c r="F137" s="92">
        <v>-120</v>
      </c>
      <c r="G137" s="92">
        <v>-323</v>
      </c>
      <c r="H137" s="92">
        <v>-63</v>
      </c>
      <c r="I137" s="92">
        <v>-58</v>
      </c>
      <c r="J137" s="92">
        <v>-79</v>
      </c>
      <c r="K137" s="92">
        <v>73</v>
      </c>
      <c r="L137" s="92">
        <v>-4</v>
      </c>
      <c r="M137" s="92">
        <v>23</v>
      </c>
      <c r="N137" s="91">
        <v>162.44332885742187</v>
      </c>
      <c r="O137" s="91">
        <v>46.962093353271484</v>
      </c>
      <c r="P137" s="91">
        <v>46.493522644042969</v>
      </c>
      <c r="Q137" s="91">
        <v>50.335670471191406</v>
      </c>
      <c r="R137" s="91">
        <v>51.987613677978516</v>
      </c>
      <c r="S137" s="91">
        <v>48.671070098876953</v>
      </c>
      <c r="T137" s="91">
        <v>49.444709777832031</v>
      </c>
      <c r="U137" s="92">
        <v>50.345878601074219</v>
      </c>
      <c r="V137" s="92">
        <v>49.349266052246094</v>
      </c>
      <c r="W137" s="92">
        <v>48.124500274658203</v>
      </c>
      <c r="X137" s="92">
        <v>47.673595428466797</v>
      </c>
      <c r="Y137" s="92">
        <v>45.512626647949219</v>
      </c>
      <c r="Z137" s="92">
        <v>47.136215209960937</v>
      </c>
      <c r="AA137" s="92">
        <v>48.554019927978516</v>
      </c>
      <c r="AB137" s="92">
        <v>47.326866149902344</v>
      </c>
      <c r="AC137" s="92">
        <v>46.307857513427734</v>
      </c>
      <c r="AD137" s="92">
        <v>48.558204650878906</v>
      </c>
      <c r="AE137" s="92">
        <v>47.450870513916016</v>
      </c>
      <c r="AF137" s="92">
        <v>49.073768615722656</v>
      </c>
      <c r="AG137" s="92">
        <v>47.781547546386719</v>
      </c>
      <c r="AH137" s="92">
        <v>49.044105529785156</v>
      </c>
      <c r="AI137" s="92">
        <v>47.826351165771484</v>
      </c>
      <c r="AJ137" s="92">
        <v>48.022499084472656</v>
      </c>
      <c r="AK137" s="92">
        <v>47.034648895263672</v>
      </c>
      <c r="AL137" s="93">
        <v>46.836875915527344</v>
      </c>
    </row>
    <row r="138" spans="1:38" x14ac:dyDescent="0.25">
      <c r="A138" s="19">
        <v>4</v>
      </c>
      <c r="B138" s="16" t="s">
        <v>134</v>
      </c>
      <c r="C138" s="85">
        <v>10</v>
      </c>
      <c r="D138" s="92">
        <v>16</v>
      </c>
      <c r="E138" s="92">
        <v>149</v>
      </c>
      <c r="F138" s="92">
        <v>153</v>
      </c>
      <c r="G138" s="92">
        <v>46</v>
      </c>
      <c r="H138" s="92">
        <v>46</v>
      </c>
      <c r="I138" s="92">
        <v>81</v>
      </c>
      <c r="J138" s="92">
        <v>99</v>
      </c>
      <c r="K138" s="92">
        <v>180</v>
      </c>
      <c r="L138" s="92">
        <v>16</v>
      </c>
      <c r="M138" s="92">
        <v>257</v>
      </c>
      <c r="N138" s="92">
        <v>395.54449462890625</v>
      </c>
      <c r="O138" s="92">
        <v>200.80543518066406</v>
      </c>
      <c r="P138" s="92">
        <v>200.01799011230469</v>
      </c>
      <c r="Q138" s="92">
        <v>205.82015991210937</v>
      </c>
      <c r="R138" s="92">
        <v>208.38270568847656</v>
      </c>
      <c r="S138" s="92">
        <v>206.90217590332031</v>
      </c>
      <c r="T138" s="92">
        <v>206.60551452636719</v>
      </c>
      <c r="U138" s="92">
        <v>205.57310485839844</v>
      </c>
      <c r="V138" s="92">
        <v>208.416015625</v>
      </c>
      <c r="W138" s="92">
        <v>204.2918701171875</v>
      </c>
      <c r="X138" s="92">
        <v>206.08479309082031</v>
      </c>
      <c r="Y138" s="92">
        <v>206.10003662109375</v>
      </c>
      <c r="Z138" s="92">
        <v>204.07806396484375</v>
      </c>
      <c r="AA138" s="92">
        <v>206.16194152832031</v>
      </c>
      <c r="AB138" s="92">
        <v>204.45408630371094</v>
      </c>
      <c r="AC138" s="92">
        <v>203.25057983398437</v>
      </c>
      <c r="AD138" s="92">
        <v>202.75942993164062</v>
      </c>
      <c r="AE138" s="92">
        <v>202.04421997070312</v>
      </c>
      <c r="AF138" s="92">
        <v>201.09913635253906</v>
      </c>
      <c r="AG138" s="92">
        <v>200.37516784667969</v>
      </c>
      <c r="AH138" s="92">
        <v>202.45654296875</v>
      </c>
      <c r="AI138" s="92">
        <v>202.44351196289062</v>
      </c>
      <c r="AJ138" s="92">
        <v>202.0323486328125</v>
      </c>
      <c r="AK138" s="92">
        <v>200.6982421875</v>
      </c>
      <c r="AL138" s="93">
        <v>200.4276123046875</v>
      </c>
    </row>
    <row r="139" spans="1:38" x14ac:dyDescent="0.25">
      <c r="A139" s="19">
        <v>5</v>
      </c>
      <c r="B139" s="16" t="s">
        <v>135</v>
      </c>
      <c r="C139" s="85">
        <v>-347</v>
      </c>
      <c r="D139" s="92">
        <v>-238</v>
      </c>
      <c r="E139" s="92">
        <v>-118</v>
      </c>
      <c r="F139" s="92">
        <v>19</v>
      </c>
      <c r="G139" s="92">
        <v>189</v>
      </c>
      <c r="H139" s="92">
        <v>20</v>
      </c>
      <c r="I139" s="92">
        <v>-165</v>
      </c>
      <c r="J139" s="92">
        <v>-171</v>
      </c>
      <c r="K139" s="92">
        <v>-226</v>
      </c>
      <c r="L139" s="92">
        <v>-139</v>
      </c>
      <c r="M139" s="92">
        <v>-167</v>
      </c>
      <c r="N139" s="92">
        <v>-7.4977445602416992</v>
      </c>
      <c r="O139" s="92">
        <v>-128.38511657714844</v>
      </c>
      <c r="P139" s="92">
        <v>-133.26463317871094</v>
      </c>
      <c r="Q139" s="92">
        <v>-130.97854614257812</v>
      </c>
      <c r="R139" s="92">
        <v>-131.08331298828125</v>
      </c>
      <c r="S139" s="92">
        <v>-131.22560119628906</v>
      </c>
      <c r="T139" s="92">
        <v>-130.72074890136719</v>
      </c>
      <c r="U139" s="92">
        <v>-130.93180847167969</v>
      </c>
      <c r="V139" s="92">
        <v>-131.96475219726562</v>
      </c>
      <c r="W139" s="92">
        <v>-132.48007202148437</v>
      </c>
      <c r="X139" s="92">
        <v>-134.74563598632812</v>
      </c>
      <c r="Y139" s="92">
        <v>-135.96653747558594</v>
      </c>
      <c r="Z139" s="92">
        <v>-135.47294616699219</v>
      </c>
      <c r="AA139" s="92">
        <v>-135.78567504882812</v>
      </c>
      <c r="AB139" s="92">
        <v>-136.66603088378906</v>
      </c>
      <c r="AC139" s="92">
        <v>-135.76535034179687</v>
      </c>
      <c r="AD139" s="92">
        <v>-133.77957153320312</v>
      </c>
      <c r="AE139" s="92">
        <v>-133.04716491699219</v>
      </c>
      <c r="AF139" s="92">
        <v>-133.582275390625</v>
      </c>
      <c r="AG139" s="92">
        <v>-130.26309204101562</v>
      </c>
      <c r="AH139" s="92">
        <v>-134.1123046875</v>
      </c>
      <c r="AI139" s="92">
        <v>-134.2099609375</v>
      </c>
      <c r="AJ139" s="92">
        <v>-135.13148498535156</v>
      </c>
      <c r="AK139" s="92">
        <v>-135.15487670898437</v>
      </c>
      <c r="AL139" s="93">
        <v>-134.76954650878906</v>
      </c>
    </row>
    <row r="140" spans="1:38" x14ac:dyDescent="0.25">
      <c r="A140" s="19">
        <v>6</v>
      </c>
      <c r="B140" s="16" t="s">
        <v>136</v>
      </c>
      <c r="C140" s="85">
        <v>-217</v>
      </c>
      <c r="D140" s="92">
        <v>-71</v>
      </c>
      <c r="E140" s="92">
        <v>-161</v>
      </c>
      <c r="F140" s="92">
        <v>113</v>
      </c>
      <c r="G140" s="92">
        <v>81</v>
      </c>
      <c r="H140" s="92">
        <v>-132</v>
      </c>
      <c r="I140" s="92">
        <v>25</v>
      </c>
      <c r="J140" s="92">
        <v>-142</v>
      </c>
      <c r="K140" s="92">
        <v>-135</v>
      </c>
      <c r="L140" s="92">
        <v>28</v>
      </c>
      <c r="M140" s="92">
        <v>-11</v>
      </c>
      <c r="N140" s="92">
        <v>174.93984985351562</v>
      </c>
      <c r="O140" s="92">
        <v>16.404577255249023</v>
      </c>
      <c r="P140" s="92">
        <v>13.237743377685547</v>
      </c>
      <c r="Q140" s="92">
        <v>20.881732940673828</v>
      </c>
      <c r="R140" s="92">
        <v>15.066127777099609</v>
      </c>
      <c r="S140" s="92">
        <v>15.033401489257813</v>
      </c>
      <c r="T140" s="92">
        <v>17.85944938659668</v>
      </c>
      <c r="U140" s="92">
        <v>20.001178741455078</v>
      </c>
      <c r="V140" s="92">
        <v>15.758060455322266</v>
      </c>
      <c r="W140" s="92">
        <v>15.997336387634277</v>
      </c>
      <c r="X140" s="92">
        <v>14.286359786987305</v>
      </c>
      <c r="Y140" s="92">
        <v>13.629743576049805</v>
      </c>
      <c r="Z140" s="92">
        <v>14.291892051696777</v>
      </c>
      <c r="AA140" s="92">
        <v>16.292007446289063</v>
      </c>
      <c r="AB140" s="92">
        <v>13.519024848937988</v>
      </c>
      <c r="AC140" s="92">
        <v>14.55880069732666</v>
      </c>
      <c r="AD140" s="92">
        <v>14.773674011230469</v>
      </c>
      <c r="AE140" s="92">
        <v>16.407083511352539</v>
      </c>
      <c r="AF140" s="92">
        <v>16.013811111450195</v>
      </c>
      <c r="AG140" s="92">
        <v>15.861417770385742</v>
      </c>
      <c r="AH140" s="92">
        <v>15.894598960876465</v>
      </c>
      <c r="AI140" s="92">
        <v>17.730340957641602</v>
      </c>
      <c r="AJ140" s="92">
        <v>16.157060623168945</v>
      </c>
      <c r="AK140" s="92">
        <v>16.611276626586914</v>
      </c>
      <c r="AL140" s="93">
        <v>16.433349609375</v>
      </c>
    </row>
    <row r="141" spans="1:38" x14ac:dyDescent="0.25">
      <c r="A141" s="19">
        <v>7</v>
      </c>
      <c r="B141" s="16" t="s">
        <v>137</v>
      </c>
      <c r="C141" s="85">
        <v>394</v>
      </c>
      <c r="D141" s="92">
        <v>109</v>
      </c>
      <c r="E141" s="92">
        <v>90</v>
      </c>
      <c r="F141" s="92">
        <v>119</v>
      </c>
      <c r="G141" s="92">
        <v>-31</v>
      </c>
      <c r="H141" s="92">
        <v>284</v>
      </c>
      <c r="I141" s="92">
        <v>295</v>
      </c>
      <c r="J141" s="92">
        <v>206</v>
      </c>
      <c r="K141" s="92">
        <v>271</v>
      </c>
      <c r="L141" s="92">
        <v>261</v>
      </c>
      <c r="M141" s="92">
        <v>269</v>
      </c>
      <c r="N141" s="92">
        <v>369.64218139648438</v>
      </c>
      <c r="O141" s="92">
        <v>268.87417602539062</v>
      </c>
      <c r="P141" s="92">
        <v>269.28689575195312</v>
      </c>
      <c r="Q141" s="92">
        <v>275.08493041992187</v>
      </c>
      <c r="R141" s="92">
        <v>274.49325561523437</v>
      </c>
      <c r="S141" s="92">
        <v>270.30508422851562</v>
      </c>
      <c r="T141" s="92">
        <v>272.4237060546875</v>
      </c>
      <c r="U141" s="92">
        <v>271.4954833984375</v>
      </c>
      <c r="V141" s="92">
        <v>270.97967529296875</v>
      </c>
      <c r="W141" s="92">
        <v>268.54940795898437</v>
      </c>
      <c r="X141" s="92">
        <v>269.0731201171875</v>
      </c>
      <c r="Y141" s="92">
        <v>269.54840087890625</v>
      </c>
      <c r="Z141" s="92">
        <v>269.89825439453125</v>
      </c>
      <c r="AA141" s="92">
        <v>269.56692504882812</v>
      </c>
      <c r="AB141" s="92">
        <v>267.37368774414062</v>
      </c>
      <c r="AC141" s="92">
        <v>266.53189086914063</v>
      </c>
      <c r="AD141" s="92">
        <v>266.6207275390625</v>
      </c>
      <c r="AE141" s="92">
        <v>265.82540893554687</v>
      </c>
      <c r="AF141" s="92">
        <v>266.60836791992187</v>
      </c>
      <c r="AG141" s="92">
        <v>268.4161376953125</v>
      </c>
      <c r="AH141" s="92">
        <v>268.09603881835937</v>
      </c>
      <c r="AI141" s="92">
        <v>267.13909912109375</v>
      </c>
      <c r="AJ141" s="92">
        <v>266.51065063476562</v>
      </c>
      <c r="AK141" s="92">
        <v>264.30438232421875</v>
      </c>
      <c r="AL141" s="93">
        <v>265.08355712890625</v>
      </c>
    </row>
    <row r="142" spans="1:38" x14ac:dyDescent="0.25">
      <c r="A142" s="20">
        <v>8</v>
      </c>
      <c r="B142" s="17" t="s">
        <v>138</v>
      </c>
      <c r="C142" s="86">
        <v>194</v>
      </c>
      <c r="D142" s="94">
        <v>306</v>
      </c>
      <c r="E142" s="94">
        <v>-44</v>
      </c>
      <c r="F142" s="94">
        <v>181</v>
      </c>
      <c r="G142" s="94">
        <v>11</v>
      </c>
      <c r="H142" s="94">
        <v>72</v>
      </c>
      <c r="I142" s="94">
        <v>66</v>
      </c>
      <c r="J142" s="94">
        <v>303</v>
      </c>
      <c r="K142" s="94">
        <v>-269</v>
      </c>
      <c r="L142" s="94">
        <v>-100</v>
      </c>
      <c r="M142" s="94">
        <v>82</v>
      </c>
      <c r="N142" s="94">
        <v>119.61052703857422</v>
      </c>
      <c r="O142" s="94">
        <v>-73.239501953125</v>
      </c>
      <c r="P142" s="94">
        <v>-66.011489868164063</v>
      </c>
      <c r="Q142" s="94">
        <v>-62.641288757324219</v>
      </c>
      <c r="R142" s="94">
        <v>-65.244117736816406</v>
      </c>
      <c r="S142" s="94">
        <v>-64.896064758300781</v>
      </c>
      <c r="T142" s="94">
        <v>-68.205078125</v>
      </c>
      <c r="U142" s="94">
        <v>-69.517562866210937</v>
      </c>
      <c r="V142" s="94">
        <v>-68.976913452148438</v>
      </c>
      <c r="W142" s="94">
        <v>-68.746078491210938</v>
      </c>
      <c r="X142" s="94">
        <v>-67.854804992675781</v>
      </c>
      <c r="Y142" s="94">
        <v>-71.430213928222656</v>
      </c>
      <c r="Z142" s="94">
        <v>-74.666221618652344</v>
      </c>
      <c r="AA142" s="94">
        <v>-75.54937744140625</v>
      </c>
      <c r="AB142" s="94">
        <v>-75.096382141113281</v>
      </c>
      <c r="AC142" s="94">
        <v>-74.975372314453125</v>
      </c>
      <c r="AD142" s="94">
        <v>-76.404327392578125</v>
      </c>
      <c r="AE142" s="94">
        <v>-76.230072021484375</v>
      </c>
      <c r="AF142" s="94">
        <v>-76.085502624511719</v>
      </c>
      <c r="AG142" s="94">
        <v>-77.128463745117188</v>
      </c>
      <c r="AH142" s="94">
        <v>-77.876663208007813</v>
      </c>
      <c r="AI142" s="94">
        <v>-76.77667236328125</v>
      </c>
      <c r="AJ142" s="94">
        <v>-78.010528564453125</v>
      </c>
      <c r="AK142" s="94">
        <v>-81.01312255859375</v>
      </c>
      <c r="AL142" s="95">
        <v>-81.035232543945313</v>
      </c>
    </row>
    <row r="143" spans="1:38"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spans="1:38" x14ac:dyDescent="0.25">
      <c r="A144" s="82"/>
      <c r="B144" s="10" t="s">
        <v>85</v>
      </c>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spans="1:38" x14ac:dyDescent="0.25">
      <c r="A145" s="22" t="s">
        <v>84</v>
      </c>
      <c r="B145" s="15" t="s">
        <v>83</v>
      </c>
      <c r="C145" s="102" t="s">
        <v>394</v>
      </c>
      <c r="D145" s="87" t="s">
        <v>393</v>
      </c>
      <c r="E145" s="87" t="s">
        <v>392</v>
      </c>
      <c r="F145" s="87" t="s">
        <v>391</v>
      </c>
      <c r="G145" s="87" t="s">
        <v>390</v>
      </c>
      <c r="H145" s="87" t="s">
        <v>389</v>
      </c>
      <c r="I145" s="87" t="s">
        <v>388</v>
      </c>
      <c r="J145" s="87" t="s">
        <v>387</v>
      </c>
      <c r="K145" s="87" t="s">
        <v>386</v>
      </c>
      <c r="L145" s="87" t="s">
        <v>385</v>
      </c>
      <c r="M145" s="87" t="s">
        <v>384</v>
      </c>
      <c r="N145" s="46" t="s">
        <v>45</v>
      </c>
      <c r="O145" s="46" t="s">
        <v>46</v>
      </c>
      <c r="P145" s="46" t="s">
        <v>47</v>
      </c>
      <c r="Q145" s="46" t="s">
        <v>48</v>
      </c>
      <c r="R145" s="46" t="s">
        <v>49</v>
      </c>
      <c r="S145" s="46" t="s">
        <v>50</v>
      </c>
      <c r="T145" s="46" t="s">
        <v>51</v>
      </c>
      <c r="U145" s="46" t="s">
        <v>52</v>
      </c>
      <c r="V145" s="46" t="s">
        <v>53</v>
      </c>
      <c r="W145" s="46" t="s">
        <v>54</v>
      </c>
      <c r="X145" s="46" t="s">
        <v>55</v>
      </c>
      <c r="Y145" s="46" t="s">
        <v>56</v>
      </c>
      <c r="Z145" s="46" t="s">
        <v>57</v>
      </c>
      <c r="AA145" s="46" t="s">
        <v>58</v>
      </c>
      <c r="AB145" s="46" t="s">
        <v>59</v>
      </c>
      <c r="AC145" s="46" t="s">
        <v>60</v>
      </c>
      <c r="AD145" s="46" t="s">
        <v>61</v>
      </c>
      <c r="AE145" s="46" t="s">
        <v>62</v>
      </c>
      <c r="AF145" s="46" t="s">
        <v>63</v>
      </c>
      <c r="AG145" s="46" t="s">
        <v>64</v>
      </c>
      <c r="AH145" s="46" t="s">
        <v>65</v>
      </c>
      <c r="AI145" s="46" t="s">
        <v>66</v>
      </c>
      <c r="AJ145" s="46" t="s">
        <v>67</v>
      </c>
      <c r="AK145" s="46" t="s">
        <v>68</v>
      </c>
      <c r="AL145" s="47" t="s">
        <v>69</v>
      </c>
    </row>
    <row r="146" spans="1:38" x14ac:dyDescent="0.25">
      <c r="A146" s="29">
        <v>1</v>
      </c>
      <c r="B146" s="101" t="str">
        <f>VLOOKUP($A$146,$A$135:$AL$142,2)</f>
        <v>Coldside</v>
      </c>
      <c r="C146" s="96">
        <f>VLOOKUP($A$146,$A$135:$AL$142,3)</f>
        <v>-248</v>
      </c>
      <c r="D146" s="97">
        <f>VLOOKUP($A$146,$A$135:$AL$142,4)</f>
        <v>-157</v>
      </c>
      <c r="E146" s="97">
        <f>VLOOKUP($A$146,$A$135:$AL$142,5)</f>
        <v>-87</v>
      </c>
      <c r="F146" s="97">
        <f>VLOOKUP($A$146,$A$135:$AL$142,6)</f>
        <v>-86</v>
      </c>
      <c r="G146" s="97">
        <f>VLOOKUP($A$146,$A$135:$AL$142,7)</f>
        <v>-64</v>
      </c>
      <c r="H146" s="97">
        <f>VLOOKUP($A$146,$A$135:$AL$142,8)</f>
        <v>-61</v>
      </c>
      <c r="I146" s="97">
        <f>VLOOKUP($A$146,$A$135:$AL$142,9)</f>
        <v>-19</v>
      </c>
      <c r="J146" s="97">
        <f>VLOOKUP($A$146,$A$135:$AL$142,10)</f>
        <v>30</v>
      </c>
      <c r="K146" s="97">
        <f>VLOOKUP($A$146,$A$135:$AL$142,11)</f>
        <v>-82</v>
      </c>
      <c r="L146" s="97">
        <f>VLOOKUP($A$146,$A$135:$AL$142,12)</f>
        <v>-24</v>
      </c>
      <c r="M146" s="97">
        <f>VLOOKUP($A$146,$A$135:$AL$142,13)</f>
        <v>148</v>
      </c>
      <c r="N146" s="97">
        <f>VLOOKUP($A$146,$A$135:$AL$142,14)</f>
        <v>146.8585205078125</v>
      </c>
      <c r="O146" s="97">
        <f>VLOOKUP($A$146,$A$135:$AL$142,15)</f>
        <v>38.727241516113281</v>
      </c>
      <c r="P146" s="97">
        <f>VLOOKUP($A$146,$A$135:$AL$142,16)</f>
        <v>37.6014404296875</v>
      </c>
      <c r="Q146" s="97">
        <f>VLOOKUP($A$146,$A$135:$AL$142,17)</f>
        <v>45.055015563964844</v>
      </c>
      <c r="R146" s="97">
        <f>VLOOKUP($A$146,$A$135:$AL$142,18)</f>
        <v>48.769844055175781</v>
      </c>
      <c r="S146" s="97">
        <f>VLOOKUP($A$146,$A$135:$AL$142,19)</f>
        <v>42.20599365234375</v>
      </c>
      <c r="T146" s="97">
        <f>VLOOKUP($A$146,$A$135:$AL$142,20)</f>
        <v>44.186614990234375</v>
      </c>
      <c r="U146" s="97">
        <f>VLOOKUP($A$146,$A$135:$AL$142,21)</f>
        <v>40.864482879638672</v>
      </c>
      <c r="V146" s="97">
        <f>VLOOKUP($A$146,$A$135:$AL$142,22)</f>
        <v>34.38177490234375</v>
      </c>
      <c r="W146" s="97">
        <f>VLOOKUP($A$146,$A$135:$AL$142,23)</f>
        <v>36.399173736572266</v>
      </c>
      <c r="X146" s="97">
        <f>VLOOKUP($A$146,$A$135:$AL$142,24)</f>
        <v>32.088150024414063</v>
      </c>
      <c r="Y146" s="97">
        <f>VLOOKUP($A$146,$A$135:$AL$142,25)</f>
        <v>32.779937744140625</v>
      </c>
      <c r="Z146" s="97">
        <f>VLOOKUP($A$146,$A$135:$AL$142,26)</f>
        <v>36.819599151611328</v>
      </c>
      <c r="AA146" s="97">
        <f>VLOOKUP($A$146,$A$135:$AL$142,27)</f>
        <v>35.422916412353516</v>
      </c>
      <c r="AB146" s="97">
        <f>VLOOKUP($A$146,$A$135:$AL$142,28)</f>
        <v>35.677047729492188</v>
      </c>
      <c r="AC146" s="97">
        <f>VLOOKUP($A$146,$A$135:$AL$142,29)</f>
        <v>37.973957061767578</v>
      </c>
      <c r="AD146" s="97">
        <f>VLOOKUP($A$146,$A$135:$AL$142,30)</f>
        <v>36.320201873779297</v>
      </c>
      <c r="AE146" s="97">
        <f>VLOOKUP($A$146,$A$135:$AL$142,31)</f>
        <v>37.349399566650391</v>
      </c>
      <c r="AF146" s="97">
        <f>VLOOKUP($A$146,$A$135:$AL$142,32)</f>
        <v>40.439472198486328</v>
      </c>
      <c r="AG146" s="97">
        <f>VLOOKUP($A$146,$A$135:$AL$142,33)</f>
        <v>40.187702178955078</v>
      </c>
      <c r="AH146" s="97">
        <f>VLOOKUP($A$146,$A$135:$AL$142,34)</f>
        <v>38.744472503662109</v>
      </c>
      <c r="AI146" s="97">
        <f>VLOOKUP($A$146,$A$135:$AL$142,35)</f>
        <v>41.500732421875</v>
      </c>
      <c r="AJ146" s="97">
        <f>VLOOKUP($A$146,$A$135:$AL$142,36)</f>
        <v>40.096721649169922</v>
      </c>
      <c r="AK146" s="97">
        <f>VLOOKUP($A$146,$A$135:$AL$142,37)</f>
        <v>39.799911499023438</v>
      </c>
      <c r="AL146" s="98">
        <f>VLOOKUP($A$146,$A$135:$AL$142,38)</f>
        <v>41.157791137695313</v>
      </c>
    </row>
    <row r="147" spans="1:38" x14ac:dyDescent="0.25">
      <c r="A147" s="25"/>
      <c r="B147" s="2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38" x14ac:dyDescent="0.25">
      <c r="A148" s="161" t="s">
        <v>87</v>
      </c>
      <c r="B148" s="161"/>
      <c r="C148" s="161"/>
      <c r="D148" s="161"/>
    </row>
    <row r="170" spans="1:16358" s="25" customFormat="1" ht="15.75" x14ac:dyDescent="0.25">
      <c r="A170" s="156"/>
      <c r="B170" s="156"/>
      <c r="C170" s="156"/>
      <c r="D170" s="156"/>
      <c r="E170" s="156"/>
      <c r="F170" s="156"/>
      <c r="G170" s="31"/>
      <c r="H170" s="31"/>
      <c r="I170" s="31"/>
      <c r="J170" s="31"/>
      <c r="K170" s="157" t="s">
        <v>86</v>
      </c>
      <c r="L170" s="157"/>
      <c r="M170" s="31"/>
      <c r="N170" s="31"/>
      <c r="O170" s="31"/>
      <c r="P170" s="156"/>
      <c r="Q170" s="156"/>
      <c r="R170" s="156"/>
      <c r="S170" s="156"/>
      <c r="T170" s="156"/>
      <c r="U170" s="156"/>
      <c r="V170" s="156"/>
      <c r="W170" s="11"/>
      <c r="X170" s="11"/>
      <c r="Y170" s="11"/>
      <c r="Z170" s="11"/>
      <c r="AA170" s="11"/>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row>
    <row r="172" spans="1:16358" x14ac:dyDescent="0.25">
      <c r="A172" s="165" t="s">
        <v>435</v>
      </c>
      <c r="B172" s="165"/>
    </row>
    <row r="173" spans="1:16358" s="114" customFormat="1" ht="11.25" x14ac:dyDescent="0.2">
      <c r="A173" s="164" t="s">
        <v>441</v>
      </c>
      <c r="B173" s="164"/>
      <c r="C173" s="164"/>
      <c r="D173" s="164"/>
      <c r="E173" s="164"/>
      <c r="F173" s="164"/>
      <c r="G173" s="164"/>
      <c r="H173" s="164"/>
    </row>
    <row r="174" spans="1:16358" s="114" customFormat="1" ht="24.75" customHeight="1" x14ac:dyDescent="0.25">
      <c r="A174" s="158" t="s">
        <v>442</v>
      </c>
      <c r="B174" s="159"/>
      <c r="C174" s="159"/>
      <c r="D174" s="159"/>
      <c r="E174" s="159"/>
      <c r="F174" s="159"/>
      <c r="G174" s="159"/>
      <c r="H174" s="159"/>
      <c r="I174" s="159"/>
      <c r="J174" s="159"/>
    </row>
    <row r="175" spans="1:16358" s="114" customFormat="1" x14ac:dyDescent="0.25">
      <c r="A175" s="118"/>
      <c r="B175" s="119"/>
      <c r="C175" s="119"/>
      <c r="D175" s="119"/>
      <c r="E175" s="119"/>
      <c r="F175" s="119"/>
      <c r="G175" s="119"/>
      <c r="H175" s="119"/>
      <c r="I175" s="119"/>
      <c r="J175" s="119"/>
    </row>
    <row r="176" spans="1:16358" s="114" customFormat="1" ht="11.25" x14ac:dyDescent="0.2">
      <c r="A176" s="153" t="s">
        <v>5</v>
      </c>
      <c r="B176" s="153"/>
    </row>
  </sheetData>
  <mergeCells count="41">
    <mergeCell ref="A5:B5"/>
    <mergeCell ref="A172:B172"/>
    <mergeCell ref="A173:H173"/>
    <mergeCell ref="A176:B176"/>
    <mergeCell ref="A6:B6"/>
    <mergeCell ref="C6:G6"/>
    <mergeCell ref="A7:B7"/>
    <mergeCell ref="C7:G7"/>
    <mergeCell ref="A90:B90"/>
    <mergeCell ref="A106:D106"/>
    <mergeCell ref="A50:B50"/>
    <mergeCell ref="A66:D66"/>
    <mergeCell ref="A87:F87"/>
    <mergeCell ref="A148:D148"/>
    <mergeCell ref="A174:J174"/>
    <mergeCell ref="A10:B10"/>
    <mergeCell ref="A170:F170"/>
    <mergeCell ref="P87:V87"/>
    <mergeCell ref="A88:F88"/>
    <mergeCell ref="K88:L88"/>
    <mergeCell ref="P88:V88"/>
    <mergeCell ref="K170:L170"/>
    <mergeCell ref="P170:V170"/>
    <mergeCell ref="P129:V129"/>
    <mergeCell ref="A130:F130"/>
    <mergeCell ref="K130:L130"/>
    <mergeCell ref="P130:V130"/>
    <mergeCell ref="A132:C132"/>
    <mergeCell ref="A129:F129"/>
    <mergeCell ref="A26:D26"/>
    <mergeCell ref="A47:F47"/>
    <mergeCell ref="P47:V47"/>
    <mergeCell ref="A48:F48"/>
    <mergeCell ref="K48:L48"/>
    <mergeCell ref="P48:V48"/>
    <mergeCell ref="A1:F1"/>
    <mergeCell ref="P1:V1"/>
    <mergeCell ref="A3:F3"/>
    <mergeCell ref="K3:L3"/>
    <mergeCell ref="P3:V3"/>
    <mergeCell ref="A2:B2"/>
  </mergeCells>
  <hyperlinks>
    <hyperlink ref="K3" display="Back to contents page "/>
    <hyperlink ref="K3:L3" location="Contents!A1" display="Back to contents page "/>
    <hyperlink ref="K48" display="Back to contents page "/>
    <hyperlink ref="K48:L48" location="Contents!A1" display="Back to contents page "/>
    <hyperlink ref="K88" display="Back to contents page "/>
    <hyperlink ref="K88:L88" location="Contents!A1" display="Back to contents page "/>
    <hyperlink ref="K130" display="Back to contents page "/>
    <hyperlink ref="K130:L130" location="Contents!A1" display="Back to contents page "/>
    <hyperlink ref="K170" display="Back to contents page "/>
    <hyperlink ref="K170:L170" location="Contents!A1" display="Back to contents page "/>
    <hyperlink ref="A6:B6" location="'Dundee City'!A27" display="1. Total Fertility Rate (All persons)"/>
    <hyperlink ref="C6:G6" location="'Dundee City'!A67" display="2. Standardised Mortality Ratio (All Persons)"/>
    <hyperlink ref="A7:B7" location="'Dundee City'!A107" display="3. Life Expectancy (All Persons)"/>
    <hyperlink ref="C7:G7" location="'Dundee City'!A149" display="4. Net migration and other changes (All Person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List Box 1">
              <controlPr defaultSize="0" autoLine="0" autoPict="0">
                <anchor moveWithCells="1">
                  <from>
                    <xdr:col>1</xdr:col>
                    <xdr:colOff>9525</xdr:colOff>
                    <xdr:row>26</xdr:row>
                    <xdr:rowOff>0</xdr:rowOff>
                  </from>
                  <to>
                    <xdr:col>2</xdr:col>
                    <xdr:colOff>9525</xdr:colOff>
                    <xdr:row>45</xdr:row>
                    <xdr:rowOff>0</xdr:rowOff>
                  </to>
                </anchor>
              </controlPr>
            </control>
          </mc:Choice>
        </mc:AlternateContent>
        <mc:AlternateContent xmlns:mc="http://schemas.openxmlformats.org/markup-compatibility/2006">
          <mc:Choice Requires="x14">
            <control shapeId="44034" r:id="rId5" name="List Box 2">
              <controlPr defaultSize="0" autoLine="0" autoPict="0">
                <anchor moveWithCells="1">
                  <from>
                    <xdr:col>1</xdr:col>
                    <xdr:colOff>38100</xdr:colOff>
                    <xdr:row>66</xdr:row>
                    <xdr:rowOff>19050</xdr:rowOff>
                  </from>
                  <to>
                    <xdr:col>2</xdr:col>
                    <xdr:colOff>9525</xdr:colOff>
                    <xdr:row>85</xdr:row>
                    <xdr:rowOff>0</xdr:rowOff>
                  </to>
                </anchor>
              </controlPr>
            </control>
          </mc:Choice>
        </mc:AlternateContent>
        <mc:AlternateContent xmlns:mc="http://schemas.openxmlformats.org/markup-compatibility/2006">
          <mc:Choice Requires="x14">
            <control shapeId="44035" r:id="rId6" name="List Box 3">
              <controlPr defaultSize="0" autoLine="0" autoPict="0">
                <anchor moveWithCells="1">
                  <from>
                    <xdr:col>1</xdr:col>
                    <xdr:colOff>38100</xdr:colOff>
                    <xdr:row>106</xdr:row>
                    <xdr:rowOff>57150</xdr:rowOff>
                  </from>
                  <to>
                    <xdr:col>2</xdr:col>
                    <xdr:colOff>28575</xdr:colOff>
                    <xdr:row>126</xdr:row>
                    <xdr:rowOff>123825</xdr:rowOff>
                  </to>
                </anchor>
              </controlPr>
            </control>
          </mc:Choice>
        </mc:AlternateContent>
        <mc:AlternateContent xmlns:mc="http://schemas.openxmlformats.org/markup-compatibility/2006">
          <mc:Choice Requires="x14">
            <control shapeId="44036" r:id="rId7" name="List Box 4">
              <controlPr defaultSize="0" autoLine="0" autoPict="0">
                <anchor moveWithCells="1">
                  <from>
                    <xdr:col>1</xdr:col>
                    <xdr:colOff>38100</xdr:colOff>
                    <xdr:row>148</xdr:row>
                    <xdr:rowOff>57150</xdr:rowOff>
                  </from>
                  <to>
                    <xdr:col>2</xdr:col>
                    <xdr:colOff>28575</xdr:colOff>
                    <xdr:row>168</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Metadata</vt:lpstr>
      <vt:lpstr>Aberdeen City</vt:lpstr>
      <vt:lpstr>Aberdeenshire</vt:lpstr>
      <vt:lpstr>Angus</vt:lpstr>
      <vt:lpstr>Argyll &amp; Bute</vt:lpstr>
      <vt:lpstr>Clackmannanshire</vt:lpstr>
      <vt:lpstr>Dumfries &amp; Galloway</vt:lpstr>
      <vt:lpstr>Dundee City</vt:lpstr>
      <vt:lpstr>East Ayrshire</vt:lpstr>
      <vt:lpstr>East Dunbartonshire</vt:lpstr>
      <vt:lpstr>East Lothian</vt:lpstr>
      <vt:lpstr>East Renfrewshire</vt:lpstr>
      <vt:lpstr>Edinburgh, City of</vt:lpstr>
      <vt:lpstr>Eilean Siar</vt:lpstr>
      <vt:lpstr>Falkirk</vt:lpstr>
      <vt:lpstr>Fife</vt:lpstr>
      <vt:lpstr>Glasgow City</vt:lpstr>
      <vt:lpstr>Highland</vt:lpstr>
      <vt:lpstr>Inverclyde</vt:lpstr>
      <vt:lpstr>Midlothian</vt:lpstr>
      <vt:lpstr>Moray</vt:lpstr>
      <vt:lpstr>North Ayrshire</vt:lpstr>
      <vt:lpstr>North Lanarkshire</vt:lpstr>
      <vt:lpstr>Orkney Islands</vt:lpstr>
      <vt:lpstr>Perth &amp; Kinross</vt:lpstr>
      <vt:lpstr>Renfrewshire</vt:lpstr>
      <vt:lpstr>Scottish Borders</vt:lpstr>
      <vt:lpstr>Shetland Islands</vt:lpstr>
      <vt:lpstr>South Ayrshire</vt:lpstr>
      <vt:lpstr>South Lanarkshire</vt:lpstr>
      <vt:lpstr>Stirling</vt:lpstr>
      <vt:lpstr>West Dunbartonshire</vt:lpstr>
      <vt:lpstr>West Lothian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2006-09-16T00:00:00Z</dcterms:created>
  <dcterms:modified xsi:type="dcterms:W3CDTF">2016-03-23T11:25:20Z</dcterms:modified>
</cp:coreProperties>
</file>