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446998\Documents\OFFLINE\Winter Mortality 2021\"/>
    </mc:Choice>
  </mc:AlternateContent>
  <bookViews>
    <workbookView xWindow="0" yWindow="0" windowWidth="18948" windowHeight="6876" tabRatio="866"/>
  </bookViews>
  <sheets>
    <sheet name="Contents" sheetId="14" r:id="rId1"/>
    <sheet name="Fig 1" sheetId="69" r:id="rId2"/>
    <sheet name="Data for Fig 1" sheetId="26" r:id="rId3"/>
    <sheet name="Fig 2" sheetId="70" r:id="rId4"/>
    <sheet name="Data for Fig 2" sheetId="9" r:id="rId5"/>
    <sheet name="Fig 3" sheetId="71" r:id="rId6"/>
    <sheet name="Data for Fig 3" sheetId="28" r:id="rId7"/>
    <sheet name="Fig 4" sheetId="72" r:id="rId8"/>
    <sheet name="Data for Fig 4" sheetId="32" r:id="rId9"/>
    <sheet name="Fig 5" sheetId="73" r:id="rId10"/>
    <sheet name="Data for Fig 5" sheetId="34" r:id="rId11"/>
    <sheet name="Fig 6" sheetId="76" r:id="rId12"/>
    <sheet name="Data for Fig 6" sheetId="74" r:id="rId13"/>
    <sheet name="Fig 7" sheetId="77" r:id="rId14"/>
    <sheet name="Data for Fig 7" sheetId="42" r:id="rId15"/>
    <sheet name="Tab 1" sheetId="4" r:id="rId16"/>
    <sheet name="Tab 2" sheetId="1" r:id="rId17"/>
    <sheet name="Tab 3" sheetId="24" r:id="rId18"/>
    <sheet name="Tab 4" sheetId="16" r:id="rId19"/>
    <sheet name="Tab 5" sheetId="20" r:id="rId20"/>
    <sheet name="Tab 6" sheetId="3" r:id="rId21"/>
    <sheet name="Tab 7" sheetId="6" r:id="rId22"/>
  </sheets>
  <definedNames>
    <definedName name="_xlnm._FilterDatabase" localSheetId="20" hidden="1">'Tab 6'!$A$3:$T$244</definedName>
    <definedName name="_xlnm._FilterDatabase" localSheetId="21" hidden="1">'Tab 7'!$I$8:$U$534</definedName>
    <definedName name="_xlnm.Print_Area" localSheetId="0">Contents!$A$1:$W$27</definedName>
    <definedName name="_xlnm.Print_Area" localSheetId="4">'Data for Fig 2'!$A$1:$F$88</definedName>
    <definedName name="_xlnm.Print_Area" localSheetId="15">'Tab 1'!$A$1:$I$92</definedName>
    <definedName name="_xlnm.Print_Area" localSheetId="16">'Tab 2'!$A$1:$L$47</definedName>
    <definedName name="_xlnm.Print_Area" localSheetId="17">'Tab 3'!$A$1:$M$125</definedName>
    <definedName name="_xlnm.Print_Area" localSheetId="18">'Tab 4'!$A$1:$N$373</definedName>
    <definedName name="_xlnm.Print_Area" localSheetId="19">'Tab 5'!$A$1:$K$62</definedName>
    <definedName name="_xlnm.Print_Area" localSheetId="20">'Tab 6'!$A$1:$T$269</definedName>
    <definedName name="_xlnm.Print_Area" localSheetId="21">'Tab 7'!$I$2:$U$549</definedName>
    <definedName name="_xlnm.Print_Titles" localSheetId="4">'Data for Fig 2'!$5:$11</definedName>
  </definedNames>
  <calcPr calcId="162913"/>
</workbook>
</file>

<file path=xl/calcChain.xml><?xml version="1.0" encoding="utf-8"?>
<calcChain xmlns="http://schemas.openxmlformats.org/spreadsheetml/2006/main">
  <c r="F546" i="6" l="1"/>
  <c r="G546" i="6" s="1"/>
  <c r="F529" i="6"/>
  <c r="G529" i="6" s="1"/>
  <c r="F512" i="6"/>
  <c r="G512" i="6" s="1"/>
  <c r="F495" i="6"/>
  <c r="G495" i="6" s="1"/>
  <c r="F478" i="6"/>
  <c r="G478" i="6" s="1"/>
  <c r="F461" i="6"/>
  <c r="G461" i="6" s="1"/>
  <c r="F444" i="6"/>
  <c r="G444" i="6" s="1"/>
  <c r="F427" i="6"/>
  <c r="G427" i="6" s="1"/>
  <c r="F410" i="6"/>
  <c r="G410" i="6" s="1"/>
  <c r="F393" i="6"/>
  <c r="G393" i="6" s="1"/>
  <c r="F376" i="6"/>
  <c r="G376" i="6" s="1"/>
  <c r="F359" i="6"/>
  <c r="G359" i="6" s="1"/>
  <c r="F342" i="6"/>
  <c r="G342" i="6" s="1"/>
  <c r="F325" i="6"/>
  <c r="G325" i="6" s="1"/>
  <c r="F308" i="6"/>
  <c r="G308" i="6" s="1"/>
  <c r="F291" i="6"/>
  <c r="G291" i="6" s="1"/>
  <c r="F274" i="6"/>
  <c r="G274" i="6" s="1"/>
  <c r="F257" i="6"/>
  <c r="G257" i="6" s="1"/>
  <c r="F240" i="6"/>
  <c r="G240" i="6" s="1"/>
  <c r="F223" i="6"/>
  <c r="G223" i="6" s="1"/>
  <c r="F206" i="6"/>
  <c r="G206" i="6" s="1"/>
  <c r="F189" i="6"/>
  <c r="G189" i="6" s="1"/>
  <c r="F172" i="6"/>
  <c r="G172" i="6" s="1"/>
  <c r="F155" i="6"/>
  <c r="G155" i="6" s="1"/>
  <c r="F138" i="6"/>
  <c r="G138" i="6" s="1"/>
  <c r="F121" i="6"/>
  <c r="G121" i="6" s="1"/>
  <c r="F104" i="6"/>
  <c r="G104" i="6" s="1"/>
  <c r="F87" i="6"/>
  <c r="G87" i="6" s="1"/>
  <c r="F70" i="6"/>
  <c r="G70" i="6" s="1"/>
  <c r="F53" i="6"/>
  <c r="G53" i="6" s="1"/>
  <c r="F36" i="6"/>
  <c r="G36" i="6" s="1"/>
  <c r="F19" i="6"/>
  <c r="G19" i="6" s="1"/>
  <c r="F545" i="6" l="1"/>
  <c r="G545" i="6" s="1"/>
  <c r="F544" i="6"/>
  <c r="G544" i="6" s="1"/>
  <c r="F543" i="6"/>
  <c r="G543" i="6" s="1"/>
  <c r="F542" i="6"/>
  <c r="G542" i="6" s="1"/>
  <c r="F528" i="6"/>
  <c r="G528" i="6" s="1"/>
  <c r="F527" i="6"/>
  <c r="G527" i="6" s="1"/>
  <c r="F526" i="6"/>
  <c r="G526" i="6" s="1"/>
  <c r="F525" i="6"/>
  <c r="G525" i="6" s="1"/>
  <c r="F511" i="6"/>
  <c r="G511" i="6" s="1"/>
  <c r="F510" i="6"/>
  <c r="G510" i="6" s="1"/>
  <c r="F509" i="6"/>
  <c r="G509" i="6" s="1"/>
  <c r="F508" i="6"/>
  <c r="G508" i="6" s="1"/>
  <c r="F494" i="6"/>
  <c r="G494" i="6" s="1"/>
  <c r="F493" i="6"/>
  <c r="G493" i="6" s="1"/>
  <c r="F492" i="6"/>
  <c r="G492" i="6" s="1"/>
  <c r="F491" i="6"/>
  <c r="G491" i="6" s="1"/>
  <c r="F477" i="6"/>
  <c r="G477" i="6" s="1"/>
  <c r="F476" i="6"/>
  <c r="G476" i="6" s="1"/>
  <c r="F475" i="6"/>
  <c r="G475" i="6" s="1"/>
  <c r="F474" i="6"/>
  <c r="G474" i="6" s="1"/>
  <c r="F460" i="6"/>
  <c r="G460" i="6" s="1"/>
  <c r="F459" i="6"/>
  <c r="G459" i="6" s="1"/>
  <c r="F458" i="6"/>
  <c r="G458" i="6" s="1"/>
  <c r="F457" i="6"/>
  <c r="G457" i="6" s="1"/>
  <c r="F443" i="6"/>
  <c r="G443" i="6" s="1"/>
  <c r="F442" i="6"/>
  <c r="G442" i="6" s="1"/>
  <c r="F441" i="6"/>
  <c r="G441" i="6" s="1"/>
  <c r="F440" i="6"/>
  <c r="G440" i="6" s="1"/>
  <c r="F426" i="6"/>
  <c r="G426" i="6" s="1"/>
  <c r="F425" i="6"/>
  <c r="G425" i="6" s="1"/>
  <c r="F424" i="6"/>
  <c r="G424" i="6" s="1"/>
  <c r="F423" i="6"/>
  <c r="G423" i="6" s="1"/>
  <c r="F409" i="6"/>
  <c r="G409" i="6" s="1"/>
  <c r="F408" i="6"/>
  <c r="G408" i="6" s="1"/>
  <c r="F407" i="6"/>
  <c r="G407" i="6" s="1"/>
  <c r="F406" i="6"/>
  <c r="G406" i="6" s="1"/>
  <c r="F392" i="6"/>
  <c r="G392" i="6" s="1"/>
  <c r="F391" i="6"/>
  <c r="G391" i="6" s="1"/>
  <c r="F390" i="6"/>
  <c r="G390" i="6" s="1"/>
  <c r="F389" i="6"/>
  <c r="G389" i="6" s="1"/>
  <c r="F375" i="6"/>
  <c r="G375" i="6" s="1"/>
  <c r="F374" i="6"/>
  <c r="G374" i="6" s="1"/>
  <c r="F373" i="6"/>
  <c r="G373" i="6" s="1"/>
  <c r="F372" i="6"/>
  <c r="G372" i="6" s="1"/>
  <c r="F358" i="6"/>
  <c r="G358" i="6" s="1"/>
  <c r="F357" i="6"/>
  <c r="G357" i="6" s="1"/>
  <c r="F356" i="6"/>
  <c r="G356" i="6" s="1"/>
  <c r="F355" i="6"/>
  <c r="G355" i="6" s="1"/>
  <c r="F341" i="6"/>
  <c r="G341" i="6" s="1"/>
  <c r="F340" i="6"/>
  <c r="G340" i="6" s="1"/>
  <c r="F339" i="6"/>
  <c r="G339" i="6" s="1"/>
  <c r="F338" i="6"/>
  <c r="G338" i="6" s="1"/>
  <c r="F324" i="6"/>
  <c r="G324" i="6" s="1"/>
  <c r="F323" i="6"/>
  <c r="G323" i="6" s="1"/>
  <c r="F322" i="6"/>
  <c r="G322" i="6" s="1"/>
  <c r="F321" i="6"/>
  <c r="G321" i="6" s="1"/>
  <c r="F307" i="6"/>
  <c r="G307" i="6" s="1"/>
  <c r="F306" i="6"/>
  <c r="G306" i="6" s="1"/>
  <c r="F305" i="6"/>
  <c r="G305" i="6" s="1"/>
  <c r="F304" i="6"/>
  <c r="G304" i="6" s="1"/>
  <c r="F290" i="6"/>
  <c r="G290" i="6" s="1"/>
  <c r="F289" i="6"/>
  <c r="G289" i="6" s="1"/>
  <c r="F288" i="6"/>
  <c r="G288" i="6" s="1"/>
  <c r="F287" i="6"/>
  <c r="G287" i="6" s="1"/>
  <c r="F273" i="6"/>
  <c r="G273" i="6" s="1"/>
  <c r="F272" i="6"/>
  <c r="G272" i="6" s="1"/>
  <c r="F271" i="6"/>
  <c r="G271" i="6" s="1"/>
  <c r="F270" i="6"/>
  <c r="G270" i="6" s="1"/>
  <c r="F256" i="6"/>
  <c r="G256" i="6" s="1"/>
  <c r="F255" i="6"/>
  <c r="G255" i="6" s="1"/>
  <c r="F254" i="6"/>
  <c r="G254" i="6" s="1"/>
  <c r="F253" i="6"/>
  <c r="G253" i="6" s="1"/>
  <c r="F239" i="6"/>
  <c r="G239" i="6" s="1"/>
  <c r="F238" i="6"/>
  <c r="G238" i="6" s="1"/>
  <c r="F237" i="6"/>
  <c r="G237" i="6" s="1"/>
  <c r="F236" i="6"/>
  <c r="G236" i="6" s="1"/>
  <c r="F222" i="6"/>
  <c r="G222" i="6" s="1"/>
  <c r="F221" i="6"/>
  <c r="G221" i="6" s="1"/>
  <c r="F220" i="6"/>
  <c r="G220" i="6" s="1"/>
  <c r="F219" i="6"/>
  <c r="G219" i="6" s="1"/>
  <c r="F205" i="6"/>
  <c r="G205" i="6" s="1"/>
  <c r="F204" i="6"/>
  <c r="G204" i="6" s="1"/>
  <c r="F203" i="6"/>
  <c r="G203" i="6" s="1"/>
  <c r="F202" i="6"/>
  <c r="G202" i="6" s="1"/>
  <c r="F188" i="6"/>
  <c r="G188" i="6" s="1"/>
  <c r="F187" i="6"/>
  <c r="G187" i="6" s="1"/>
  <c r="F186" i="6"/>
  <c r="G186" i="6" s="1"/>
  <c r="F185" i="6"/>
  <c r="G185" i="6" s="1"/>
  <c r="F171" i="6"/>
  <c r="G171" i="6" s="1"/>
  <c r="F170" i="6"/>
  <c r="G170" i="6" s="1"/>
  <c r="F169" i="6"/>
  <c r="G169" i="6" s="1"/>
  <c r="F168" i="6"/>
  <c r="G168" i="6" s="1"/>
  <c r="F154" i="6"/>
  <c r="G154" i="6" s="1"/>
  <c r="F153" i="6"/>
  <c r="G153" i="6" s="1"/>
  <c r="F152" i="6"/>
  <c r="G152" i="6" s="1"/>
  <c r="F151" i="6"/>
  <c r="G151" i="6" s="1"/>
  <c r="F137" i="6"/>
  <c r="G137" i="6" s="1"/>
  <c r="F136" i="6"/>
  <c r="G136" i="6" s="1"/>
  <c r="F135" i="6"/>
  <c r="G135" i="6" s="1"/>
  <c r="F134" i="6"/>
  <c r="G134" i="6" s="1"/>
  <c r="F120" i="6"/>
  <c r="G120" i="6" s="1"/>
  <c r="F119" i="6"/>
  <c r="G119" i="6" s="1"/>
  <c r="F118" i="6"/>
  <c r="G118" i="6" s="1"/>
  <c r="F117" i="6"/>
  <c r="G117" i="6" s="1"/>
  <c r="F103" i="6"/>
  <c r="G103" i="6" s="1"/>
  <c r="F102" i="6"/>
  <c r="G102" i="6" s="1"/>
  <c r="F101" i="6"/>
  <c r="G101" i="6" s="1"/>
  <c r="F100" i="6"/>
  <c r="G100" i="6" s="1"/>
  <c r="F86" i="6"/>
  <c r="G86" i="6" s="1"/>
  <c r="F85" i="6"/>
  <c r="G85" i="6" s="1"/>
  <c r="F84" i="6"/>
  <c r="G84" i="6" s="1"/>
  <c r="F83" i="6"/>
  <c r="G83" i="6" s="1"/>
  <c r="F69" i="6"/>
  <c r="G69" i="6" s="1"/>
  <c r="F68" i="6"/>
  <c r="G68" i="6" s="1"/>
  <c r="F67" i="6"/>
  <c r="G67" i="6" s="1"/>
  <c r="F66" i="6"/>
  <c r="G66" i="6" s="1"/>
  <c r="F52" i="6"/>
  <c r="G52" i="6" s="1"/>
  <c r="F51" i="6"/>
  <c r="G51" i="6" s="1"/>
  <c r="F50" i="6"/>
  <c r="G50" i="6" s="1"/>
  <c r="F49" i="6"/>
  <c r="G49" i="6" s="1"/>
  <c r="F35" i="6"/>
  <c r="G35" i="6" s="1"/>
  <c r="F34" i="6"/>
  <c r="G34" i="6" s="1"/>
  <c r="F33" i="6"/>
  <c r="G33" i="6" s="1"/>
  <c r="F32" i="6"/>
  <c r="G32" i="6" s="1"/>
  <c r="F18" i="6"/>
  <c r="G18" i="6" s="1"/>
  <c r="F17" i="6"/>
  <c r="G17" i="6" s="1"/>
  <c r="F16" i="6"/>
  <c r="G16" i="6" s="1"/>
  <c r="F15" i="6"/>
  <c r="G15" i="6" s="1"/>
  <c r="B13" i="74" l="1"/>
  <c r="L355" i="16" l="1"/>
  <c r="K356" i="16"/>
  <c r="I357" i="16"/>
  <c r="J357" i="16"/>
  <c r="K357" i="16"/>
  <c r="L357" i="16"/>
  <c r="M357" i="16"/>
  <c r="J355" i="16"/>
  <c r="C13" i="20" l="1"/>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12" i="20"/>
  <c r="C18" i="74" l="1"/>
  <c r="B18" i="74"/>
  <c r="C17" i="74"/>
  <c r="B17" i="74"/>
  <c r="C16" i="74"/>
  <c r="B16" i="74"/>
  <c r="C15" i="74"/>
  <c r="B15" i="74"/>
  <c r="C14" i="74"/>
  <c r="B14" i="74"/>
  <c r="C13" i="74"/>
  <c r="C12" i="74"/>
  <c r="B12" i="74"/>
  <c r="C11" i="74"/>
  <c r="B11" i="74"/>
  <c r="C10" i="74"/>
  <c r="B10" i="74"/>
  <c r="C9" i="74"/>
  <c r="B9" i="74"/>
  <c r="C8" i="74"/>
  <c r="B8" i="74"/>
  <c r="Q41" i="20"/>
  <c r="J41" i="20"/>
  <c r="O41" i="20" s="1"/>
  <c r="J40" i="20"/>
  <c r="J39" i="20"/>
  <c r="I38" i="20"/>
  <c r="J37" i="20"/>
  <c r="J36" i="20"/>
  <c r="J35" i="20"/>
  <c r="J34" i="20"/>
  <c r="J33" i="20"/>
  <c r="I32" i="20"/>
  <c r="J31" i="20"/>
  <c r="J30" i="20"/>
  <c r="J29" i="20"/>
  <c r="I28" i="20"/>
  <c r="J27" i="20"/>
  <c r="J26" i="20"/>
  <c r="J25" i="20"/>
  <c r="I24" i="20"/>
  <c r="J23" i="20"/>
  <c r="J22" i="20"/>
  <c r="J21" i="20"/>
  <c r="I20" i="20"/>
  <c r="J19" i="20"/>
  <c r="J18" i="20"/>
  <c r="J17" i="20"/>
  <c r="I16" i="20"/>
  <c r="J15" i="20"/>
  <c r="J14" i="20"/>
  <c r="J13" i="20"/>
  <c r="I12" i="20"/>
  <c r="S41" i="20" l="1"/>
  <c r="R41" i="20"/>
  <c r="H12" i="20"/>
  <c r="H16" i="20"/>
  <c r="H20" i="20"/>
  <c r="H24" i="20"/>
  <c r="H28" i="20"/>
  <c r="H30" i="20"/>
  <c r="H34" i="20"/>
  <c r="H36" i="20"/>
  <c r="H40" i="20"/>
  <c r="I14" i="20"/>
  <c r="I18" i="20"/>
  <c r="I22" i="20"/>
  <c r="I26" i="20"/>
  <c r="I30" i="20"/>
  <c r="I34" i="20"/>
  <c r="I40" i="20"/>
  <c r="J12" i="20"/>
  <c r="J16" i="20"/>
  <c r="J20" i="20"/>
  <c r="J24" i="20"/>
  <c r="J28" i="20"/>
  <c r="J32" i="20"/>
  <c r="J38" i="20"/>
  <c r="H13" i="20"/>
  <c r="H15" i="20"/>
  <c r="H17" i="20"/>
  <c r="H19" i="20"/>
  <c r="H21" i="20"/>
  <c r="H23" i="20"/>
  <c r="H25" i="20"/>
  <c r="H27" i="20"/>
  <c r="H29" i="20"/>
  <c r="H31" i="20"/>
  <c r="H33" i="20"/>
  <c r="H35" i="20"/>
  <c r="H37" i="20"/>
  <c r="H39" i="20"/>
  <c r="H41" i="20"/>
  <c r="M41" i="20" s="1"/>
  <c r="I13" i="20"/>
  <c r="I15" i="20"/>
  <c r="I17" i="20"/>
  <c r="I19" i="20"/>
  <c r="I21" i="20"/>
  <c r="I23" i="20"/>
  <c r="I25" i="20"/>
  <c r="I27" i="20"/>
  <c r="I29" i="20"/>
  <c r="I31" i="20"/>
  <c r="I33" i="20"/>
  <c r="I35" i="20"/>
  <c r="I37" i="20"/>
  <c r="I39" i="20"/>
  <c r="I41" i="20"/>
  <c r="N41" i="20" s="1"/>
  <c r="H14" i="20"/>
  <c r="H18" i="20"/>
  <c r="H22" i="20"/>
  <c r="H26" i="20"/>
  <c r="H32" i="20"/>
  <c r="H38" i="20"/>
  <c r="I36" i="20"/>
  <c r="F8" i="34" l="1"/>
  <c r="F9" i="34"/>
  <c r="F10" i="34"/>
  <c r="F11" i="34"/>
  <c r="F12" i="34"/>
  <c r="F13" i="34"/>
  <c r="F14" i="34"/>
  <c r="F15" i="34"/>
  <c r="F16" i="34"/>
  <c r="F17" i="34"/>
  <c r="F18" i="34"/>
  <c r="F7" i="34"/>
  <c r="E8" i="34"/>
  <c r="E9" i="34"/>
  <c r="E10" i="34"/>
  <c r="E11" i="34"/>
  <c r="E12" i="34"/>
  <c r="E13" i="34"/>
  <c r="E14" i="34"/>
  <c r="E15" i="34"/>
  <c r="E16" i="34"/>
  <c r="E17" i="34"/>
  <c r="E18" i="34"/>
  <c r="E7" i="34"/>
  <c r="D8" i="34"/>
  <c r="D9" i="34"/>
  <c r="D10" i="34"/>
  <c r="D11" i="34"/>
  <c r="D12" i="34"/>
  <c r="D13" i="34"/>
  <c r="D14" i="34"/>
  <c r="D15" i="34"/>
  <c r="D16" i="34"/>
  <c r="D17" i="34"/>
  <c r="D18" i="34"/>
  <c r="D7" i="34"/>
  <c r="C8" i="34"/>
  <c r="C9" i="34"/>
  <c r="C10" i="34"/>
  <c r="C11" i="34"/>
  <c r="C12" i="34"/>
  <c r="C13" i="34"/>
  <c r="C14" i="34"/>
  <c r="C15" i="34"/>
  <c r="C16" i="34"/>
  <c r="C17" i="34"/>
  <c r="C18" i="34"/>
  <c r="C7" i="34"/>
  <c r="B8" i="34"/>
  <c r="B9" i="34"/>
  <c r="B10" i="34"/>
  <c r="B11" i="34"/>
  <c r="B12" i="34"/>
  <c r="B13" i="34"/>
  <c r="B14" i="34"/>
  <c r="B15" i="34"/>
  <c r="B16" i="34"/>
  <c r="B17" i="34"/>
  <c r="B18" i="34"/>
  <c r="B7" i="34"/>
  <c r="C7" i="28"/>
  <c r="D7" i="28"/>
  <c r="E7" i="28"/>
  <c r="F7" i="28"/>
  <c r="C8" i="28"/>
  <c r="D8" i="28"/>
  <c r="E8" i="28"/>
  <c r="F8" i="28"/>
  <c r="C9" i="28"/>
  <c r="D9" i="28"/>
  <c r="E9" i="28"/>
  <c r="F9" i="28"/>
  <c r="C10" i="28"/>
  <c r="D10" i="28"/>
  <c r="E10" i="28"/>
  <c r="F10" i="28"/>
  <c r="C11" i="28"/>
  <c r="D11" i="28"/>
  <c r="E11" i="28"/>
  <c r="F11" i="28"/>
  <c r="C12" i="28"/>
  <c r="D12" i="28"/>
  <c r="E12" i="28"/>
  <c r="F12" i="28"/>
  <c r="C13" i="28"/>
  <c r="D13" i="28"/>
  <c r="E13" i="28"/>
  <c r="F13" i="28"/>
  <c r="C14" i="28"/>
  <c r="D14" i="28"/>
  <c r="E14" i="28"/>
  <c r="F14" i="28"/>
  <c r="C15" i="28"/>
  <c r="D15" i="28"/>
  <c r="E15" i="28"/>
  <c r="F15" i="28"/>
  <c r="C16" i="28"/>
  <c r="D16" i="28"/>
  <c r="E16" i="28"/>
  <c r="F16" i="28"/>
  <c r="C17" i="28"/>
  <c r="D17" i="28"/>
  <c r="E17" i="28"/>
  <c r="F17" i="28"/>
  <c r="C18" i="28"/>
  <c r="D18" i="28"/>
  <c r="E18" i="28"/>
  <c r="F18" i="28"/>
  <c r="C19" i="28"/>
  <c r="D19" i="28"/>
  <c r="E19" i="28"/>
  <c r="F19" i="28"/>
  <c r="C20" i="28"/>
  <c r="D20" i="28"/>
  <c r="E20" i="28"/>
  <c r="F20" i="28"/>
  <c r="C21" i="28"/>
  <c r="D21" i="28"/>
  <c r="E21" i="28"/>
  <c r="F21" i="28"/>
  <c r="C22" i="28"/>
  <c r="D22" i="28"/>
  <c r="E22" i="28"/>
  <c r="F22" i="28"/>
  <c r="C23" i="28"/>
  <c r="D23" i="28"/>
  <c r="E23" i="28"/>
  <c r="F23" i="28"/>
  <c r="C24" i="28"/>
  <c r="D24" i="28"/>
  <c r="E24" i="28"/>
  <c r="F24" i="28"/>
  <c r="C25" i="28"/>
  <c r="D25" i="28"/>
  <c r="E25" i="28"/>
  <c r="F25" i="28"/>
  <c r="C26" i="28"/>
  <c r="D26" i="28"/>
  <c r="E26" i="28"/>
  <c r="F26" i="28"/>
  <c r="C27" i="28"/>
  <c r="D27" i="28"/>
  <c r="E27" i="28"/>
  <c r="F27" i="28"/>
  <c r="C28" i="28"/>
  <c r="D28" i="28"/>
  <c r="E28" i="28"/>
  <c r="F28" i="28"/>
  <c r="C29" i="28"/>
  <c r="D29" i="28"/>
  <c r="E29" i="28"/>
  <c r="F29" i="28"/>
  <c r="C30" i="28"/>
  <c r="D30" i="28"/>
  <c r="E30" i="28"/>
  <c r="F30" i="28"/>
  <c r="C31" i="28"/>
  <c r="D31" i="28"/>
  <c r="E31" i="28"/>
  <c r="F31" i="28"/>
  <c r="C32" i="28"/>
  <c r="D32" i="28"/>
  <c r="E32" i="28"/>
  <c r="F32" i="28"/>
  <c r="C33" i="28"/>
  <c r="D33" i="28"/>
  <c r="E33" i="28"/>
  <c r="F33" i="28"/>
  <c r="C34" i="28"/>
  <c r="D34" i="28"/>
  <c r="E34" i="28"/>
  <c r="F34" i="28"/>
  <c r="C35" i="28"/>
  <c r="D35" i="28"/>
  <c r="E35" i="28"/>
  <c r="F35" i="28"/>
  <c r="C36" i="28"/>
  <c r="D36" i="28"/>
  <c r="E36" i="28"/>
  <c r="F36" i="28"/>
  <c r="C37" i="28"/>
  <c r="D37" i="28"/>
  <c r="E37" i="28"/>
  <c r="F37" i="28"/>
  <c r="D6" i="28"/>
  <c r="E6" i="28"/>
  <c r="F6" i="28"/>
  <c r="C6" i="28"/>
  <c r="B76" i="26"/>
  <c r="C76" i="26"/>
  <c r="D76" i="26"/>
  <c r="E76" i="26"/>
  <c r="B35" i="42" l="1"/>
  <c r="D35" i="42"/>
  <c r="E35" i="42"/>
  <c r="F35" i="42"/>
  <c r="A17" i="34"/>
  <c r="B36" i="28"/>
  <c r="B36" i="32"/>
  <c r="O83" i="4" l="1"/>
  <c r="R83" i="4" s="1"/>
  <c r="C36" i="32" s="1"/>
  <c r="X83" i="4"/>
  <c r="AA83" i="4" s="1"/>
  <c r="D36" i="32" s="1"/>
  <c r="F84" i="4"/>
  <c r="F83" i="4"/>
  <c r="G83" i="4" l="1"/>
  <c r="B81" i="9"/>
  <c r="G84" i="4"/>
  <c r="B82" i="9"/>
  <c r="P83" i="4"/>
  <c r="Y83" i="4"/>
  <c r="I84" i="4"/>
  <c r="I83" i="4"/>
  <c r="A8" i="34" l="1"/>
  <c r="A9" i="34"/>
  <c r="A10" i="34"/>
  <c r="A11" i="34"/>
  <c r="A12" i="34"/>
  <c r="A13" i="34"/>
  <c r="A14" i="34"/>
  <c r="A15" i="34"/>
  <c r="A16" i="34"/>
  <c r="A7" i="34"/>
  <c r="C35" i="42" l="1"/>
  <c r="J356" i="16"/>
  <c r="I356" i="16"/>
  <c r="L356" i="16"/>
  <c r="M356" i="16"/>
  <c r="D7" i="42" l="1"/>
  <c r="E7" i="42"/>
  <c r="F7" i="42"/>
  <c r="D8" i="42"/>
  <c r="E8" i="42"/>
  <c r="F8" i="42"/>
  <c r="D9" i="42"/>
  <c r="E9" i="42"/>
  <c r="F9" i="42"/>
  <c r="D10" i="42"/>
  <c r="E10" i="42"/>
  <c r="F10" i="42"/>
  <c r="D11" i="42"/>
  <c r="E11" i="42"/>
  <c r="F11" i="42"/>
  <c r="D12" i="42"/>
  <c r="E12" i="42"/>
  <c r="F12" i="42"/>
  <c r="D13" i="42"/>
  <c r="E13" i="42"/>
  <c r="F13" i="42"/>
  <c r="D14" i="42"/>
  <c r="E14" i="42"/>
  <c r="F14" i="42"/>
  <c r="D15" i="42"/>
  <c r="E15" i="42"/>
  <c r="F15" i="42"/>
  <c r="D16" i="42"/>
  <c r="E16" i="42"/>
  <c r="F16" i="42"/>
  <c r="D17" i="42"/>
  <c r="E17" i="42"/>
  <c r="F17" i="42"/>
  <c r="D18" i="42"/>
  <c r="E18" i="42"/>
  <c r="F18" i="42"/>
  <c r="D19" i="42"/>
  <c r="E19" i="42"/>
  <c r="F19" i="42"/>
  <c r="D20" i="42"/>
  <c r="E20" i="42"/>
  <c r="F20" i="42"/>
  <c r="D21" i="42"/>
  <c r="E21" i="42"/>
  <c r="F21" i="42"/>
  <c r="D22" i="42"/>
  <c r="E22" i="42"/>
  <c r="F22" i="42"/>
  <c r="D23" i="42"/>
  <c r="E23" i="42"/>
  <c r="F23" i="42"/>
  <c r="D24" i="42"/>
  <c r="E24" i="42"/>
  <c r="F24" i="42"/>
  <c r="D25" i="42"/>
  <c r="E25" i="42"/>
  <c r="F25" i="42"/>
  <c r="D26" i="42"/>
  <c r="E26" i="42"/>
  <c r="F26" i="42"/>
  <c r="D27" i="42"/>
  <c r="E27" i="42"/>
  <c r="F27" i="42"/>
  <c r="D28" i="42"/>
  <c r="E28" i="42"/>
  <c r="F28" i="42"/>
  <c r="D29" i="42"/>
  <c r="E29" i="42"/>
  <c r="F29" i="42"/>
  <c r="D30" i="42"/>
  <c r="E30" i="42"/>
  <c r="F30" i="42"/>
  <c r="D31" i="42"/>
  <c r="E31" i="42"/>
  <c r="F31" i="42"/>
  <c r="D32" i="42"/>
  <c r="E32" i="42"/>
  <c r="F32" i="42"/>
  <c r="D33" i="42"/>
  <c r="E33" i="42"/>
  <c r="F33" i="42"/>
  <c r="D34" i="42"/>
  <c r="E34" i="42"/>
  <c r="F34" i="42"/>
  <c r="E6" i="42"/>
  <c r="F6" i="42"/>
  <c r="B27" i="42"/>
  <c r="B28" i="42"/>
  <c r="B29" i="42"/>
  <c r="B30" i="42"/>
  <c r="B31" i="42"/>
  <c r="B32" i="42"/>
  <c r="B33" i="42"/>
  <c r="B34" i="42"/>
  <c r="B7" i="42"/>
  <c r="B8" i="42"/>
  <c r="B9" i="42"/>
  <c r="B10" i="42"/>
  <c r="B11" i="42"/>
  <c r="B12" i="42"/>
  <c r="B13" i="42"/>
  <c r="B14" i="42"/>
  <c r="B15" i="42"/>
  <c r="B16" i="42"/>
  <c r="B17" i="42"/>
  <c r="B18" i="42"/>
  <c r="B19" i="42"/>
  <c r="B20" i="42"/>
  <c r="B21" i="42"/>
  <c r="B22" i="42"/>
  <c r="B23" i="42"/>
  <c r="B24" i="42"/>
  <c r="B25" i="42"/>
  <c r="B26" i="42"/>
  <c r="D6" i="42"/>
  <c r="B6" i="42"/>
  <c r="B7" i="32" l="1"/>
  <c r="B8" i="32"/>
  <c r="B9" i="32"/>
  <c r="B10" i="32"/>
  <c r="B11" i="32"/>
  <c r="B12" i="32"/>
  <c r="B13" i="32"/>
  <c r="B14" i="32"/>
  <c r="B15" i="32"/>
  <c r="B16" i="32"/>
  <c r="B17" i="32"/>
  <c r="B18" i="32"/>
  <c r="B19" i="32"/>
  <c r="B20" i="32"/>
  <c r="B21" i="32"/>
  <c r="B22" i="32"/>
  <c r="B23" i="32"/>
  <c r="B24" i="32"/>
  <c r="B25" i="32"/>
  <c r="B26" i="32"/>
  <c r="B27" i="32"/>
  <c r="B28" i="32"/>
  <c r="B29" i="32"/>
  <c r="B30" i="32"/>
  <c r="B31" i="32"/>
  <c r="B32" i="32"/>
  <c r="B33" i="32"/>
  <c r="B34" i="32"/>
  <c r="B35" i="32"/>
  <c r="B6" i="32"/>
  <c r="B7" i="28" l="1"/>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6" i="28"/>
  <c r="B8" i="26"/>
  <c r="C8" i="26"/>
  <c r="D8" i="26"/>
  <c r="E8" i="26"/>
  <c r="B9" i="26"/>
  <c r="C9" i="26"/>
  <c r="D9" i="26"/>
  <c r="E9" i="26"/>
  <c r="B10" i="26"/>
  <c r="C10" i="26"/>
  <c r="D10" i="26"/>
  <c r="E10" i="26"/>
  <c r="B11" i="26"/>
  <c r="C11" i="26"/>
  <c r="D11" i="26"/>
  <c r="E11" i="26"/>
  <c r="B12" i="26"/>
  <c r="C12" i="26"/>
  <c r="D12" i="26"/>
  <c r="E12" i="26"/>
  <c r="B13" i="26"/>
  <c r="C13" i="26"/>
  <c r="D13" i="26"/>
  <c r="E13" i="26"/>
  <c r="B14" i="26"/>
  <c r="C14" i="26"/>
  <c r="D14" i="26"/>
  <c r="E14" i="26"/>
  <c r="B15" i="26"/>
  <c r="C15" i="26"/>
  <c r="D15" i="26"/>
  <c r="E15" i="26"/>
  <c r="B16" i="26"/>
  <c r="C16" i="26"/>
  <c r="D16" i="26"/>
  <c r="E16" i="26"/>
  <c r="B17" i="26"/>
  <c r="C17" i="26"/>
  <c r="D17" i="26"/>
  <c r="E17" i="26"/>
  <c r="B18" i="26"/>
  <c r="C18" i="26"/>
  <c r="D18" i="26"/>
  <c r="E18" i="26"/>
  <c r="B19" i="26"/>
  <c r="C19" i="26"/>
  <c r="D19" i="26"/>
  <c r="E19" i="26"/>
  <c r="B20" i="26"/>
  <c r="C20" i="26"/>
  <c r="D20" i="26"/>
  <c r="E20" i="26"/>
  <c r="B21" i="26"/>
  <c r="C21" i="26"/>
  <c r="D21" i="26"/>
  <c r="E21" i="26"/>
  <c r="B22" i="26"/>
  <c r="C22" i="26"/>
  <c r="D22" i="26"/>
  <c r="E22" i="26"/>
  <c r="B23" i="26"/>
  <c r="C23" i="26"/>
  <c r="D23" i="26"/>
  <c r="E23" i="26"/>
  <c r="B24" i="26"/>
  <c r="C24" i="26"/>
  <c r="D24" i="26"/>
  <c r="E24" i="26"/>
  <c r="B25" i="26"/>
  <c r="C25" i="26"/>
  <c r="D25" i="26"/>
  <c r="E25" i="26"/>
  <c r="B26" i="26"/>
  <c r="C26" i="26"/>
  <c r="D26" i="26"/>
  <c r="E26" i="26"/>
  <c r="B27" i="26"/>
  <c r="C27" i="26"/>
  <c r="D27" i="26"/>
  <c r="E27" i="26"/>
  <c r="B28" i="26"/>
  <c r="C28" i="26"/>
  <c r="D28" i="26"/>
  <c r="E28" i="26"/>
  <c r="B29" i="26"/>
  <c r="C29" i="26"/>
  <c r="D29" i="26"/>
  <c r="E29" i="26"/>
  <c r="B30" i="26"/>
  <c r="C30" i="26"/>
  <c r="D30" i="26"/>
  <c r="E30" i="26"/>
  <c r="B31" i="26"/>
  <c r="C31" i="26"/>
  <c r="D31" i="26"/>
  <c r="E31" i="26"/>
  <c r="B32" i="26"/>
  <c r="C32" i="26"/>
  <c r="D32" i="26"/>
  <c r="E32" i="26"/>
  <c r="B33" i="26"/>
  <c r="C33" i="26"/>
  <c r="D33" i="26"/>
  <c r="E33" i="26"/>
  <c r="B34" i="26"/>
  <c r="C34" i="26"/>
  <c r="D34" i="26"/>
  <c r="E34" i="26"/>
  <c r="B35" i="26"/>
  <c r="C35" i="26"/>
  <c r="D35" i="26"/>
  <c r="E35" i="26"/>
  <c r="B36" i="26"/>
  <c r="C36" i="26"/>
  <c r="D36" i="26"/>
  <c r="E36" i="26"/>
  <c r="B37" i="26"/>
  <c r="C37" i="26"/>
  <c r="D37" i="26"/>
  <c r="E37" i="26"/>
  <c r="B38" i="26"/>
  <c r="C38" i="26"/>
  <c r="D38" i="26"/>
  <c r="E38" i="26"/>
  <c r="B39" i="26"/>
  <c r="C39" i="26"/>
  <c r="D39" i="26"/>
  <c r="E39" i="26"/>
  <c r="B40" i="26"/>
  <c r="C40" i="26"/>
  <c r="D40" i="26"/>
  <c r="E40" i="26"/>
  <c r="B41" i="26"/>
  <c r="C41" i="26"/>
  <c r="D41" i="26"/>
  <c r="E41" i="26"/>
  <c r="B42" i="26"/>
  <c r="C42" i="26"/>
  <c r="D42" i="26"/>
  <c r="E42" i="26"/>
  <c r="B43" i="26"/>
  <c r="C43" i="26"/>
  <c r="D43" i="26"/>
  <c r="E43" i="26"/>
  <c r="B44" i="26"/>
  <c r="C44" i="26"/>
  <c r="D44" i="26"/>
  <c r="E44" i="26"/>
  <c r="B45" i="26"/>
  <c r="C45" i="26"/>
  <c r="D45" i="26"/>
  <c r="E45" i="26"/>
  <c r="B46" i="26"/>
  <c r="C46" i="26"/>
  <c r="D46" i="26"/>
  <c r="E46" i="26"/>
  <c r="B47" i="26"/>
  <c r="C47" i="26"/>
  <c r="D47" i="26"/>
  <c r="E47" i="26"/>
  <c r="B48" i="26"/>
  <c r="C48" i="26"/>
  <c r="D48" i="26"/>
  <c r="E48" i="26"/>
  <c r="B49" i="26"/>
  <c r="C49" i="26"/>
  <c r="D49" i="26"/>
  <c r="E49" i="26"/>
  <c r="B50" i="26"/>
  <c r="C50" i="26"/>
  <c r="D50" i="26"/>
  <c r="E50" i="26"/>
  <c r="B51" i="26"/>
  <c r="C51" i="26"/>
  <c r="D51" i="26"/>
  <c r="E51" i="26"/>
  <c r="B52" i="26"/>
  <c r="C52" i="26"/>
  <c r="D52" i="26"/>
  <c r="E52" i="26"/>
  <c r="B53" i="26"/>
  <c r="C53" i="26"/>
  <c r="D53" i="26"/>
  <c r="E53" i="26"/>
  <c r="B54" i="26"/>
  <c r="C54" i="26"/>
  <c r="D54" i="26"/>
  <c r="E54" i="26"/>
  <c r="B55" i="26"/>
  <c r="C55" i="26"/>
  <c r="D55" i="26"/>
  <c r="E55" i="26"/>
  <c r="B56" i="26"/>
  <c r="C56" i="26"/>
  <c r="D56" i="26"/>
  <c r="E56" i="26"/>
  <c r="B57" i="26"/>
  <c r="C57" i="26"/>
  <c r="D57" i="26"/>
  <c r="E57" i="26"/>
  <c r="B58" i="26"/>
  <c r="C58" i="26"/>
  <c r="D58" i="26"/>
  <c r="E58" i="26"/>
  <c r="B59" i="26"/>
  <c r="C59" i="26"/>
  <c r="D59" i="26"/>
  <c r="E59" i="26"/>
  <c r="B60" i="26"/>
  <c r="C60" i="26"/>
  <c r="D60" i="26"/>
  <c r="E60" i="26"/>
  <c r="B61" i="26"/>
  <c r="C61" i="26"/>
  <c r="D61" i="26"/>
  <c r="E61" i="26"/>
  <c r="B62" i="26"/>
  <c r="C62" i="26"/>
  <c r="D62" i="26"/>
  <c r="E62" i="26"/>
  <c r="B63" i="26"/>
  <c r="C63" i="26"/>
  <c r="D63" i="26"/>
  <c r="E63" i="26"/>
  <c r="B64" i="26"/>
  <c r="C64" i="26"/>
  <c r="D64" i="26"/>
  <c r="E64" i="26"/>
  <c r="B65" i="26"/>
  <c r="C65" i="26"/>
  <c r="D65" i="26"/>
  <c r="E65" i="26"/>
  <c r="B66" i="26"/>
  <c r="C66" i="26"/>
  <c r="D66" i="26"/>
  <c r="E66" i="26"/>
  <c r="B67" i="26"/>
  <c r="C67" i="26"/>
  <c r="D67" i="26"/>
  <c r="E67" i="26"/>
  <c r="B68" i="26"/>
  <c r="C68" i="26"/>
  <c r="D68" i="26"/>
  <c r="E68" i="26"/>
  <c r="B69" i="26"/>
  <c r="C69" i="26"/>
  <c r="D69" i="26"/>
  <c r="E69" i="26"/>
  <c r="B70" i="26"/>
  <c r="C70" i="26"/>
  <c r="D70" i="26"/>
  <c r="E70" i="26"/>
  <c r="B71" i="26"/>
  <c r="C71" i="26"/>
  <c r="D71" i="26"/>
  <c r="E71" i="26"/>
  <c r="B72" i="26"/>
  <c r="C72" i="26"/>
  <c r="D72" i="26"/>
  <c r="E72" i="26"/>
  <c r="B73" i="26"/>
  <c r="C73" i="26"/>
  <c r="D73" i="26"/>
  <c r="E73" i="26"/>
  <c r="B74" i="26"/>
  <c r="C74" i="26"/>
  <c r="D74" i="26"/>
  <c r="E74" i="26"/>
  <c r="B75" i="26"/>
  <c r="C75" i="26"/>
  <c r="D75" i="26"/>
  <c r="E75" i="26"/>
  <c r="C77" i="26"/>
  <c r="D77" i="26"/>
  <c r="E77" i="26"/>
  <c r="C7" i="26"/>
  <c r="D7" i="26"/>
  <c r="E7" i="26"/>
  <c r="B7" i="26"/>
  <c r="O84" i="4" l="1"/>
  <c r="O82" i="4"/>
  <c r="O81" i="4"/>
  <c r="O80" i="4"/>
  <c r="O79" i="4"/>
  <c r="R79" i="4" s="1"/>
  <c r="C32" i="32" s="1"/>
  <c r="O78" i="4"/>
  <c r="P78" i="4" s="1"/>
  <c r="O77" i="4"/>
  <c r="P77" i="4" s="1"/>
  <c r="O76" i="4"/>
  <c r="R76" i="4" s="1"/>
  <c r="C29" i="32" s="1"/>
  <c r="O75" i="4"/>
  <c r="R75" i="4" s="1"/>
  <c r="C28" i="32" s="1"/>
  <c r="O74" i="4"/>
  <c r="P74" i="4" s="1"/>
  <c r="O73" i="4"/>
  <c r="P73" i="4" s="1"/>
  <c r="O72" i="4"/>
  <c r="R72" i="4" s="1"/>
  <c r="C25" i="32" s="1"/>
  <c r="O71" i="4"/>
  <c r="R71" i="4" s="1"/>
  <c r="C24" i="32" s="1"/>
  <c r="O70" i="4"/>
  <c r="P70" i="4" s="1"/>
  <c r="O69" i="4"/>
  <c r="P69" i="4" s="1"/>
  <c r="O68" i="4"/>
  <c r="R68" i="4" s="1"/>
  <c r="C21" i="32" s="1"/>
  <c r="O67" i="4"/>
  <c r="R67" i="4" s="1"/>
  <c r="C20" i="32" s="1"/>
  <c r="O66" i="4"/>
  <c r="P66" i="4" s="1"/>
  <c r="O65" i="4"/>
  <c r="R65" i="4" s="1"/>
  <c r="C18" i="32" s="1"/>
  <c r="O64" i="4"/>
  <c r="R64" i="4" s="1"/>
  <c r="C17" i="32" s="1"/>
  <c r="O63" i="4"/>
  <c r="R63" i="4" s="1"/>
  <c r="C16" i="32" s="1"/>
  <c r="O62" i="4"/>
  <c r="P62" i="4" s="1"/>
  <c r="O61" i="4"/>
  <c r="P61" i="4" s="1"/>
  <c r="O60" i="4"/>
  <c r="R60" i="4" s="1"/>
  <c r="C13" i="32" s="1"/>
  <c r="O59" i="4"/>
  <c r="R59" i="4" s="1"/>
  <c r="C12" i="32" s="1"/>
  <c r="O58" i="4"/>
  <c r="P58" i="4" s="1"/>
  <c r="O57" i="4"/>
  <c r="P57" i="4" s="1"/>
  <c r="O56" i="4"/>
  <c r="R56" i="4" s="1"/>
  <c r="C9" i="32" s="1"/>
  <c r="O55" i="4"/>
  <c r="R55" i="4" s="1"/>
  <c r="C8" i="32" s="1"/>
  <c r="O54" i="4"/>
  <c r="P54" i="4" s="1"/>
  <c r="O53" i="4"/>
  <c r="P53" i="4" s="1"/>
  <c r="X54" i="4"/>
  <c r="X55" i="4"/>
  <c r="X56" i="4"/>
  <c r="X57" i="4"/>
  <c r="X58" i="4"/>
  <c r="X59" i="4"/>
  <c r="X60" i="4"/>
  <c r="X61" i="4"/>
  <c r="X62" i="4"/>
  <c r="X63" i="4"/>
  <c r="X64" i="4"/>
  <c r="X65" i="4"/>
  <c r="X66" i="4"/>
  <c r="X67" i="4"/>
  <c r="X68" i="4"/>
  <c r="X69" i="4"/>
  <c r="X70" i="4"/>
  <c r="X71" i="4"/>
  <c r="X72" i="4"/>
  <c r="Y72" i="4" s="1"/>
  <c r="X73" i="4"/>
  <c r="X74" i="4"/>
  <c r="X75" i="4"/>
  <c r="X76" i="4"/>
  <c r="X77" i="4"/>
  <c r="X78" i="4"/>
  <c r="X79" i="4"/>
  <c r="X80" i="4"/>
  <c r="X81" i="4"/>
  <c r="X82" i="4"/>
  <c r="X84" i="4"/>
  <c r="X53" i="4"/>
  <c r="AA53" i="4" s="1"/>
  <c r="D6" i="32" s="1"/>
  <c r="Y62" i="4" l="1"/>
  <c r="Y61" i="4"/>
  <c r="Y75" i="4"/>
  <c r="AA68" i="4"/>
  <c r="D21" i="32" s="1"/>
  <c r="AA60" i="4"/>
  <c r="D13" i="32" s="1"/>
  <c r="Y69" i="4"/>
  <c r="Y74" i="4"/>
  <c r="Y67" i="4"/>
  <c r="Y59" i="4"/>
  <c r="Y70" i="4"/>
  <c r="AA76" i="4"/>
  <c r="D29" i="32" s="1"/>
  <c r="Y73" i="4"/>
  <c r="Y66" i="4"/>
  <c r="Y58" i="4"/>
  <c r="Y54" i="4"/>
  <c r="Y65" i="4"/>
  <c r="Y79" i="4"/>
  <c r="AA72" i="4"/>
  <c r="D25" i="32" s="1"/>
  <c r="AA64" i="4"/>
  <c r="D17" i="32" s="1"/>
  <c r="AA56" i="4"/>
  <c r="D9" i="32" s="1"/>
  <c r="Y77" i="4"/>
  <c r="Y57" i="4"/>
  <c r="Y78" i="4"/>
  <c r="Y71" i="4"/>
  <c r="Y63" i="4"/>
  <c r="Y55" i="4"/>
  <c r="R81" i="4"/>
  <c r="C34" i="32" s="1"/>
  <c r="P82" i="4"/>
  <c r="R84" i="4"/>
  <c r="C37" i="32" s="1"/>
  <c r="R80" i="4"/>
  <c r="C33" i="32" s="1"/>
  <c r="Y84" i="4"/>
  <c r="AA82" i="4"/>
  <c r="D35" i="32" s="1"/>
  <c r="AA80" i="4"/>
  <c r="D33" i="32" s="1"/>
  <c r="Y81" i="4"/>
  <c r="R57" i="4"/>
  <c r="C10" i="32" s="1"/>
  <c r="Y80" i="4"/>
  <c r="Y68" i="4"/>
  <c r="R73" i="4"/>
  <c r="C26" i="32" s="1"/>
  <c r="Y64" i="4"/>
  <c r="Y76" i="4"/>
  <c r="Y60" i="4"/>
  <c r="AA78" i="4"/>
  <c r="D31" i="32" s="1"/>
  <c r="AA70" i="4"/>
  <c r="D23" i="32" s="1"/>
  <c r="AA62" i="4"/>
  <c r="D15" i="32" s="1"/>
  <c r="R61" i="4"/>
  <c r="C14" i="32" s="1"/>
  <c r="R77" i="4"/>
  <c r="C30" i="32" s="1"/>
  <c r="Y82" i="4"/>
  <c r="AA74" i="4"/>
  <c r="D27" i="32" s="1"/>
  <c r="AA66" i="4"/>
  <c r="D19" i="32" s="1"/>
  <c r="AA58" i="4"/>
  <c r="D11" i="32" s="1"/>
  <c r="R54" i="4"/>
  <c r="C7" i="32" s="1"/>
  <c r="R70" i="4"/>
  <c r="C23" i="32" s="1"/>
  <c r="AA81" i="4"/>
  <c r="D34" i="32" s="1"/>
  <c r="AA77" i="4"/>
  <c r="D30" i="32" s="1"/>
  <c r="AA73" i="4"/>
  <c r="D26" i="32" s="1"/>
  <c r="AA69" i="4"/>
  <c r="D22" i="32" s="1"/>
  <c r="AA65" i="4"/>
  <c r="D18" i="32" s="1"/>
  <c r="AA61" i="4"/>
  <c r="D14" i="32" s="1"/>
  <c r="AA57" i="4"/>
  <c r="D10" i="32" s="1"/>
  <c r="R53" i="4"/>
  <c r="C6" i="32" s="1"/>
  <c r="R62" i="4"/>
  <c r="C15" i="32" s="1"/>
  <c r="P65" i="4"/>
  <c r="R69" i="4"/>
  <c r="C22" i="32" s="1"/>
  <c r="R78" i="4"/>
  <c r="C31" i="32" s="1"/>
  <c r="P81" i="4"/>
  <c r="R66" i="4"/>
  <c r="C19" i="32" s="1"/>
  <c r="R82" i="4"/>
  <c r="C35" i="32" s="1"/>
  <c r="R58" i="4"/>
  <c r="C11" i="32" s="1"/>
  <c r="R74" i="4"/>
  <c r="C27" i="32" s="1"/>
  <c r="AA54" i="4"/>
  <c r="D7" i="32" s="1"/>
  <c r="Y56" i="4"/>
  <c r="P56" i="4"/>
  <c r="P60" i="4"/>
  <c r="P64" i="4"/>
  <c r="P76" i="4"/>
  <c r="P68" i="4"/>
  <c r="P72" i="4"/>
  <c r="P80" i="4"/>
  <c r="P55" i="4"/>
  <c r="P59" i="4"/>
  <c r="P63" i="4"/>
  <c r="P67" i="4"/>
  <c r="P71" i="4"/>
  <c r="P75" i="4"/>
  <c r="P79" i="4"/>
  <c r="P84" i="4"/>
  <c r="AA84" i="4"/>
  <c r="D37" i="32" s="1"/>
  <c r="AA79" i="4"/>
  <c r="D32" i="32" s="1"/>
  <c r="AA75" i="4"/>
  <c r="D28" i="32" s="1"/>
  <c r="AA71" i="4"/>
  <c r="D24" i="32" s="1"/>
  <c r="AA67" i="4"/>
  <c r="D20" i="32" s="1"/>
  <c r="AA63" i="4"/>
  <c r="D16" i="32" s="1"/>
  <c r="AA59" i="4"/>
  <c r="D12" i="32" s="1"/>
  <c r="AA55" i="4"/>
  <c r="D8" i="32" s="1"/>
  <c r="Y53" i="4"/>
  <c r="I355" i="16" l="1"/>
  <c r="K355" i="16"/>
  <c r="M355" i="16"/>
  <c r="F82" i="4" l="1"/>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I354" i="16"/>
  <c r="J354" i="16"/>
  <c r="K354" i="16"/>
  <c r="L354" i="16"/>
  <c r="M354" i="16"/>
  <c r="F81" i="4"/>
  <c r="F55" i="4"/>
  <c r="F56" i="4"/>
  <c r="F57" i="4"/>
  <c r="F58" i="4"/>
  <c r="F59" i="4"/>
  <c r="F60" i="4"/>
  <c r="F61" i="4"/>
  <c r="F62" i="4"/>
  <c r="F63" i="4"/>
  <c r="F64" i="4"/>
  <c r="F65" i="4"/>
  <c r="F66" i="4"/>
  <c r="F67" i="4"/>
  <c r="F68" i="4"/>
  <c r="F69" i="4"/>
  <c r="G69" i="4" s="1"/>
  <c r="F70" i="4"/>
  <c r="F71" i="4"/>
  <c r="F72" i="4"/>
  <c r="F73" i="4"/>
  <c r="F74" i="4"/>
  <c r="F54" i="4"/>
  <c r="F80" i="4"/>
  <c r="I353" i="16"/>
  <c r="J353" i="16"/>
  <c r="K353" i="16"/>
  <c r="L353" i="16"/>
  <c r="M353" i="16"/>
  <c r="F79" i="4"/>
  <c r="I352" i="16"/>
  <c r="J352" i="16"/>
  <c r="K352" i="16"/>
  <c r="L352" i="16"/>
  <c r="M352" i="16"/>
  <c r="I346" i="16"/>
  <c r="J346" i="16"/>
  <c r="K346" i="16"/>
  <c r="L346" i="16"/>
  <c r="M346" i="16"/>
  <c r="I347" i="16"/>
  <c r="J347" i="16"/>
  <c r="K347" i="16"/>
  <c r="L347" i="16"/>
  <c r="M347" i="16"/>
  <c r="I348" i="16"/>
  <c r="J348" i="16"/>
  <c r="K348" i="16"/>
  <c r="L348" i="16"/>
  <c r="M348" i="16"/>
  <c r="I349" i="16"/>
  <c r="J349" i="16"/>
  <c r="K349" i="16"/>
  <c r="L349" i="16"/>
  <c r="M349" i="16"/>
  <c r="I350" i="16"/>
  <c r="J350" i="16"/>
  <c r="K350" i="16"/>
  <c r="L350" i="16"/>
  <c r="M350" i="16"/>
  <c r="I351" i="16"/>
  <c r="J351" i="16"/>
  <c r="K351" i="16"/>
  <c r="L351" i="16"/>
  <c r="M351" i="16"/>
  <c r="F78" i="4"/>
  <c r="F77" i="4"/>
  <c r="F53" i="4"/>
  <c r="G57" i="4"/>
  <c r="G65" i="4"/>
  <c r="F75" i="4"/>
  <c r="F76" i="4"/>
  <c r="G72" i="4"/>
  <c r="G68" i="4"/>
  <c r="G64" i="4"/>
  <c r="I76" i="4" l="1"/>
  <c r="C28" i="42" s="1"/>
  <c r="B74" i="9"/>
  <c r="G77" i="4"/>
  <c r="B75" i="9"/>
  <c r="I69" i="4"/>
  <c r="C21" i="42" s="1"/>
  <c r="B67" i="9"/>
  <c r="I61" i="4"/>
  <c r="C13" i="42" s="1"/>
  <c r="B59" i="9"/>
  <c r="G51" i="4"/>
  <c r="B49" i="9"/>
  <c r="G43" i="4"/>
  <c r="B41" i="9"/>
  <c r="G35" i="4"/>
  <c r="B33" i="9"/>
  <c r="G27" i="4"/>
  <c r="B25" i="9"/>
  <c r="G19" i="4"/>
  <c r="B17" i="9"/>
  <c r="I75" i="4"/>
  <c r="C27" i="42" s="1"/>
  <c r="B73" i="9"/>
  <c r="G78" i="4"/>
  <c r="B76" i="9"/>
  <c r="I68" i="4"/>
  <c r="S26" i="20" s="1"/>
  <c r="B66" i="9"/>
  <c r="I60" i="4"/>
  <c r="C12" i="42" s="1"/>
  <c r="B58" i="9"/>
  <c r="I50" i="4"/>
  <c r="B48" i="9"/>
  <c r="I42" i="4"/>
  <c r="B40" i="9"/>
  <c r="I34" i="4"/>
  <c r="B32" i="9"/>
  <c r="I26" i="4"/>
  <c r="B24" i="9"/>
  <c r="I18" i="4"/>
  <c r="B16" i="9"/>
  <c r="I54" i="4"/>
  <c r="C6" i="42" s="1"/>
  <c r="B52" i="9"/>
  <c r="I67" i="4"/>
  <c r="S25" i="20" s="1"/>
  <c r="B65" i="9"/>
  <c r="I59" i="4"/>
  <c r="B57" i="9"/>
  <c r="G49" i="4"/>
  <c r="B47" i="9"/>
  <c r="G41" i="4"/>
  <c r="B39" i="9"/>
  <c r="G33" i="4"/>
  <c r="B31" i="9"/>
  <c r="G25" i="4"/>
  <c r="B23" i="9"/>
  <c r="G17" i="4"/>
  <c r="B15" i="9"/>
  <c r="I74" i="4"/>
  <c r="C26" i="42" s="1"/>
  <c r="B72" i="9"/>
  <c r="I66" i="4"/>
  <c r="M24" i="20" s="1"/>
  <c r="B64" i="9"/>
  <c r="I58" i="4"/>
  <c r="C10" i="42" s="1"/>
  <c r="B56" i="9"/>
  <c r="I48" i="4"/>
  <c r="B46" i="9"/>
  <c r="I40" i="4"/>
  <c r="B38" i="9"/>
  <c r="I32" i="4"/>
  <c r="B30" i="9"/>
  <c r="I24" i="4"/>
  <c r="B22" i="9"/>
  <c r="I16" i="4"/>
  <c r="B14" i="9"/>
  <c r="I73" i="4"/>
  <c r="C25" i="42" s="1"/>
  <c r="B71" i="9"/>
  <c r="I65" i="4"/>
  <c r="C17" i="42" s="1"/>
  <c r="B63" i="9"/>
  <c r="I57" i="4"/>
  <c r="C9" i="42" s="1"/>
  <c r="B55" i="9"/>
  <c r="G47" i="4"/>
  <c r="B45" i="9"/>
  <c r="G39" i="4"/>
  <c r="B37" i="9"/>
  <c r="G31" i="4"/>
  <c r="B29" i="9"/>
  <c r="G23" i="4"/>
  <c r="B21" i="9"/>
  <c r="G15" i="4"/>
  <c r="B13" i="9"/>
  <c r="I53" i="4"/>
  <c r="B51" i="9"/>
  <c r="I72" i="4"/>
  <c r="C24" i="42" s="1"/>
  <c r="B70" i="9"/>
  <c r="I64" i="4"/>
  <c r="C16" i="42" s="1"/>
  <c r="B62" i="9"/>
  <c r="I56" i="4"/>
  <c r="C8" i="42" s="1"/>
  <c r="B54" i="9"/>
  <c r="I46" i="4"/>
  <c r="B44" i="9"/>
  <c r="I38" i="4"/>
  <c r="B36" i="9"/>
  <c r="I30" i="4"/>
  <c r="B28" i="9"/>
  <c r="I22" i="4"/>
  <c r="B20" i="9"/>
  <c r="I14" i="4"/>
  <c r="B12" i="9"/>
  <c r="I71" i="4"/>
  <c r="M29" i="20" s="1"/>
  <c r="B69" i="9"/>
  <c r="I63" i="4"/>
  <c r="M21" i="20" s="1"/>
  <c r="B61" i="9"/>
  <c r="I55" i="4"/>
  <c r="C7" i="42" s="1"/>
  <c r="B53" i="9"/>
  <c r="G45" i="4"/>
  <c r="B43" i="9"/>
  <c r="G37" i="4"/>
  <c r="B35" i="9"/>
  <c r="G29" i="4"/>
  <c r="B27" i="9"/>
  <c r="G21" i="4"/>
  <c r="B19" i="9"/>
  <c r="G79" i="4"/>
  <c r="B77" i="9"/>
  <c r="I80" i="4"/>
  <c r="C32" i="42" s="1"/>
  <c r="B78" i="9"/>
  <c r="I70" i="4"/>
  <c r="C22" i="42" s="1"/>
  <c r="B68" i="9"/>
  <c r="I62" i="4"/>
  <c r="C14" i="42" s="1"/>
  <c r="B60" i="9"/>
  <c r="I81" i="4"/>
  <c r="O39" i="20" s="1"/>
  <c r="B79" i="9"/>
  <c r="I52" i="4"/>
  <c r="B50" i="9"/>
  <c r="I44" i="4"/>
  <c r="B42" i="9"/>
  <c r="I36" i="4"/>
  <c r="B34" i="9"/>
  <c r="I28" i="4"/>
  <c r="B26" i="9"/>
  <c r="I20" i="4"/>
  <c r="B18" i="9"/>
  <c r="I82" i="4"/>
  <c r="B80" i="9"/>
  <c r="C15" i="42"/>
  <c r="M17" i="20"/>
  <c r="C11" i="42"/>
  <c r="I79" i="4"/>
  <c r="O37" i="20" s="1"/>
  <c r="G71" i="4"/>
  <c r="G54" i="4"/>
  <c r="G75" i="4"/>
  <c r="G76" i="4"/>
  <c r="G66" i="4"/>
  <c r="G55" i="4"/>
  <c r="G61" i="4"/>
  <c r="G63" i="4"/>
  <c r="G73" i="4"/>
  <c r="G59" i="4"/>
  <c r="G56" i="4"/>
  <c r="G67" i="4"/>
  <c r="G60" i="4"/>
  <c r="G52" i="4"/>
  <c r="G44" i="4"/>
  <c r="G36" i="4"/>
  <c r="G28" i="4"/>
  <c r="G20" i="4"/>
  <c r="I49" i="4"/>
  <c r="I33" i="4"/>
  <c r="I17" i="4"/>
  <c r="I78" i="4"/>
  <c r="G50" i="4"/>
  <c r="G42" i="4"/>
  <c r="G34" i="4"/>
  <c r="G26" i="4"/>
  <c r="G18" i="4"/>
  <c r="I45" i="4"/>
  <c r="I29" i="4"/>
  <c r="G53" i="4"/>
  <c r="G48" i="4"/>
  <c r="G40" i="4"/>
  <c r="G32" i="4"/>
  <c r="G24" i="4"/>
  <c r="G16" i="4"/>
  <c r="I41" i="4"/>
  <c r="I25" i="4"/>
  <c r="G46" i="4"/>
  <c r="G38" i="4"/>
  <c r="G30" i="4"/>
  <c r="G22" i="4"/>
  <c r="G14" i="4"/>
  <c r="I37" i="4"/>
  <c r="I21" i="4"/>
  <c r="G62" i="4"/>
  <c r="G58" i="4"/>
  <c r="I51" i="4"/>
  <c r="I47" i="4"/>
  <c r="I43" i="4"/>
  <c r="I39" i="4"/>
  <c r="I35" i="4"/>
  <c r="I31" i="4"/>
  <c r="I27" i="4"/>
  <c r="I23" i="4"/>
  <c r="I19" i="4"/>
  <c r="I15" i="4"/>
  <c r="G82" i="4"/>
  <c r="G70" i="4"/>
  <c r="I77" i="4"/>
  <c r="G74" i="4"/>
  <c r="G80" i="4"/>
  <c r="G81" i="4"/>
  <c r="O17" i="20"/>
  <c r="O21" i="20"/>
  <c r="Q33" i="20"/>
  <c r="R33" i="20"/>
  <c r="S33" i="20"/>
  <c r="M28" i="20"/>
  <c r="S28" i="20"/>
  <c r="R28" i="20"/>
  <c r="N28" i="20"/>
  <c r="M20" i="20"/>
  <c r="Q20" i="20"/>
  <c r="O16" i="20"/>
  <c r="S16" i="20"/>
  <c r="Q16" i="20"/>
  <c r="R16" i="20"/>
  <c r="N16" i="20"/>
  <c r="M15" i="20"/>
  <c r="R15" i="20"/>
  <c r="S15" i="20"/>
  <c r="Q15" i="20"/>
  <c r="N15" i="20"/>
  <c r="O34" i="20"/>
  <c r="Q34" i="20"/>
  <c r="R34" i="20"/>
  <c r="N34" i="20"/>
  <c r="S34" i="20"/>
  <c r="N12" i="20"/>
  <c r="N21" i="20"/>
  <c r="S21" i="20"/>
  <c r="Q21" i="20"/>
  <c r="R21" i="20"/>
  <c r="N17" i="20"/>
  <c r="Q17" i="20"/>
  <c r="S17" i="20"/>
  <c r="R17" i="20"/>
  <c r="Q13" i="20"/>
  <c r="M16" i="20"/>
  <c r="M22" i="20"/>
  <c r="Q22" i="20"/>
  <c r="R22" i="20"/>
  <c r="N22" i="20"/>
  <c r="S22" i="20"/>
  <c r="O18" i="20"/>
  <c r="Q18" i="20"/>
  <c r="R18" i="20"/>
  <c r="N18" i="20"/>
  <c r="S18" i="20"/>
  <c r="O14" i="20"/>
  <c r="N14" i="20"/>
  <c r="M18" i="20"/>
  <c r="O22" i="20"/>
  <c r="O33" i="20"/>
  <c r="M34" i="20"/>
  <c r="O15" i="20"/>
  <c r="O28" i="20"/>
  <c r="C21" i="9" l="1"/>
  <c r="C55" i="9"/>
  <c r="C22" i="9"/>
  <c r="C56" i="9"/>
  <c r="C15" i="9"/>
  <c r="C47" i="9"/>
  <c r="C37" i="9"/>
  <c r="C71" i="9"/>
  <c r="C38" i="9"/>
  <c r="C72" i="9"/>
  <c r="Q28" i="20"/>
  <c r="C31" i="9"/>
  <c r="R20" i="20"/>
  <c r="C20" i="9"/>
  <c r="M32" i="20"/>
  <c r="M39" i="20"/>
  <c r="Q31" i="20"/>
  <c r="R27" i="20"/>
  <c r="O13" i="20"/>
  <c r="N39" i="20"/>
  <c r="O31" i="20"/>
  <c r="N32" i="20"/>
  <c r="R14" i="20"/>
  <c r="S13" i="20"/>
  <c r="S32" i="20"/>
  <c r="S27" i="20"/>
  <c r="N27" i="20"/>
  <c r="O27" i="20"/>
  <c r="Q14" i="20"/>
  <c r="N13" i="20"/>
  <c r="S31" i="20"/>
  <c r="O32" i="20"/>
  <c r="Q27" i="20"/>
  <c r="C45" i="9"/>
  <c r="C14" i="9"/>
  <c r="C46" i="9"/>
  <c r="C39" i="9"/>
  <c r="C73" i="9"/>
  <c r="C74" i="9"/>
  <c r="R12" i="20"/>
  <c r="N31" i="20"/>
  <c r="M27" i="20"/>
  <c r="O12" i="20"/>
  <c r="Q12" i="20"/>
  <c r="R31" i="20"/>
  <c r="R39" i="20"/>
  <c r="Q39" i="20"/>
  <c r="S12" i="20"/>
  <c r="M31" i="20"/>
  <c r="N20" i="20"/>
  <c r="Q32" i="20"/>
  <c r="N33" i="20"/>
  <c r="O20" i="20"/>
  <c r="S14" i="20"/>
  <c r="R13" i="20"/>
  <c r="M12" i="20"/>
  <c r="S20" i="20"/>
  <c r="R32" i="20"/>
  <c r="M33" i="20"/>
  <c r="M13" i="20"/>
  <c r="M14" i="20"/>
  <c r="N25" i="20"/>
  <c r="C52" i="9"/>
  <c r="R26" i="20"/>
  <c r="M19" i="20"/>
  <c r="C20" i="42"/>
  <c r="N26" i="20"/>
  <c r="M30" i="20"/>
  <c r="Q25" i="20"/>
  <c r="R19" i="20"/>
  <c r="C80" i="9"/>
  <c r="Q26" i="20"/>
  <c r="R29" i="20"/>
  <c r="N24" i="20"/>
  <c r="N23" i="20"/>
  <c r="M26" i="20"/>
  <c r="O19" i="20"/>
  <c r="O26" i="20"/>
  <c r="Q29" i="20"/>
  <c r="S38" i="20"/>
  <c r="R24" i="20"/>
  <c r="Q23" i="20"/>
  <c r="C18" i="42"/>
  <c r="C19" i="42"/>
  <c r="Q24" i="20"/>
  <c r="M38" i="20"/>
  <c r="S30" i="20"/>
  <c r="S29" i="20"/>
  <c r="N38" i="20"/>
  <c r="S24" i="20"/>
  <c r="S23" i="20"/>
  <c r="O29" i="20"/>
  <c r="O24" i="20"/>
  <c r="M25" i="20"/>
  <c r="N30" i="20"/>
  <c r="N29" i="20"/>
  <c r="R38" i="20"/>
  <c r="N19" i="20"/>
  <c r="R23" i="20"/>
  <c r="O23" i="20"/>
  <c r="R30" i="20"/>
  <c r="R25" i="20"/>
  <c r="Q38" i="20"/>
  <c r="S19" i="20"/>
  <c r="M23" i="20"/>
  <c r="O25" i="20"/>
  <c r="O30" i="20"/>
  <c r="Q30" i="20"/>
  <c r="O38" i="20"/>
  <c r="Q19" i="20"/>
  <c r="C33" i="42"/>
  <c r="C65" i="9"/>
  <c r="C28" i="9"/>
  <c r="C53" i="9"/>
  <c r="C62" i="9"/>
  <c r="C23" i="9"/>
  <c r="C57" i="9"/>
  <c r="O40" i="20"/>
  <c r="R40" i="20"/>
  <c r="M40" i="20"/>
  <c r="S40" i="20"/>
  <c r="N40" i="20"/>
  <c r="C32" i="9"/>
  <c r="C66" i="9"/>
  <c r="C33" i="9"/>
  <c r="C67" i="9"/>
  <c r="C34" i="9"/>
  <c r="C68" i="9"/>
  <c r="C27" i="9"/>
  <c r="C61" i="9"/>
  <c r="S39" i="20"/>
  <c r="C79" i="9"/>
  <c r="C40" i="9"/>
  <c r="C41" i="9"/>
  <c r="C54" i="9"/>
  <c r="C42" i="9"/>
  <c r="C78" i="9"/>
  <c r="C35" i="9"/>
  <c r="C69" i="9"/>
  <c r="C23" i="42"/>
  <c r="C36" i="9"/>
  <c r="C16" i="9"/>
  <c r="C48" i="9"/>
  <c r="C17" i="9"/>
  <c r="C49" i="9"/>
  <c r="C18" i="9"/>
  <c r="C50" i="9"/>
  <c r="C75" i="9"/>
  <c r="C43" i="9"/>
  <c r="C77" i="9"/>
  <c r="C44" i="9"/>
  <c r="C70" i="9"/>
  <c r="C29" i="9"/>
  <c r="C63" i="9"/>
  <c r="C30" i="9"/>
  <c r="C64" i="9"/>
  <c r="C24" i="9"/>
  <c r="C58" i="9"/>
  <c r="C25" i="9"/>
  <c r="C59" i="9"/>
  <c r="C26" i="9"/>
  <c r="C60" i="9"/>
  <c r="C19" i="9"/>
  <c r="C51" i="9"/>
  <c r="C76" i="9"/>
  <c r="Q40" i="20"/>
  <c r="C34" i="42"/>
  <c r="Q37" i="20"/>
  <c r="N37" i="20"/>
  <c r="S37" i="20"/>
  <c r="R37" i="20"/>
  <c r="R35" i="20"/>
  <c r="C29" i="42"/>
  <c r="N36" i="20"/>
  <c r="C30" i="42"/>
  <c r="M37" i="20"/>
  <c r="C31" i="42"/>
  <c r="R36" i="20"/>
  <c r="Q35" i="20"/>
  <c r="M35" i="20"/>
  <c r="S35" i="20"/>
  <c r="O36" i="20"/>
  <c r="Q36" i="20"/>
  <c r="M36" i="20"/>
  <c r="S36" i="20"/>
  <c r="N35" i="20"/>
  <c r="O35" i="20"/>
  <c r="N43" i="20" l="1"/>
  <c r="Q43" i="20"/>
  <c r="M43" i="20"/>
  <c r="S43" i="20"/>
  <c r="R43" i="20"/>
  <c r="O43" i="20"/>
</calcChain>
</file>

<file path=xl/sharedStrings.xml><?xml version="1.0" encoding="utf-8"?>
<sst xmlns="http://schemas.openxmlformats.org/spreadsheetml/2006/main" count="3297" uniqueCount="296">
  <si>
    <t>0-64</t>
  </si>
  <si>
    <t>65-74</t>
  </si>
  <si>
    <t>75-84</t>
  </si>
  <si>
    <t>85+</t>
  </si>
  <si>
    <t>All ages</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</si>
  <si>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</si>
  <si>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</si>
  <si>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</si>
  <si>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</si>
  <si>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</si>
  <si>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</si>
  <si>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</si>
  <si>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</si>
  <si>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</si>
  <si>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</si>
  <si>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</si>
  <si>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</si>
  <si>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</si>
  <si>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</si>
  <si>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</si>
  <si>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</si>
  <si>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</si>
  <si>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</si>
  <si>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</si>
  <si>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Footnotes</t>
  </si>
  <si>
    <t>2010/11</t>
  </si>
  <si>
    <t>2011/12</t>
  </si>
  <si>
    <t>2012/13</t>
  </si>
  <si>
    <t xml:space="preserve">2009/10 </t>
  </si>
  <si>
    <t>1999/00</t>
  </si>
  <si>
    <t>1989/90</t>
  </si>
  <si>
    <t>1988/89</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</si>
  <si>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</si>
  <si>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</si>
  <si>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</si>
  <si>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</si>
  <si>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</si>
  <si>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</si>
  <si>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</si>
  <si>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</si>
  <si>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</si>
  <si>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</si>
  <si>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</si>
  <si>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</si>
  <si>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</si>
  <si>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</si>
  <si>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</si>
  <si>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</si>
  <si>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</si>
  <si>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</si>
  <si>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</si>
  <si>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</si>
  <si>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</si>
  <si>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</si>
  <si>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1965/66</t>
  </si>
  <si>
    <t>1964/65</t>
  </si>
  <si>
    <t>1963/64</t>
  </si>
  <si>
    <t>1962/63</t>
  </si>
  <si>
    <t>1961/62</t>
  </si>
  <si>
    <t>1960/61</t>
  </si>
  <si>
    <t>1959/60</t>
  </si>
  <si>
    <t>1958/59</t>
  </si>
  <si>
    <t>1957/58</t>
  </si>
  <si>
    <t>1956/57</t>
  </si>
  <si>
    <t>1955/56</t>
  </si>
  <si>
    <t>1954/55</t>
  </si>
  <si>
    <t>1953/54</t>
  </si>
  <si>
    <t>1952/53</t>
  </si>
  <si>
    <t>1951/52</t>
  </si>
  <si>
    <t>5-year moving average</t>
  </si>
  <si>
    <t>Additional deaths (Dec-Mar)</t>
  </si>
  <si>
    <t>Year</t>
  </si>
  <si>
    <t>(P) Data for the latest year are provisional.</t>
  </si>
  <si>
    <t>2) Because of the approximate nature of this measure, numbers have been rounded independently to the nearest 10. The sum of the age group figures may therefore appear to differ from the 'all ages' total.</t>
  </si>
  <si>
    <t>.</t>
  </si>
  <si>
    <t xml:space="preserve">2010/11 </t>
  </si>
  <si>
    <t>Western Isles</t>
  </si>
  <si>
    <t>Tayside</t>
  </si>
  <si>
    <t>Shetland</t>
  </si>
  <si>
    <t>Orkney</t>
  </si>
  <si>
    <t>Lothian</t>
  </si>
  <si>
    <t>Lanarkshire</t>
  </si>
  <si>
    <t>Grampian</t>
  </si>
  <si>
    <t>Forth Valley</t>
  </si>
  <si>
    <t>Fife</t>
  </si>
  <si>
    <t>Borders</t>
  </si>
  <si>
    <t>Scotland</t>
  </si>
  <si>
    <t>Footnote</t>
  </si>
  <si>
    <t>2009/10</t>
  </si>
  <si>
    <t>(rounded)</t>
  </si>
  <si>
    <t>(actual)</t>
  </si>
  <si>
    <t>Period</t>
  </si>
  <si>
    <t>Number of deaths registered</t>
  </si>
  <si>
    <t>Highland</t>
  </si>
  <si>
    <t>Following      period       (Apr - Jul)</t>
  </si>
  <si>
    <t>West Lothian</t>
  </si>
  <si>
    <t>West Dunbartonshire</t>
  </si>
  <si>
    <t>Stirling</t>
  </si>
  <si>
    <t>South Lanarkshire</t>
  </si>
  <si>
    <t>South Ayrshire</t>
  </si>
  <si>
    <t>Scottish Borders</t>
  </si>
  <si>
    <t>Renfrewshire</t>
  </si>
  <si>
    <t>North Lanarkshire</t>
  </si>
  <si>
    <t>North Ayrshire</t>
  </si>
  <si>
    <t>Moray</t>
  </si>
  <si>
    <t>Midlothian</t>
  </si>
  <si>
    <t>Inverclyde</t>
  </si>
  <si>
    <t>Glasgow</t>
  </si>
  <si>
    <t>Falkirk</t>
  </si>
  <si>
    <t>East Renfrewshire</t>
  </si>
  <si>
    <t>East Lothian</t>
  </si>
  <si>
    <t>East Dunbartonshire</t>
  </si>
  <si>
    <t>East Ayrshire</t>
  </si>
  <si>
    <t>Dundee</t>
  </si>
  <si>
    <t>Clackmannanshire</t>
  </si>
  <si>
    <t>Angus</t>
  </si>
  <si>
    <t>Aberdeenshire</t>
  </si>
  <si>
    <t>Aberdeen City</t>
  </si>
  <si>
    <t>2013/14</t>
  </si>
  <si>
    <t>Seasonal increase in mortality in the winter</t>
  </si>
  <si>
    <t xml:space="preserve"> </t>
  </si>
  <si>
    <t>Following   period     (Apr - Jul)</t>
  </si>
  <si>
    <t>Winter    (Dec - Mar)</t>
  </si>
  <si>
    <t>Preceding  period     (Aug - Nov)</t>
  </si>
  <si>
    <t>Winter     (Dec - Mar)</t>
  </si>
  <si>
    <r>
      <t>Seasonal increase in mortality in the winter (or seasonal difference)</t>
    </r>
    <r>
      <rPr>
        <b/>
        <vertAlign val="superscript"/>
        <sz val="10"/>
        <rFont val="Arial"/>
        <family val="2"/>
      </rPr>
      <t>1</t>
    </r>
  </si>
  <si>
    <r>
      <t xml:space="preserve">Seasonal increase in mortality in the winter </t>
    </r>
    <r>
      <rPr>
        <b/>
        <vertAlign val="superscript"/>
        <sz val="10"/>
        <rFont val="Arial"/>
        <family val="2"/>
      </rPr>
      <t>1, 2</t>
    </r>
  </si>
  <si>
    <r>
      <t>Increased Winter Mortality Index</t>
    </r>
    <r>
      <rPr>
        <b/>
        <vertAlign val="superscript"/>
        <sz val="10"/>
        <rFont val="Arial"/>
        <family val="2"/>
      </rPr>
      <t>3, 4</t>
    </r>
  </si>
  <si>
    <r>
      <t>Seasonal increase in mortality in the winter</t>
    </r>
    <r>
      <rPr>
        <b/>
        <vertAlign val="superscript"/>
        <sz val="10"/>
        <rFont val="Arial"/>
        <family val="2"/>
      </rPr>
      <t>1, 2</t>
    </r>
  </si>
  <si>
    <t>Table 1</t>
  </si>
  <si>
    <t>Table 2</t>
  </si>
  <si>
    <t>Table 3</t>
  </si>
  <si>
    <t>Table 4</t>
  </si>
  <si>
    <t>Table 5</t>
  </si>
  <si>
    <t>Table 6</t>
  </si>
  <si>
    <t>Figure 1</t>
  </si>
  <si>
    <t>Figure 2</t>
  </si>
  <si>
    <t>Figure 3</t>
  </si>
  <si>
    <t>2014/15</t>
  </si>
  <si>
    <t>by age at death</t>
  </si>
  <si>
    <t>Persons</t>
  </si>
  <si>
    <t xml:space="preserve">2014/15 </t>
  </si>
  <si>
    <t>All causes of death</t>
  </si>
  <si>
    <t>Coronary (ischaemic) Heart Disease (I20-I25)</t>
  </si>
  <si>
    <t>Cerebrovascular disease (I60-I69)</t>
  </si>
  <si>
    <t>Other circulatory system diseases (other I00-I99)</t>
  </si>
  <si>
    <t>Cancer (malignant neoplasms) (C00-C97)</t>
  </si>
  <si>
    <t>Chronic lower respiratory diseases (J40-J47)</t>
  </si>
  <si>
    <t>Other respiratory system diseases (other J00-J99)</t>
  </si>
  <si>
    <t>Certain infectious and parasitic diseases (A00-B99)</t>
  </si>
  <si>
    <t>Endocrine, nutritional and metabolic diseases (E00-E90)</t>
  </si>
  <si>
    <t>Digestive system diseases (K00-K93)</t>
  </si>
  <si>
    <t>Genitourinary system diseases (N00-N99)</t>
  </si>
  <si>
    <t>Accidental falls (W00-W19)</t>
  </si>
  <si>
    <t>Other external causes of death (other V01-Y98)</t>
  </si>
  <si>
    <t>Ill-defined and unknown causes (R95-R99)</t>
  </si>
  <si>
    <t>All other underlying causes of death</t>
  </si>
  <si>
    <t>Percentage of total seasonal increase</t>
  </si>
  <si>
    <r>
      <t>Seasonal increase in mortality</t>
    </r>
    <r>
      <rPr>
        <vertAlign val="superscript"/>
        <sz val="10"/>
        <rFont val="Arial"/>
        <family val="2"/>
      </rPr>
      <t xml:space="preserve"> 1, 2</t>
    </r>
  </si>
  <si>
    <r>
      <t>Underlying cause of death</t>
    </r>
    <r>
      <rPr>
        <b/>
        <vertAlign val="superscript"/>
        <sz val="10"/>
        <rFont val="Arial"/>
        <family val="2"/>
      </rPr>
      <t>5</t>
    </r>
  </si>
  <si>
    <t>may exceed 100% due to negative 'increases' for some of the other causes</t>
  </si>
  <si>
    <t xml:space="preserve">2015/16 </t>
  </si>
  <si>
    <t>2015/16</t>
  </si>
  <si>
    <t>Na h-Eileanan Siar</t>
  </si>
  <si>
    <t>5) Showing the relevant codes from the International Statistical Classification of Diseases and Related Health Problems, Tenth Revision (ICD-10).</t>
  </si>
  <si>
    <t>2016/17</t>
  </si>
  <si>
    <t>City of Edinburgh</t>
  </si>
  <si>
    <t xml:space="preserve">5) The statistics for each board's area are based on the boundaries that apply with effect from 1 April 2014. Figures for earlier years show what the numbers would have been had the new boundaries applied in those years (and up to 2012-13 have been revised, where appropriate, from what was published up until Autumn 2013). </t>
  </si>
  <si>
    <t>Ayrshire and Arran</t>
  </si>
  <si>
    <t>Dumfries and Galloway</t>
  </si>
  <si>
    <t>Greater Glasgow and Clyde</t>
  </si>
  <si>
    <t>Argyll and Bute</t>
  </si>
  <si>
    <t>Perth and Kinross</t>
  </si>
  <si>
    <t>Figure 4</t>
  </si>
  <si>
    <t>Increased Winter Mortality Index</t>
  </si>
  <si>
    <r>
      <t>Increased Winter Mortality Index</t>
    </r>
    <r>
      <rPr>
        <vertAlign val="superscript"/>
        <sz val="10"/>
        <rFont val="Arial"/>
        <family val="2"/>
      </rPr>
      <t>2</t>
    </r>
  </si>
  <si>
    <t xml:space="preserve">2017/18 </t>
  </si>
  <si>
    <t>2017/18</t>
  </si>
  <si>
    <t>Winter</t>
  </si>
  <si>
    <t>n-a</t>
  </si>
  <si>
    <t>Northern Ireland</t>
  </si>
  <si>
    <t>differences</t>
  </si>
  <si>
    <t>Northern Ireland minus Scotland</t>
  </si>
  <si>
    <r>
      <t>Equivalent measures of winter mortality</t>
    </r>
    <r>
      <rPr>
        <b/>
        <vertAlign val="superscript"/>
        <sz val="10"/>
        <rFont val="Arial"/>
        <family val="2"/>
      </rPr>
      <t xml:space="preserve"> 1 2</t>
    </r>
  </si>
  <si>
    <r>
      <t xml:space="preserve">Excess Winter Mortality Index </t>
    </r>
    <r>
      <rPr>
        <vertAlign val="superscript"/>
        <sz val="10"/>
        <rFont val="Arial"/>
        <family val="2"/>
      </rPr>
      <t>4</t>
    </r>
  </si>
  <si>
    <r>
      <t xml:space="preserve">Excess Winter Mortality Index </t>
    </r>
    <r>
      <rPr>
        <vertAlign val="superscript"/>
        <sz val="10"/>
        <rFont val="Arial"/>
        <family val="2"/>
      </rPr>
      <t>3</t>
    </r>
  </si>
  <si>
    <t>Influenza  (J09-J11)</t>
  </si>
  <si>
    <t>Pneumonia (J12-J18)</t>
  </si>
  <si>
    <t>Dementia and Alzheimer's disease (F01, F03, G30)</t>
  </si>
  <si>
    <t>Other mental and behavioural disorders and nervous system diseases (F04-G26, G31-G99)</t>
  </si>
  <si>
    <t>Circulatory system diseases (I00-I99), Respiratory system diseases (J00-J99), Dementia (F01, F03) and Alzheimer's disease (G30)</t>
  </si>
  <si>
    <t xml:space="preserve">        total for the specified causes of death</t>
  </si>
  <si>
    <t>back to contents</t>
  </si>
  <si>
    <t>2018/19</t>
  </si>
  <si>
    <t>Wales</t>
  </si>
  <si>
    <t>England minus Scotland</t>
  </si>
  <si>
    <t>Wales minus Scotland</t>
  </si>
  <si>
    <t xml:space="preserve">England </t>
  </si>
  <si>
    <t>E&gt;S</t>
  </si>
  <si>
    <t>W&gt;S</t>
  </si>
  <si>
    <t>NI&gt;S</t>
  </si>
  <si>
    <t>E=S</t>
  </si>
  <si>
    <t>W=S</t>
  </si>
  <si>
    <t>NI=S</t>
  </si>
  <si>
    <r>
      <t xml:space="preserve">Coronavirus (COVID-19)  (U07) </t>
    </r>
    <r>
      <rPr>
        <i/>
        <sz val="10"/>
        <rFont val="Arial"/>
        <family val="2"/>
      </rPr>
      <t>- did not exist before winter 2019/20, and so could not affect the figures for the previous winters</t>
    </r>
    <r>
      <rPr>
        <b/>
        <sz val="10"/>
        <rFont val="Arial"/>
        <family val="2"/>
      </rPr>
      <t xml:space="preserve"> </t>
    </r>
  </si>
  <si>
    <t>2020/21</t>
  </si>
  <si>
    <t>Males</t>
  </si>
  <si>
    <t>Females</t>
  </si>
  <si>
    <t>2019/20</t>
  </si>
  <si>
    <t>Winter (Dec-Mar)</t>
  </si>
  <si>
    <t>Preceding period (Aug-Nov)</t>
  </si>
  <si>
    <t>linked to Table 1</t>
  </si>
  <si>
    <t>Quintile 2</t>
  </si>
  <si>
    <t>Quintile 3</t>
  </si>
  <si>
    <t>Quintile 4</t>
  </si>
  <si>
    <t>Quintile 1: most deprived 20% of datazones</t>
  </si>
  <si>
    <t>Quintile 5: least deprived 20% of datazones</t>
  </si>
  <si>
    <t>All Tables and Figures</t>
  </si>
  <si>
    <t>Figure 5</t>
  </si>
  <si>
    <t>1: most deprived 20%</t>
  </si>
  <si>
    <t>5: least deprived 20%</t>
  </si>
  <si>
    <t>Figure 6</t>
  </si>
  <si>
    <t>Coronavirus (COVID-19) (U07)</t>
  </si>
  <si>
    <t>Influenza (J09-J11)</t>
  </si>
  <si>
    <t>Seasonal Increase in Mortality</t>
  </si>
  <si>
    <t>linked to Table 3</t>
  </si>
  <si>
    <t>England</t>
  </si>
  <si>
    <t>Figures for all the groups that are identified by the program</t>
  </si>
  <si>
    <t xml:space="preserve">Numbers for the chart showing the "main" causes (those for which the rounded seasonal increase was 50+).  </t>
  </si>
  <si>
    <t>Data for Figure 1: Deaths registered in the Winter and in the Preceding and Following periods …</t>
  </si>
  <si>
    <t>Data for Figure 2: Seasonal Increase in Mortality in the Winter ….</t>
  </si>
  <si>
    <t>Data for Figure 4: Seasonal Increase ... by sex …</t>
  </si>
  <si>
    <t>5) The Scottish Index of Multiple Deprivation (SIMD) is an area-based measure of deprivation.  SIMD quintiles are assigned according to the version of SIMD most relevant to the year in question.  Years 2001 to 2003 use SIMD04, 2004 to 2006 use SIMD06, 2007 to 2009 use SIMD09, 2010 to 2013 use SIMD12, 2014 to 2016 use SIMD16, and 2017 onwards use SIMD20.</t>
  </si>
  <si>
    <t>Changes in the cause of death coding software have caused breaks in the continuity of the figures for some causes of death between (a) 2009/10, 2010/11 and 2011/12, and (b) 2015/16, 2016/17 and 2017/18. More information about this is available in Annex B.</t>
  </si>
  <si>
    <r>
      <t xml:space="preserve">NB: The Increased Winter Mortality (IWM) Index is the (unrounded) number of 'additional' winter deaths divided by the (unrounded) average number of deaths in a four month 'non-winter' period, expressed as a percentage. </t>
    </r>
    <r>
      <rPr>
        <b/>
        <sz val="8"/>
        <rFont val="Arial"/>
        <family val="2"/>
      </rPr>
      <t>It has not been calculated (and "." is shown) when the number of 'additional' winter deaths was negative</t>
    </r>
    <r>
      <rPr>
        <sz val="8"/>
        <rFont val="Arial"/>
        <family val="2"/>
      </rPr>
      <t>.</t>
    </r>
  </si>
  <si>
    <t>Following period (Apr-Jul)</t>
  </si>
  <si>
    <t>2021/22 (P)</t>
  </si>
  <si>
    <t>Table 1: Seasonal Increase in Mortality in the Winter - underlying numbers of registrations of deaths and Increased Winter Mortality Index, in total and by sex, Scotland, 1951/52 to 2021/22</t>
  </si>
  <si>
    <t>2021/22</t>
  </si>
  <si>
    <t>© Crown copyright 2022</t>
  </si>
  <si>
    <t>© Crown Copyright 2022</t>
  </si>
  <si>
    <t xml:space="preserve">2021/22 </t>
  </si>
  <si>
    <t>Data for Figure 3: Increased Winter Mortality Index, by age-group …</t>
  </si>
  <si>
    <t>2nd</t>
  </si>
  <si>
    <t>3rd</t>
  </si>
  <si>
    <t>4th</t>
  </si>
  <si>
    <t>Winter Mortality in Scotland 2021/22</t>
  </si>
  <si>
    <t xml:space="preserve">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t>
  </si>
  <si>
    <t xml:space="preserve">2) The Increased Winter Mortality (IWM) Index is the (unrounded) number of additional winter deaths divided by the (unrounded) average number of deaths in a four month non-winter period, expressed as a percentage. </t>
  </si>
  <si>
    <t>2021/22 provisional</t>
  </si>
  <si>
    <t>1) The Seasonal Increase in Mortality in the Winter has been defined as the difference between the number of deaths in the four winter months (December to March) and the average of the numbers of deaths in the preceding (August to November) and following (April to July) non-winter four-month periods.</t>
  </si>
  <si>
    <t>2) Because of the approximate nature of this measure, numbers have been rounded independently to the nearest 10. The sum of the age group figures may, therefore, differ from the all ages total.</t>
  </si>
  <si>
    <t>Actual</t>
  </si>
  <si>
    <t>Rounded</t>
  </si>
  <si>
    <r>
      <t>Seasonal increase in mortality in the winter</t>
    </r>
    <r>
      <rPr>
        <b/>
        <vertAlign val="superscript"/>
        <sz val="10"/>
        <rFont val="Arial"/>
        <family val="2"/>
      </rPr>
      <t>1</t>
    </r>
  </si>
  <si>
    <t>Other mental and behavioural disorders and
 nervous system diseases (F04-G26, G31-G99)</t>
  </si>
  <si>
    <r>
      <t xml:space="preserve">3) Figures for England and for Wales were taken from the reference tables for the ONS publication 'Excess Winter Mortality in England and Wales', which are available from  </t>
    </r>
    <r>
      <rPr>
        <sz val="8"/>
        <color theme="3" tint="0.39994506668294322"/>
        <rFont val="Arial"/>
        <family val="2"/>
      </rPr>
      <t>https://www.ons.gov.uk/peoplepopulationandcommunity/birthsdeathsandmarriages/deaths/datasets/excesswintermortalityinenglandandwalesreferencetables</t>
    </r>
    <r>
      <rPr>
        <sz val="8"/>
        <rFont val="Arial"/>
        <family val="2"/>
      </rPr>
      <t>.  Figures were not available for the latest winter shown in this publication when it was produced, as they were not due to be released until November (and this publication, with the Scottish figures, was published in October).</t>
    </r>
  </si>
  <si>
    <t>4) The IWM Index has not been calculated when the number of additional winter deaths was negative.</t>
  </si>
  <si>
    <t xml:space="preserve">3) The Increased Winter Mortality (IWM) Index is the (unrounded) number of additional winter deaths divided by the (unrounded) average number of deaths in a four month non-winter period, expressed as a percentage. </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</si>
  <si>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</si>
  <si>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 xml:space="preserve">3) The Increased Winter Mortality (IWM) Index is the (unrounded) number of 'additional' winter deaths divided by the (unrounded) average number of deaths in a four month non-winter period, expressed as a percentage. </t>
  </si>
  <si>
    <t>Malignant neoplasms</t>
  </si>
  <si>
    <t>Other external causes of death</t>
  </si>
  <si>
    <t>Data for Figure 5: Increased Winter Mortality Index by SIMD</t>
  </si>
  <si>
    <t>Data for Figure 6: Seasonal Increase in Mortality in Winter 2020/21: main underlying causes</t>
  </si>
  <si>
    <t>Data for Figure 7: Increased (or Excess) Winter Mortality Index: Scotland, England, Wales and Northern Ireland</t>
  </si>
  <si>
    <t>Table 2: Seasonal Increase in Mortality in the Winter by age group, and by sex and age-group, Scotland, 1990/91 to 2021/2022</t>
  </si>
  <si>
    <r>
      <t>Table 3: Seasonal Increase in Mortality in the Winter</t>
    </r>
    <r>
      <rPr>
        <b/>
        <vertAlign val="superscript"/>
        <sz val="12"/>
        <rFont val="Arial"/>
        <family val="2"/>
      </rPr>
      <t>1, 2</t>
    </r>
    <r>
      <rPr>
        <b/>
        <sz val="12"/>
        <rFont val="Arial"/>
        <family val="2"/>
      </rPr>
      <t xml:space="preserve"> and Increased Winter Mortality Index</t>
    </r>
    <r>
      <rPr>
        <b/>
        <vertAlign val="superscript"/>
        <sz val="12"/>
        <rFont val="Arial"/>
        <family val="2"/>
      </rPr>
      <t>3, 4</t>
    </r>
    <r>
      <rPr>
        <b/>
        <sz val="12"/>
        <rFont val="Arial"/>
        <family val="2"/>
      </rPr>
      <t>, by age-group and SIMD quintile</t>
    </r>
    <r>
      <rPr>
        <b/>
        <vertAlign val="superscript"/>
        <sz val="12"/>
        <rFont val="Arial"/>
        <family val="2"/>
      </rPr>
      <t>5</t>
    </r>
    <r>
      <rPr>
        <b/>
        <sz val="12"/>
        <rFont val="Arial"/>
        <family val="2"/>
      </rPr>
      <t>, Scotland, 2010/11 to 2021/22</t>
    </r>
  </si>
  <si>
    <r>
      <t>Table 4: Seasonal Increase in Mortality in the Winter</t>
    </r>
    <r>
      <rPr>
        <b/>
        <vertAlign val="superscript"/>
        <sz val="12"/>
        <rFont val="Arial"/>
        <family val="2"/>
      </rPr>
      <t>1, 2</t>
    </r>
    <r>
      <rPr>
        <b/>
        <sz val="12"/>
        <rFont val="Arial"/>
        <family val="2"/>
      </rPr>
      <t xml:space="preserve"> and Increased Winter Mortality Index</t>
    </r>
    <r>
      <rPr>
        <b/>
        <vertAlign val="superscript"/>
        <sz val="12"/>
        <rFont val="Arial"/>
        <family val="2"/>
      </rPr>
      <t>3, 4</t>
    </r>
    <r>
      <rPr>
        <b/>
        <sz val="12"/>
        <rFont val="Arial"/>
        <family val="2"/>
      </rPr>
      <t>, by age-group and underlying cause of death</t>
    </r>
    <r>
      <rPr>
        <b/>
        <vertAlign val="superscript"/>
        <sz val="12"/>
        <rFont val="Arial"/>
        <family val="2"/>
      </rPr>
      <t>5</t>
    </r>
    <r>
      <rPr>
        <b/>
        <sz val="12"/>
        <rFont val="Arial"/>
        <family val="2"/>
      </rPr>
      <t>, Scotland, 2010/11 to 2021/22</t>
    </r>
  </si>
  <si>
    <t>Table 5: Increased Winter Mortality Index, Scotland, England, Wales and Northern Ireland, 1991/92 to 2020/21</t>
  </si>
  <si>
    <t>linked to Table 2</t>
  </si>
  <si>
    <t>linked to Table 5</t>
  </si>
  <si>
    <t>Deaths registered in the Winter and in the Preceding and Following periods, Scotland, 1951/52 to 2021/22</t>
  </si>
  <si>
    <t>Seasonal Increase in Mortality in the Winter, Scotland, 1951/52 to 2021/22</t>
  </si>
  <si>
    <t>Seasonal Increase in Mortality in the Winter, per 1,000 population, by age-group, Scotland, 1990/91 to 2021/22</t>
  </si>
  <si>
    <t>Seasonal Increase in Mortality in the Winter by sex, Scotland, 1990/91 to 2021/22</t>
  </si>
  <si>
    <t>Seasonal Increase in Mortality in Winter 2021/22: main underlying causes</t>
  </si>
  <si>
    <t>Figure 7</t>
  </si>
  <si>
    <t>Seasonal Increase in Mortality in the Winter by age group, and by sex and age-group, Scotland, 1990/91 to 2021/22</t>
  </si>
  <si>
    <t>Seasonal Increase in Mortality in the Winter and Increased Winter Mortality Index, by age-group and SIMD quintile, Scotland, 2010/11 to 2021/22</t>
  </si>
  <si>
    <t>Seasonal Increase in Mortality in the Winter and Increased Winter Mortality Index, by age-group and underlying cause of death, Scotland, 2010/11 to 2021/22</t>
  </si>
  <si>
    <t>Increased (or Excess) Winter Mortality Index, Scotland, England, Wales and Northern Ireland, 1991/92 to 2021/22</t>
  </si>
  <si>
    <t>Seasonal Increase in Mortality in the Winter - underlying numbers of registrations of deaths, and Increased Winter Mortality Index, by age-group and NHS Board area of usual residence, 2011/12 to 2021/22</t>
  </si>
  <si>
    <t>Seasonal Increase in Mortality in the Winter - underlying numbers of registrations of deaths, and Increased Winter Mortality Index, by age-group and Local Authority area of usual residence, 2011/12 to 2021/22</t>
  </si>
  <si>
    <t>Tables</t>
  </si>
  <si>
    <r>
      <t xml:space="preserve">Charts </t>
    </r>
    <r>
      <rPr>
        <u/>
        <sz val="10"/>
        <rFont val="Arial"/>
        <family val="2"/>
      </rPr>
      <t>(the links go to the spreadsheets which contain the data that were used in the charts)</t>
    </r>
  </si>
  <si>
    <t xml:space="preserve">1) The difference between the number of deaths in the four winter months (December - March) and the average of the numbers of deaths in the preceding (August - November) and following (April - July) non-winter four-month periods is called the Seasonal Increase In Mortality by National Records of Scotland (NRS), and 'Excess Winter Deaths' by the Office for National Statistics (ONS) and by the Northern Ireland Statistics and Research Agency (NISRA). </t>
  </si>
  <si>
    <t xml:space="preserve">2) The number of additional winter deaths divided by the average number of deaths in a four month non-winter period, expressed as a percentage, is called the Increased Winter Mortality Index by NRS and the Excess Winter Mortality Index by ONS and NISRA. </t>
  </si>
  <si>
    <r>
      <t xml:space="preserve">4) Figures for Northern Ireland were taken from NISRA's 'Excess Winter Mortality' tables, which are available from the NISRA website   </t>
    </r>
    <r>
      <rPr>
        <sz val="8"/>
        <color rgb="FF0070C0"/>
        <rFont val="Arial"/>
        <family val="2"/>
      </rPr>
      <t>https://www.nisra.gov.uk/publications/excess-winter-mortality-latest-report</t>
    </r>
    <r>
      <rPr>
        <sz val="8"/>
        <rFont val="Arial"/>
        <family val="2"/>
      </rPr>
      <t xml:space="preserve"> .  Figures were not available for the latest winter shown in this publication when it was produced, as they were not due to be released until November (and this publication, with the Scottish figures, was published in October.</t>
    </r>
  </si>
  <si>
    <r>
      <t>Table 6: Seasonal Increase in Mortality in the Winter</t>
    </r>
    <r>
      <rPr>
        <b/>
        <vertAlign val="superscript"/>
        <sz val="12"/>
        <rFont val="Arial"/>
        <family val="2"/>
      </rPr>
      <t>1, 2</t>
    </r>
    <r>
      <rPr>
        <b/>
        <sz val="12"/>
        <rFont val="Arial"/>
        <family val="2"/>
      </rPr>
      <t xml:space="preserve"> underlying numbers of registrations of deaths, and Increased Winter Mortality Index</t>
    </r>
    <r>
      <rPr>
        <b/>
        <vertAlign val="superscript"/>
        <sz val="12"/>
        <rFont val="Arial"/>
        <family val="2"/>
      </rPr>
      <t>3, 4</t>
    </r>
    <r>
      <rPr>
        <b/>
        <sz val="12"/>
        <rFont val="Arial"/>
        <family val="2"/>
      </rPr>
      <t>, by age-group and NHS Board</t>
    </r>
    <r>
      <rPr>
        <b/>
        <vertAlign val="superscript"/>
        <sz val="12"/>
        <rFont val="Arial"/>
        <family val="2"/>
      </rPr>
      <t>5</t>
    </r>
    <r>
      <rPr>
        <b/>
        <sz val="12"/>
        <rFont val="Arial"/>
        <family val="2"/>
      </rPr>
      <t xml:space="preserve"> area of usual residence, 2011/12 to 2021/22</t>
    </r>
  </si>
  <si>
    <r>
      <t>Table 7: Seasonal Increase in Mortality in the Winter</t>
    </r>
    <r>
      <rPr>
        <b/>
        <vertAlign val="superscript"/>
        <sz val="12"/>
        <rFont val="Arial"/>
        <family val="2"/>
      </rPr>
      <t>1, 2</t>
    </r>
    <r>
      <rPr>
        <b/>
        <sz val="12"/>
        <rFont val="Arial"/>
        <family val="2"/>
      </rPr>
      <t xml:space="preserve"> underlying numbers of registrations of deaths, and Increased Winter Mortality Index</t>
    </r>
    <r>
      <rPr>
        <b/>
        <vertAlign val="superscript"/>
        <sz val="12"/>
        <rFont val="Arial"/>
        <family val="2"/>
      </rPr>
      <t>3, 4</t>
    </r>
    <r>
      <rPr>
        <b/>
        <sz val="12"/>
        <rFont val="Arial"/>
        <family val="2"/>
      </rPr>
      <t>, by age-group and Local Authority area of usual residence, 2011/12 to 2021/22</t>
    </r>
  </si>
  <si>
    <t>Table 7</t>
  </si>
  <si>
    <t>Please note that many of these have been renumbered since the 2020/21 edition</t>
  </si>
  <si>
    <t>Increased Winter Mortality Index by SIMD quintile, 2010/11 to 2021/22</t>
  </si>
  <si>
    <t>Increased (or Excess) Winter Mortality Index: Scotland, England, Wales and Northern Ireland, 1991/92 to 2020/21</t>
  </si>
  <si>
    <t>Seasonal Increase in Mortality in the Winter - underlying numbers of registrations of deaths, and Increased Winter Mortality Index, in total and by sex, Scotland, 1951/52 to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</si>
</sst>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0.0;[Red]0.0"/>
    <numFmt numFmtId="166" formatCode="0.0"/>
    <numFmt numFmtId="167" formatCode="#,##0.0"/>
    <numFmt numFmtId="168" formatCode="#######0"/>
    <numFmt numFmtId="169" formatCode="####0.00"/>
  </numFmts>
  <fonts count="5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8"/>
      <name val="Arial"/>
      <family val="2"/>
    </font>
    <font>
      <sz val="12"/>
      <name val="Arial"/>
      <family val="2"/>
    </font>
    <font>
      <b/>
      <sz val="12"/>
      <name val="Arial"/>
      <family val="2"/>
    </font>
    <font>
      <b/>
      <vertAlign val="superscript"/>
      <sz val="12"/>
      <name val="Arial"/>
      <family val="2"/>
    </font>
    <font>
      <sz val="10"/>
      <name val="Arial"/>
      <family val="2"/>
    </font>
    <font>
      <b/>
      <sz val="10"/>
      <name val="Arial"/>
      <family val="2"/>
    </font>
    <font>
      <b/>
      <sz val="8"/>
      <name val="Arial"/>
      <family val="2"/>
    </font>
    <font>
      <b/>
      <vertAlign val="superscript"/>
      <sz val="10"/>
      <name val="Arial"/>
      <family val="2"/>
    </font>
    <font>
      <i/>
      <sz val="10"/>
      <name val="Arial"/>
      <family val="2"/>
    </font>
    <font>
      <vertAlign val="superscript"/>
      <sz val="10"/>
      <name val="Arial"/>
      <family val="2"/>
    </font>
    <font>
      <sz val="10"/>
      <color rgb="FF000000"/>
      <name val="Arial"/>
      <family val="2"/>
    </font>
    <font>
      <u/>
      <sz val="10"/>
      <color indexed="12"/>
      <name val="Arial"/>
      <family val="2"/>
    </font>
    <font>
      <b/>
      <u/>
      <sz val="10"/>
      <name val="Arial"/>
      <family val="2"/>
    </font>
    <font>
      <sz val="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b/>
      <sz val="12"/>
      <color rgb="FFFF0000"/>
      <name val="Arial"/>
      <family val="2"/>
    </font>
    <font>
      <sz val="8"/>
      <color theme="3" tint="0.39994506668294322"/>
      <name val="Arial"/>
      <family val="2"/>
    </font>
    <font>
      <u/>
      <sz val="10"/>
      <name val="Arial"/>
      <family val="2"/>
    </font>
    <font>
      <sz val="10"/>
      <color rgb="FF0070C0"/>
      <name val="Arial"/>
      <family val="2"/>
    </font>
    <font>
      <b/>
      <sz val="10"/>
      <color rgb="FFFF0000"/>
      <name val="Arial"/>
      <family val="2"/>
    </font>
    <font>
      <u/>
      <sz val="10"/>
      <color indexed="30"/>
      <name val="Arial"/>
      <family val="2"/>
    </font>
    <font>
      <u/>
      <sz val="11"/>
      <color theme="10"/>
      <name val="Calibri"/>
      <family val="2"/>
    </font>
    <font>
      <u/>
      <sz val="10"/>
      <color theme="10"/>
      <name val="Arial"/>
      <family val="2"/>
    </font>
    <font>
      <u/>
      <sz val="11"/>
      <color theme="10"/>
      <name val="Calibri"/>
      <family val="2"/>
      <scheme val="minor"/>
    </font>
    <font>
      <b/>
      <sz val="11"/>
      <name val="Calibri"/>
      <family val="2"/>
      <scheme val="minor"/>
    </font>
    <font>
      <sz val="8"/>
      <color rgb="FF0070C0"/>
      <name val="Arial"/>
      <family val="2"/>
    </font>
    <font>
      <b/>
      <i/>
      <sz val="10"/>
      <name val="Arial"/>
      <family val="2"/>
    </font>
    <font>
      <u/>
      <sz val="10"/>
      <color theme="0"/>
      <name val="Arial"/>
      <family val="2"/>
    </font>
    <font>
      <sz val="8"/>
      <color theme="0"/>
      <name val="Arial"/>
      <family val="2"/>
    </font>
    <font>
      <u/>
      <sz val="10"/>
      <color rgb="FF0070C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314">
    <xf numFmtId="0" fontId="0" fillId="0" borderId="0"/>
    <xf numFmtId="0" fontId="17" fillId="0" borderId="0" applyNumberFormat="0" applyFill="0" applyBorder="0" applyAlignment="0" applyProtection="0">
      <alignment vertical="top"/>
      <protection locked="0"/>
    </xf>
    <xf numFmtId="9" fontId="19" fillId="0" borderId="0" applyFont="0" applyFill="0" applyBorder="0" applyAlignment="0" applyProtection="0"/>
    <xf numFmtId="0" fontId="20"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7" applyNumberFormat="0" applyAlignment="0" applyProtection="0"/>
    <xf numFmtId="0" fontId="28" fillId="7" borderId="8" applyNumberFormat="0" applyAlignment="0" applyProtection="0"/>
    <xf numFmtId="0" fontId="29" fillId="7" borderId="7" applyNumberFormat="0" applyAlignment="0" applyProtection="0"/>
    <xf numFmtId="0" fontId="30" fillId="0" borderId="9" applyNumberFormat="0" applyFill="0" applyAlignment="0" applyProtection="0"/>
    <xf numFmtId="0" fontId="31" fillId="8" borderId="10"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5" fillId="33" borderId="0" applyNumberFormat="0" applyBorder="0" applyAlignment="0" applyProtection="0"/>
    <xf numFmtId="0" fontId="10" fillId="0" borderId="0" applyFill="0"/>
    <xf numFmtId="0" fontId="5" fillId="0" borderId="0"/>
    <xf numFmtId="0" fontId="5" fillId="9" borderId="1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9" borderId="11"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1"/>
    <xf numFmtId="0" fontId="10" fillId="0" borderId="0"/>
    <xf numFmtId="0" fontId="2"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10"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30" borderId="0" applyNumberFormat="0" applyBorder="0" applyAlignment="0" applyProtection="0"/>
    <xf numFmtId="0" fontId="25" fillId="4" borderId="0" applyNumberFormat="0" applyBorder="0" applyAlignment="0" applyProtection="0"/>
    <xf numFmtId="0" fontId="29" fillId="7" borderId="7" applyNumberFormat="0" applyAlignment="0" applyProtection="0"/>
    <xf numFmtId="0" fontId="31" fillId="8" borderId="10" applyNumberFormat="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3" fillId="0" borderId="0" applyNumberFormat="0" applyFill="0" applyBorder="0" applyAlignment="0" applyProtection="0"/>
    <xf numFmtId="0" fontId="37" fillId="0" borderId="0" applyNumberFormat="0" applyFill="0" applyBorder="0" applyAlignment="0" applyProtection="0"/>
    <xf numFmtId="0" fontId="24" fillId="3"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4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6" fillId="0" borderId="0" applyNumberFormat="0" applyFill="0" applyBorder="0" applyAlignment="0" applyProtection="0"/>
    <xf numFmtId="0" fontId="4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6" fillId="0" borderId="0" applyNumberFormat="0" applyFill="0" applyBorder="0" applyAlignment="0" applyProtection="0"/>
    <xf numFmtId="0" fontId="45" fillId="0" borderId="0" applyNumberFormat="0" applyFill="0" applyBorder="0" applyAlignment="0" applyProtection="0">
      <alignment vertical="top"/>
      <protection locked="0"/>
    </xf>
    <xf numFmtId="0" fontId="27" fillId="6" borderId="7" applyNumberFormat="0" applyAlignment="0" applyProtection="0"/>
    <xf numFmtId="0" fontId="30" fillId="0" borderId="9" applyNumberFormat="0" applyFill="0" applyAlignment="0" applyProtection="0"/>
    <xf numFmtId="0" fontId="26" fillId="5" borderId="0" applyNumberFormat="0" applyBorder="0" applyAlignment="0" applyProtection="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4" fillId="0" borderId="0"/>
    <xf numFmtId="0" fontId="10" fillId="0" borderId="0"/>
    <xf numFmtId="0" fontId="10" fillId="0" borderId="0"/>
    <xf numFmtId="0" fontId="4" fillId="0" borderId="0"/>
    <xf numFmtId="0" fontId="4" fillId="0" borderId="0"/>
    <xf numFmtId="0" fontId="10" fillId="0" borderId="0"/>
    <xf numFmtId="0" fontId="4" fillId="0" borderId="0"/>
    <xf numFmtId="0" fontId="10" fillId="0" borderId="0"/>
    <xf numFmtId="0" fontId="4" fillId="0" borderId="0"/>
    <xf numFmtId="0" fontId="2" fillId="0" borderId="0"/>
    <xf numFmtId="0" fontId="10" fillId="0" borderId="0"/>
    <xf numFmtId="0" fontId="2" fillId="0" borderId="0"/>
    <xf numFmtId="0" fontId="10" fillId="0" borderId="0"/>
    <xf numFmtId="0" fontId="7" fillId="0" borderId="0"/>
    <xf numFmtId="0" fontId="10" fillId="0" borderId="0"/>
    <xf numFmtId="0" fontId="2" fillId="0" borderId="0"/>
    <xf numFmtId="0" fontId="10" fillId="0" borderId="0"/>
    <xf numFmtId="0" fontId="2" fillId="0" borderId="0"/>
    <xf numFmtId="0" fontId="7" fillId="0" borderId="0"/>
    <xf numFmtId="0" fontId="10" fillId="0" borderId="0"/>
    <xf numFmtId="0" fontId="10" fillId="0" borderId="0"/>
    <xf numFmtId="0" fontId="7" fillId="0" borderId="0"/>
    <xf numFmtId="0" fontId="2"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7" fillId="0" borderId="0"/>
    <xf numFmtId="0" fontId="4" fillId="0" borderId="0"/>
    <xf numFmtId="0" fontId="7" fillId="0" borderId="0"/>
    <xf numFmtId="0" fontId="4" fillId="0" borderId="0"/>
    <xf numFmtId="0" fontId="10" fillId="0" borderId="0"/>
    <xf numFmtId="0" fontId="2" fillId="9" borderId="11" applyNumberFormat="0" applyFont="0" applyAlignment="0" applyProtection="0"/>
    <xf numFmtId="0" fontId="4" fillId="9" borderId="11" applyNumberFormat="0" applyFont="0" applyAlignment="0" applyProtection="0"/>
    <xf numFmtId="0" fontId="4" fillId="9" borderId="11" applyNumberFormat="0" applyFont="0" applyAlignment="0" applyProtection="0"/>
    <xf numFmtId="0" fontId="4" fillId="9" borderId="11" applyNumberFormat="0" applyFont="0" applyAlignment="0" applyProtection="0"/>
    <xf numFmtId="0" fontId="4" fillId="9" borderId="11" applyNumberFormat="0" applyFont="0" applyAlignment="0" applyProtection="0"/>
    <xf numFmtId="0" fontId="4" fillId="9" borderId="11" applyNumberFormat="0" applyFont="0" applyAlignment="0" applyProtection="0"/>
    <xf numFmtId="0" fontId="28" fillId="7" borderId="8" applyNumberFormat="0" applyAlignment="0" applyProtection="0"/>
    <xf numFmtId="9" fontId="10" fillId="0" borderId="0" applyFont="0" applyFill="0" applyBorder="0" applyAlignment="0" applyProtection="0"/>
    <xf numFmtId="9" fontId="7" fillId="0" borderId="0" applyFont="0" applyFill="0" applyBorder="0" applyAlignment="0" applyProtection="0"/>
    <xf numFmtId="0" fontId="2" fillId="0" borderId="0" applyFont="0"/>
    <xf numFmtId="0" fontId="47" fillId="0" borderId="1" applyFont="0" applyFill="0" applyAlignment="0"/>
    <xf numFmtId="0" fontId="2" fillId="0" borderId="0" applyFont="0"/>
    <xf numFmtId="0" fontId="2" fillId="0" borderId="13" applyFont="0"/>
    <xf numFmtId="0" fontId="4" fillId="0" borderId="13" applyFont="0"/>
    <xf numFmtId="166" fontId="4" fillId="0" borderId="1" applyFont="0" applyAlignment="0">
      <alignment horizontal="right"/>
    </xf>
    <xf numFmtId="0" fontId="2" fillId="0" borderId="1"/>
    <xf numFmtId="0" fontId="34" fillId="0" borderId="12" applyNumberFormat="0" applyFill="0" applyAlignment="0" applyProtection="0"/>
    <xf numFmtId="0" fontId="32" fillId="0" borderId="0" applyNumberFormat="0" applyFill="0" applyBorder="0" applyAlignment="0" applyProtection="0"/>
    <xf numFmtId="43" fontId="10" fillId="0" borderId="0" applyFont="0" applyFill="0" applyBorder="0" applyAlignment="0" applyProtection="0"/>
    <xf numFmtId="0" fontId="4" fillId="0" borderId="0"/>
    <xf numFmtId="0" fontId="4" fillId="9" borderId="11" applyNumberFormat="0" applyFont="0" applyAlignment="0" applyProtection="0"/>
    <xf numFmtId="0" fontId="4" fillId="0" borderId="0"/>
    <xf numFmtId="0" fontId="4" fillId="9" borderId="11" applyNumberFormat="0" applyFont="0" applyAlignment="0" applyProtection="0"/>
    <xf numFmtId="0" fontId="4" fillId="0" borderId="0"/>
    <xf numFmtId="0" fontId="4" fillId="9" borderId="11" applyNumberFormat="0" applyFont="0" applyAlignment="0" applyProtection="0"/>
    <xf numFmtId="0" fontId="1" fillId="0" borderId="1"/>
    <xf numFmtId="0" fontId="1" fillId="0" borderId="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1" applyNumberFormat="0" applyFont="0" applyAlignment="0" applyProtection="0"/>
    <xf numFmtId="0" fontId="1" fillId="0" borderId="0" applyFont="0"/>
    <xf numFmtId="0" fontId="1" fillId="0" borderId="0" applyFont="0"/>
    <xf numFmtId="0" fontId="1" fillId="0" borderId="13" applyFont="0"/>
    <xf numFmtId="0" fontId="1" fillId="0" borderId="1"/>
    <xf numFmtId="43" fontId="10" fillId="0" borderId="0" applyFont="0" applyFill="0" applyBorder="0" applyAlignment="0" applyProtection="0"/>
  </cellStyleXfs>
  <cellXfs count="359">
    <xf numFmtId="0" fontId="0" fillId="0" borderId="0" xfId="0"/>
    <xf numFmtId="0" fontId="7" fillId="0" borderId="0" xfId="0" applyFont="1"/>
    <xf numFmtId="0" fontId="10" fillId="0" borderId="0" xfId="0" applyFont="1"/>
    <xf numFmtId="0" fontId="11" fillId="0" borderId="2" xfId="0" applyFont="1" applyBorder="1" applyAlignment="1">
      <alignment horizontal="right"/>
    </xf>
    <xf numFmtId="3" fontId="10" fillId="0" borderId="0" xfId="0" applyNumberFormat="1" applyFont="1"/>
    <xf numFmtId="0" fontId="10" fillId="0" borderId="0" xfId="0" applyFont="1" applyBorder="1"/>
    <xf numFmtId="0" fontId="12" fillId="0" borderId="0" xfId="0" applyFont="1"/>
    <xf numFmtId="3" fontId="10" fillId="0" borderId="1" xfId="0" applyNumberFormat="1" applyFont="1" applyBorder="1"/>
    <xf numFmtId="3" fontId="10" fillId="0" borderId="0" xfId="0" applyNumberFormat="1" applyFont="1" applyAlignment="1">
      <alignment horizontal="center"/>
    </xf>
    <xf numFmtId="3" fontId="10" fillId="0" borderId="0" xfId="0" applyNumberFormat="1" applyFont="1" applyFill="1" applyAlignment="1">
      <alignment horizontal="center"/>
    </xf>
    <xf numFmtId="0" fontId="11" fillId="0" borderId="0" xfId="0" applyFont="1"/>
    <xf numFmtId="0" fontId="11" fillId="0" borderId="0" xfId="0" applyFont="1" applyBorder="1"/>
    <xf numFmtId="0" fontId="11" fillId="0" borderId="0" xfId="0" applyFont="1" applyBorder="1" applyAlignment="1">
      <alignment horizontal="center"/>
    </xf>
    <xf numFmtId="0" fontId="11" fillId="0" borderId="1" xfId="0" applyFont="1" applyBorder="1"/>
    <xf numFmtId="0" fontId="10" fillId="0" borderId="1" xfId="0" applyFont="1" applyBorder="1"/>
    <xf numFmtId="165" fontId="6" fillId="0" borderId="0" xfId="0" applyNumberFormat="1" applyFont="1" applyAlignment="1">
      <alignment horizontal="right"/>
    </xf>
    <xf numFmtId="166" fontId="6" fillId="0" borderId="0" xfId="0" applyNumberFormat="1" applyFont="1"/>
    <xf numFmtId="0" fontId="6" fillId="0" borderId="0" xfId="0" applyFont="1" applyAlignment="1"/>
    <xf numFmtId="0" fontId="14" fillId="0" borderId="0" xfId="0" applyFont="1" applyAlignment="1">
      <alignment horizontal="right" wrapText="1"/>
    </xf>
    <xf numFmtId="0" fontId="10" fillId="0" borderId="0" xfId="0" applyFont="1" applyAlignment="1">
      <alignment vertical="top"/>
    </xf>
    <xf numFmtId="3" fontId="10" fillId="0" borderId="0" xfId="0" applyNumberFormat="1" applyFont="1" applyFill="1"/>
    <xf numFmtId="166" fontId="10" fillId="0" borderId="0" xfId="0" applyNumberFormat="1" applyFont="1"/>
    <xf numFmtId="165" fontId="11" fillId="0" borderId="0" xfId="0" applyNumberFormat="1" applyFont="1" applyAlignment="1">
      <alignment horizontal="right"/>
    </xf>
    <xf numFmtId="0" fontId="11" fillId="0" borderId="0" xfId="0" applyFont="1" applyAlignment="1">
      <alignment horizontal="right"/>
    </xf>
    <xf numFmtId="165" fontId="10" fillId="0" borderId="0" xfId="0" applyNumberFormat="1" applyFont="1" applyAlignment="1">
      <alignment horizontal="right"/>
    </xf>
    <xf numFmtId="0" fontId="10" fillId="0" borderId="0" xfId="0" applyFont="1" applyFill="1"/>
    <xf numFmtId="0" fontId="6" fillId="0" borderId="0" xfId="0" applyFont="1" applyAlignment="1">
      <alignment vertical="top" wrapText="1"/>
    </xf>
    <xf numFmtId="3" fontId="10" fillId="0" borderId="0" xfId="0" applyNumberFormat="1" applyFont="1" applyFill="1" applyBorder="1" applyAlignment="1">
      <alignment horizontal="center"/>
    </xf>
    <xf numFmtId="3" fontId="10" fillId="0" borderId="0" xfId="0" quotePrefix="1" applyNumberFormat="1" applyFont="1"/>
    <xf numFmtId="3" fontId="10" fillId="0" borderId="0" xfId="0" applyNumberFormat="1" applyFont="1" applyBorder="1" applyAlignment="1">
      <alignment horizontal="center"/>
    </xf>
    <xf numFmtId="0" fontId="11" fillId="0" borderId="1" xfId="0" applyFont="1" applyBorder="1" applyAlignment="1">
      <alignment horizontal="left" wrapText="1"/>
    </xf>
    <xf numFmtId="3" fontId="10" fillId="0" borderId="0" xfId="0" applyNumberFormat="1" applyFont="1" applyFill="1" applyBorder="1" applyAlignment="1">
      <alignment horizontal="right"/>
    </xf>
    <xf numFmtId="3" fontId="10" fillId="0" borderId="0" xfId="0" applyNumberFormat="1" applyFont="1" applyAlignment="1">
      <alignment horizontal="right"/>
    </xf>
    <xf numFmtId="3" fontId="10" fillId="0" borderId="0" xfId="0" applyNumberFormat="1" applyFont="1" applyFill="1" applyAlignment="1">
      <alignment horizontal="right"/>
    </xf>
    <xf numFmtId="0" fontId="10" fillId="0" borderId="0" xfId="0" applyFont="1" applyAlignment="1">
      <alignment horizontal="right"/>
    </xf>
    <xf numFmtId="0" fontId="6" fillId="0" borderId="0" xfId="0" applyFont="1"/>
    <xf numFmtId="3" fontId="11" fillId="0" borderId="0" xfId="0" applyNumberFormat="1" applyFont="1" applyBorder="1" applyAlignment="1">
      <alignment horizontal="center" wrapText="1"/>
    </xf>
    <xf numFmtId="0" fontId="11" fillId="0" borderId="1" xfId="0" applyFont="1" applyBorder="1" applyAlignment="1">
      <alignment horizontal="right" vertical="center" wrapText="1"/>
    </xf>
    <xf numFmtId="0" fontId="11" fillId="0" borderId="1" xfId="0" applyFont="1" applyFill="1" applyBorder="1"/>
    <xf numFmtId="0" fontId="6" fillId="0" borderId="0" xfId="0" applyFont="1" applyAlignment="1">
      <alignment vertical="center"/>
    </xf>
    <xf numFmtId="0" fontId="11" fillId="0" borderId="1" xfId="0" applyFont="1" applyBorder="1" applyAlignment="1">
      <alignment horizontal="left"/>
    </xf>
    <xf numFmtId="0" fontId="0" fillId="2" borderId="0" xfId="0" applyFill="1"/>
    <xf numFmtId="0" fontId="8" fillId="0" borderId="0" xfId="0" applyFont="1" applyAlignment="1">
      <alignment horizontal="left" wrapText="1"/>
    </xf>
    <xf numFmtId="0" fontId="8" fillId="0" borderId="0" xfId="0" applyFont="1" applyAlignment="1">
      <alignment wrapText="1"/>
    </xf>
    <xf numFmtId="0" fontId="8" fillId="0" borderId="0" xfId="0" applyFont="1" applyAlignment="1"/>
    <xf numFmtId="0" fontId="7" fillId="0" borderId="0" xfId="0" applyFont="1" applyAlignment="1"/>
    <xf numFmtId="0" fontId="7" fillId="2" borderId="0" xfId="0" applyFont="1" applyFill="1"/>
    <xf numFmtId="0" fontId="6" fillId="0" borderId="0" xfId="43" applyFont="1" applyBorder="1"/>
    <xf numFmtId="0" fontId="6" fillId="0" borderId="0" xfId="0" applyFont="1"/>
    <xf numFmtId="0" fontId="11" fillId="0" borderId="3" xfId="0" applyFont="1" applyBorder="1"/>
    <xf numFmtId="0" fontId="10" fillId="0" borderId="0" xfId="0" applyFont="1"/>
    <xf numFmtId="0" fontId="10" fillId="0" borderId="0" xfId="0" applyFont="1"/>
    <xf numFmtId="0" fontId="17" fillId="0" borderId="0" xfId="1" applyAlignment="1" applyProtection="1"/>
    <xf numFmtId="3" fontId="38" fillId="2" borderId="0" xfId="0" applyNumberFormat="1" applyFont="1" applyFill="1" applyAlignment="1">
      <alignment horizontal="left"/>
    </xf>
    <xf numFmtId="0" fontId="14" fillId="0" borderId="0" xfId="0" applyFont="1" applyFill="1" applyAlignment="1">
      <alignment horizontal="right" wrapText="1"/>
    </xf>
    <xf numFmtId="0" fontId="0" fillId="0" borderId="0" xfId="0" applyFill="1"/>
    <xf numFmtId="0" fontId="16" fillId="0" borderId="0" xfId="0" applyFont="1" applyFill="1" applyBorder="1" applyAlignment="1">
      <alignment vertical="top"/>
    </xf>
    <xf numFmtId="3" fontId="16" fillId="0" borderId="0" xfId="0" applyNumberFormat="1" applyFont="1" applyFill="1" applyBorder="1" applyAlignment="1">
      <alignment vertical="top"/>
    </xf>
    <xf numFmtId="0" fontId="6" fillId="0" borderId="0" xfId="0" applyFont="1"/>
    <xf numFmtId="166" fontId="10" fillId="0" borderId="0" xfId="0" applyNumberFormat="1" applyFont="1" applyAlignment="1">
      <alignment horizontal="right" indent="3"/>
    </xf>
    <xf numFmtId="0" fontId="17" fillId="0" borderId="0" xfId="1" applyFill="1" applyAlignment="1" applyProtection="1"/>
    <xf numFmtId="166" fontId="10" fillId="0" borderId="0" xfId="0" applyNumberFormat="1" applyFont="1" applyFill="1"/>
    <xf numFmtId="165" fontId="10" fillId="0" borderId="0" xfId="0" applyNumberFormat="1" applyFont="1" applyFill="1" applyAlignment="1">
      <alignment horizontal="right"/>
    </xf>
    <xf numFmtId="0" fontId="18" fillId="0" borderId="0" xfId="0" applyFont="1" applyFill="1" applyAlignment="1">
      <alignment horizontal="left"/>
    </xf>
    <xf numFmtId="0" fontId="11" fillId="0" borderId="0" xfId="0" applyFont="1" applyFill="1" applyAlignment="1">
      <alignment horizontal="right"/>
    </xf>
    <xf numFmtId="165" fontId="11" fillId="0" borderId="0" xfId="0" applyNumberFormat="1" applyFont="1" applyFill="1" applyAlignment="1">
      <alignment horizontal="right"/>
    </xf>
    <xf numFmtId="0" fontId="10" fillId="0" borderId="0" xfId="0" applyFont="1" applyFill="1" applyAlignment="1">
      <alignment horizontal="left"/>
    </xf>
    <xf numFmtId="3" fontId="10" fillId="0" borderId="0" xfId="0" applyNumberFormat="1" applyFont="1" applyFill="1" applyAlignment="1"/>
    <xf numFmtId="0" fontId="0" fillId="0" borderId="0" xfId="0" applyFill="1" applyAlignment="1"/>
    <xf numFmtId="0" fontId="14" fillId="0" borderId="0" xfId="0" applyFont="1" applyFill="1" applyAlignment="1">
      <alignment horizontal="right"/>
    </xf>
    <xf numFmtId="9" fontId="10" fillId="0" borderId="0" xfId="2" applyFont="1" applyFill="1" applyAlignment="1">
      <alignment horizontal="right" wrapText="1"/>
    </xf>
    <xf numFmtId="0" fontId="12" fillId="0" borderId="0" xfId="0" applyFont="1" applyFill="1" applyAlignment="1">
      <alignment horizontal="left"/>
    </xf>
    <xf numFmtId="166" fontId="6" fillId="0" borderId="0" xfId="0" applyNumberFormat="1" applyFont="1" applyFill="1"/>
    <xf numFmtId="165" fontId="6" fillId="0" borderId="0" xfId="0" applyNumberFormat="1" applyFont="1" applyFill="1" applyAlignment="1">
      <alignment horizontal="right"/>
    </xf>
    <xf numFmtId="0" fontId="11" fillId="0" borderId="0" xfId="0" applyFont="1" applyFill="1"/>
    <xf numFmtId="3" fontId="10" fillId="0" borderId="0" xfId="0" quotePrefix="1" applyNumberFormat="1" applyFont="1" applyFill="1"/>
    <xf numFmtId="0" fontId="12" fillId="0" borderId="0" xfId="0" applyFont="1" applyFill="1" applyAlignment="1">
      <alignment horizontal="center"/>
    </xf>
    <xf numFmtId="167" fontId="10" fillId="0" borderId="0" xfId="0" applyNumberFormat="1" applyFont="1" applyBorder="1" applyAlignment="1">
      <alignment horizontal="right" indent="2"/>
    </xf>
    <xf numFmtId="167" fontId="10" fillId="0" borderId="0" xfId="0" applyNumberFormat="1" applyFont="1" applyFill="1" applyBorder="1" applyAlignment="1">
      <alignment horizontal="right" indent="2"/>
    </xf>
    <xf numFmtId="0" fontId="8" fillId="0" borderId="0" xfId="0" applyFont="1" applyAlignment="1">
      <alignment horizontal="left" vertical="top" wrapText="1"/>
    </xf>
    <xf numFmtId="0" fontId="0" fillId="2" borderId="0" xfId="0" applyFill="1" applyBorder="1"/>
    <xf numFmtId="0" fontId="10" fillId="0" borderId="0" xfId="43" applyFont="1" applyBorder="1"/>
    <xf numFmtId="0" fontId="11" fillId="0" borderId="0" xfId="0" applyFont="1" applyBorder="1" applyAlignment="1">
      <alignment horizontal="center" vertical="center"/>
    </xf>
    <xf numFmtId="166" fontId="0" fillId="0" borderId="0" xfId="0" applyNumberFormat="1" applyFont="1"/>
    <xf numFmtId="0" fontId="17" fillId="0" borderId="0" xfId="1" applyFont="1" applyAlignment="1" applyProtection="1"/>
    <xf numFmtId="0" fontId="11" fillId="0" borderId="0" xfId="0" applyFont="1"/>
    <xf numFmtId="0" fontId="0" fillId="0" borderId="0" xfId="0" applyFont="1" applyBorder="1"/>
    <xf numFmtId="0" fontId="0" fillId="0" borderId="0" xfId="0" applyFont="1" applyFill="1" applyAlignment="1">
      <alignment horizontal="left"/>
    </xf>
    <xf numFmtId="3" fontId="0" fillId="0" borderId="0" xfId="0" quotePrefix="1" applyNumberFormat="1" applyFont="1"/>
    <xf numFmtId="3" fontId="0" fillId="0" borderId="0" xfId="0" quotePrefix="1" applyNumberFormat="1" applyFont="1" applyFill="1"/>
    <xf numFmtId="0" fontId="11" fillId="0" borderId="0" xfId="0" applyFont="1" applyBorder="1" applyAlignment="1">
      <alignment horizontal="right"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wrapText="1"/>
    </xf>
    <xf numFmtId="0" fontId="11" fillId="0" borderId="3" xfId="0" applyFont="1" applyBorder="1" applyAlignment="1">
      <alignment horizontal="center" wrapText="1"/>
    </xf>
    <xf numFmtId="0" fontId="11" fillId="0" borderId="0" xfId="0" applyFont="1" applyAlignment="1">
      <alignment horizontal="center" wrapText="1"/>
    </xf>
    <xf numFmtId="3" fontId="32" fillId="0" borderId="0" xfId="0" applyNumberFormat="1" applyFont="1" applyFill="1" applyAlignment="1">
      <alignment horizontal="center" wrapText="1"/>
    </xf>
    <xf numFmtId="0" fontId="41" fillId="0" borderId="0" xfId="0" applyFont="1"/>
    <xf numFmtId="3" fontId="10" fillId="0" borderId="0" xfId="0" applyNumberFormat="1" applyFont="1" applyBorder="1" applyAlignment="1">
      <alignment horizontal="right"/>
    </xf>
    <xf numFmtId="0" fontId="10" fillId="0" borderId="0" xfId="0" applyFont="1" applyFill="1" applyBorder="1" applyAlignment="1">
      <alignment horizontal="center" wrapText="1"/>
    </xf>
    <xf numFmtId="0" fontId="10" fillId="0" borderId="0" xfId="0" applyFont="1" applyFill="1" applyBorder="1" applyAlignment="1">
      <alignment horizontal="right" wrapText="1"/>
    </xf>
    <xf numFmtId="0" fontId="16" fillId="0" borderId="0" xfId="0" applyFont="1" applyFill="1" applyBorder="1" applyAlignment="1">
      <alignment horizontal="right" vertical="top"/>
    </xf>
    <xf numFmtId="0" fontId="11" fillId="0" borderId="0" xfId="0" applyFont="1"/>
    <xf numFmtId="0" fontId="11" fillId="0" borderId="0" xfId="0" applyFont="1" applyBorder="1" applyAlignment="1">
      <alignment horizontal="center" vertical="center" wrapText="1"/>
    </xf>
    <xf numFmtId="0" fontId="11" fillId="0" borderId="0" xfId="0" applyFont="1" applyBorder="1" applyAlignment="1">
      <alignment horizontal="right" vertical="center" wrapText="1"/>
    </xf>
    <xf numFmtId="0" fontId="8" fillId="0" borderId="0" xfId="0" applyFont="1" applyAlignment="1">
      <alignment wrapText="1"/>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6" fillId="0" borderId="0" xfId="0" applyFont="1" applyFill="1"/>
    <xf numFmtId="0" fontId="11" fillId="0" borderId="0" xfId="0" applyFont="1" applyFill="1" applyAlignment="1">
      <alignment horizontal="left"/>
    </xf>
    <xf numFmtId="0" fontId="8" fillId="0" borderId="0" xfId="0" applyFont="1" applyFill="1" applyAlignment="1">
      <alignment horizontal="left" wrapText="1"/>
    </xf>
    <xf numFmtId="166" fontId="10" fillId="0" borderId="0" xfId="0" applyNumberFormat="1" applyFont="1" applyFill="1" applyAlignment="1">
      <alignment horizontal="right" indent="3"/>
    </xf>
    <xf numFmtId="0" fontId="11" fillId="0" borderId="0" xfId="0" applyFont="1" applyBorder="1" applyAlignment="1">
      <alignment horizontal="right"/>
    </xf>
    <xf numFmtId="0" fontId="6" fillId="2" borderId="0" xfId="0" applyFont="1" applyFill="1" applyAlignment="1"/>
    <xf numFmtId="0" fontId="11" fillId="2" borderId="0" xfId="0" applyFont="1" applyFill="1"/>
    <xf numFmtId="0" fontId="14" fillId="0" borderId="0" xfId="0" applyFont="1"/>
    <xf numFmtId="0" fontId="0" fillId="2" borderId="0" xfId="0" applyFont="1" applyFill="1"/>
    <xf numFmtId="165" fontId="11" fillId="0" borderId="2" xfId="0" applyNumberFormat="1" applyFont="1" applyBorder="1" applyAlignment="1">
      <alignment horizontal="right"/>
    </xf>
    <xf numFmtId="0" fontId="0" fillId="0" borderId="1" xfId="0" applyFont="1" applyFill="1" applyBorder="1" applyAlignment="1">
      <alignment horizontal="left"/>
    </xf>
    <xf numFmtId="0" fontId="0" fillId="0" borderId="1" xfId="0" applyBorder="1"/>
    <xf numFmtId="0" fontId="0" fillId="0" borderId="0" xfId="0" applyAlignment="1">
      <alignment horizontal="right"/>
    </xf>
    <xf numFmtId="0" fontId="0" fillId="0" borderId="1" xfId="0" applyBorder="1" applyAlignment="1">
      <alignment horizontal="right"/>
    </xf>
    <xf numFmtId="0" fontId="0" fillId="0" borderId="0" xfId="0" applyFill="1" applyAlignment="1">
      <alignment horizontal="right"/>
    </xf>
    <xf numFmtId="0" fontId="6" fillId="0" borderId="0" xfId="0" applyFont="1" applyFill="1" applyAlignment="1">
      <alignment horizontal="left" vertical="center" wrapText="1"/>
    </xf>
    <xf numFmtId="0" fontId="49" fillId="0" borderId="0" xfId="0" applyFont="1"/>
    <xf numFmtId="0" fontId="17" fillId="2" borderId="0" xfId="1" applyFill="1" applyAlignment="1" applyProtection="1">
      <alignment horizontal="left" vertical="top" wrapText="1"/>
    </xf>
    <xf numFmtId="0" fontId="17" fillId="0" borderId="0" xfId="1" applyFont="1" applyAlignment="1" applyProtection="1"/>
    <xf numFmtId="0" fontId="6" fillId="0" borderId="0" xfId="0" applyFont="1"/>
    <xf numFmtId="0" fontId="11"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wrapText="1"/>
    </xf>
    <xf numFmtId="0" fontId="0" fillId="0" borderId="0" xfId="0" applyFill="1" applyAlignment="1">
      <alignment vertical="top"/>
    </xf>
    <xf numFmtId="0" fontId="0" fillId="0" borderId="0" xfId="0" applyFont="1" applyAlignment="1">
      <alignment wrapText="1"/>
    </xf>
    <xf numFmtId="0" fontId="0" fillId="0" borderId="0" xfId="0" applyFont="1"/>
    <xf numFmtId="0" fontId="42" fillId="0" borderId="0" xfId="0" applyFont="1" applyFill="1"/>
    <xf numFmtId="0" fontId="17" fillId="2" borderId="0" xfId="1" applyFill="1" applyAlignment="1" applyProtection="1"/>
    <xf numFmtId="0" fontId="0" fillId="0" borderId="0" xfId="0" applyFont="1"/>
    <xf numFmtId="3" fontId="0" fillId="0" borderId="0" xfId="0" applyNumberFormat="1" applyFont="1"/>
    <xf numFmtId="3" fontId="10" fillId="0" borderId="0" xfId="0" applyNumberFormat="1" applyFont="1" applyAlignment="1">
      <alignment horizontal="right" indent="1"/>
    </xf>
    <xf numFmtId="3" fontId="10" fillId="0" borderId="0" xfId="0" applyNumberFormat="1" applyFont="1" applyFill="1" applyAlignment="1">
      <alignment horizontal="right" indent="1"/>
    </xf>
    <xf numFmtId="0" fontId="6" fillId="0" borderId="0" xfId="0" applyFont="1"/>
    <xf numFmtId="0" fontId="11" fillId="0" borderId="0" xfId="0" applyFont="1" applyAlignment="1">
      <alignment horizontal="left" wrapText="1"/>
    </xf>
    <xf numFmtId="0" fontId="6" fillId="0" borderId="0" xfId="0" applyFont="1" applyAlignment="1">
      <alignment horizontal="left" vertical="center" wrapText="1"/>
    </xf>
    <xf numFmtId="0" fontId="0" fillId="0" borderId="0" xfId="0" applyFont="1"/>
    <xf numFmtId="0" fontId="11" fillId="2" borderId="0" xfId="0" applyFont="1" applyFill="1" applyAlignment="1">
      <alignment horizontal="left" wrapText="1"/>
    </xf>
    <xf numFmtId="0" fontId="18" fillId="2" borderId="0" xfId="0" applyFont="1" applyFill="1" applyBorder="1"/>
    <xf numFmtId="0" fontId="11" fillId="2" borderId="3" xfId="0" applyFont="1" applyFill="1" applyBorder="1" applyAlignment="1">
      <alignment horizontal="right"/>
    </xf>
    <xf numFmtId="168" fontId="0" fillId="2" borderId="0" xfId="0" applyNumberFormat="1" applyFont="1" applyFill="1" applyBorder="1" applyAlignment="1"/>
    <xf numFmtId="169" fontId="0" fillId="2" borderId="0" xfId="0" applyNumberFormat="1" applyFont="1" applyFill="1" applyBorder="1" applyAlignment="1"/>
    <xf numFmtId="168" fontId="0" fillId="2" borderId="0" xfId="0" applyNumberFormat="1" applyFont="1" applyFill="1" applyBorder="1" applyAlignment="1">
      <alignment horizontal="right"/>
    </xf>
    <xf numFmtId="169" fontId="0" fillId="2" borderId="0" xfId="0" applyNumberFormat="1" applyFont="1" applyFill="1" applyBorder="1" applyAlignment="1">
      <alignment horizontal="right"/>
    </xf>
    <xf numFmtId="0" fontId="0" fillId="2" borderId="0" xfId="0" applyFont="1" applyFill="1" applyBorder="1"/>
    <xf numFmtId="0" fontId="0" fillId="0" borderId="1" xfId="0" applyFont="1" applyBorder="1"/>
    <xf numFmtId="3" fontId="0" fillId="0" borderId="1" xfId="0" applyNumberFormat="1" applyFont="1" applyBorder="1"/>
    <xf numFmtId="3" fontId="0" fillId="0" borderId="1" xfId="0" applyNumberFormat="1" applyFont="1" applyFill="1" applyBorder="1"/>
    <xf numFmtId="167" fontId="0" fillId="0" borderId="0" xfId="0" applyNumberFormat="1" applyFont="1"/>
    <xf numFmtId="0" fontId="6" fillId="0" borderId="0" xfId="0" applyFont="1"/>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right" vertical="center" wrapText="1"/>
    </xf>
    <xf numFmtId="0" fontId="17" fillId="0" borderId="0" xfId="1" applyFont="1" applyFill="1" applyAlignment="1" applyProtection="1">
      <alignment horizontal="left"/>
    </xf>
    <xf numFmtId="0" fontId="0" fillId="0" borderId="0" xfId="0" applyFont="1" applyAlignment="1">
      <alignment wrapText="1"/>
    </xf>
    <xf numFmtId="0" fontId="0" fillId="0" borderId="0" xfId="0" applyFont="1"/>
    <xf numFmtId="0" fontId="11" fillId="0" borderId="0" xfId="0" applyFont="1" applyBorder="1" applyAlignment="1">
      <alignment horizontal="center" wrapText="1"/>
    </xf>
    <xf numFmtId="0" fontId="10" fillId="0" borderId="3" xfId="0" applyFont="1" applyBorder="1"/>
    <xf numFmtId="0" fontId="8" fillId="0" borderId="0" xfId="0" applyFont="1" applyAlignment="1">
      <alignment vertical="center" wrapText="1"/>
    </xf>
    <xf numFmtId="3" fontId="0" fillId="0" borderId="0" xfId="0" applyNumberFormat="1" applyFont="1" applyAlignment="1">
      <alignment horizontal="right" indent="1"/>
    </xf>
    <xf numFmtId="3" fontId="0" fillId="0" borderId="0" xfId="0" applyNumberFormat="1" applyFont="1" applyAlignment="1">
      <alignment horizontal="center"/>
    </xf>
    <xf numFmtId="0" fontId="0" fillId="0" borderId="0" xfId="0" applyFont="1" applyBorder="1" applyAlignment="1">
      <alignment horizontal="center"/>
    </xf>
    <xf numFmtId="0" fontId="11" fillId="2" borderId="0" xfId="0" applyFont="1" applyFill="1" applyBorder="1"/>
    <xf numFmtId="0" fontId="0" fillId="2" borderId="15" xfId="0" applyFont="1" applyFill="1" applyBorder="1"/>
    <xf numFmtId="0" fontId="11" fillId="2" borderId="16" xfId="0" applyFont="1" applyFill="1" applyBorder="1" applyAlignment="1">
      <alignment horizontal="right"/>
    </xf>
    <xf numFmtId="169" fontId="0" fillId="2" borderId="15" xfId="0" applyNumberFormat="1" applyFont="1" applyFill="1" applyBorder="1" applyAlignment="1"/>
    <xf numFmtId="169" fontId="0" fillId="2" borderId="15" xfId="0" applyNumberFormat="1" applyFont="1" applyFill="1" applyBorder="1" applyAlignment="1">
      <alignment horizontal="right"/>
    </xf>
    <xf numFmtId="3" fontId="0" fillId="0" borderId="14" xfId="0" applyNumberFormat="1" applyFont="1" applyFill="1" applyBorder="1"/>
    <xf numFmtId="0" fontId="11" fillId="2" borderId="17" xfId="0" applyFont="1" applyFill="1" applyBorder="1"/>
    <xf numFmtId="0" fontId="11" fillId="2" borderId="18" xfId="0" applyFont="1" applyFill="1" applyBorder="1" applyAlignment="1">
      <alignment horizontal="right"/>
    </xf>
    <xf numFmtId="168" fontId="0" fillId="2" borderId="17" xfId="0" applyNumberFormat="1" applyFont="1" applyFill="1" applyBorder="1" applyAlignment="1"/>
    <xf numFmtId="168" fontId="0" fillId="2" borderId="17" xfId="0" applyNumberFormat="1" applyFont="1" applyFill="1" applyBorder="1" applyAlignment="1">
      <alignment horizontal="right"/>
    </xf>
    <xf numFmtId="164" fontId="0" fillId="0" borderId="19" xfId="0" applyNumberFormat="1" applyFont="1" applyBorder="1"/>
    <xf numFmtId="0" fontId="0" fillId="0" borderId="14" xfId="0" applyFont="1" applyBorder="1"/>
    <xf numFmtId="0" fontId="0" fillId="0" borderId="0" xfId="0" quotePrefix="1" applyFont="1"/>
    <xf numFmtId="166" fontId="0" fillId="0" borderId="0" xfId="0" applyNumberFormat="1" applyFont="1" applyFill="1" applyAlignment="1">
      <alignment horizontal="right" indent="3"/>
    </xf>
    <xf numFmtId="0" fontId="50" fillId="0" borderId="0" xfId="1" applyFont="1" applyFill="1" applyAlignment="1" applyProtection="1">
      <alignment horizontal="left"/>
    </xf>
    <xf numFmtId="0" fontId="35" fillId="0" borderId="0" xfId="0" applyFont="1"/>
    <xf numFmtId="0" fontId="51" fillId="0" borderId="0" xfId="0" applyFont="1"/>
    <xf numFmtId="0" fontId="51" fillId="0" borderId="0" xfId="0" applyFont="1" applyFill="1"/>
    <xf numFmtId="164" fontId="0" fillId="0" borderId="0" xfId="268" applyNumberFormat="1" applyFont="1" applyFill="1" applyAlignment="1">
      <alignment horizontal="right"/>
    </xf>
    <xf numFmtId="164" fontId="0" fillId="0" borderId="0" xfId="268" applyNumberFormat="1" applyFont="1" applyAlignment="1">
      <alignment horizontal="right"/>
    </xf>
    <xf numFmtId="165" fontId="0" fillId="0" borderId="0" xfId="0" applyNumberFormat="1" applyFont="1" applyAlignment="1">
      <alignment horizontal="right"/>
    </xf>
    <xf numFmtId="0" fontId="11" fillId="0" borderId="0" xfId="0" applyFont="1" applyFill="1" applyBorder="1" applyAlignment="1">
      <alignment vertical="center" wrapText="1"/>
    </xf>
    <xf numFmtId="0" fontId="11" fillId="0" borderId="0" xfId="0" applyFont="1" applyAlignment="1">
      <alignment vertical="center"/>
    </xf>
    <xf numFmtId="165" fontId="11" fillId="0" borderId="0" xfId="0" applyNumberFormat="1" applyFont="1" applyAlignment="1">
      <alignment vertical="center"/>
    </xf>
    <xf numFmtId="0" fontId="11" fillId="0" borderId="0" xfId="0" applyFont="1" applyFill="1" applyAlignment="1">
      <alignment vertical="top"/>
    </xf>
    <xf numFmtId="0" fontId="11" fillId="0" borderId="0" xfId="0" applyFont="1" applyFill="1" applyBorder="1" applyAlignment="1">
      <alignment vertical="top"/>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11" fillId="0" borderId="0" xfId="0" applyFont="1" applyAlignment="1">
      <alignment horizontal="right" vertical="center"/>
    </xf>
    <xf numFmtId="165" fontId="11" fillId="0" borderId="0" xfId="0" applyNumberFormat="1" applyFont="1" applyAlignment="1">
      <alignment horizontal="right" vertical="center"/>
    </xf>
    <xf numFmtId="0" fontId="0" fillId="0" borderId="0" xfId="0" applyFont="1" applyAlignment="1">
      <alignment vertical="center"/>
    </xf>
    <xf numFmtId="3" fontId="0" fillId="0" borderId="0" xfId="0" applyNumberFormat="1" applyFont="1" applyFill="1" applyAlignment="1">
      <alignment horizontal="right" indent="1"/>
    </xf>
    <xf numFmtId="0" fontId="0" fillId="0" borderId="0" xfId="0" applyAlignment="1">
      <alignment wrapText="1"/>
    </xf>
    <xf numFmtId="0" fontId="6" fillId="0" borderId="0" xfId="0" applyFont="1"/>
    <xf numFmtId="0" fontId="40" fillId="0" borderId="0" xfId="1" applyFont="1" applyAlignment="1" applyProtection="1"/>
    <xf numFmtId="0" fontId="6" fillId="0" borderId="0" xfId="0" applyFont="1" applyFill="1"/>
    <xf numFmtId="0" fontId="11" fillId="0" borderId="0" xfId="0" applyFont="1" applyFill="1" applyAlignment="1">
      <alignment horizontal="left"/>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right" vertical="center" wrapText="1"/>
    </xf>
    <xf numFmtId="0" fontId="8" fillId="0" borderId="0" xfId="0" applyFont="1" applyFill="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top" wrapText="1"/>
    </xf>
    <xf numFmtId="0" fontId="11" fillId="0" borderId="0" xfId="0" applyFont="1" applyAlignment="1">
      <alignment horizontal="center" vertical="top"/>
    </xf>
    <xf numFmtId="0" fontId="11" fillId="0" borderId="0" xfId="0" applyFont="1" applyAlignment="1">
      <alignment horizontal="left"/>
    </xf>
    <xf numFmtId="0" fontId="17" fillId="0" borderId="0" xfId="1" applyAlignment="1" applyProtection="1"/>
    <xf numFmtId="0" fontId="6" fillId="0" borderId="0" xfId="0" applyFont="1"/>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Fill="1" applyAlignment="1"/>
    <xf numFmtId="0" fontId="11" fillId="0" borderId="0" xfId="0" applyFont="1" applyFill="1" applyBorder="1" applyAlignment="1">
      <alignment horizontal="right" vertical="center" wrapText="1"/>
    </xf>
    <xf numFmtId="0" fontId="8" fillId="0" borderId="0" xfId="0" applyFont="1" applyFill="1" applyAlignment="1">
      <alignment horizontal="left" vertical="center" wrapText="1"/>
    </xf>
    <xf numFmtId="0" fontId="11" fillId="0" borderId="0" xfId="0" applyFont="1" applyFill="1" applyBorder="1" applyAlignment="1">
      <alignment horizontal="center" vertical="top" wrapText="1"/>
    </xf>
    <xf numFmtId="0" fontId="11" fillId="0" borderId="0" xfId="0" applyFont="1" applyAlignment="1">
      <alignment horizontal="center" vertical="center"/>
    </xf>
    <xf numFmtId="3" fontId="0" fillId="0" borderId="0" xfId="0" applyNumberFormat="1" applyFont="1" applyFill="1"/>
    <xf numFmtId="0" fontId="0" fillId="0" borderId="0" xfId="0" applyFont="1" applyFill="1" applyAlignment="1">
      <alignment horizontal="right"/>
    </xf>
    <xf numFmtId="3" fontId="14" fillId="0" borderId="0" xfId="0" applyNumberFormat="1" applyFont="1" applyAlignment="1">
      <alignment horizontal="right" wrapText="1"/>
    </xf>
    <xf numFmtId="3" fontId="0" fillId="0" borderId="0" xfId="0" applyNumberFormat="1" applyFont="1" applyAlignment="1">
      <alignment horizontal="right"/>
    </xf>
    <xf numFmtId="1" fontId="0" fillId="0" borderId="0" xfId="0" applyNumberFormat="1" applyFont="1"/>
    <xf numFmtId="1" fontId="14" fillId="0" borderId="0" xfId="0" applyNumberFormat="1" applyFont="1" applyAlignment="1">
      <alignment horizontal="right"/>
    </xf>
    <xf numFmtId="3" fontId="0" fillId="0" borderId="0" xfId="0" applyNumberFormat="1" applyFont="1" applyAlignment="1"/>
    <xf numFmtId="0" fontId="6" fillId="0" borderId="0" xfId="0" applyFont="1"/>
    <xf numFmtId="0" fontId="11" fillId="0" borderId="0" xfId="0" applyFont="1" applyFill="1" applyAlignment="1"/>
    <xf numFmtId="0" fontId="11" fillId="0" borderId="0" xfId="0" applyFont="1" applyAlignment="1">
      <alignment horizontal="center"/>
    </xf>
    <xf numFmtId="0" fontId="11" fillId="0" borderId="0" xfId="0" applyFont="1" applyFill="1" applyBorder="1" applyAlignment="1">
      <alignment horizontal="right" vertical="center" wrapText="1"/>
    </xf>
    <xf numFmtId="0" fontId="8" fillId="0" borderId="0" xfId="0" applyFont="1" applyFill="1" applyAlignment="1">
      <alignment horizontal="left" vertical="center" wrapText="1"/>
    </xf>
    <xf numFmtId="0" fontId="11" fillId="0" borderId="0" xfId="0" applyFont="1" applyAlignment="1">
      <alignment horizontal="center" vertical="top"/>
    </xf>
    <xf numFmtId="0" fontId="11" fillId="0" borderId="0" xfId="0" applyFont="1" applyAlignment="1"/>
    <xf numFmtId="0" fontId="0" fillId="0" borderId="0" xfId="0" applyFont="1" applyAlignment="1">
      <alignment horizontal="right" wrapText="1"/>
    </xf>
    <xf numFmtId="0" fontId="0" fillId="0" borderId="0" xfId="0" applyFont="1" applyFill="1" applyAlignment="1">
      <alignment horizontal="right" wrapText="1"/>
    </xf>
    <xf numFmtId="3" fontId="0" fillId="0" borderId="0" xfId="0" applyNumberFormat="1" applyFont="1" applyAlignment="1">
      <alignment horizontal="right" wrapText="1"/>
    </xf>
    <xf numFmtId="1" fontId="0" fillId="0" borderId="0" xfId="0" applyNumberFormat="1" applyFont="1" applyAlignment="1">
      <alignment horizontal="right"/>
    </xf>
    <xf numFmtId="0" fontId="0" fillId="0" borderId="0" xfId="0" applyFont="1" applyAlignment="1">
      <alignment horizontal="right" vertical="top"/>
    </xf>
    <xf numFmtId="0" fontId="0" fillId="0" borderId="0" xfId="0"/>
    <xf numFmtId="0" fontId="12" fillId="0" borderId="0" xfId="0" applyFont="1" applyFill="1"/>
    <xf numFmtId="0" fontId="0" fillId="0" borderId="0" xfId="0"/>
    <xf numFmtId="0" fontId="6" fillId="0" borderId="0" xfId="0" applyFont="1" applyFill="1"/>
    <xf numFmtId="0" fontId="6" fillId="0" borderId="0" xfId="0" applyFont="1"/>
    <xf numFmtId="0" fontId="8" fillId="0" borderId="0" xfId="0" applyFont="1" applyAlignment="1">
      <alignment horizontal="left" wrapText="1"/>
    </xf>
    <xf numFmtId="0" fontId="6"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Fill="1" applyAlignment="1">
      <alignment horizontal="left" wrapText="1"/>
    </xf>
    <xf numFmtId="0" fontId="6" fillId="0" borderId="0" xfId="0" applyFont="1" applyFill="1" applyAlignment="1">
      <alignment horizontal="left" vertical="center" wrapText="1"/>
    </xf>
    <xf numFmtId="3" fontId="8" fillId="2" borderId="0" xfId="0" applyNumberFormat="1" applyFont="1" applyFill="1" applyAlignment="1">
      <alignment horizontal="left" wrapText="1"/>
    </xf>
    <xf numFmtId="0" fontId="17" fillId="0" borderId="0" xfId="1" applyAlignment="1" applyProtection="1">
      <alignment horizontal="left" vertical="center" wrapText="1"/>
    </xf>
    <xf numFmtId="0" fontId="17" fillId="2" borderId="0" xfId="1" applyFill="1" applyAlignment="1" applyProtection="1">
      <alignment horizontal="left"/>
    </xf>
    <xf numFmtId="0" fontId="17" fillId="0" borderId="0" xfId="1" applyAlignment="1" applyProtection="1"/>
    <xf numFmtId="0" fontId="6" fillId="2" borderId="0" xfId="0" applyFont="1" applyFill="1" applyAlignment="1">
      <alignment horizontal="left"/>
    </xf>
    <xf numFmtId="0" fontId="0" fillId="2" borderId="0" xfId="0" applyFont="1" applyFill="1"/>
    <xf numFmtId="0" fontId="18" fillId="2" borderId="0" xfId="0" applyFont="1" applyFill="1"/>
    <xf numFmtId="0" fontId="11" fillId="0" borderId="0" xfId="0" applyFont="1" applyAlignment="1">
      <alignment wrapText="1"/>
    </xf>
    <xf numFmtId="0" fontId="0" fillId="2" borderId="0" xfId="0" applyFont="1" applyFill="1"/>
    <xf numFmtId="0" fontId="18" fillId="2" borderId="0" xfId="0" applyFont="1" applyFill="1"/>
    <xf numFmtId="0" fontId="6" fillId="2" borderId="0" xfId="0" applyFont="1" applyFill="1" applyAlignment="1"/>
    <xf numFmtId="0" fontId="17" fillId="0" borderId="0" xfId="1" applyFill="1" applyAlignment="1" applyProtection="1">
      <alignment horizontal="left" wrapText="1"/>
    </xf>
    <xf numFmtId="3" fontId="8" fillId="2" borderId="0" xfId="0" applyNumberFormat="1" applyFont="1" applyFill="1" applyAlignment="1">
      <alignment horizontal="left" wrapText="1"/>
    </xf>
    <xf numFmtId="0" fontId="17" fillId="0" borderId="0" xfId="1" applyAlignment="1" applyProtection="1">
      <alignment horizontal="left" vertical="center" wrapText="1"/>
    </xf>
    <xf numFmtId="0" fontId="17" fillId="2" borderId="0" xfId="1" applyFill="1" applyAlignment="1" applyProtection="1">
      <alignment horizontal="left"/>
    </xf>
    <xf numFmtId="0" fontId="17" fillId="0" borderId="0" xfId="1" applyAlignment="1" applyProtection="1"/>
    <xf numFmtId="0" fontId="11" fillId="0" borderId="0" xfId="0" applyFont="1"/>
    <xf numFmtId="0" fontId="6" fillId="0" borderId="0" xfId="0" applyFont="1"/>
    <xf numFmtId="0" fontId="17" fillId="0" borderId="0" xfId="1" applyFont="1" applyAlignment="1" applyProtection="1"/>
    <xf numFmtId="0" fontId="8" fillId="0" borderId="0" xfId="0" applyFont="1" applyAlignment="1">
      <alignment horizontal="left" wrapText="1"/>
    </xf>
    <xf numFmtId="0" fontId="0" fillId="0" borderId="0" xfId="0" applyFont="1" applyAlignment="1">
      <alignment wrapText="1"/>
    </xf>
    <xf numFmtId="0" fontId="6" fillId="0" borderId="0" xfId="0" applyFont="1" applyAlignment="1">
      <alignment horizontal="left"/>
    </xf>
    <xf numFmtId="3" fontId="11"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3" fontId="11"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49" fillId="0" borderId="0" xfId="0" applyFont="1" applyAlignment="1"/>
    <xf numFmtId="0" fontId="52" fillId="0" borderId="0" xfId="1" applyFont="1" applyAlignment="1" applyProtection="1"/>
    <xf numFmtId="0" fontId="49" fillId="0" borderId="0" xfId="0" applyFont="1"/>
    <xf numFmtId="0" fontId="6" fillId="2" borderId="0" xfId="0" applyFont="1" applyFill="1" applyAlignment="1">
      <alignment horizontal="left"/>
    </xf>
    <xf numFmtId="0" fontId="6" fillId="2" borderId="0" xfId="0" applyFont="1" applyFill="1" applyAlignment="1">
      <alignment horizontal="center"/>
    </xf>
    <xf numFmtId="0" fontId="11" fillId="0" borderId="0" xfId="0" applyFont="1" applyAlignment="1">
      <alignment wrapText="1"/>
    </xf>
    <xf numFmtId="0" fontId="6" fillId="0" borderId="0" xfId="0" applyFont="1" applyAlignment="1">
      <alignment horizontal="left" vertical="top" wrapText="1"/>
    </xf>
    <xf numFmtId="0" fontId="11" fillId="0" borderId="0" xfId="0" applyFont="1" applyAlignment="1">
      <alignment horizontal="right" wrapText="1"/>
    </xf>
    <xf numFmtId="0" fontId="8" fillId="0" borderId="0" xfId="0" applyFont="1" applyAlignment="1">
      <alignment horizontal="left" vertical="center" wrapText="1"/>
    </xf>
    <xf numFmtId="0" fontId="17" fillId="0" borderId="0" xfId="1" applyFont="1" applyAlignment="1" applyProtection="1">
      <alignment horizontal="left"/>
    </xf>
    <xf numFmtId="0" fontId="11" fillId="0" borderId="3" xfId="0" applyFont="1" applyBorder="1" applyAlignment="1">
      <alignment horizontal="right" vertical="center" wrapText="1"/>
    </xf>
    <xf numFmtId="0" fontId="11" fillId="0" borderId="0" xfId="0" applyFont="1" applyBorder="1" applyAlignment="1">
      <alignment horizontal="right" vertical="center" wrapText="1"/>
    </xf>
    <xf numFmtId="0" fontId="11" fillId="0" borderId="1" xfId="0" applyFont="1" applyBorder="1" applyAlignment="1">
      <alignment horizontal="right"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wrapText="1"/>
    </xf>
    <xf numFmtId="3" fontId="11" fillId="0" borderId="0" xfId="0" quotePrefix="1" applyNumberFormat="1" applyFont="1" applyAlignment="1">
      <alignment horizontal="center"/>
    </xf>
    <xf numFmtId="0" fontId="6" fillId="0" borderId="0" xfId="0" applyFont="1" applyAlignment="1">
      <alignment horizontal="left" vertical="top"/>
    </xf>
    <xf numFmtId="0" fontId="6" fillId="0" borderId="0" xfId="0" applyFont="1" applyAlignment="1">
      <alignment horizontal="left" vertical="center"/>
    </xf>
    <xf numFmtId="0" fontId="11" fillId="2" borderId="0" xfId="0" applyFont="1" applyFill="1" applyBorder="1" applyAlignment="1">
      <alignment horizontal="center" wrapText="1"/>
    </xf>
    <xf numFmtId="0" fontId="11" fillId="2" borderId="15" xfId="0" applyFont="1" applyFill="1" applyBorder="1" applyAlignment="1">
      <alignment horizontal="center" wrapText="1"/>
    </xf>
    <xf numFmtId="0" fontId="11" fillId="2" borderId="0" xfId="0" applyFont="1" applyFill="1" applyBorder="1" applyAlignment="1">
      <alignment horizontal="center"/>
    </xf>
    <xf numFmtId="0" fontId="0" fillId="2" borderId="0" xfId="0" applyFont="1" applyFill="1" applyBorder="1" applyAlignment="1">
      <alignment horizontal="center"/>
    </xf>
    <xf numFmtId="0" fontId="11" fillId="2" borderId="0" xfId="0" applyFont="1" applyFill="1" applyBorder="1" applyAlignment="1">
      <alignment horizontal="center" vertical="center"/>
    </xf>
    <xf numFmtId="0" fontId="11" fillId="2" borderId="15" xfId="0" applyFont="1" applyFill="1" applyBorder="1" applyAlignment="1">
      <alignment horizontal="center" vertical="center"/>
    </xf>
    <xf numFmtId="0" fontId="0" fillId="2" borderId="15" xfId="0" applyFont="1" applyFill="1" applyBorder="1" applyAlignment="1">
      <alignment horizontal="center"/>
    </xf>
    <xf numFmtId="0" fontId="11" fillId="2" borderId="17" xfId="0" applyFont="1" applyFill="1" applyBorder="1" applyAlignment="1">
      <alignment horizontal="center" wrapText="1"/>
    </xf>
    <xf numFmtId="0" fontId="11" fillId="2" borderId="17" xfId="0" applyFont="1" applyFill="1" applyBorder="1" applyAlignment="1">
      <alignment horizontal="center"/>
    </xf>
    <xf numFmtId="0" fontId="0" fillId="2" borderId="17" xfId="0" applyFont="1" applyFill="1" applyBorder="1" applyAlignment="1">
      <alignment horizontal="center"/>
    </xf>
    <xf numFmtId="0" fontId="11" fillId="2" borderId="0" xfId="0" applyFont="1" applyFill="1" applyAlignment="1">
      <alignment horizontal="center" wrapText="1"/>
    </xf>
    <xf numFmtId="0" fontId="11" fillId="2" borderId="0" xfId="0" applyFont="1" applyFill="1" applyAlignment="1">
      <alignment horizontal="center"/>
    </xf>
    <xf numFmtId="0" fontId="11" fillId="2" borderId="0" xfId="0" applyFont="1" applyFill="1" applyAlignment="1">
      <alignment horizontal="center" vertical="center"/>
    </xf>
    <xf numFmtId="0" fontId="0" fillId="2" borderId="0" xfId="0" applyFont="1" applyFill="1" applyAlignment="1">
      <alignment horizontal="center"/>
    </xf>
    <xf numFmtId="0" fontId="8" fillId="0" borderId="0" xfId="0" applyFont="1" applyFill="1" applyAlignment="1">
      <alignment horizontal="left" wrapText="1"/>
    </xf>
    <xf numFmtId="0" fontId="11" fillId="0" borderId="0" xfId="0" applyFont="1" applyFill="1" applyAlignment="1">
      <alignment horizontal="left"/>
    </xf>
    <xf numFmtId="0" fontId="6" fillId="0" borderId="0" xfId="0" applyFont="1" applyFill="1" applyAlignment="1">
      <alignment horizontal="left" vertical="top" wrapText="1"/>
    </xf>
    <xf numFmtId="0" fontId="6" fillId="0" borderId="0" xfId="0" applyFont="1" applyFill="1" applyAlignment="1">
      <alignment horizontal="left" vertical="top"/>
    </xf>
    <xf numFmtId="165" fontId="11" fillId="0" borderId="0" xfId="0" applyNumberFormat="1" applyFont="1" applyBorder="1" applyAlignment="1">
      <alignment horizontal="right" vertical="center"/>
    </xf>
    <xf numFmtId="165" fontId="11" fillId="0" borderId="1" xfId="0" applyNumberFormat="1" applyFont="1" applyBorder="1" applyAlignment="1">
      <alignment horizontal="right" vertical="center"/>
    </xf>
    <xf numFmtId="0" fontId="6" fillId="0" borderId="0" xfId="0" applyFont="1" applyFill="1"/>
    <xf numFmtId="165" fontId="11" fillId="0" borderId="0" xfId="0" applyNumberFormat="1" applyFont="1" applyFill="1" applyAlignment="1">
      <alignment horizontal="center"/>
    </xf>
    <xf numFmtId="0" fontId="11" fillId="0" borderId="0" xfId="0" applyFont="1" applyFill="1" applyAlignment="1">
      <alignment horizontal="center"/>
    </xf>
    <xf numFmtId="0" fontId="6" fillId="0" borderId="0" xfId="0" applyFont="1" applyFill="1" applyAlignment="1">
      <alignment horizontal="left"/>
    </xf>
    <xf numFmtId="165" fontId="10" fillId="0" borderId="0" xfId="0" applyNumberFormat="1" applyFont="1" applyFill="1" applyAlignment="1">
      <alignment horizontal="left" wrapText="1"/>
    </xf>
    <xf numFmtId="0" fontId="10" fillId="0" borderId="0" xfId="0" applyFont="1" applyFill="1" applyAlignment="1">
      <alignment horizontal="left" vertical="center" wrapText="1"/>
    </xf>
    <xf numFmtId="0" fontId="11" fillId="0" borderId="0" xfId="0" applyFont="1" applyFill="1" applyAlignment="1"/>
    <xf numFmtId="0" fontId="17" fillId="0" borderId="0" xfId="1" applyFont="1" applyFill="1" applyAlignment="1" applyProtection="1"/>
    <xf numFmtId="0" fontId="11" fillId="0" borderId="0" xfId="0" applyFont="1" applyFill="1" applyAlignment="1">
      <alignment horizontal="left" wrapText="1"/>
    </xf>
    <xf numFmtId="0" fontId="11" fillId="0" borderId="0" xfId="0" applyFont="1" applyFill="1" applyBorder="1" applyAlignment="1">
      <alignment horizontal="left"/>
    </xf>
    <xf numFmtId="0" fontId="11" fillId="0" borderId="3" xfId="0" applyFont="1" applyBorder="1" applyAlignment="1">
      <alignment horizontal="center"/>
    </xf>
    <xf numFmtId="0" fontId="11" fillId="0" borderId="0" xfId="0" applyFont="1" applyAlignment="1">
      <alignment horizontal="center"/>
    </xf>
    <xf numFmtId="0" fontId="11" fillId="0" borderId="3" xfId="0" applyFont="1" applyBorder="1" applyAlignment="1">
      <alignment horizontal="center" wrapText="1"/>
    </xf>
    <xf numFmtId="0" fontId="11" fillId="0" borderId="0" xfId="0" applyFont="1" applyAlignment="1">
      <alignment horizontal="center" wrapText="1"/>
    </xf>
    <xf numFmtId="0" fontId="11" fillId="0" borderId="0" xfId="0" applyFont="1" applyBorder="1" applyAlignment="1">
      <alignment horizontal="center"/>
    </xf>
    <xf numFmtId="0" fontId="11" fillId="0" borderId="1" xfId="0" applyFont="1" applyBorder="1" applyAlignment="1">
      <alignment horizontal="center"/>
    </xf>
    <xf numFmtId="0" fontId="6" fillId="0" borderId="0" xfId="0" applyFont="1" applyFill="1" applyAlignment="1">
      <alignment horizontal="left" vertical="center" wrapText="1"/>
    </xf>
    <xf numFmtId="0" fontId="10" fillId="0" borderId="0" xfId="0" applyFont="1" applyAlignment="1">
      <alignment horizontal="center" wrapText="1"/>
    </xf>
    <xf numFmtId="0" fontId="0" fillId="0" borderId="3" xfId="0" applyFont="1" applyBorder="1" applyAlignment="1">
      <alignment horizontal="left" wrapText="1"/>
    </xf>
    <xf numFmtId="0" fontId="10" fillId="0" borderId="0" xfId="0" applyFont="1" applyAlignment="1">
      <alignment horizontal="left" wrapText="1"/>
    </xf>
    <xf numFmtId="0" fontId="0" fillId="0" borderId="3" xfId="0" applyFont="1" applyBorder="1" applyAlignment="1">
      <alignment wrapText="1"/>
    </xf>
    <xf numFmtId="0" fontId="10" fillId="0" borderId="0" xfId="0" applyFont="1" applyAlignment="1">
      <alignment wrapText="1"/>
    </xf>
    <xf numFmtId="0" fontId="10" fillId="0" borderId="3" xfId="0" applyFont="1" applyBorder="1" applyAlignment="1">
      <alignment wrapText="1"/>
    </xf>
    <xf numFmtId="0" fontId="11" fillId="0" borderId="0" xfId="0" applyFont="1" applyAlignment="1">
      <alignment horizontal="center" vertical="center"/>
    </xf>
    <xf numFmtId="165" fontId="11" fillId="0" borderId="0" xfId="0" applyNumberFormat="1" applyFont="1" applyAlignment="1">
      <alignment horizontal="center" vertical="center"/>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165" fontId="11" fillId="0" borderId="0" xfId="0" applyNumberFormat="1" applyFont="1" applyAlignment="1">
      <alignment horizontal="center" vertical="top"/>
    </xf>
    <xf numFmtId="0" fontId="11" fillId="0" borderId="0" xfId="0" applyFont="1" applyAlignment="1">
      <alignment horizontal="center" vertical="top"/>
    </xf>
    <xf numFmtId="0" fontId="11" fillId="0" borderId="0" xfId="0" applyFont="1" applyFill="1" applyBorder="1" applyAlignment="1">
      <alignment horizontal="center" vertical="center"/>
    </xf>
    <xf numFmtId="0" fontId="8" fillId="0" borderId="0" xfId="0" applyFont="1" applyFill="1" applyAlignment="1">
      <alignment horizontal="left" vertical="center" wrapText="1"/>
    </xf>
    <xf numFmtId="165" fontId="11" fillId="0" borderId="0" xfId="0" applyNumberFormat="1" applyFont="1" applyAlignment="1">
      <alignment horizontal="center"/>
    </xf>
  </cellXfs>
  <cellStyles count="314">
    <cellStyle name="20% - Accent1" xfId="20" builtinId="30" customBuiltin="1"/>
    <cellStyle name="20% - Accent1 2" xfId="50"/>
    <cellStyle name="20% - Accent1 2 2" xfId="107"/>
    <cellStyle name="20% - Accent1 3" xfId="64"/>
    <cellStyle name="20% - Accent1 3 2" xfId="108"/>
    <cellStyle name="20% - Accent1 4" xfId="78"/>
    <cellStyle name="20% - Accent1 4 2" xfId="109"/>
    <cellStyle name="20% - Accent1 5" xfId="92"/>
    <cellStyle name="20% - Accent2" xfId="24" builtinId="34" customBuiltin="1"/>
    <cellStyle name="20% - Accent2 2" xfId="52"/>
    <cellStyle name="20% - Accent2 2 2" xfId="110"/>
    <cellStyle name="20% - Accent2 3" xfId="66"/>
    <cellStyle name="20% - Accent2 3 2" xfId="111"/>
    <cellStyle name="20% - Accent2 4" xfId="80"/>
    <cellStyle name="20% - Accent2 4 2" xfId="112"/>
    <cellStyle name="20% - Accent2 5" xfId="94"/>
    <cellStyle name="20% - Accent3" xfId="28" builtinId="38" customBuiltin="1"/>
    <cellStyle name="20% - Accent3 2" xfId="54"/>
    <cellStyle name="20% - Accent3 2 2" xfId="113"/>
    <cellStyle name="20% - Accent3 3" xfId="68"/>
    <cellStyle name="20% - Accent3 3 2" xfId="114"/>
    <cellStyle name="20% - Accent3 4" xfId="82"/>
    <cellStyle name="20% - Accent3 4 2" xfId="115"/>
    <cellStyle name="20% - Accent3 5" xfId="96"/>
    <cellStyle name="20% - Accent4" xfId="32" builtinId="42" customBuiltin="1"/>
    <cellStyle name="20% - Accent4 2" xfId="56"/>
    <cellStyle name="20% - Accent4 2 2" xfId="116"/>
    <cellStyle name="20% - Accent4 3" xfId="70"/>
    <cellStyle name="20% - Accent4 3 2" xfId="117"/>
    <cellStyle name="20% - Accent4 4" xfId="84"/>
    <cellStyle name="20% - Accent4 4 2" xfId="118"/>
    <cellStyle name="20% - Accent4 5" xfId="98"/>
    <cellStyle name="20% - Accent5" xfId="36" builtinId="46" customBuiltin="1"/>
    <cellStyle name="20% - Accent5 2" xfId="58"/>
    <cellStyle name="20% - Accent5 2 2" xfId="119"/>
    <cellStyle name="20% - Accent5 3" xfId="72"/>
    <cellStyle name="20% - Accent5 3 2" xfId="120"/>
    <cellStyle name="20% - Accent5 4" xfId="86"/>
    <cellStyle name="20% - Accent5 4 2" xfId="121"/>
    <cellStyle name="20% - Accent5 5" xfId="100"/>
    <cellStyle name="20% - Accent6" xfId="40" builtinId="50" customBuiltin="1"/>
    <cellStyle name="20% - Accent6 2" xfId="60"/>
    <cellStyle name="20% - Accent6 2 2" xfId="122"/>
    <cellStyle name="20% - Accent6 3" xfId="74"/>
    <cellStyle name="20% - Accent6 3 2" xfId="123"/>
    <cellStyle name="20% - Accent6 4" xfId="88"/>
    <cellStyle name="20% - Accent6 4 2" xfId="124"/>
    <cellStyle name="20% - Accent6 5" xfId="102"/>
    <cellStyle name="40% - Accent1" xfId="21" builtinId="31" customBuiltin="1"/>
    <cellStyle name="40% - Accent1 2" xfId="51"/>
    <cellStyle name="40% - Accent1 2 2" xfId="125"/>
    <cellStyle name="40% - Accent1 3" xfId="65"/>
    <cellStyle name="40% - Accent1 3 2" xfId="126"/>
    <cellStyle name="40% - Accent1 4" xfId="79"/>
    <cellStyle name="40% - Accent1 4 2" xfId="127"/>
    <cellStyle name="40% - Accent1 5" xfId="93"/>
    <cellStyle name="40% - Accent2" xfId="25" builtinId="35" customBuiltin="1"/>
    <cellStyle name="40% - Accent2 2" xfId="53"/>
    <cellStyle name="40% - Accent2 2 2" xfId="128"/>
    <cellStyle name="40% - Accent2 3" xfId="67"/>
    <cellStyle name="40% - Accent2 3 2" xfId="129"/>
    <cellStyle name="40% - Accent2 4" xfId="81"/>
    <cellStyle name="40% - Accent2 4 2" xfId="130"/>
    <cellStyle name="40% - Accent2 5" xfId="95"/>
    <cellStyle name="40% - Accent3" xfId="29" builtinId="39" customBuiltin="1"/>
    <cellStyle name="40% - Accent3 2" xfId="55"/>
    <cellStyle name="40% - Accent3 2 2" xfId="131"/>
    <cellStyle name="40% - Accent3 3" xfId="69"/>
    <cellStyle name="40% - Accent3 3 2" xfId="132"/>
    <cellStyle name="40% - Accent3 4" xfId="83"/>
    <cellStyle name="40% - Accent3 4 2" xfId="133"/>
    <cellStyle name="40% - Accent3 5" xfId="97"/>
    <cellStyle name="40% - Accent4" xfId="33" builtinId="43" customBuiltin="1"/>
    <cellStyle name="40% - Accent4 2" xfId="57"/>
    <cellStyle name="40% - Accent4 2 2" xfId="134"/>
    <cellStyle name="40% - Accent4 3" xfId="71"/>
    <cellStyle name="40% - Accent4 3 2" xfId="135"/>
    <cellStyle name="40% - Accent4 4" xfId="85"/>
    <cellStyle name="40% - Accent4 4 2" xfId="136"/>
    <cellStyle name="40% - Accent4 5" xfId="99"/>
    <cellStyle name="40% - Accent5" xfId="37" builtinId="47" customBuiltin="1"/>
    <cellStyle name="40% - Accent5 2" xfId="59"/>
    <cellStyle name="40% - Accent5 2 2" xfId="137"/>
    <cellStyle name="40% - Accent5 3" xfId="73"/>
    <cellStyle name="40% - Accent5 3 2" xfId="138"/>
    <cellStyle name="40% - Accent5 4" xfId="87"/>
    <cellStyle name="40% - Accent5 4 2" xfId="139"/>
    <cellStyle name="40% - Accent5 5" xfId="101"/>
    <cellStyle name="40% - Accent6" xfId="41" builtinId="51" customBuiltin="1"/>
    <cellStyle name="40% - Accent6 2" xfId="61"/>
    <cellStyle name="40% - Accent6 2 2" xfId="140"/>
    <cellStyle name="40% - Accent6 3" xfId="75"/>
    <cellStyle name="40% - Accent6 3 2" xfId="141"/>
    <cellStyle name="40% - Accent6 4" xfId="89"/>
    <cellStyle name="40% - Accent6 4 2" xfId="142"/>
    <cellStyle name="40% - Accent6 5" xfId="103"/>
    <cellStyle name="60% - Accent1" xfId="22" builtinId="32" customBuiltin="1"/>
    <cellStyle name="60% - Accent1 2" xfId="143"/>
    <cellStyle name="60% - Accent2" xfId="26" builtinId="36" customBuiltin="1"/>
    <cellStyle name="60% - Accent2 2" xfId="144"/>
    <cellStyle name="60% - Accent3" xfId="30" builtinId="40" customBuiltin="1"/>
    <cellStyle name="60% - Accent3 2" xfId="145"/>
    <cellStyle name="60% - Accent4" xfId="34" builtinId="44" customBuiltin="1"/>
    <cellStyle name="60% - Accent4 2" xfId="146"/>
    <cellStyle name="60% - Accent5" xfId="38" builtinId="48" customBuiltin="1"/>
    <cellStyle name="60% - Accent5 2" xfId="147"/>
    <cellStyle name="60% - Accent6" xfId="42" builtinId="52" customBuiltin="1"/>
    <cellStyle name="60% - Accent6 2" xfId="148"/>
    <cellStyle name="Accent1" xfId="19" builtinId="29" customBuiltin="1"/>
    <cellStyle name="Accent1 2" xfId="149"/>
    <cellStyle name="Accent2" xfId="23" builtinId="33" customBuiltin="1"/>
    <cellStyle name="Accent2 2" xfId="150"/>
    <cellStyle name="Accent3" xfId="27" builtinId="37" customBuiltin="1"/>
    <cellStyle name="Accent3 2" xfId="151"/>
    <cellStyle name="Accent4" xfId="31" builtinId="41" customBuiltin="1"/>
    <cellStyle name="Accent4 2" xfId="152"/>
    <cellStyle name="Accent5" xfId="35" builtinId="45" customBuiltin="1"/>
    <cellStyle name="Accent5 2" xfId="153"/>
    <cellStyle name="Accent6" xfId="39" builtinId="49" customBuiltin="1"/>
    <cellStyle name="Accent6 2" xfId="154"/>
    <cellStyle name="Bad" xfId="9" builtinId="27" customBuiltin="1"/>
    <cellStyle name="Bad 2" xfId="155"/>
    <cellStyle name="Calculation" xfId="13" builtinId="22" customBuiltin="1"/>
    <cellStyle name="Calculation 2" xfId="156"/>
    <cellStyle name="Check Cell" xfId="15" builtinId="23" customBuiltin="1"/>
    <cellStyle name="Check Cell 2" xfId="157"/>
    <cellStyle name="Comma" xfId="268" builtinId="3"/>
    <cellStyle name="Comma 2" xfId="159"/>
    <cellStyle name="Comma 2 2" xfId="160"/>
    <cellStyle name="Comma 2 2 2" xfId="161"/>
    <cellStyle name="Comma 2 2 2 2" xfId="280"/>
    <cellStyle name="Comma 2 2 3" xfId="162"/>
    <cellStyle name="Comma 2 2 3 2" xfId="281"/>
    <cellStyle name="Comma 2 2 4" xfId="279"/>
    <cellStyle name="Comma 2 3" xfId="163"/>
    <cellStyle name="Comma 2 3 2" xfId="282"/>
    <cellStyle name="Comma 2 4" xfId="164"/>
    <cellStyle name="Comma 2 4 2" xfId="283"/>
    <cellStyle name="Comma 2 5" xfId="278"/>
    <cellStyle name="Comma 3" xfId="165"/>
    <cellStyle name="Comma 3 2" xfId="166"/>
    <cellStyle name="Comma 3 2 2" xfId="167"/>
    <cellStyle name="Comma 3 2 2 2" xfId="286"/>
    <cellStyle name="Comma 3 2 3" xfId="168"/>
    <cellStyle name="Comma 3 2 3 2" xfId="287"/>
    <cellStyle name="Comma 3 2 4" xfId="285"/>
    <cellStyle name="Comma 3 3" xfId="169"/>
    <cellStyle name="Comma 3 3 2" xfId="170"/>
    <cellStyle name="Comma 3 3 2 2" xfId="289"/>
    <cellStyle name="Comma 3 3 3" xfId="288"/>
    <cellStyle name="Comma 3 4" xfId="171"/>
    <cellStyle name="Comma 3 4 2" xfId="290"/>
    <cellStyle name="Comma 3 5" xfId="172"/>
    <cellStyle name="Comma 3 5 2" xfId="291"/>
    <cellStyle name="Comma 3 6" xfId="173"/>
    <cellStyle name="Comma 3 6 2" xfId="292"/>
    <cellStyle name="Comma 3 7" xfId="284"/>
    <cellStyle name="Comma 4" xfId="174"/>
    <cellStyle name="Comma 4 2" xfId="175"/>
    <cellStyle name="Comma 4 2 2" xfId="294"/>
    <cellStyle name="Comma 4 3" xfId="293"/>
    <cellStyle name="Comma 5" xfId="176"/>
    <cellStyle name="Comma 5 2" xfId="295"/>
    <cellStyle name="Comma 6" xfId="177"/>
    <cellStyle name="Comma 6 2" xfId="296"/>
    <cellStyle name="Comma 7" xfId="158"/>
    <cellStyle name="Comma 7 2" xfId="277"/>
    <cellStyle name="Comma 8" xfId="313"/>
    <cellStyle name="Explanatory Text" xfId="17" builtinId="53" customBuiltin="1"/>
    <cellStyle name="Explanatory Text 2" xfId="178"/>
    <cellStyle name="Followed Hyperlink" xfId="47" builtinId="9" customBuiltin="1"/>
    <cellStyle name="Followed Hyperlink 2" xfId="179"/>
    <cellStyle name="Good" xfId="8" builtinId="26" customBuiltin="1"/>
    <cellStyle name="Good 2" xfId="180"/>
    <cellStyle name="Heading 1" xfId="4" builtinId="16" customBuiltin="1"/>
    <cellStyle name="Heading 1 2" xfId="181"/>
    <cellStyle name="Heading 2" xfId="5" builtinId="17" customBuiltin="1"/>
    <cellStyle name="Heading 2 2" xfId="182"/>
    <cellStyle name="Heading 3" xfId="6" builtinId="18" customBuiltin="1"/>
    <cellStyle name="Heading 3 2" xfId="183"/>
    <cellStyle name="Heading 4" xfId="7" builtinId="19" customBuiltin="1"/>
    <cellStyle name="Heading 4 2" xfId="184"/>
    <cellStyle name="Hyperlink" xfId="1" builtinId="8"/>
    <cellStyle name="Hyperlink 2" xfId="46"/>
    <cellStyle name="Hyperlink 2 2" xfId="187"/>
    <cellStyle name="Hyperlink 2 3" xfId="188"/>
    <cellStyle name="Hyperlink 2 4" xfId="189"/>
    <cellStyle name="Hyperlink 2 5" xfId="190"/>
    <cellStyle name="Hyperlink 2 6" xfId="186"/>
    <cellStyle name="Hyperlink 3" xfId="191"/>
    <cellStyle name="Hyperlink 4" xfId="192"/>
    <cellStyle name="Hyperlink 4 2" xfId="193"/>
    <cellStyle name="Hyperlink 5" xfId="194"/>
    <cellStyle name="Hyperlink 6" xfId="185"/>
    <cellStyle name="Input" xfId="11" builtinId="20" customBuiltin="1"/>
    <cellStyle name="Input 2" xfId="195"/>
    <cellStyle name="Linked Cell" xfId="14" builtinId="24" customBuiltin="1"/>
    <cellStyle name="Linked Cell 2" xfId="196"/>
    <cellStyle name="Neutral" xfId="10" builtinId="28" customBuiltin="1"/>
    <cellStyle name="Neutral 2" xfId="197"/>
    <cellStyle name="Normal" xfId="0" builtinId="0" customBuiltin="1"/>
    <cellStyle name="Normal 2" xfId="44"/>
    <cellStyle name="Normal 2 2" xfId="199"/>
    <cellStyle name="Normal 2 2 2" xfId="200"/>
    <cellStyle name="Normal 2 2 2 2" xfId="201"/>
    <cellStyle name="Normal 2 2 2 3" xfId="202"/>
    <cellStyle name="Normal 2 2 3" xfId="203"/>
    <cellStyle name="Normal 2 2 4" xfId="204"/>
    <cellStyle name="Normal 2 2 5" xfId="205"/>
    <cellStyle name="Normal 2 2 6" xfId="206"/>
    <cellStyle name="Normal 2 3" xfId="207"/>
    <cellStyle name="Normal 2 3 2" xfId="208"/>
    <cellStyle name="Normal 2 3 3" xfId="209"/>
    <cellStyle name="Normal 2 4" xfId="210"/>
    <cellStyle name="Normal 2 4 2" xfId="211"/>
    <cellStyle name="Normal 2 5" xfId="212"/>
    <cellStyle name="Normal 2 6" xfId="213"/>
    <cellStyle name="Normal 2 7" xfId="214"/>
    <cellStyle name="Normal 2 8" xfId="198"/>
    <cellStyle name="Normal 3" xfId="48"/>
    <cellStyle name="Normal 3 2" xfId="216"/>
    <cellStyle name="Normal 3 2 2" xfId="217"/>
    <cellStyle name="Normal 3 2 2 2" xfId="218"/>
    <cellStyle name="Normal 3 2 2 3" xfId="219"/>
    <cellStyle name="Normal 3 2 2 4" xfId="220"/>
    <cellStyle name="Normal 3 2 2 5" xfId="298"/>
    <cellStyle name="Normal 3 3" xfId="221"/>
    <cellStyle name="Normal 3 3 2" xfId="222"/>
    <cellStyle name="Normal 3 3 2 2" xfId="223"/>
    <cellStyle name="Normal 3 3 2 2 2" xfId="300"/>
    <cellStyle name="Normal 3 3 3" xfId="224"/>
    <cellStyle name="Normal 3 3 4" xfId="299"/>
    <cellStyle name="Normal 3 4" xfId="225"/>
    <cellStyle name="Normal 3 5" xfId="226"/>
    <cellStyle name="Normal 3 6" xfId="227"/>
    <cellStyle name="Normal 3 7" xfId="215"/>
    <cellStyle name="Normal 3 7 2" xfId="297"/>
    <cellStyle name="Normal 3 8" xfId="269"/>
    <cellStyle name="Normal 4" xfId="62"/>
    <cellStyle name="Normal 4 2" xfId="229"/>
    <cellStyle name="Normal 4 2 2" xfId="230"/>
    <cellStyle name="Normal 4 2 3" xfId="231"/>
    <cellStyle name="Normal 4 3" xfId="232"/>
    <cellStyle name="Normal 4 4" xfId="228"/>
    <cellStyle name="Normal 4 4 2" xfId="301"/>
    <cellStyle name="Normal 4 5" xfId="271"/>
    <cellStyle name="Normal 5" xfId="76"/>
    <cellStyle name="Normal 5 2" xfId="234"/>
    <cellStyle name="Normal 5 3" xfId="235"/>
    <cellStyle name="Normal 5 3 2" xfId="236"/>
    <cellStyle name="Normal 5 4" xfId="237"/>
    <cellStyle name="Normal 5 5" xfId="238"/>
    <cellStyle name="Normal 5 5 2" xfId="302"/>
    <cellStyle name="Normal 5 6" xfId="239"/>
    <cellStyle name="Normal 5 7" xfId="240"/>
    <cellStyle name="Normal 5 7 2" xfId="303"/>
    <cellStyle name="Normal 5 8" xfId="233"/>
    <cellStyle name="Normal 5 9" xfId="273"/>
    <cellStyle name="Normal 6" xfId="43"/>
    <cellStyle name="Normal 6 2" xfId="242"/>
    <cellStyle name="Normal 6 2 2" xfId="305"/>
    <cellStyle name="Normal 6 3" xfId="243"/>
    <cellStyle name="Normal 6 3 2" xfId="306"/>
    <cellStyle name="Normal 6 4" xfId="241"/>
    <cellStyle name="Normal 6 4 2" xfId="304"/>
    <cellStyle name="Normal 7" xfId="90"/>
    <cellStyle name="Normal 7 2" xfId="245"/>
    <cellStyle name="Normal 7 3" xfId="246"/>
    <cellStyle name="Normal 7 4" xfId="247"/>
    <cellStyle name="Normal 7 5" xfId="248"/>
    <cellStyle name="Normal 7 6" xfId="244"/>
    <cellStyle name="Normal 7 6 2" xfId="307"/>
    <cellStyle name="Normal 8" xfId="105"/>
    <cellStyle name="Normal 8 2" xfId="249"/>
    <cellStyle name="Normal 9" xfId="106"/>
    <cellStyle name="Normal 9 2" xfId="276"/>
    <cellStyle name="Note 2" xfId="45"/>
    <cellStyle name="Note 2 2" xfId="251"/>
    <cellStyle name="Note 2 3" xfId="252"/>
    <cellStyle name="Note 2 4" xfId="253"/>
    <cellStyle name="Note 2 5" xfId="254"/>
    <cellStyle name="Note 2 6" xfId="255"/>
    <cellStyle name="Note 2 7" xfId="250"/>
    <cellStyle name="Note 2 7 2" xfId="308"/>
    <cellStyle name="Note 3" xfId="49"/>
    <cellStyle name="Note 3 2" xfId="270"/>
    <cellStyle name="Note 4" xfId="63"/>
    <cellStyle name="Note 4 2" xfId="272"/>
    <cellStyle name="Note 5" xfId="77"/>
    <cellStyle name="Note 5 2" xfId="274"/>
    <cellStyle name="Note 6" xfId="91"/>
    <cellStyle name="Output" xfId="12" builtinId="21" customBuiltin="1"/>
    <cellStyle name="Output 2" xfId="256"/>
    <cellStyle name="Percent" xfId="2" builtinId="5"/>
    <cellStyle name="Percent 2" xfId="257"/>
    <cellStyle name="Percent 2 2" xfId="258"/>
    <cellStyle name="Style 1" xfId="259"/>
    <cellStyle name="Style 1 2" xfId="260"/>
    <cellStyle name="Style 1 3" xfId="309"/>
    <cellStyle name="Style 2" xfId="261"/>
    <cellStyle name="Style 2 2" xfId="310"/>
    <cellStyle name="Style 3" xfId="262"/>
    <cellStyle name="Style 3 2" xfId="311"/>
    <cellStyle name="Style 4" xfId="263"/>
    <cellStyle name="Style 5" xfId="264"/>
    <cellStyle name="Style 6" xfId="104"/>
    <cellStyle name="Style 6 2" xfId="265"/>
    <cellStyle name="Style 6 2 2" xfId="312"/>
    <cellStyle name="Style 6 3" xfId="275"/>
    <cellStyle name="Title" xfId="3" builtinId="15" customBuiltin="1"/>
    <cellStyle name="Total" xfId="18" builtinId="25" customBuiltin="1"/>
    <cellStyle name="Total 2" xfId="266"/>
    <cellStyle name="Warning Text" xfId="16" builtinId="11" customBuiltin="1"/>
    <cellStyle name="Warning Text 2" xfId="267"/>
  </cellStyles>
  <dxfs count="0"/>
  <tableStyles count="0" defaultTableStyle="TableStyleMedium2" defaultPivotStyle="PivotStyleLight16"/>
  <colors>
    <mruColors>
      <color rgb="FF949494"/>
      <color rgb="FFF46A25"/>
      <color rgb="FFBF78D3"/>
      <color rgb="FF333333"/>
      <color rgb="FF6D297F"/>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worksheet" Target="worksheets/sheet11.xml"/><Relationship Id="rId26" Type="http://schemas.openxmlformats.org/officeDocument/2006/relationships/calcChain" Target="calcChain.xml"/><Relationship Id="rId3" Type="http://schemas.openxmlformats.org/officeDocument/2006/relationships/worksheet" Target="worksheets/sheet2.xml"/><Relationship Id="rId21" Type="http://schemas.openxmlformats.org/officeDocument/2006/relationships/worksheet" Target="worksheets/sheet14.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10.xml"/><Relationship Id="rId25"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worksheet" Target="worksheets/sheet9.xml"/><Relationship Id="rId20" Type="http://schemas.openxmlformats.org/officeDocument/2006/relationships/worksheet" Target="worksheets/sheet13.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styles" Target="styles.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theme" Target="theme/theme1.xml"/><Relationship Id="rId10" Type="http://schemas.openxmlformats.org/officeDocument/2006/relationships/chartsheet" Target="chartsheets/sheet5.xml"/><Relationship Id="rId19" Type="http://schemas.openxmlformats.org/officeDocument/2006/relationships/worksheet" Target="worksheets/sheet12.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Figure</a:t>
            </a:r>
            <a:r>
              <a:rPr lang="en-GB" b="1" baseline="0"/>
              <a:t> 1: </a:t>
            </a:r>
            <a:r>
              <a:rPr lang="en-GB" b="1"/>
              <a:t>Deaths registered in the Winter and in the Preceding and Following periods, Scotland, 1951/52 to 2021/22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500243653565034E-2"/>
          <c:y val="9.9913928283462849E-2"/>
          <c:w val="0.84088286051977623"/>
          <c:h val="0.79091201392976751"/>
        </c:manualLayout>
      </c:layout>
      <c:lineChart>
        <c:grouping val="standard"/>
        <c:varyColors val="0"/>
        <c:ser>
          <c:idx val="0"/>
          <c:order val="0"/>
          <c:tx>
            <c:strRef>
              <c:f>'Data for Fig 1'!$C$4</c:f>
              <c:strCache>
                <c:ptCount val="1"/>
                <c:pt idx="0">
                  <c:v>Winter (Dec-Mar)</c:v>
                </c:pt>
              </c:strCache>
            </c:strRef>
          </c:tx>
          <c:spPr>
            <a:ln w="38100" cap="rnd">
              <a:solidFill>
                <a:srgbClr val="6D297F"/>
              </a:solidFill>
              <a:round/>
            </a:ln>
            <a:effectLst/>
          </c:spPr>
          <c:marker>
            <c:symbol val="none"/>
          </c:marker>
          <c:cat>
            <c:strRef>
              <c:f>'Data for Fig 1'!$B$7:$B$77</c:f>
              <c:strCache>
                <c:ptCount val="71"/>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1999/2000</c:v>
                </c:pt>
                <c:pt idx="49">
                  <c:v>2000/01</c:v>
                </c:pt>
                <c:pt idx="50">
                  <c:v>2001/02</c:v>
                </c:pt>
                <c:pt idx="51">
                  <c:v>2002/03</c:v>
                </c:pt>
                <c:pt idx="52">
                  <c:v>2003/04</c:v>
                </c:pt>
                <c:pt idx="53">
                  <c:v>2004/05</c:v>
                </c:pt>
                <c:pt idx="54">
                  <c:v>2005/06</c:v>
                </c:pt>
                <c:pt idx="55">
                  <c:v>2006/07</c:v>
                </c:pt>
                <c:pt idx="56">
                  <c:v>2007/08</c:v>
                </c:pt>
                <c:pt idx="57">
                  <c:v>2008/09</c:v>
                </c:pt>
                <c:pt idx="58">
                  <c:v>2009/10</c:v>
                </c:pt>
                <c:pt idx="59">
                  <c:v>2010/11</c:v>
                </c:pt>
                <c:pt idx="60">
                  <c:v>2011/12</c:v>
                </c:pt>
                <c:pt idx="61">
                  <c:v>2012/13</c:v>
                </c:pt>
                <c:pt idx="62">
                  <c:v>2013/14</c:v>
                </c:pt>
                <c:pt idx="63">
                  <c:v>2014/15</c:v>
                </c:pt>
                <c:pt idx="64">
                  <c:v>2015/16</c:v>
                </c:pt>
                <c:pt idx="65">
                  <c:v>2016/17</c:v>
                </c:pt>
                <c:pt idx="66">
                  <c:v>2017/18 </c:v>
                </c:pt>
                <c:pt idx="67">
                  <c:v>2018/19</c:v>
                </c:pt>
                <c:pt idx="68">
                  <c:v>2019/20</c:v>
                </c:pt>
                <c:pt idx="69">
                  <c:v>2020/21</c:v>
                </c:pt>
                <c:pt idx="70">
                  <c:v>2021/22</c:v>
                </c:pt>
              </c:strCache>
            </c:strRef>
          </c:cat>
          <c:val>
            <c:numRef>
              <c:f>'Data for Fig 1'!$C$7:$C$77</c:f>
              <c:numCache>
                <c:formatCode>#,##0</c:formatCode>
                <c:ptCount val="71"/>
                <c:pt idx="0">
                  <c:v>23641</c:v>
                </c:pt>
                <c:pt idx="1">
                  <c:v>24043</c:v>
                </c:pt>
                <c:pt idx="2">
                  <c:v>23244</c:v>
                </c:pt>
                <c:pt idx="3">
                  <c:v>24762</c:v>
                </c:pt>
                <c:pt idx="4">
                  <c:v>24718</c:v>
                </c:pt>
                <c:pt idx="5">
                  <c:v>21445</c:v>
                </c:pt>
                <c:pt idx="6">
                  <c:v>24399</c:v>
                </c:pt>
                <c:pt idx="7">
                  <c:v>27353</c:v>
                </c:pt>
                <c:pt idx="8">
                  <c:v>22594</c:v>
                </c:pt>
                <c:pt idx="9">
                  <c:v>24840</c:v>
                </c:pt>
                <c:pt idx="10">
                  <c:v>24771</c:v>
                </c:pt>
                <c:pt idx="11">
                  <c:v>26547</c:v>
                </c:pt>
                <c:pt idx="12">
                  <c:v>22715</c:v>
                </c:pt>
                <c:pt idx="13">
                  <c:v>23608</c:v>
                </c:pt>
                <c:pt idx="14">
                  <c:v>25563</c:v>
                </c:pt>
                <c:pt idx="15">
                  <c:v>21431</c:v>
                </c:pt>
                <c:pt idx="16">
                  <c:v>24787</c:v>
                </c:pt>
                <c:pt idx="17">
                  <c:v>24075</c:v>
                </c:pt>
                <c:pt idx="18">
                  <c:v>26212</c:v>
                </c:pt>
                <c:pt idx="19">
                  <c:v>22261</c:v>
                </c:pt>
                <c:pt idx="20">
                  <c:v>24752</c:v>
                </c:pt>
                <c:pt idx="21">
                  <c:v>24090</c:v>
                </c:pt>
                <c:pt idx="22">
                  <c:v>23309</c:v>
                </c:pt>
                <c:pt idx="23">
                  <c:v>23781</c:v>
                </c:pt>
                <c:pt idx="24">
                  <c:v>25887</c:v>
                </c:pt>
                <c:pt idx="25">
                  <c:v>23352</c:v>
                </c:pt>
                <c:pt idx="26">
                  <c:v>24760</c:v>
                </c:pt>
                <c:pt idx="27">
                  <c:v>24545</c:v>
                </c:pt>
                <c:pt idx="28">
                  <c:v>23154</c:v>
                </c:pt>
                <c:pt idx="29">
                  <c:v>23406</c:v>
                </c:pt>
                <c:pt idx="30">
                  <c:v>26098</c:v>
                </c:pt>
                <c:pt idx="31">
                  <c:v>24327</c:v>
                </c:pt>
                <c:pt idx="32">
                  <c:v>22848</c:v>
                </c:pt>
                <c:pt idx="33">
                  <c:v>22976</c:v>
                </c:pt>
                <c:pt idx="34">
                  <c:v>24762</c:v>
                </c:pt>
                <c:pt idx="35">
                  <c:v>22577</c:v>
                </c:pt>
                <c:pt idx="36">
                  <c:v>22317</c:v>
                </c:pt>
                <c:pt idx="37">
                  <c:v>22079</c:v>
                </c:pt>
                <c:pt idx="38">
                  <c:v>25497</c:v>
                </c:pt>
                <c:pt idx="39">
                  <c:v>21859</c:v>
                </c:pt>
                <c:pt idx="40">
                  <c:v>22217</c:v>
                </c:pt>
                <c:pt idx="41">
                  <c:v>22416</c:v>
                </c:pt>
                <c:pt idx="42">
                  <c:v>22504</c:v>
                </c:pt>
                <c:pt idx="43">
                  <c:v>21510</c:v>
                </c:pt>
                <c:pt idx="44">
                  <c:v>22821</c:v>
                </c:pt>
                <c:pt idx="45">
                  <c:v>22438</c:v>
                </c:pt>
                <c:pt idx="46">
                  <c:v>21320</c:v>
                </c:pt>
                <c:pt idx="47">
                  <c:v>23163</c:v>
                </c:pt>
                <c:pt idx="48">
                  <c:v>23379</c:v>
                </c:pt>
                <c:pt idx="49">
                  <c:v>20388</c:v>
                </c:pt>
                <c:pt idx="50">
                  <c:v>20366</c:v>
                </c:pt>
                <c:pt idx="51">
                  <c:v>21058</c:v>
                </c:pt>
                <c:pt idx="52">
                  <c:v>21024</c:v>
                </c:pt>
                <c:pt idx="53">
                  <c:v>20658</c:v>
                </c:pt>
                <c:pt idx="54">
                  <c:v>19651</c:v>
                </c:pt>
                <c:pt idx="55">
                  <c:v>20384</c:v>
                </c:pt>
                <c:pt idx="56">
                  <c:v>19900</c:v>
                </c:pt>
                <c:pt idx="57">
                  <c:v>20532</c:v>
                </c:pt>
                <c:pt idx="58">
                  <c:v>19688</c:v>
                </c:pt>
                <c:pt idx="59">
                  <c:v>19626</c:v>
                </c:pt>
                <c:pt idx="60">
                  <c:v>19119</c:v>
                </c:pt>
                <c:pt idx="61">
                  <c:v>19908</c:v>
                </c:pt>
                <c:pt idx="62">
                  <c:v>18675</c:v>
                </c:pt>
                <c:pt idx="63">
                  <c:v>22011</c:v>
                </c:pt>
                <c:pt idx="64">
                  <c:v>20506</c:v>
                </c:pt>
                <c:pt idx="65">
                  <c:v>20935</c:v>
                </c:pt>
                <c:pt idx="66">
                  <c:v>23153</c:v>
                </c:pt>
                <c:pt idx="67">
                  <c:v>20188</c:v>
                </c:pt>
                <c:pt idx="68">
                  <c:v>21392</c:v>
                </c:pt>
                <c:pt idx="69">
                  <c:v>23370</c:v>
                </c:pt>
                <c:pt idx="70">
                  <c:v>22055</c:v>
                </c:pt>
              </c:numCache>
            </c:numRef>
          </c:val>
          <c:smooth val="0"/>
          <c:extLst>
            <c:ext xmlns:c16="http://schemas.microsoft.com/office/drawing/2014/chart" uri="{C3380CC4-5D6E-409C-BE32-E72D297353CC}">
              <c16:uniqueId val="{00000000-87C7-4E3C-A249-7024C7A8F5C4}"/>
            </c:ext>
          </c:extLst>
        </c:ser>
        <c:ser>
          <c:idx val="1"/>
          <c:order val="1"/>
          <c:tx>
            <c:strRef>
              <c:f>'Data for Fig 1'!$D$4</c:f>
              <c:strCache>
                <c:ptCount val="1"/>
                <c:pt idx="0">
                  <c:v>Preceding period (Aug-Nov)</c:v>
                </c:pt>
              </c:strCache>
            </c:strRef>
          </c:tx>
          <c:spPr>
            <a:ln w="25400" cap="rnd">
              <a:solidFill>
                <a:srgbClr val="6D297F"/>
              </a:solidFill>
              <a:prstDash val="sysDash"/>
              <a:round/>
            </a:ln>
            <a:effectLst/>
          </c:spPr>
          <c:marker>
            <c:symbol val="none"/>
          </c:marker>
          <c:cat>
            <c:strRef>
              <c:f>'Data for Fig 1'!$B$7:$B$77</c:f>
              <c:strCache>
                <c:ptCount val="71"/>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1999/2000</c:v>
                </c:pt>
                <c:pt idx="49">
                  <c:v>2000/01</c:v>
                </c:pt>
                <c:pt idx="50">
                  <c:v>2001/02</c:v>
                </c:pt>
                <c:pt idx="51">
                  <c:v>2002/03</c:v>
                </c:pt>
                <c:pt idx="52">
                  <c:v>2003/04</c:v>
                </c:pt>
                <c:pt idx="53">
                  <c:v>2004/05</c:v>
                </c:pt>
                <c:pt idx="54">
                  <c:v>2005/06</c:v>
                </c:pt>
                <c:pt idx="55">
                  <c:v>2006/07</c:v>
                </c:pt>
                <c:pt idx="56">
                  <c:v>2007/08</c:v>
                </c:pt>
                <c:pt idx="57">
                  <c:v>2008/09</c:v>
                </c:pt>
                <c:pt idx="58">
                  <c:v>2009/10</c:v>
                </c:pt>
                <c:pt idx="59">
                  <c:v>2010/11</c:v>
                </c:pt>
                <c:pt idx="60">
                  <c:v>2011/12</c:v>
                </c:pt>
                <c:pt idx="61">
                  <c:v>2012/13</c:v>
                </c:pt>
                <c:pt idx="62">
                  <c:v>2013/14</c:v>
                </c:pt>
                <c:pt idx="63">
                  <c:v>2014/15</c:v>
                </c:pt>
                <c:pt idx="64">
                  <c:v>2015/16</c:v>
                </c:pt>
                <c:pt idx="65">
                  <c:v>2016/17</c:v>
                </c:pt>
                <c:pt idx="66">
                  <c:v>2017/18 </c:v>
                </c:pt>
                <c:pt idx="67">
                  <c:v>2018/19</c:v>
                </c:pt>
                <c:pt idx="68">
                  <c:v>2019/20</c:v>
                </c:pt>
                <c:pt idx="69">
                  <c:v>2020/21</c:v>
                </c:pt>
                <c:pt idx="70">
                  <c:v>2021/22</c:v>
                </c:pt>
              </c:strCache>
            </c:strRef>
          </c:cat>
          <c:val>
            <c:numRef>
              <c:f>'Data for Fig 1'!$D$7:$D$77</c:f>
              <c:numCache>
                <c:formatCode>#,##0</c:formatCode>
                <c:ptCount val="71"/>
                <c:pt idx="0">
                  <c:v>18180</c:v>
                </c:pt>
                <c:pt idx="1">
                  <c:v>17715</c:v>
                </c:pt>
                <c:pt idx="2">
                  <c:v>17774</c:v>
                </c:pt>
                <c:pt idx="3">
                  <c:v>18524</c:v>
                </c:pt>
                <c:pt idx="4">
                  <c:v>17643</c:v>
                </c:pt>
                <c:pt idx="5">
                  <c:v>18479</c:v>
                </c:pt>
                <c:pt idx="6">
                  <c:v>20315</c:v>
                </c:pt>
                <c:pt idx="7">
                  <c:v>17577</c:v>
                </c:pt>
                <c:pt idx="8">
                  <c:v>17815</c:v>
                </c:pt>
                <c:pt idx="9">
                  <c:v>19288</c:v>
                </c:pt>
                <c:pt idx="10">
                  <c:v>19210</c:v>
                </c:pt>
                <c:pt idx="11">
                  <c:v>18687</c:v>
                </c:pt>
                <c:pt idx="12">
                  <c:v>18417</c:v>
                </c:pt>
                <c:pt idx="13">
                  <c:v>19127</c:v>
                </c:pt>
                <c:pt idx="14">
                  <c:v>19296</c:v>
                </c:pt>
                <c:pt idx="15">
                  <c:v>19498</c:v>
                </c:pt>
                <c:pt idx="16">
                  <c:v>18848</c:v>
                </c:pt>
                <c:pt idx="17">
                  <c:v>18596</c:v>
                </c:pt>
                <c:pt idx="18">
                  <c:v>18785</c:v>
                </c:pt>
                <c:pt idx="19">
                  <c:v>19257</c:v>
                </c:pt>
                <c:pt idx="20">
                  <c:v>19404</c:v>
                </c:pt>
                <c:pt idx="21">
                  <c:v>19832</c:v>
                </c:pt>
                <c:pt idx="22">
                  <c:v>19972</c:v>
                </c:pt>
                <c:pt idx="23">
                  <c:v>20182</c:v>
                </c:pt>
                <c:pt idx="24">
                  <c:v>19211</c:v>
                </c:pt>
                <c:pt idx="25">
                  <c:v>19490</c:v>
                </c:pt>
                <c:pt idx="26">
                  <c:v>19451</c:v>
                </c:pt>
                <c:pt idx="27">
                  <c:v>19904</c:v>
                </c:pt>
                <c:pt idx="28">
                  <c:v>20281</c:v>
                </c:pt>
                <c:pt idx="29">
                  <c:v>19192</c:v>
                </c:pt>
                <c:pt idx="30">
                  <c:v>19729</c:v>
                </c:pt>
                <c:pt idx="31">
                  <c:v>19565</c:v>
                </c:pt>
                <c:pt idx="32">
                  <c:v>19772</c:v>
                </c:pt>
                <c:pt idx="33">
                  <c:v>19275</c:v>
                </c:pt>
                <c:pt idx="34">
                  <c:v>19785</c:v>
                </c:pt>
                <c:pt idx="35">
                  <c:v>18999</c:v>
                </c:pt>
                <c:pt idx="36">
                  <c:v>19666</c:v>
                </c:pt>
                <c:pt idx="37">
                  <c:v>19984</c:v>
                </c:pt>
                <c:pt idx="38">
                  <c:v>20172</c:v>
                </c:pt>
                <c:pt idx="39">
                  <c:v>19103</c:v>
                </c:pt>
                <c:pt idx="40">
                  <c:v>19305</c:v>
                </c:pt>
                <c:pt idx="41">
                  <c:v>19417</c:v>
                </c:pt>
                <c:pt idx="42">
                  <c:v>21104</c:v>
                </c:pt>
                <c:pt idx="43">
                  <c:v>19103</c:v>
                </c:pt>
                <c:pt idx="44">
                  <c:v>19074</c:v>
                </c:pt>
                <c:pt idx="45">
                  <c:v>18585</c:v>
                </c:pt>
                <c:pt idx="46">
                  <c:v>18311</c:v>
                </c:pt>
                <c:pt idx="47">
                  <c:v>18856</c:v>
                </c:pt>
                <c:pt idx="48">
                  <c:v>18407</c:v>
                </c:pt>
                <c:pt idx="49">
                  <c:v>18061</c:v>
                </c:pt>
                <c:pt idx="50">
                  <c:v>18239</c:v>
                </c:pt>
                <c:pt idx="51">
                  <c:v>18599</c:v>
                </c:pt>
                <c:pt idx="52">
                  <c:v>18616</c:v>
                </c:pt>
                <c:pt idx="53">
                  <c:v>18064</c:v>
                </c:pt>
                <c:pt idx="54">
                  <c:v>17619</c:v>
                </c:pt>
                <c:pt idx="55">
                  <c:v>17526</c:v>
                </c:pt>
                <c:pt idx="56">
                  <c:v>17600</c:v>
                </c:pt>
                <c:pt idx="57">
                  <c:v>17075</c:v>
                </c:pt>
                <c:pt idx="58">
                  <c:v>17059</c:v>
                </c:pt>
                <c:pt idx="59">
                  <c:v>17397</c:v>
                </c:pt>
                <c:pt idx="60">
                  <c:v>17269</c:v>
                </c:pt>
                <c:pt idx="61">
                  <c:v>17773</c:v>
                </c:pt>
                <c:pt idx="62">
                  <c:v>16848</c:v>
                </c:pt>
                <c:pt idx="63">
                  <c:v>17493</c:v>
                </c:pt>
                <c:pt idx="64">
                  <c:v>17625</c:v>
                </c:pt>
                <c:pt idx="65">
                  <c:v>18335</c:v>
                </c:pt>
                <c:pt idx="66">
                  <c:v>18694</c:v>
                </c:pt>
                <c:pt idx="67">
                  <c:v>17864</c:v>
                </c:pt>
                <c:pt idx="68">
                  <c:v>18973</c:v>
                </c:pt>
                <c:pt idx="69">
                  <c:v>19421</c:v>
                </c:pt>
                <c:pt idx="70">
                  <c:v>21679</c:v>
                </c:pt>
              </c:numCache>
            </c:numRef>
          </c:val>
          <c:smooth val="0"/>
          <c:extLst>
            <c:ext xmlns:c16="http://schemas.microsoft.com/office/drawing/2014/chart" uri="{C3380CC4-5D6E-409C-BE32-E72D297353CC}">
              <c16:uniqueId val="{00000001-87C7-4E3C-A249-7024C7A8F5C4}"/>
            </c:ext>
          </c:extLst>
        </c:ser>
        <c:ser>
          <c:idx val="2"/>
          <c:order val="2"/>
          <c:tx>
            <c:strRef>
              <c:f>'Data for Fig 1'!$E$4</c:f>
              <c:strCache>
                <c:ptCount val="1"/>
                <c:pt idx="0">
                  <c:v>Following period (Apr-Jul)</c:v>
                </c:pt>
              </c:strCache>
            </c:strRef>
          </c:tx>
          <c:spPr>
            <a:ln w="19050" cap="rnd">
              <a:solidFill>
                <a:srgbClr val="6D297F"/>
              </a:solidFill>
              <a:prstDash val="solid"/>
              <a:round/>
            </a:ln>
            <a:effectLst/>
          </c:spPr>
          <c:marker>
            <c:symbol val="none"/>
          </c:marker>
          <c:cat>
            <c:strRef>
              <c:f>'Data for Fig 1'!$B$7:$B$77</c:f>
              <c:strCache>
                <c:ptCount val="71"/>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1999/2000</c:v>
                </c:pt>
                <c:pt idx="49">
                  <c:v>2000/01</c:v>
                </c:pt>
                <c:pt idx="50">
                  <c:v>2001/02</c:v>
                </c:pt>
                <c:pt idx="51">
                  <c:v>2002/03</c:v>
                </c:pt>
                <c:pt idx="52">
                  <c:v>2003/04</c:v>
                </c:pt>
                <c:pt idx="53">
                  <c:v>2004/05</c:v>
                </c:pt>
                <c:pt idx="54">
                  <c:v>2005/06</c:v>
                </c:pt>
                <c:pt idx="55">
                  <c:v>2006/07</c:v>
                </c:pt>
                <c:pt idx="56">
                  <c:v>2007/08</c:v>
                </c:pt>
                <c:pt idx="57">
                  <c:v>2008/09</c:v>
                </c:pt>
                <c:pt idx="58">
                  <c:v>2009/10</c:v>
                </c:pt>
                <c:pt idx="59">
                  <c:v>2010/11</c:v>
                </c:pt>
                <c:pt idx="60">
                  <c:v>2011/12</c:v>
                </c:pt>
                <c:pt idx="61">
                  <c:v>2012/13</c:v>
                </c:pt>
                <c:pt idx="62">
                  <c:v>2013/14</c:v>
                </c:pt>
                <c:pt idx="63">
                  <c:v>2014/15</c:v>
                </c:pt>
                <c:pt idx="64">
                  <c:v>2015/16</c:v>
                </c:pt>
                <c:pt idx="65">
                  <c:v>2016/17</c:v>
                </c:pt>
                <c:pt idx="66">
                  <c:v>2017/18 </c:v>
                </c:pt>
                <c:pt idx="67">
                  <c:v>2018/19</c:v>
                </c:pt>
                <c:pt idx="68">
                  <c:v>2019/20</c:v>
                </c:pt>
                <c:pt idx="69">
                  <c:v>2020/21</c:v>
                </c:pt>
                <c:pt idx="70">
                  <c:v>2021/22</c:v>
                </c:pt>
              </c:strCache>
            </c:strRef>
          </c:cat>
          <c:val>
            <c:numRef>
              <c:f>'Data for Fig 1'!$E$7:$E$77</c:f>
              <c:numCache>
                <c:formatCode>#,##0</c:formatCode>
                <c:ptCount val="71"/>
                <c:pt idx="0">
                  <c:v>18622</c:v>
                </c:pt>
                <c:pt idx="1">
                  <c:v>18599</c:v>
                </c:pt>
                <c:pt idx="2">
                  <c:v>19169</c:v>
                </c:pt>
                <c:pt idx="3">
                  <c:v>19365</c:v>
                </c:pt>
                <c:pt idx="4">
                  <c:v>18884</c:v>
                </c:pt>
                <c:pt idx="5">
                  <c:v>18876</c:v>
                </c:pt>
                <c:pt idx="6">
                  <c:v>19561</c:v>
                </c:pt>
                <c:pt idx="7">
                  <c:v>18798</c:v>
                </c:pt>
                <c:pt idx="8">
                  <c:v>19194</c:v>
                </c:pt>
                <c:pt idx="9">
                  <c:v>19711</c:v>
                </c:pt>
                <c:pt idx="10">
                  <c:v>20150</c:v>
                </c:pt>
                <c:pt idx="11">
                  <c:v>20188</c:v>
                </c:pt>
                <c:pt idx="12">
                  <c:v>19600</c:v>
                </c:pt>
                <c:pt idx="13">
                  <c:v>19674</c:v>
                </c:pt>
                <c:pt idx="14">
                  <c:v>19123</c:v>
                </c:pt>
                <c:pt idx="15">
                  <c:v>19318</c:v>
                </c:pt>
                <c:pt idx="16">
                  <c:v>19524</c:v>
                </c:pt>
                <c:pt idx="17">
                  <c:v>19947</c:v>
                </c:pt>
                <c:pt idx="18">
                  <c:v>19563</c:v>
                </c:pt>
                <c:pt idx="19">
                  <c:v>19854</c:v>
                </c:pt>
                <c:pt idx="20">
                  <c:v>20158</c:v>
                </c:pt>
                <c:pt idx="21">
                  <c:v>20190</c:v>
                </c:pt>
                <c:pt idx="22">
                  <c:v>21022</c:v>
                </c:pt>
                <c:pt idx="23">
                  <c:v>20469</c:v>
                </c:pt>
                <c:pt idx="24">
                  <c:v>19680</c:v>
                </c:pt>
                <c:pt idx="25">
                  <c:v>20146</c:v>
                </c:pt>
                <c:pt idx="26">
                  <c:v>20372</c:v>
                </c:pt>
                <c:pt idx="27">
                  <c:v>20806</c:v>
                </c:pt>
                <c:pt idx="28">
                  <c:v>20690</c:v>
                </c:pt>
                <c:pt idx="29">
                  <c:v>20072</c:v>
                </c:pt>
                <c:pt idx="30">
                  <c:v>19874</c:v>
                </c:pt>
                <c:pt idx="31">
                  <c:v>19951</c:v>
                </c:pt>
                <c:pt idx="32">
                  <c:v>20335</c:v>
                </c:pt>
                <c:pt idx="33">
                  <c:v>20410</c:v>
                </c:pt>
                <c:pt idx="34">
                  <c:v>20316</c:v>
                </c:pt>
                <c:pt idx="35">
                  <c:v>19683</c:v>
                </c:pt>
                <c:pt idx="36">
                  <c:v>19788</c:v>
                </c:pt>
                <c:pt idx="37">
                  <c:v>19854</c:v>
                </c:pt>
                <c:pt idx="38">
                  <c:v>19910</c:v>
                </c:pt>
                <c:pt idx="39">
                  <c:v>19752</c:v>
                </c:pt>
                <c:pt idx="40">
                  <c:v>19352</c:v>
                </c:pt>
                <c:pt idx="41">
                  <c:v>19929</c:v>
                </c:pt>
                <c:pt idx="42">
                  <c:v>18732</c:v>
                </c:pt>
                <c:pt idx="43">
                  <c:v>19301</c:v>
                </c:pt>
                <c:pt idx="44">
                  <c:v>19260</c:v>
                </c:pt>
                <c:pt idx="45">
                  <c:v>19005</c:v>
                </c:pt>
                <c:pt idx="46">
                  <c:v>19105</c:v>
                </c:pt>
                <c:pt idx="47">
                  <c:v>17973</c:v>
                </c:pt>
                <c:pt idx="48">
                  <c:v>17974</c:v>
                </c:pt>
                <c:pt idx="49">
                  <c:v>18281</c:v>
                </c:pt>
                <c:pt idx="50">
                  <c:v>18815</c:v>
                </c:pt>
                <c:pt idx="51">
                  <c:v>18499</c:v>
                </c:pt>
                <c:pt idx="52">
                  <c:v>17749</c:v>
                </c:pt>
                <c:pt idx="53">
                  <c:v>17736</c:v>
                </c:pt>
                <c:pt idx="54">
                  <c:v>18127</c:v>
                </c:pt>
                <c:pt idx="55">
                  <c:v>17739</c:v>
                </c:pt>
                <c:pt idx="56">
                  <c:v>17850</c:v>
                </c:pt>
                <c:pt idx="57">
                  <c:v>16969</c:v>
                </c:pt>
                <c:pt idx="58">
                  <c:v>16789</c:v>
                </c:pt>
                <c:pt idx="59">
                  <c:v>16958</c:v>
                </c:pt>
                <c:pt idx="60">
                  <c:v>18127</c:v>
                </c:pt>
                <c:pt idx="61">
                  <c:v>18045</c:v>
                </c:pt>
                <c:pt idx="62">
                  <c:v>17297</c:v>
                </c:pt>
                <c:pt idx="63">
                  <c:v>18410</c:v>
                </c:pt>
                <c:pt idx="64">
                  <c:v>17686</c:v>
                </c:pt>
                <c:pt idx="65">
                  <c:v>18096</c:v>
                </c:pt>
                <c:pt idx="66">
                  <c:v>17986</c:v>
                </c:pt>
                <c:pt idx="67">
                  <c:v>18398</c:v>
                </c:pt>
                <c:pt idx="68">
                  <c:v>22712</c:v>
                </c:pt>
                <c:pt idx="69">
                  <c:v>18661</c:v>
                </c:pt>
                <c:pt idx="70">
                  <c:v>19801</c:v>
                </c:pt>
              </c:numCache>
            </c:numRef>
          </c:val>
          <c:smooth val="0"/>
          <c:extLst>
            <c:ext xmlns:c16="http://schemas.microsoft.com/office/drawing/2014/chart" uri="{C3380CC4-5D6E-409C-BE32-E72D297353CC}">
              <c16:uniqueId val="{00000002-87C7-4E3C-A249-7024C7A8F5C4}"/>
            </c:ext>
          </c:extLst>
        </c:ser>
        <c:dLbls>
          <c:showLegendKey val="0"/>
          <c:showVal val="0"/>
          <c:showCatName val="0"/>
          <c:showSerName val="0"/>
          <c:showPercent val="0"/>
          <c:showBubbleSize val="0"/>
        </c:dLbls>
        <c:smooth val="0"/>
        <c:axId val="423552072"/>
        <c:axId val="423800032"/>
      </c:lineChart>
      <c:catAx>
        <c:axId val="42355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23800032"/>
        <c:crosses val="autoZero"/>
        <c:auto val="1"/>
        <c:lblAlgn val="ctr"/>
        <c:lblOffset val="100"/>
        <c:tickLblSkip val="5"/>
        <c:noMultiLvlLbl val="0"/>
      </c:catAx>
      <c:valAx>
        <c:axId val="423800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sz="1200">
                    <a:solidFill>
                      <a:sysClr val="windowText" lastClr="000000"/>
                    </a:solidFill>
                  </a:rPr>
                  <a:t>Number</a:t>
                </a:r>
                <a:r>
                  <a:rPr lang="en-GB" sz="1200" baseline="0">
                    <a:solidFill>
                      <a:sysClr val="windowText" lastClr="000000"/>
                    </a:solidFill>
                  </a:rPr>
                  <a:t> of deaths</a:t>
                </a:r>
                <a:endParaRPr lang="en-GB" sz="1200">
                  <a:solidFill>
                    <a:sysClr val="windowText" lastClr="000000"/>
                  </a:solidFill>
                </a:endParaRPr>
              </a:p>
            </c:rich>
          </c:tx>
          <c:layout>
            <c:manualLayout>
              <c:xMode val="edge"/>
              <c:yMode val="edge"/>
              <c:x val="1.2309216566288578E-2"/>
              <c:y val="0.4128683811756868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2355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a:t>Figure 2: Seasonal Increase in Mortality in the Winter, </a:t>
            </a:r>
          </a:p>
          <a:p>
            <a:pPr>
              <a:defRPr sz="1200"/>
            </a:pPr>
            <a:r>
              <a:rPr lang="en-GB" sz="1200" b="1"/>
              <a:t>Scotland, 1951/52 to 2021/22</a:t>
            </a:r>
          </a:p>
        </c:rich>
      </c:tx>
      <c:overlay val="0"/>
    </c:title>
    <c:autoTitleDeleted val="0"/>
    <c:plotArea>
      <c:layout>
        <c:manualLayout>
          <c:layoutTarget val="inner"/>
          <c:xMode val="edge"/>
          <c:yMode val="edge"/>
          <c:x val="8.866426692584585E-2"/>
          <c:y val="0.18147005378245545"/>
          <c:w val="0.7456238473570993"/>
          <c:h val="0.69488138821163203"/>
        </c:manualLayout>
      </c:layout>
      <c:lineChart>
        <c:grouping val="standard"/>
        <c:varyColors val="0"/>
        <c:ser>
          <c:idx val="1"/>
          <c:order val="0"/>
          <c:tx>
            <c:strRef>
              <c:f>'Data for Fig 2'!$B$8</c:f>
              <c:strCache>
                <c:ptCount val="1"/>
                <c:pt idx="0">
                  <c:v>Additional deaths (Dec-Mar)</c:v>
                </c:pt>
              </c:strCache>
            </c:strRef>
          </c:tx>
          <c:spPr>
            <a:ln w="12700">
              <a:solidFill>
                <a:srgbClr val="949494"/>
              </a:solidFill>
              <a:prstDash val="solid"/>
            </a:ln>
          </c:spPr>
          <c:marker>
            <c:symbol val="none"/>
          </c:marker>
          <c:dLbls>
            <c:dLbl>
              <c:idx val="66"/>
              <c:layout>
                <c:manualLayout>
                  <c:x val="3.6838906010188549E-2"/>
                  <c:y val="3.5493540224998468E-2"/>
                </c:manualLayout>
              </c:layout>
              <c:spPr>
                <a:noFill/>
                <a:ln>
                  <a:noFill/>
                </a:ln>
                <a:effectLst/>
              </c:spPr>
              <c:txPr>
                <a:bodyPr wrap="square" lIns="38100" tIns="19050" rIns="38100" bIns="19050" anchor="ctr">
                  <a:spAutoFit/>
                </a:bodyPr>
                <a:lstStyle/>
                <a:p>
                  <a:pPr>
                    <a:defRPr>
                      <a:solidFill>
                        <a:schemeClr val="bg1">
                          <a:lumMod val="50000"/>
                        </a:schemeClr>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C1-4C09-A098-023C25CC7C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Fig 2'!$A$12:$A$82</c:f>
              <c:strCache>
                <c:ptCount val="71"/>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c:v>
                </c:pt>
                <c:pt idx="63">
                  <c:v>2014/15</c:v>
                </c:pt>
                <c:pt idx="64">
                  <c:v>2015/16</c:v>
                </c:pt>
                <c:pt idx="65">
                  <c:v>2016/17</c:v>
                </c:pt>
                <c:pt idx="66">
                  <c:v>2017/18</c:v>
                </c:pt>
                <c:pt idx="67">
                  <c:v>2018/19</c:v>
                </c:pt>
                <c:pt idx="68">
                  <c:v>2019/20</c:v>
                </c:pt>
                <c:pt idx="69">
                  <c:v>2020/21</c:v>
                </c:pt>
                <c:pt idx="70">
                  <c:v>2021/22 </c:v>
                </c:pt>
              </c:strCache>
            </c:strRef>
          </c:cat>
          <c:val>
            <c:numRef>
              <c:f>'Data for Fig 2'!$B$12:$B$82</c:f>
              <c:numCache>
                <c:formatCode>#,##0</c:formatCode>
                <c:ptCount val="71"/>
                <c:pt idx="0">
                  <c:v>5240</c:v>
                </c:pt>
                <c:pt idx="1">
                  <c:v>5886</c:v>
                </c:pt>
                <c:pt idx="2">
                  <c:v>4772.5</c:v>
                </c:pt>
                <c:pt idx="3">
                  <c:v>5817.5</c:v>
                </c:pt>
                <c:pt idx="4">
                  <c:v>6454.5</c:v>
                </c:pt>
                <c:pt idx="5">
                  <c:v>2767.5</c:v>
                </c:pt>
                <c:pt idx="6">
                  <c:v>4461</c:v>
                </c:pt>
                <c:pt idx="7">
                  <c:v>9165.5</c:v>
                </c:pt>
                <c:pt idx="8">
                  <c:v>4089.5</c:v>
                </c:pt>
                <c:pt idx="9">
                  <c:v>5340.5</c:v>
                </c:pt>
                <c:pt idx="10">
                  <c:v>5091</c:v>
                </c:pt>
                <c:pt idx="11">
                  <c:v>7109.5</c:v>
                </c:pt>
                <c:pt idx="12">
                  <c:v>3706.5</c:v>
                </c:pt>
                <c:pt idx="13">
                  <c:v>4207.5</c:v>
                </c:pt>
                <c:pt idx="14">
                  <c:v>6353.5</c:v>
                </c:pt>
                <c:pt idx="15">
                  <c:v>2023</c:v>
                </c:pt>
                <c:pt idx="16">
                  <c:v>5601</c:v>
                </c:pt>
                <c:pt idx="17">
                  <c:v>4803.5</c:v>
                </c:pt>
                <c:pt idx="18">
                  <c:v>7038</c:v>
                </c:pt>
                <c:pt idx="19">
                  <c:v>2705.5</c:v>
                </c:pt>
                <c:pt idx="20">
                  <c:v>4971</c:v>
                </c:pt>
                <c:pt idx="21">
                  <c:v>4079</c:v>
                </c:pt>
                <c:pt idx="22">
                  <c:v>2812</c:v>
                </c:pt>
                <c:pt idx="23">
                  <c:v>3455.5</c:v>
                </c:pt>
                <c:pt idx="24">
                  <c:v>6441.5</c:v>
                </c:pt>
                <c:pt idx="25">
                  <c:v>3534</c:v>
                </c:pt>
                <c:pt idx="26">
                  <c:v>4848.5</c:v>
                </c:pt>
                <c:pt idx="27">
                  <c:v>4190</c:v>
                </c:pt>
                <c:pt idx="28">
                  <c:v>2668.5</c:v>
                </c:pt>
                <c:pt idx="29">
                  <c:v>3774</c:v>
                </c:pt>
                <c:pt idx="30">
                  <c:v>6296.5</c:v>
                </c:pt>
                <c:pt idx="31">
                  <c:v>4569</c:v>
                </c:pt>
                <c:pt idx="32">
                  <c:v>2794.5</c:v>
                </c:pt>
                <c:pt idx="33">
                  <c:v>3133.5</c:v>
                </c:pt>
                <c:pt idx="34">
                  <c:v>4711.5</c:v>
                </c:pt>
                <c:pt idx="35">
                  <c:v>3236</c:v>
                </c:pt>
                <c:pt idx="36">
                  <c:v>2590</c:v>
                </c:pt>
                <c:pt idx="37">
                  <c:v>2160</c:v>
                </c:pt>
                <c:pt idx="38">
                  <c:v>5456</c:v>
                </c:pt>
                <c:pt idx="39">
                  <c:v>2431.5</c:v>
                </c:pt>
                <c:pt idx="40">
                  <c:v>2888.5</c:v>
                </c:pt>
                <c:pt idx="41">
                  <c:v>2743</c:v>
                </c:pt>
                <c:pt idx="42">
                  <c:v>2586</c:v>
                </c:pt>
                <c:pt idx="43">
                  <c:v>2308</c:v>
                </c:pt>
                <c:pt idx="44">
                  <c:v>3654</c:v>
                </c:pt>
                <c:pt idx="45">
                  <c:v>3643</c:v>
                </c:pt>
                <c:pt idx="46">
                  <c:v>2612</c:v>
                </c:pt>
                <c:pt idx="47">
                  <c:v>4748.5</c:v>
                </c:pt>
                <c:pt idx="48">
                  <c:v>5188.5</c:v>
                </c:pt>
                <c:pt idx="49">
                  <c:v>2217</c:v>
                </c:pt>
                <c:pt idx="50">
                  <c:v>1839</c:v>
                </c:pt>
                <c:pt idx="51">
                  <c:v>2509</c:v>
                </c:pt>
                <c:pt idx="52">
                  <c:v>2841.5</c:v>
                </c:pt>
                <c:pt idx="53">
                  <c:v>2758</c:v>
                </c:pt>
                <c:pt idx="54">
                  <c:v>1778</c:v>
                </c:pt>
                <c:pt idx="55">
                  <c:v>2751.5</c:v>
                </c:pt>
                <c:pt idx="56">
                  <c:v>2175</c:v>
                </c:pt>
                <c:pt idx="57">
                  <c:v>3510</c:v>
                </c:pt>
                <c:pt idx="58">
                  <c:v>2764</c:v>
                </c:pt>
                <c:pt idx="59">
                  <c:v>2448.5</c:v>
                </c:pt>
                <c:pt idx="60">
                  <c:v>1421</c:v>
                </c:pt>
                <c:pt idx="61">
                  <c:v>1999</c:v>
                </c:pt>
                <c:pt idx="62">
                  <c:v>1602.5</c:v>
                </c:pt>
                <c:pt idx="63">
                  <c:v>4059.5</c:v>
                </c:pt>
                <c:pt idx="64">
                  <c:v>2850.5</c:v>
                </c:pt>
                <c:pt idx="65">
                  <c:v>2719.5</c:v>
                </c:pt>
                <c:pt idx="66">
                  <c:v>4813</c:v>
                </c:pt>
                <c:pt idx="67">
                  <c:v>2057</c:v>
                </c:pt>
                <c:pt idx="68">
                  <c:v>549.5</c:v>
                </c:pt>
                <c:pt idx="69">
                  <c:v>4329</c:v>
                </c:pt>
                <c:pt idx="70">
                  <c:v>1315</c:v>
                </c:pt>
              </c:numCache>
            </c:numRef>
          </c:val>
          <c:smooth val="0"/>
          <c:extLst>
            <c:ext xmlns:c16="http://schemas.microsoft.com/office/drawing/2014/chart" uri="{C3380CC4-5D6E-409C-BE32-E72D297353CC}">
              <c16:uniqueId val="{00000001-57C1-4C09-A098-023C25CC7C20}"/>
            </c:ext>
          </c:extLst>
        </c:ser>
        <c:ser>
          <c:idx val="0"/>
          <c:order val="1"/>
          <c:tx>
            <c:strRef>
              <c:f>'Data for Fig 2'!$C$8</c:f>
              <c:strCache>
                <c:ptCount val="1"/>
                <c:pt idx="0">
                  <c:v>5-year moving average</c:v>
                </c:pt>
              </c:strCache>
            </c:strRef>
          </c:tx>
          <c:spPr>
            <a:ln w="38100">
              <a:solidFill>
                <a:srgbClr val="6D297F"/>
              </a:solidFill>
              <a:prstDash val="solid"/>
            </a:ln>
          </c:spPr>
          <c:marker>
            <c:symbol val="none"/>
          </c:marker>
          <c:dLbls>
            <c:dLbl>
              <c:idx val="64"/>
              <c:layout>
                <c:manualLayout>
                  <c:x val="6.0324594917068951E-2"/>
                  <c:y val="3.758139553235139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7C1-4C09-A098-023C25CC7C20}"/>
                </c:ext>
              </c:extLst>
            </c:dLbl>
            <c:spPr>
              <a:noFill/>
              <a:ln>
                <a:noFill/>
              </a:ln>
              <a:effectLst/>
            </c:spPr>
            <c:txPr>
              <a:bodyPr wrap="square" lIns="38100" tIns="19050" rIns="38100" bIns="19050" anchor="ctr">
                <a:spAutoFit/>
              </a:bodyPr>
              <a:lstStyle/>
              <a:p>
                <a:pPr>
                  <a:defRPr sz="1100" b="1">
                    <a:solidFill>
                      <a:srgbClr val="6D297F"/>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Fig 2'!$A$12:$A$82</c:f>
              <c:strCache>
                <c:ptCount val="71"/>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c:v>
                </c:pt>
                <c:pt idx="63">
                  <c:v>2014/15</c:v>
                </c:pt>
                <c:pt idx="64">
                  <c:v>2015/16</c:v>
                </c:pt>
                <c:pt idx="65">
                  <c:v>2016/17</c:v>
                </c:pt>
                <c:pt idx="66">
                  <c:v>2017/18</c:v>
                </c:pt>
                <c:pt idx="67">
                  <c:v>2018/19</c:v>
                </c:pt>
                <c:pt idx="68">
                  <c:v>2019/20</c:v>
                </c:pt>
                <c:pt idx="69">
                  <c:v>2020/21</c:v>
                </c:pt>
                <c:pt idx="70">
                  <c:v>2021/22 </c:v>
                </c:pt>
              </c:strCache>
            </c:strRef>
          </c:cat>
          <c:val>
            <c:numRef>
              <c:f>'Data for Fig 2'!$C$12:$C$82</c:f>
              <c:numCache>
                <c:formatCode>General</c:formatCode>
                <c:ptCount val="71"/>
                <c:pt idx="2" formatCode="#,##0">
                  <c:v>5634.1</c:v>
                </c:pt>
                <c:pt idx="3" formatCode="#,##0">
                  <c:v>5139.6000000000004</c:v>
                </c:pt>
                <c:pt idx="4" formatCode="#,##0">
                  <c:v>4854.6000000000004</c:v>
                </c:pt>
                <c:pt idx="5" formatCode="#,##0">
                  <c:v>5733.2</c:v>
                </c:pt>
                <c:pt idx="6" formatCode="#,##0">
                  <c:v>5387.6</c:v>
                </c:pt>
                <c:pt idx="7" formatCode="#,##0">
                  <c:v>5164.8</c:v>
                </c:pt>
                <c:pt idx="8" formatCode="#,##0">
                  <c:v>5629.5</c:v>
                </c:pt>
                <c:pt idx="9" formatCode="#,##0">
                  <c:v>6159.2</c:v>
                </c:pt>
                <c:pt idx="10" formatCode="#,##0">
                  <c:v>5067.3999999999996</c:v>
                </c:pt>
                <c:pt idx="11" formatCode="#,##0">
                  <c:v>5091</c:v>
                </c:pt>
                <c:pt idx="12" formatCode="#,##0">
                  <c:v>5293.6</c:v>
                </c:pt>
                <c:pt idx="13" formatCode="#,##0">
                  <c:v>4680</c:v>
                </c:pt>
                <c:pt idx="14" formatCode="#,##0">
                  <c:v>4378.3</c:v>
                </c:pt>
                <c:pt idx="15" formatCode="#,##0">
                  <c:v>4597.7</c:v>
                </c:pt>
                <c:pt idx="16" formatCode="#,##0">
                  <c:v>5163.8</c:v>
                </c:pt>
                <c:pt idx="17" formatCode="#,##0">
                  <c:v>4434.2</c:v>
                </c:pt>
                <c:pt idx="18" formatCode="#,##0">
                  <c:v>5023.8</c:v>
                </c:pt>
                <c:pt idx="19" formatCode="#,##0">
                  <c:v>4719.3999999999996</c:v>
                </c:pt>
                <c:pt idx="20" formatCode="#,##0">
                  <c:v>4321.1000000000004</c:v>
                </c:pt>
                <c:pt idx="21" formatCode="#,##0">
                  <c:v>3604.6</c:v>
                </c:pt>
                <c:pt idx="22" formatCode="#,##0">
                  <c:v>4351.8</c:v>
                </c:pt>
                <c:pt idx="23" formatCode="#,##0">
                  <c:v>4064.4</c:v>
                </c:pt>
                <c:pt idx="24" formatCode="#,##0">
                  <c:v>4218.3</c:v>
                </c:pt>
                <c:pt idx="25" formatCode="#,##0">
                  <c:v>4493.8999999999996</c:v>
                </c:pt>
                <c:pt idx="26" formatCode="#,##0">
                  <c:v>4336.5</c:v>
                </c:pt>
                <c:pt idx="27" formatCode="#,##0">
                  <c:v>3803</c:v>
                </c:pt>
                <c:pt idx="28" formatCode="#,##0">
                  <c:v>4355.5</c:v>
                </c:pt>
                <c:pt idx="29" formatCode="#,##0">
                  <c:v>4299.6000000000004</c:v>
                </c:pt>
                <c:pt idx="30" formatCode="#,##0">
                  <c:v>4020.5</c:v>
                </c:pt>
                <c:pt idx="31" formatCode="#,##0">
                  <c:v>4113.5</c:v>
                </c:pt>
                <c:pt idx="32" formatCode="#,##0">
                  <c:v>4301</c:v>
                </c:pt>
                <c:pt idx="33" formatCode="#,##0">
                  <c:v>3688.9</c:v>
                </c:pt>
                <c:pt idx="34" formatCode="#,##0">
                  <c:v>3293.1</c:v>
                </c:pt>
                <c:pt idx="35" formatCode="#,##0">
                  <c:v>3166.2</c:v>
                </c:pt>
                <c:pt idx="36" formatCode="#,##0">
                  <c:v>3630.7</c:v>
                </c:pt>
                <c:pt idx="37" formatCode="#,##0">
                  <c:v>3174.7</c:v>
                </c:pt>
                <c:pt idx="38" formatCode="#,##0">
                  <c:v>3105.2</c:v>
                </c:pt>
                <c:pt idx="39" formatCode="#,##0">
                  <c:v>3135.8</c:v>
                </c:pt>
                <c:pt idx="40" formatCode="#,##0">
                  <c:v>3221</c:v>
                </c:pt>
                <c:pt idx="41" formatCode="#,##0">
                  <c:v>2591.4</c:v>
                </c:pt>
                <c:pt idx="42" formatCode="#,##0">
                  <c:v>2835.9</c:v>
                </c:pt>
                <c:pt idx="43" formatCode="#,##0">
                  <c:v>2986.8</c:v>
                </c:pt>
                <c:pt idx="44" formatCode="#,##0">
                  <c:v>2960.6</c:v>
                </c:pt>
                <c:pt idx="45" formatCode="#,##0">
                  <c:v>3393.1</c:v>
                </c:pt>
                <c:pt idx="46" formatCode="#,##0">
                  <c:v>3969.2</c:v>
                </c:pt>
                <c:pt idx="47" formatCode="#,##0">
                  <c:v>3681.8</c:v>
                </c:pt>
                <c:pt idx="48" formatCode="#,##0">
                  <c:v>3321</c:v>
                </c:pt>
                <c:pt idx="49" formatCode="#,##0">
                  <c:v>3300.4</c:v>
                </c:pt>
                <c:pt idx="50" formatCode="#,##0">
                  <c:v>2919</c:v>
                </c:pt>
                <c:pt idx="51" formatCode="#,##0">
                  <c:v>2432.9</c:v>
                </c:pt>
                <c:pt idx="52" formatCode="#,##0">
                  <c:v>2345.1</c:v>
                </c:pt>
                <c:pt idx="53" formatCode="#,##0">
                  <c:v>2527.6</c:v>
                </c:pt>
                <c:pt idx="54" formatCode="#,##0">
                  <c:v>2460.8000000000002</c:v>
                </c:pt>
                <c:pt idx="55" formatCode="#,##0">
                  <c:v>2594.5</c:v>
                </c:pt>
                <c:pt idx="56" formatCode="#,##0">
                  <c:v>2595.6999999999998</c:v>
                </c:pt>
                <c:pt idx="57" formatCode="#,##0">
                  <c:v>2729.8</c:v>
                </c:pt>
                <c:pt idx="58" formatCode="#,##0">
                  <c:v>2463.6999999999998</c:v>
                </c:pt>
                <c:pt idx="59" formatCode="#,##0">
                  <c:v>2428.5</c:v>
                </c:pt>
                <c:pt idx="60" formatCode="#,##0">
                  <c:v>2047</c:v>
                </c:pt>
                <c:pt idx="61" formatCode="#,##0">
                  <c:v>2306.1</c:v>
                </c:pt>
                <c:pt idx="62" formatCode="#,##0">
                  <c:v>2386.5</c:v>
                </c:pt>
                <c:pt idx="63" formatCode="#,##0">
                  <c:v>2646.2</c:v>
                </c:pt>
                <c:pt idx="64" formatCode="#,##0">
                  <c:v>3209</c:v>
                </c:pt>
                <c:pt idx="65" formatCode="#,##0">
                  <c:v>3299.9</c:v>
                </c:pt>
                <c:pt idx="66" formatCode="#,##0">
                  <c:v>2597.9</c:v>
                </c:pt>
                <c:pt idx="67" formatCode="#,##0">
                  <c:v>2893.6</c:v>
                </c:pt>
                <c:pt idx="68" formatCode="#,##0">
                  <c:v>2612.6999999999998</c:v>
                </c:pt>
              </c:numCache>
            </c:numRef>
          </c:val>
          <c:smooth val="0"/>
          <c:extLst>
            <c:ext xmlns:c16="http://schemas.microsoft.com/office/drawing/2014/chart" uri="{C3380CC4-5D6E-409C-BE32-E72D297353CC}">
              <c16:uniqueId val="{00000003-57C1-4C09-A098-023C25CC7C20}"/>
            </c:ext>
          </c:extLst>
        </c:ser>
        <c:dLbls>
          <c:showLegendKey val="0"/>
          <c:showVal val="0"/>
          <c:showCatName val="0"/>
          <c:showSerName val="0"/>
          <c:showPercent val="0"/>
          <c:showBubbleSize val="0"/>
        </c:dLbls>
        <c:smooth val="0"/>
        <c:axId val="174134784"/>
        <c:axId val="174136320"/>
      </c:lineChart>
      <c:dateAx>
        <c:axId val="17413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4136320"/>
        <c:crosses val="autoZero"/>
        <c:auto val="0"/>
        <c:lblOffset val="100"/>
        <c:baseTimeUnit val="days"/>
        <c:majorUnit val="5"/>
        <c:minorUnit val="5"/>
      </c:dateAx>
      <c:valAx>
        <c:axId val="174136320"/>
        <c:scaling>
          <c:orientation val="minMax"/>
        </c:scaling>
        <c:delete val="0"/>
        <c:axPos val="l"/>
        <c:title>
          <c:tx>
            <c:rich>
              <a:bodyPr/>
              <a:lstStyle/>
              <a:p>
                <a:pPr>
                  <a:defRPr>
                    <a:solidFill>
                      <a:sysClr val="windowText" lastClr="000000"/>
                    </a:solidFill>
                  </a:defRPr>
                </a:pPr>
                <a:r>
                  <a:rPr lang="en-US">
                    <a:solidFill>
                      <a:sysClr val="windowText" lastClr="000000"/>
                    </a:solidFill>
                  </a:rPr>
                  <a:t>Additional deaths in winter</a:t>
                </a:r>
              </a:p>
            </c:rich>
          </c:tx>
          <c:layout>
            <c:manualLayout>
              <c:xMode val="edge"/>
              <c:yMode val="edge"/>
              <c:x val="1.0451741786451784E-2"/>
              <c:y val="0.33972011852174294"/>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174134784"/>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mn-cs"/>
              </a:defRPr>
            </a:pPr>
            <a:r>
              <a:rPr lang="en-GB" sz="1200" b="1" baseline="0">
                <a:latin typeface="Arial" panose="020B0604020202020204" pitchFamily="34" charset="0"/>
              </a:rPr>
              <a:t>Figure 3: Increased Winter Mortality Index, by age-group. Scotland, 1990/91 to 2021/22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mn-cs"/>
            </a:defRPr>
          </a:pPr>
          <a:endParaRPr lang="en-US"/>
        </a:p>
      </c:txPr>
    </c:title>
    <c:autoTitleDeleted val="0"/>
    <c:plotArea>
      <c:layout>
        <c:manualLayout>
          <c:layoutTarget val="inner"/>
          <c:xMode val="edge"/>
          <c:yMode val="edge"/>
          <c:x val="6.9990442318720383E-2"/>
          <c:y val="0.16079049035742576"/>
          <c:w val="0.91496495965581581"/>
          <c:h val="0.74272806289221527"/>
        </c:manualLayout>
      </c:layout>
      <c:barChart>
        <c:barDir val="col"/>
        <c:grouping val="clustered"/>
        <c:varyColors val="0"/>
        <c:ser>
          <c:idx val="0"/>
          <c:order val="0"/>
          <c:tx>
            <c:strRef>
              <c:f>'Data for Fig 3'!$C$5</c:f>
              <c:strCache>
                <c:ptCount val="1"/>
                <c:pt idx="0">
                  <c:v>0-64</c:v>
                </c:pt>
              </c:strCache>
            </c:strRef>
          </c:tx>
          <c:spPr>
            <a:solidFill>
              <a:schemeClr val="tx1"/>
            </a:solidFill>
            <a:ln>
              <a:solidFill>
                <a:srgbClr val="333333"/>
              </a:solidFill>
            </a:ln>
            <a:effectLst/>
          </c:spPr>
          <c:invertIfNegative val="0"/>
          <c:cat>
            <c:strRef>
              <c:f>'Data for Fig 3'!$B$28:$B$37</c:f>
              <c:strCache>
                <c:ptCount val="10"/>
                <c:pt idx="0">
                  <c:v>2012/13</c:v>
                </c:pt>
                <c:pt idx="1">
                  <c:v>2013/14</c:v>
                </c:pt>
                <c:pt idx="2">
                  <c:v>2014/15</c:v>
                </c:pt>
                <c:pt idx="3">
                  <c:v>2015/16 </c:v>
                </c:pt>
                <c:pt idx="4">
                  <c:v>2016/17</c:v>
                </c:pt>
                <c:pt idx="5">
                  <c:v>2017/18 </c:v>
                </c:pt>
                <c:pt idx="6">
                  <c:v>2018/19</c:v>
                </c:pt>
                <c:pt idx="7">
                  <c:v>2019/20</c:v>
                </c:pt>
                <c:pt idx="8">
                  <c:v>2020/21</c:v>
                </c:pt>
                <c:pt idx="9">
                  <c:v>2021/22</c:v>
                </c:pt>
              </c:strCache>
            </c:strRef>
          </c:cat>
          <c:val>
            <c:numRef>
              <c:f>'Data for Fig 3'!$C$28:$C$37</c:f>
              <c:numCache>
                <c:formatCode>#,##0.0</c:formatCode>
                <c:ptCount val="10"/>
                <c:pt idx="0">
                  <c:v>2.5299999999999998</c:v>
                </c:pt>
                <c:pt idx="1">
                  <c:v>4.2699999999999996</c:v>
                </c:pt>
                <c:pt idx="2">
                  <c:v>8.08</c:v>
                </c:pt>
                <c:pt idx="3">
                  <c:v>13.29</c:v>
                </c:pt>
                <c:pt idx="4">
                  <c:v>5.84</c:v>
                </c:pt>
                <c:pt idx="5">
                  <c:v>9.48</c:v>
                </c:pt>
                <c:pt idx="6">
                  <c:v>8.24</c:v>
                </c:pt>
                <c:pt idx="7">
                  <c:v>0</c:v>
                </c:pt>
                <c:pt idx="8">
                  <c:v>17.100000000000001</c:v>
                </c:pt>
                <c:pt idx="9">
                  <c:v>4.99</c:v>
                </c:pt>
              </c:numCache>
            </c:numRef>
          </c:val>
          <c:extLst>
            <c:ext xmlns:c16="http://schemas.microsoft.com/office/drawing/2014/chart" uri="{C3380CC4-5D6E-409C-BE32-E72D297353CC}">
              <c16:uniqueId val="{00000000-6C75-4ED0-B3AE-35C65C8DD2CA}"/>
            </c:ext>
          </c:extLst>
        </c:ser>
        <c:ser>
          <c:idx val="1"/>
          <c:order val="1"/>
          <c:tx>
            <c:strRef>
              <c:f>'Data for Fig 3'!$D$5</c:f>
              <c:strCache>
                <c:ptCount val="1"/>
                <c:pt idx="0">
                  <c:v>65-74</c:v>
                </c:pt>
              </c:strCache>
            </c:strRef>
          </c:tx>
          <c:spPr>
            <a:solidFill>
              <a:srgbClr val="BF78D3"/>
            </a:solidFill>
            <a:ln>
              <a:solidFill>
                <a:srgbClr val="BF78D3"/>
              </a:solidFill>
              <a:prstDash val="solid"/>
            </a:ln>
            <a:effectLst/>
          </c:spPr>
          <c:invertIfNegative val="0"/>
          <c:cat>
            <c:strRef>
              <c:f>'Data for Fig 3'!$B$28:$B$37</c:f>
              <c:strCache>
                <c:ptCount val="10"/>
                <c:pt idx="0">
                  <c:v>2012/13</c:v>
                </c:pt>
                <c:pt idx="1">
                  <c:v>2013/14</c:v>
                </c:pt>
                <c:pt idx="2">
                  <c:v>2014/15</c:v>
                </c:pt>
                <c:pt idx="3">
                  <c:v>2015/16 </c:v>
                </c:pt>
                <c:pt idx="4">
                  <c:v>2016/17</c:v>
                </c:pt>
                <c:pt idx="5">
                  <c:v>2017/18 </c:v>
                </c:pt>
                <c:pt idx="6">
                  <c:v>2018/19</c:v>
                </c:pt>
                <c:pt idx="7">
                  <c:v>2019/20</c:v>
                </c:pt>
                <c:pt idx="8">
                  <c:v>2020/21</c:v>
                </c:pt>
                <c:pt idx="9">
                  <c:v>2021/22</c:v>
                </c:pt>
              </c:strCache>
            </c:strRef>
          </c:cat>
          <c:val>
            <c:numRef>
              <c:f>'Data for Fig 3'!$D$28:$D$37</c:f>
              <c:numCache>
                <c:formatCode>#,##0.0</c:formatCode>
                <c:ptCount val="10"/>
                <c:pt idx="0">
                  <c:v>5.7</c:v>
                </c:pt>
                <c:pt idx="1">
                  <c:v>6.43</c:v>
                </c:pt>
                <c:pt idx="2">
                  <c:v>18.239999999999998</c:v>
                </c:pt>
                <c:pt idx="3">
                  <c:v>16.11</c:v>
                </c:pt>
                <c:pt idx="4">
                  <c:v>8.07</c:v>
                </c:pt>
                <c:pt idx="5">
                  <c:v>17.73</c:v>
                </c:pt>
                <c:pt idx="6">
                  <c:v>8.74</c:v>
                </c:pt>
                <c:pt idx="7">
                  <c:v>7.18</c:v>
                </c:pt>
                <c:pt idx="8">
                  <c:v>18.66</c:v>
                </c:pt>
                <c:pt idx="9">
                  <c:v>3.84</c:v>
                </c:pt>
              </c:numCache>
            </c:numRef>
          </c:val>
          <c:extLst>
            <c:ext xmlns:c16="http://schemas.microsoft.com/office/drawing/2014/chart" uri="{C3380CC4-5D6E-409C-BE32-E72D297353CC}">
              <c16:uniqueId val="{00000001-6C75-4ED0-B3AE-35C65C8DD2CA}"/>
            </c:ext>
          </c:extLst>
        </c:ser>
        <c:ser>
          <c:idx val="2"/>
          <c:order val="2"/>
          <c:tx>
            <c:strRef>
              <c:f>'Data for Fig 3'!$E$5</c:f>
              <c:strCache>
                <c:ptCount val="1"/>
                <c:pt idx="0">
                  <c:v>75-84</c:v>
                </c:pt>
              </c:strCache>
            </c:strRef>
          </c:tx>
          <c:spPr>
            <a:solidFill>
              <a:schemeClr val="bg1">
                <a:lumMod val="65000"/>
              </a:schemeClr>
            </a:solidFill>
            <a:ln w="12700">
              <a:solidFill>
                <a:srgbClr val="949494"/>
              </a:solidFill>
            </a:ln>
            <a:effectLst/>
          </c:spPr>
          <c:invertIfNegative val="0"/>
          <c:cat>
            <c:strRef>
              <c:f>'Data for Fig 3'!$B$28:$B$37</c:f>
              <c:strCache>
                <c:ptCount val="10"/>
                <c:pt idx="0">
                  <c:v>2012/13</c:v>
                </c:pt>
                <c:pt idx="1">
                  <c:v>2013/14</c:v>
                </c:pt>
                <c:pt idx="2">
                  <c:v>2014/15</c:v>
                </c:pt>
                <c:pt idx="3">
                  <c:v>2015/16 </c:v>
                </c:pt>
                <c:pt idx="4">
                  <c:v>2016/17</c:v>
                </c:pt>
                <c:pt idx="5">
                  <c:v>2017/18 </c:v>
                </c:pt>
                <c:pt idx="6">
                  <c:v>2018/19</c:v>
                </c:pt>
                <c:pt idx="7">
                  <c:v>2019/20</c:v>
                </c:pt>
                <c:pt idx="8">
                  <c:v>2020/21</c:v>
                </c:pt>
                <c:pt idx="9">
                  <c:v>2021/22</c:v>
                </c:pt>
              </c:strCache>
            </c:strRef>
          </c:cat>
          <c:val>
            <c:numRef>
              <c:f>'Data for Fig 3'!$E$28:$E$37</c:f>
              <c:numCache>
                <c:formatCode>#,##0.0</c:formatCode>
                <c:ptCount val="10"/>
                <c:pt idx="0">
                  <c:v>10.76</c:v>
                </c:pt>
                <c:pt idx="1">
                  <c:v>10.08</c:v>
                </c:pt>
                <c:pt idx="2">
                  <c:v>22.87</c:v>
                </c:pt>
                <c:pt idx="3">
                  <c:v>17.260000000000002</c:v>
                </c:pt>
                <c:pt idx="4">
                  <c:v>14.89</c:v>
                </c:pt>
                <c:pt idx="5">
                  <c:v>24.76</c:v>
                </c:pt>
                <c:pt idx="6">
                  <c:v>10.64</c:v>
                </c:pt>
                <c:pt idx="7">
                  <c:v>1.29</c:v>
                </c:pt>
                <c:pt idx="8">
                  <c:v>23.69</c:v>
                </c:pt>
                <c:pt idx="9">
                  <c:v>5.76</c:v>
                </c:pt>
              </c:numCache>
            </c:numRef>
          </c:val>
          <c:extLst>
            <c:ext xmlns:c16="http://schemas.microsoft.com/office/drawing/2014/chart" uri="{C3380CC4-5D6E-409C-BE32-E72D297353CC}">
              <c16:uniqueId val="{00000002-6C75-4ED0-B3AE-35C65C8DD2CA}"/>
            </c:ext>
          </c:extLst>
        </c:ser>
        <c:ser>
          <c:idx val="3"/>
          <c:order val="3"/>
          <c:tx>
            <c:strRef>
              <c:f>'Data for Fig 3'!$F$5</c:f>
              <c:strCache>
                <c:ptCount val="1"/>
                <c:pt idx="0">
                  <c:v>85+</c:v>
                </c:pt>
              </c:strCache>
            </c:strRef>
          </c:tx>
          <c:spPr>
            <a:solidFill>
              <a:srgbClr val="6D297F"/>
            </a:solidFill>
            <a:ln w="12700">
              <a:solidFill>
                <a:srgbClr val="6D297F"/>
              </a:solidFill>
              <a:prstDash val="solid"/>
            </a:ln>
            <a:effectLst/>
          </c:spPr>
          <c:invertIfNegative val="0"/>
          <c:cat>
            <c:strRef>
              <c:f>'Data for Fig 3'!$B$28:$B$37</c:f>
              <c:strCache>
                <c:ptCount val="10"/>
                <c:pt idx="0">
                  <c:v>2012/13</c:v>
                </c:pt>
                <c:pt idx="1">
                  <c:v>2013/14</c:v>
                </c:pt>
                <c:pt idx="2">
                  <c:v>2014/15</c:v>
                </c:pt>
                <c:pt idx="3">
                  <c:v>2015/16 </c:v>
                </c:pt>
                <c:pt idx="4">
                  <c:v>2016/17</c:v>
                </c:pt>
                <c:pt idx="5">
                  <c:v>2017/18 </c:v>
                </c:pt>
                <c:pt idx="6">
                  <c:v>2018/19</c:v>
                </c:pt>
                <c:pt idx="7">
                  <c:v>2019/20</c:v>
                </c:pt>
                <c:pt idx="8">
                  <c:v>2020/21</c:v>
                </c:pt>
                <c:pt idx="9">
                  <c:v>2021/22</c:v>
                </c:pt>
              </c:strCache>
            </c:strRef>
          </c:cat>
          <c:val>
            <c:numRef>
              <c:f>'Data for Fig 3'!$F$28:$F$37</c:f>
              <c:numCache>
                <c:formatCode>#,##0.0</c:formatCode>
                <c:ptCount val="10"/>
                <c:pt idx="0">
                  <c:v>20.13</c:v>
                </c:pt>
                <c:pt idx="1">
                  <c:v>13.53</c:v>
                </c:pt>
                <c:pt idx="2">
                  <c:v>33.200000000000003</c:v>
                </c:pt>
                <c:pt idx="3">
                  <c:v>16.809999999999999</c:v>
                </c:pt>
                <c:pt idx="4">
                  <c:v>24.12</c:v>
                </c:pt>
                <c:pt idx="5">
                  <c:v>42.77</c:v>
                </c:pt>
                <c:pt idx="6">
                  <c:v>15.34</c:v>
                </c:pt>
                <c:pt idx="7">
                  <c:v>2.93</c:v>
                </c:pt>
                <c:pt idx="8">
                  <c:v>27.69</c:v>
                </c:pt>
                <c:pt idx="9">
                  <c:v>9.0299999999999994</c:v>
                </c:pt>
              </c:numCache>
            </c:numRef>
          </c:val>
          <c:extLst>
            <c:ext xmlns:c16="http://schemas.microsoft.com/office/drawing/2014/chart" uri="{C3380CC4-5D6E-409C-BE32-E72D297353CC}">
              <c16:uniqueId val="{00000003-6C75-4ED0-B3AE-35C65C8DD2CA}"/>
            </c:ext>
          </c:extLst>
        </c:ser>
        <c:dLbls>
          <c:showLegendKey val="0"/>
          <c:showVal val="0"/>
          <c:showCatName val="0"/>
          <c:showSerName val="0"/>
          <c:showPercent val="0"/>
          <c:showBubbleSize val="0"/>
        </c:dLbls>
        <c:gapWidth val="150"/>
        <c:axId val="507405544"/>
        <c:axId val="507412760"/>
      </c:barChart>
      <c:catAx>
        <c:axId val="507405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7412760"/>
        <c:crosses val="autoZero"/>
        <c:auto val="1"/>
        <c:lblAlgn val="ctr"/>
        <c:lblOffset val="100"/>
        <c:noMultiLvlLbl val="0"/>
      </c:catAx>
      <c:valAx>
        <c:axId val="507412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Increased Winter Mortality Index</a:t>
                </a:r>
              </a:p>
            </c:rich>
          </c:tx>
          <c:layout>
            <c:manualLayout>
              <c:xMode val="edge"/>
              <c:yMode val="edge"/>
              <c:x val="1.0941525836700957E-2"/>
              <c:y val="0.341950892952836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7405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latin typeface="Arial" panose="020B0604020202020204" pitchFamily="34" charset="0"/>
                <a:cs typeface="Arial" panose="020B0604020202020204" pitchFamily="34" charset="0"/>
              </a:rPr>
              <a:t>Figure 4: Increased Winter Mortality Index by sex, Scotland, </a:t>
            </a:r>
          </a:p>
          <a:p>
            <a:pPr>
              <a:defRPr/>
            </a:pPr>
            <a:r>
              <a:rPr lang="en-GB" sz="1200" b="1">
                <a:latin typeface="Arial" panose="020B0604020202020204" pitchFamily="34" charset="0"/>
                <a:cs typeface="Arial" panose="020B0604020202020204" pitchFamily="34" charset="0"/>
              </a:rPr>
              <a:t>1990/91 to 2021/22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1019996111580436E-2"/>
          <c:y val="0.15620775216667798"/>
          <c:w val="0.90395754224354929"/>
          <c:h val="0.67370794478222595"/>
        </c:manualLayout>
      </c:layout>
      <c:barChart>
        <c:barDir val="col"/>
        <c:grouping val="clustered"/>
        <c:varyColors val="0"/>
        <c:ser>
          <c:idx val="1"/>
          <c:order val="0"/>
          <c:tx>
            <c:strRef>
              <c:f>'Data for Fig 4'!$C$5</c:f>
              <c:strCache>
                <c:ptCount val="1"/>
                <c:pt idx="0">
                  <c:v>Females</c:v>
                </c:pt>
              </c:strCache>
            </c:strRef>
          </c:tx>
          <c:spPr>
            <a:solidFill>
              <a:srgbClr val="BF78D3"/>
            </a:solidFill>
            <a:ln>
              <a:noFill/>
              <a:prstDash val="dash"/>
            </a:ln>
            <a:effectLst/>
          </c:spPr>
          <c:invertIfNegative val="0"/>
          <c:cat>
            <c:strRef>
              <c:f>'Data for Fig 4'!$B$6:$B$37</c:f>
              <c:strCache>
                <c:ptCount val="32"/>
                <c:pt idx="0">
                  <c:v>1990/91</c:v>
                </c:pt>
                <c:pt idx="1">
                  <c:v>1991/92</c:v>
                </c:pt>
                <c:pt idx="2">
                  <c:v>1992/93</c:v>
                </c:pt>
                <c:pt idx="3">
                  <c:v>1993/94</c:v>
                </c:pt>
                <c:pt idx="4">
                  <c:v>1994/95</c:v>
                </c:pt>
                <c:pt idx="5">
                  <c:v>1995/96</c:v>
                </c:pt>
                <c:pt idx="6">
                  <c:v>1996/97</c:v>
                </c:pt>
                <c:pt idx="7">
                  <c:v>1997/98</c:v>
                </c:pt>
                <c:pt idx="8">
                  <c:v>1998/99</c:v>
                </c:pt>
                <c:pt idx="9">
                  <c:v>1999/2000</c:v>
                </c:pt>
                <c:pt idx="10">
                  <c:v>2000/01</c:v>
                </c:pt>
                <c:pt idx="11">
                  <c:v>2001/02</c:v>
                </c:pt>
                <c:pt idx="12">
                  <c:v>2002/03</c:v>
                </c:pt>
                <c:pt idx="13">
                  <c:v>2003/04</c:v>
                </c:pt>
                <c:pt idx="14">
                  <c:v>2004/05</c:v>
                </c:pt>
                <c:pt idx="15">
                  <c:v>2005/06</c:v>
                </c:pt>
                <c:pt idx="16">
                  <c:v>2006/07</c:v>
                </c:pt>
                <c:pt idx="17">
                  <c:v>2007/08</c:v>
                </c:pt>
                <c:pt idx="18">
                  <c:v>2008/09</c:v>
                </c:pt>
                <c:pt idx="19">
                  <c:v>2009/10</c:v>
                </c:pt>
                <c:pt idx="20">
                  <c:v>2010/11</c:v>
                </c:pt>
                <c:pt idx="21">
                  <c:v>2011/12</c:v>
                </c:pt>
                <c:pt idx="22">
                  <c:v>2012/13</c:v>
                </c:pt>
                <c:pt idx="23">
                  <c:v>2013/14</c:v>
                </c:pt>
                <c:pt idx="24">
                  <c:v>2014/15</c:v>
                </c:pt>
                <c:pt idx="25">
                  <c:v>2015/16</c:v>
                </c:pt>
                <c:pt idx="26">
                  <c:v>2016/17</c:v>
                </c:pt>
                <c:pt idx="27">
                  <c:v>2017/18 </c:v>
                </c:pt>
                <c:pt idx="28">
                  <c:v>2018/19</c:v>
                </c:pt>
                <c:pt idx="29">
                  <c:v>2019/20</c:v>
                </c:pt>
                <c:pt idx="30">
                  <c:v>2020/21</c:v>
                </c:pt>
                <c:pt idx="31">
                  <c:v>2021/22</c:v>
                </c:pt>
              </c:strCache>
            </c:strRef>
          </c:cat>
          <c:val>
            <c:numRef>
              <c:f>'Data for Fig 4'!$C$6:$C$37</c:f>
              <c:numCache>
                <c:formatCode>#,##0.0</c:formatCode>
                <c:ptCount val="32"/>
                <c:pt idx="0">
                  <c:v>15.250349092359864</c:v>
                </c:pt>
                <c:pt idx="1">
                  <c:v>16.106407494614498</c:v>
                </c:pt>
                <c:pt idx="2">
                  <c:v>15.208640157093765</c:v>
                </c:pt>
                <c:pt idx="3">
                  <c:v>13.759438272495551</c:v>
                </c:pt>
                <c:pt idx="4">
                  <c:v>12.555538914682243</c:v>
                </c:pt>
                <c:pt idx="5">
                  <c:v>21.013982496730712</c:v>
                </c:pt>
                <c:pt idx="6">
                  <c:v>23.793814432989691</c:v>
                </c:pt>
                <c:pt idx="7">
                  <c:v>15.710620831195484</c:v>
                </c:pt>
                <c:pt idx="8">
                  <c:v>29.024173758680103</c:v>
                </c:pt>
                <c:pt idx="9">
                  <c:v>31.348177923520389</c:v>
                </c:pt>
                <c:pt idx="10">
                  <c:v>13.865990276897062</c:v>
                </c:pt>
                <c:pt idx="11">
                  <c:v>12.580578082761489</c:v>
                </c:pt>
                <c:pt idx="12">
                  <c:v>16.325147296522239</c:v>
                </c:pt>
                <c:pt idx="13">
                  <c:v>18.622287760690963</c:v>
                </c:pt>
                <c:pt idx="14">
                  <c:v>17.309137764415333</c:v>
                </c:pt>
                <c:pt idx="15">
                  <c:v>9.6529226161826838</c:v>
                </c:pt>
                <c:pt idx="16">
                  <c:v>20.1741334655866</c:v>
                </c:pt>
                <c:pt idx="17">
                  <c:v>15.575027382256298</c:v>
                </c:pt>
                <c:pt idx="18">
                  <c:v>23.790024455439912</c:v>
                </c:pt>
                <c:pt idx="19">
                  <c:v>16.722426991777716</c:v>
                </c:pt>
                <c:pt idx="20">
                  <c:v>15.032902201043793</c:v>
                </c:pt>
                <c:pt idx="21">
                  <c:v>8.8523879221553639</c:v>
                </c:pt>
                <c:pt idx="22">
                  <c:v>12.977425912057345</c:v>
                </c:pt>
                <c:pt idx="23">
                  <c:v>11.57967111671346</c:v>
                </c:pt>
                <c:pt idx="24">
                  <c:v>26.299777258651599</c:v>
                </c:pt>
                <c:pt idx="25">
                  <c:v>18.688818034345807</c:v>
                </c:pt>
                <c:pt idx="26">
                  <c:v>18.549042997343165</c:v>
                </c:pt>
                <c:pt idx="27">
                  <c:v>32.50623036081916</c:v>
                </c:pt>
                <c:pt idx="28">
                  <c:v>13.005320607756021</c:v>
                </c:pt>
                <c:pt idx="29">
                  <c:v>3.1957390146471369</c:v>
                </c:pt>
                <c:pt idx="30">
                  <c:v>23.281010517414511</c:v>
                </c:pt>
                <c:pt idx="31">
                  <c:v>6.2184873949579833</c:v>
                </c:pt>
              </c:numCache>
            </c:numRef>
          </c:val>
          <c:extLst>
            <c:ext xmlns:c16="http://schemas.microsoft.com/office/drawing/2014/chart" uri="{C3380CC4-5D6E-409C-BE32-E72D297353CC}">
              <c16:uniqueId val="{00000001-175B-473B-B227-CC69DFA535DA}"/>
            </c:ext>
          </c:extLst>
        </c:ser>
        <c:ser>
          <c:idx val="0"/>
          <c:order val="1"/>
          <c:tx>
            <c:strRef>
              <c:f>'Data for Fig 4'!$D$5</c:f>
              <c:strCache>
                <c:ptCount val="1"/>
                <c:pt idx="0">
                  <c:v>Males</c:v>
                </c:pt>
              </c:strCache>
            </c:strRef>
          </c:tx>
          <c:spPr>
            <a:solidFill>
              <a:srgbClr val="6D297F"/>
            </a:solidFill>
            <a:ln>
              <a:noFill/>
            </a:ln>
            <a:effectLst/>
          </c:spPr>
          <c:invertIfNegative val="0"/>
          <c:cat>
            <c:strRef>
              <c:f>'Data for Fig 4'!$B$6:$B$37</c:f>
              <c:strCache>
                <c:ptCount val="32"/>
                <c:pt idx="0">
                  <c:v>1990/91</c:v>
                </c:pt>
                <c:pt idx="1">
                  <c:v>1991/92</c:v>
                </c:pt>
                <c:pt idx="2">
                  <c:v>1992/93</c:v>
                </c:pt>
                <c:pt idx="3">
                  <c:v>1993/94</c:v>
                </c:pt>
                <c:pt idx="4">
                  <c:v>1994/95</c:v>
                </c:pt>
                <c:pt idx="5">
                  <c:v>1995/96</c:v>
                </c:pt>
                <c:pt idx="6">
                  <c:v>1996/97</c:v>
                </c:pt>
                <c:pt idx="7">
                  <c:v>1997/98</c:v>
                </c:pt>
                <c:pt idx="8">
                  <c:v>1998/99</c:v>
                </c:pt>
                <c:pt idx="9">
                  <c:v>1999/2000</c:v>
                </c:pt>
                <c:pt idx="10">
                  <c:v>2000/01</c:v>
                </c:pt>
                <c:pt idx="11">
                  <c:v>2001/02</c:v>
                </c:pt>
                <c:pt idx="12">
                  <c:v>2002/03</c:v>
                </c:pt>
                <c:pt idx="13">
                  <c:v>2003/04</c:v>
                </c:pt>
                <c:pt idx="14">
                  <c:v>2004/05</c:v>
                </c:pt>
                <c:pt idx="15">
                  <c:v>2005/06</c:v>
                </c:pt>
                <c:pt idx="16">
                  <c:v>2006/07</c:v>
                </c:pt>
                <c:pt idx="17">
                  <c:v>2007/08</c:v>
                </c:pt>
                <c:pt idx="18">
                  <c:v>2008/09</c:v>
                </c:pt>
                <c:pt idx="19">
                  <c:v>2009/10</c:v>
                </c:pt>
                <c:pt idx="20">
                  <c:v>2010/11</c:v>
                </c:pt>
                <c:pt idx="21">
                  <c:v>2011/12</c:v>
                </c:pt>
                <c:pt idx="22">
                  <c:v>2012/13</c:v>
                </c:pt>
                <c:pt idx="23">
                  <c:v>2013/14</c:v>
                </c:pt>
                <c:pt idx="24">
                  <c:v>2014/15</c:v>
                </c:pt>
                <c:pt idx="25">
                  <c:v>2015/16</c:v>
                </c:pt>
                <c:pt idx="26">
                  <c:v>2016/17</c:v>
                </c:pt>
                <c:pt idx="27">
                  <c:v>2017/18 </c:v>
                </c:pt>
                <c:pt idx="28">
                  <c:v>2018/19</c:v>
                </c:pt>
                <c:pt idx="29">
                  <c:v>2019/20</c:v>
                </c:pt>
                <c:pt idx="30">
                  <c:v>2020/21</c:v>
                </c:pt>
                <c:pt idx="31">
                  <c:v>2021/22</c:v>
                </c:pt>
              </c:strCache>
            </c:strRef>
          </c:cat>
          <c:val>
            <c:numRef>
              <c:f>'Data for Fig 4'!$D$6:$D$37</c:f>
              <c:numCache>
                <c:formatCode>#,##0.0</c:formatCode>
                <c:ptCount val="32"/>
                <c:pt idx="0">
                  <c:v>9.599531989576132</c:v>
                </c:pt>
                <c:pt idx="1">
                  <c:v>13.703465982028241</c:v>
                </c:pt>
                <c:pt idx="2">
                  <c:v>12.584317032040472</c:v>
                </c:pt>
                <c:pt idx="3">
                  <c:v>12.135692905529591</c:v>
                </c:pt>
                <c:pt idx="4">
                  <c:v>11.435258259402383</c:v>
                </c:pt>
                <c:pt idx="5">
                  <c:v>16.962930847604596</c:v>
                </c:pt>
                <c:pt idx="6">
                  <c:v>14.67839472237493</c:v>
                </c:pt>
                <c:pt idx="7">
                  <c:v>12.060693964074529</c:v>
                </c:pt>
                <c:pt idx="8">
                  <c:v>22.278796107716676</c:v>
                </c:pt>
                <c:pt idx="9">
                  <c:v>25.466407233604212</c:v>
                </c:pt>
                <c:pt idx="10">
                  <c:v>10.391548972327477</c:v>
                </c:pt>
                <c:pt idx="11">
                  <c:v>7.0602761252665847</c:v>
                </c:pt>
                <c:pt idx="12">
                  <c:v>10.530721580445338</c:v>
                </c:pt>
                <c:pt idx="13">
                  <c:v>12.35541232663866</c:v>
                </c:pt>
                <c:pt idx="14">
                  <c:v>13.345755211366019</c:v>
                </c:pt>
                <c:pt idx="15">
                  <c:v>10.271602041414912</c:v>
                </c:pt>
                <c:pt idx="16">
                  <c:v>10.760602874167542</c:v>
                </c:pt>
                <c:pt idx="17">
                  <c:v>8.7609075043630025</c:v>
                </c:pt>
                <c:pt idx="18">
                  <c:v>17.234675900613571</c:v>
                </c:pt>
                <c:pt idx="19">
                  <c:v>15.906988219330167</c:v>
                </c:pt>
                <c:pt idx="20">
                  <c:v>13.433371196269505</c:v>
                </c:pt>
                <c:pt idx="21">
                  <c:v>7.133164198477786</c:v>
                </c:pt>
                <c:pt idx="22">
                  <c:v>9.1800981079187114</c:v>
                </c:pt>
                <c:pt idx="23">
                  <c:v>7.0932183081715792</c:v>
                </c:pt>
                <c:pt idx="24">
                  <c:v>18.735711019661636</c:v>
                </c:pt>
                <c:pt idx="25">
                  <c:v>13.536767236434553</c:v>
                </c:pt>
                <c:pt idx="26">
                  <c:v>11.21859017122526</c:v>
                </c:pt>
                <c:pt idx="27">
                  <c:v>19.899023158819009</c:v>
                </c:pt>
                <c:pt idx="28">
                  <c:v>9.6666851533470126</c:v>
                </c:pt>
                <c:pt idx="29">
                  <c:v>2.0670958996950186</c:v>
                </c:pt>
                <c:pt idx="30">
                  <c:v>22.196127550754134</c:v>
                </c:pt>
                <c:pt idx="31">
                  <c:v>6.4633260711692087</c:v>
                </c:pt>
              </c:numCache>
            </c:numRef>
          </c:val>
          <c:extLst>
            <c:ext xmlns:c16="http://schemas.microsoft.com/office/drawing/2014/chart" uri="{C3380CC4-5D6E-409C-BE32-E72D297353CC}">
              <c16:uniqueId val="{00000000-175B-473B-B227-CC69DFA535DA}"/>
            </c:ext>
          </c:extLst>
        </c:ser>
        <c:dLbls>
          <c:showLegendKey val="0"/>
          <c:showVal val="0"/>
          <c:showCatName val="0"/>
          <c:showSerName val="0"/>
          <c:showPercent val="0"/>
          <c:showBubbleSize val="0"/>
        </c:dLbls>
        <c:gapWidth val="137"/>
        <c:axId val="427319760"/>
        <c:axId val="427318776"/>
      </c:barChart>
      <c:catAx>
        <c:axId val="42731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27318776"/>
        <c:crosses val="autoZero"/>
        <c:auto val="1"/>
        <c:lblAlgn val="ctr"/>
        <c:lblOffset val="100"/>
        <c:tickLblSkip val="1"/>
        <c:tickMarkSkip val="5"/>
        <c:noMultiLvlLbl val="0"/>
      </c:catAx>
      <c:valAx>
        <c:axId val="427318776"/>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Increased Winter Mortality Index</a:t>
                </a:r>
              </a:p>
              <a:p>
                <a:pPr>
                  <a:defRPr/>
                </a:pP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27319760"/>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latin typeface="Arial" panose="020B0604020202020204" pitchFamily="34" charset="0"/>
                <a:cs typeface="Arial" panose="020B0604020202020204" pitchFamily="34" charset="0"/>
              </a:rPr>
              <a:t>Figure 5: Increased Winter Mortality Index by SIMD quintile, </a:t>
            </a:r>
          </a:p>
          <a:p>
            <a:pPr>
              <a:defRPr/>
            </a:pPr>
            <a:r>
              <a:rPr lang="en-GB" sz="1200" b="1">
                <a:latin typeface="Arial" panose="020B0604020202020204" pitchFamily="34" charset="0"/>
                <a:cs typeface="Arial" panose="020B0604020202020204" pitchFamily="34" charset="0"/>
              </a:rPr>
              <a:t>2010/11 to 2021/22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5887370129957545E-2"/>
          <c:y val="9.9699243657157557E-2"/>
          <c:w val="0.91906803184457864"/>
          <c:h val="0.80381930875507646"/>
        </c:manualLayout>
      </c:layout>
      <c:barChart>
        <c:barDir val="col"/>
        <c:grouping val="clustered"/>
        <c:varyColors val="0"/>
        <c:ser>
          <c:idx val="1"/>
          <c:order val="0"/>
          <c:tx>
            <c:strRef>
              <c:f>'Data for Fig 5'!$B$4</c:f>
              <c:strCache>
                <c:ptCount val="1"/>
                <c:pt idx="0">
                  <c:v>1: most deprived 20%</c:v>
                </c:pt>
              </c:strCache>
            </c:strRef>
          </c:tx>
          <c:spPr>
            <a:solidFill>
              <a:srgbClr val="6D297F"/>
            </a:solidFill>
            <a:ln>
              <a:noFill/>
              <a:prstDash val="dash"/>
            </a:ln>
            <a:effectLst/>
          </c:spPr>
          <c:invertIfNegative val="0"/>
          <c:cat>
            <c:strRef>
              <c:f>'Data for Fig 5'!$A$7:$A$18</c:f>
              <c:strCache>
                <c:ptCount val="12"/>
                <c:pt idx="0">
                  <c:v>2010/11 </c:v>
                </c:pt>
                <c:pt idx="1">
                  <c:v>2011/12</c:v>
                </c:pt>
                <c:pt idx="2">
                  <c:v>2012/13</c:v>
                </c:pt>
                <c:pt idx="3">
                  <c:v>2013/14</c:v>
                </c:pt>
                <c:pt idx="4">
                  <c:v>2014/15 </c:v>
                </c:pt>
                <c:pt idx="5">
                  <c:v>2015/16</c:v>
                </c:pt>
                <c:pt idx="6">
                  <c:v>2016/17</c:v>
                </c:pt>
                <c:pt idx="7">
                  <c:v>2017/18</c:v>
                </c:pt>
                <c:pt idx="8">
                  <c:v>2018/19</c:v>
                </c:pt>
                <c:pt idx="9">
                  <c:v>2019/20</c:v>
                </c:pt>
                <c:pt idx="10">
                  <c:v>2020/21</c:v>
                </c:pt>
                <c:pt idx="11">
                  <c:v>2021/22</c:v>
                </c:pt>
              </c:strCache>
            </c:strRef>
          </c:cat>
          <c:val>
            <c:numRef>
              <c:f>'Data for Fig 5'!$B$7:$B$18</c:f>
              <c:numCache>
                <c:formatCode>General</c:formatCode>
                <c:ptCount val="12"/>
                <c:pt idx="0">
                  <c:v>16</c:v>
                </c:pt>
                <c:pt idx="1">
                  <c:v>9</c:v>
                </c:pt>
                <c:pt idx="2">
                  <c:v>8</c:v>
                </c:pt>
                <c:pt idx="3">
                  <c:v>10</c:v>
                </c:pt>
                <c:pt idx="4">
                  <c:v>23</c:v>
                </c:pt>
                <c:pt idx="5">
                  <c:v>13</c:v>
                </c:pt>
                <c:pt idx="6">
                  <c:v>15</c:v>
                </c:pt>
                <c:pt idx="7">
                  <c:v>26</c:v>
                </c:pt>
                <c:pt idx="8">
                  <c:v>9</c:v>
                </c:pt>
                <c:pt idx="9">
                  <c:v>0</c:v>
                </c:pt>
                <c:pt idx="10">
                  <c:v>22</c:v>
                </c:pt>
                <c:pt idx="11">
                  <c:v>5</c:v>
                </c:pt>
              </c:numCache>
            </c:numRef>
          </c:val>
          <c:extLst>
            <c:ext xmlns:c16="http://schemas.microsoft.com/office/drawing/2014/chart" uri="{C3380CC4-5D6E-409C-BE32-E72D297353CC}">
              <c16:uniqueId val="{00000000-EBCA-4A62-8FBF-89457CB6D8E8}"/>
            </c:ext>
          </c:extLst>
        </c:ser>
        <c:ser>
          <c:idx val="2"/>
          <c:order val="1"/>
          <c:tx>
            <c:strRef>
              <c:f>'Data for Fig 5'!$C$6</c:f>
              <c:strCache>
                <c:ptCount val="1"/>
                <c:pt idx="0">
                  <c:v>2nd</c:v>
                </c:pt>
              </c:strCache>
            </c:strRef>
          </c:tx>
          <c:spPr>
            <a:solidFill>
              <a:srgbClr val="F46A25"/>
            </a:solidFill>
            <a:ln w="12700">
              <a:noFill/>
              <a:prstDash val="sysDash"/>
            </a:ln>
            <a:effectLst/>
          </c:spPr>
          <c:invertIfNegative val="0"/>
          <c:cat>
            <c:strRef>
              <c:f>'Data for Fig 5'!$A$7:$A$18</c:f>
              <c:strCache>
                <c:ptCount val="12"/>
                <c:pt idx="0">
                  <c:v>2010/11 </c:v>
                </c:pt>
                <c:pt idx="1">
                  <c:v>2011/12</c:v>
                </c:pt>
                <c:pt idx="2">
                  <c:v>2012/13</c:v>
                </c:pt>
                <c:pt idx="3">
                  <c:v>2013/14</c:v>
                </c:pt>
                <c:pt idx="4">
                  <c:v>2014/15 </c:v>
                </c:pt>
                <c:pt idx="5">
                  <c:v>2015/16</c:v>
                </c:pt>
                <c:pt idx="6">
                  <c:v>2016/17</c:v>
                </c:pt>
                <c:pt idx="7">
                  <c:v>2017/18</c:v>
                </c:pt>
                <c:pt idx="8">
                  <c:v>2018/19</c:v>
                </c:pt>
                <c:pt idx="9">
                  <c:v>2019/20</c:v>
                </c:pt>
                <c:pt idx="10">
                  <c:v>2020/21</c:v>
                </c:pt>
                <c:pt idx="11">
                  <c:v>2021/22</c:v>
                </c:pt>
              </c:strCache>
            </c:strRef>
          </c:cat>
          <c:val>
            <c:numRef>
              <c:f>'Data for Fig 5'!$C$7:$C$18</c:f>
              <c:numCache>
                <c:formatCode>General</c:formatCode>
                <c:ptCount val="12"/>
                <c:pt idx="0">
                  <c:v>13</c:v>
                </c:pt>
                <c:pt idx="1">
                  <c:v>9</c:v>
                </c:pt>
                <c:pt idx="2">
                  <c:v>12</c:v>
                </c:pt>
                <c:pt idx="3">
                  <c:v>6</c:v>
                </c:pt>
                <c:pt idx="4">
                  <c:v>21</c:v>
                </c:pt>
                <c:pt idx="5">
                  <c:v>20</c:v>
                </c:pt>
                <c:pt idx="6">
                  <c:v>14</c:v>
                </c:pt>
                <c:pt idx="7">
                  <c:v>26</c:v>
                </c:pt>
                <c:pt idx="8">
                  <c:v>11</c:v>
                </c:pt>
                <c:pt idx="9">
                  <c:v>5</c:v>
                </c:pt>
                <c:pt idx="10">
                  <c:v>25</c:v>
                </c:pt>
                <c:pt idx="11">
                  <c:v>1</c:v>
                </c:pt>
              </c:numCache>
            </c:numRef>
          </c:val>
          <c:extLst>
            <c:ext xmlns:c16="http://schemas.microsoft.com/office/drawing/2014/chart" uri="{C3380CC4-5D6E-409C-BE32-E72D297353CC}">
              <c16:uniqueId val="{00000001-EBCA-4A62-8FBF-89457CB6D8E8}"/>
            </c:ext>
          </c:extLst>
        </c:ser>
        <c:ser>
          <c:idx val="3"/>
          <c:order val="2"/>
          <c:tx>
            <c:strRef>
              <c:f>'Data for Fig 5'!$D$6</c:f>
              <c:strCache>
                <c:ptCount val="1"/>
                <c:pt idx="0">
                  <c:v>3rd</c:v>
                </c:pt>
              </c:strCache>
            </c:strRef>
          </c:tx>
          <c:spPr>
            <a:solidFill>
              <a:srgbClr val="949494"/>
            </a:solidFill>
            <a:ln w="38100">
              <a:noFill/>
              <a:prstDash val="solid"/>
            </a:ln>
            <a:effectLst/>
          </c:spPr>
          <c:invertIfNegative val="0"/>
          <c:cat>
            <c:strRef>
              <c:f>'Data for Fig 5'!$A$7:$A$18</c:f>
              <c:strCache>
                <c:ptCount val="12"/>
                <c:pt idx="0">
                  <c:v>2010/11 </c:v>
                </c:pt>
                <c:pt idx="1">
                  <c:v>2011/12</c:v>
                </c:pt>
                <c:pt idx="2">
                  <c:v>2012/13</c:v>
                </c:pt>
                <c:pt idx="3">
                  <c:v>2013/14</c:v>
                </c:pt>
                <c:pt idx="4">
                  <c:v>2014/15 </c:v>
                </c:pt>
                <c:pt idx="5">
                  <c:v>2015/16</c:v>
                </c:pt>
                <c:pt idx="6">
                  <c:v>2016/17</c:v>
                </c:pt>
                <c:pt idx="7">
                  <c:v>2017/18</c:v>
                </c:pt>
                <c:pt idx="8">
                  <c:v>2018/19</c:v>
                </c:pt>
                <c:pt idx="9">
                  <c:v>2019/20</c:v>
                </c:pt>
                <c:pt idx="10">
                  <c:v>2020/21</c:v>
                </c:pt>
                <c:pt idx="11">
                  <c:v>2021/22</c:v>
                </c:pt>
              </c:strCache>
            </c:strRef>
          </c:cat>
          <c:val>
            <c:numRef>
              <c:f>'Data for Fig 5'!$D$7:$D$18</c:f>
              <c:numCache>
                <c:formatCode>General</c:formatCode>
                <c:ptCount val="12"/>
                <c:pt idx="0">
                  <c:v>15</c:v>
                </c:pt>
                <c:pt idx="1">
                  <c:v>9</c:v>
                </c:pt>
                <c:pt idx="2">
                  <c:v>12</c:v>
                </c:pt>
                <c:pt idx="3">
                  <c:v>12</c:v>
                </c:pt>
                <c:pt idx="4">
                  <c:v>25</c:v>
                </c:pt>
                <c:pt idx="5">
                  <c:v>17</c:v>
                </c:pt>
                <c:pt idx="6">
                  <c:v>16</c:v>
                </c:pt>
                <c:pt idx="7">
                  <c:v>25</c:v>
                </c:pt>
                <c:pt idx="8">
                  <c:v>8</c:v>
                </c:pt>
                <c:pt idx="9">
                  <c:v>6</c:v>
                </c:pt>
                <c:pt idx="10">
                  <c:v>24</c:v>
                </c:pt>
                <c:pt idx="11">
                  <c:v>7</c:v>
                </c:pt>
              </c:numCache>
            </c:numRef>
          </c:val>
          <c:extLst>
            <c:ext xmlns:c16="http://schemas.microsoft.com/office/drawing/2014/chart" uri="{C3380CC4-5D6E-409C-BE32-E72D297353CC}">
              <c16:uniqueId val="{00000002-EBCA-4A62-8FBF-89457CB6D8E8}"/>
            </c:ext>
          </c:extLst>
        </c:ser>
        <c:ser>
          <c:idx val="0"/>
          <c:order val="3"/>
          <c:tx>
            <c:strRef>
              <c:f>'Data for Fig 5'!$E$6</c:f>
              <c:strCache>
                <c:ptCount val="1"/>
                <c:pt idx="0">
                  <c:v>4th</c:v>
                </c:pt>
              </c:strCache>
            </c:strRef>
          </c:tx>
          <c:spPr>
            <a:solidFill>
              <a:srgbClr val="333333"/>
            </a:solidFill>
            <a:ln>
              <a:noFill/>
            </a:ln>
            <a:effectLst/>
          </c:spPr>
          <c:invertIfNegative val="0"/>
          <c:cat>
            <c:strRef>
              <c:f>'Data for Fig 5'!$A$7:$A$18</c:f>
              <c:strCache>
                <c:ptCount val="12"/>
                <c:pt idx="0">
                  <c:v>2010/11 </c:v>
                </c:pt>
                <c:pt idx="1">
                  <c:v>2011/12</c:v>
                </c:pt>
                <c:pt idx="2">
                  <c:v>2012/13</c:v>
                </c:pt>
                <c:pt idx="3">
                  <c:v>2013/14</c:v>
                </c:pt>
                <c:pt idx="4">
                  <c:v>2014/15 </c:v>
                </c:pt>
                <c:pt idx="5">
                  <c:v>2015/16</c:v>
                </c:pt>
                <c:pt idx="6">
                  <c:v>2016/17</c:v>
                </c:pt>
                <c:pt idx="7">
                  <c:v>2017/18</c:v>
                </c:pt>
                <c:pt idx="8">
                  <c:v>2018/19</c:v>
                </c:pt>
                <c:pt idx="9">
                  <c:v>2019/20</c:v>
                </c:pt>
                <c:pt idx="10">
                  <c:v>2020/21</c:v>
                </c:pt>
                <c:pt idx="11">
                  <c:v>2021/22</c:v>
                </c:pt>
              </c:strCache>
            </c:strRef>
          </c:cat>
          <c:val>
            <c:numRef>
              <c:f>'Data for Fig 5'!$E$7:$E$18</c:f>
              <c:numCache>
                <c:formatCode>General</c:formatCode>
                <c:ptCount val="12"/>
                <c:pt idx="0">
                  <c:v>12</c:v>
                </c:pt>
                <c:pt idx="1">
                  <c:v>5</c:v>
                </c:pt>
                <c:pt idx="2">
                  <c:v>14</c:v>
                </c:pt>
                <c:pt idx="3">
                  <c:v>12</c:v>
                </c:pt>
                <c:pt idx="4">
                  <c:v>19</c:v>
                </c:pt>
                <c:pt idx="5">
                  <c:v>17</c:v>
                </c:pt>
                <c:pt idx="6">
                  <c:v>17</c:v>
                </c:pt>
                <c:pt idx="7">
                  <c:v>25</c:v>
                </c:pt>
                <c:pt idx="8">
                  <c:v>15</c:v>
                </c:pt>
                <c:pt idx="9">
                  <c:v>3</c:v>
                </c:pt>
                <c:pt idx="10">
                  <c:v>21</c:v>
                </c:pt>
                <c:pt idx="11">
                  <c:v>10</c:v>
                </c:pt>
              </c:numCache>
            </c:numRef>
          </c:val>
          <c:extLst>
            <c:ext xmlns:c16="http://schemas.microsoft.com/office/drawing/2014/chart" uri="{C3380CC4-5D6E-409C-BE32-E72D297353CC}">
              <c16:uniqueId val="{00000003-EBCA-4A62-8FBF-89457CB6D8E8}"/>
            </c:ext>
          </c:extLst>
        </c:ser>
        <c:ser>
          <c:idx val="4"/>
          <c:order val="4"/>
          <c:tx>
            <c:strRef>
              <c:f>'Data for Fig 5'!$F$4</c:f>
              <c:strCache>
                <c:ptCount val="1"/>
                <c:pt idx="0">
                  <c:v>5: least deprived 20%</c:v>
                </c:pt>
              </c:strCache>
            </c:strRef>
          </c:tx>
          <c:spPr>
            <a:solidFill>
              <a:srgbClr val="BF78D3"/>
            </a:solidFill>
            <a:ln>
              <a:noFill/>
            </a:ln>
            <a:effectLst/>
          </c:spPr>
          <c:invertIfNegative val="0"/>
          <c:cat>
            <c:strRef>
              <c:f>'Data for Fig 5'!$A$7:$A$18</c:f>
              <c:strCache>
                <c:ptCount val="12"/>
                <c:pt idx="0">
                  <c:v>2010/11 </c:v>
                </c:pt>
                <c:pt idx="1">
                  <c:v>2011/12</c:v>
                </c:pt>
                <c:pt idx="2">
                  <c:v>2012/13</c:v>
                </c:pt>
                <c:pt idx="3">
                  <c:v>2013/14</c:v>
                </c:pt>
                <c:pt idx="4">
                  <c:v>2014/15 </c:v>
                </c:pt>
                <c:pt idx="5">
                  <c:v>2015/16</c:v>
                </c:pt>
                <c:pt idx="6">
                  <c:v>2016/17</c:v>
                </c:pt>
                <c:pt idx="7">
                  <c:v>2017/18</c:v>
                </c:pt>
                <c:pt idx="8">
                  <c:v>2018/19</c:v>
                </c:pt>
                <c:pt idx="9">
                  <c:v>2019/20</c:v>
                </c:pt>
                <c:pt idx="10">
                  <c:v>2020/21</c:v>
                </c:pt>
                <c:pt idx="11">
                  <c:v>2021/22</c:v>
                </c:pt>
              </c:strCache>
            </c:strRef>
          </c:cat>
          <c:val>
            <c:numRef>
              <c:f>'Data for Fig 5'!$F$7:$F$18</c:f>
              <c:numCache>
                <c:formatCode>General</c:formatCode>
                <c:ptCount val="12"/>
                <c:pt idx="0">
                  <c:v>14</c:v>
                </c:pt>
                <c:pt idx="1">
                  <c:v>8</c:v>
                </c:pt>
                <c:pt idx="2">
                  <c:v>10</c:v>
                </c:pt>
                <c:pt idx="3">
                  <c:v>6</c:v>
                </c:pt>
                <c:pt idx="4">
                  <c:v>25</c:v>
                </c:pt>
                <c:pt idx="5">
                  <c:v>14</c:v>
                </c:pt>
                <c:pt idx="6">
                  <c:v>13</c:v>
                </c:pt>
                <c:pt idx="7">
                  <c:v>29</c:v>
                </c:pt>
                <c:pt idx="8">
                  <c:v>16</c:v>
                </c:pt>
                <c:pt idx="9">
                  <c:v>1</c:v>
                </c:pt>
                <c:pt idx="10">
                  <c:v>20</c:v>
                </c:pt>
                <c:pt idx="11">
                  <c:v>11</c:v>
                </c:pt>
              </c:numCache>
            </c:numRef>
          </c:val>
          <c:extLst>
            <c:ext xmlns:c16="http://schemas.microsoft.com/office/drawing/2014/chart" uri="{C3380CC4-5D6E-409C-BE32-E72D297353CC}">
              <c16:uniqueId val="{00000004-EBCA-4A62-8FBF-89457CB6D8E8}"/>
            </c:ext>
          </c:extLst>
        </c:ser>
        <c:dLbls>
          <c:showLegendKey val="0"/>
          <c:showVal val="0"/>
          <c:showCatName val="0"/>
          <c:showSerName val="0"/>
          <c:showPercent val="0"/>
          <c:showBubbleSize val="0"/>
        </c:dLbls>
        <c:gapWidth val="150"/>
        <c:axId val="434910008"/>
        <c:axId val="434906400"/>
      </c:barChart>
      <c:catAx>
        <c:axId val="434910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34906400"/>
        <c:crosses val="autoZero"/>
        <c:auto val="1"/>
        <c:lblAlgn val="ctr"/>
        <c:lblOffset val="100"/>
        <c:noMultiLvlLbl val="0"/>
      </c:catAx>
      <c:valAx>
        <c:axId val="434906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Increased</a:t>
                </a:r>
                <a:r>
                  <a:rPr lang="en-GB" baseline="0"/>
                  <a:t> Winter Mortality Index</a:t>
                </a:r>
              </a:p>
            </c:rich>
          </c:tx>
          <c:layout>
            <c:manualLayout>
              <c:xMode val="edge"/>
              <c:yMode val="edge"/>
              <c:x val="9.5738351071133383E-3"/>
              <c:y val="0.3543110882465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34910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latin typeface="Arial" panose="020B0604020202020204" pitchFamily="34" charset="0"/>
                <a:cs typeface="Arial" panose="020B0604020202020204" pitchFamily="34" charset="0"/>
              </a:rPr>
              <a:t>Figure 6: Seasonal Increase in Mortality in Winter 2021/22: main underlying causes</a:t>
            </a:r>
          </a:p>
        </c:rich>
      </c:tx>
      <c:layout>
        <c:manualLayout>
          <c:xMode val="edge"/>
          <c:yMode val="edge"/>
          <c:x val="0.12986699231960974"/>
          <c:y val="2.41587575496117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879718902350954"/>
          <c:y val="7.0790524196540319E-2"/>
          <c:w val="0.62364167191563424"/>
          <c:h val="0.83622531003131229"/>
        </c:manualLayout>
      </c:layout>
      <c:barChart>
        <c:barDir val="bar"/>
        <c:grouping val="clustered"/>
        <c:varyColors val="0"/>
        <c:ser>
          <c:idx val="0"/>
          <c:order val="0"/>
          <c:tx>
            <c:v>Seasonal Increase in Mortality</c:v>
          </c:tx>
          <c:spPr>
            <a:solidFill>
              <a:srgbClr val="6D297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for Fig 6'!$B$8:$B$18</c:f>
              <c:strCache>
                <c:ptCount val="11"/>
                <c:pt idx="0">
                  <c:v>Accidental falls (W00-W19)</c:v>
                </c:pt>
                <c:pt idx="1">
                  <c:v>Genitourinary system diseases (N00-N99)</c:v>
                </c:pt>
                <c:pt idx="2">
                  <c:v>Coronavirus (COVID-19) (U07)</c:v>
                </c:pt>
                <c:pt idx="3">
                  <c:v>Certain infectious and parasitic diseases (A00-B99)</c:v>
                </c:pt>
                <c:pt idx="4">
                  <c:v>Pneumonia (J12-J18)</c:v>
                </c:pt>
                <c:pt idx="5">
                  <c:v>Other mental and behavioural disorders and
 nervous system diseases (F04-G26, G31-G99)</c:v>
                </c:pt>
                <c:pt idx="6">
                  <c:v>Chronic lower respiratory diseases (J40-J47)</c:v>
                </c:pt>
                <c:pt idx="7">
                  <c:v>Other circulatory system diseases (other I00-I99)</c:v>
                </c:pt>
                <c:pt idx="8">
                  <c:v>Coronary (ischaemic) Heart Disease (I20-I25)</c:v>
                </c:pt>
                <c:pt idx="9">
                  <c:v>Cerebrovascular disease (I60-I69)</c:v>
                </c:pt>
                <c:pt idx="10">
                  <c:v>Dementia and Alzheimer's disease (F01, F03, G30)</c:v>
                </c:pt>
              </c:strCache>
            </c:strRef>
          </c:cat>
          <c:val>
            <c:numRef>
              <c:f>'Data for Fig 6'!$C$8:$C$18</c:f>
              <c:numCache>
                <c:formatCode>General</c:formatCode>
                <c:ptCount val="11"/>
                <c:pt idx="0">
                  <c:v>50</c:v>
                </c:pt>
                <c:pt idx="1">
                  <c:v>50</c:v>
                </c:pt>
                <c:pt idx="2">
                  <c:v>60</c:v>
                </c:pt>
                <c:pt idx="3">
                  <c:v>60</c:v>
                </c:pt>
                <c:pt idx="4">
                  <c:v>80</c:v>
                </c:pt>
                <c:pt idx="5">
                  <c:v>80</c:v>
                </c:pt>
                <c:pt idx="6">
                  <c:v>150</c:v>
                </c:pt>
                <c:pt idx="7">
                  <c:v>150</c:v>
                </c:pt>
                <c:pt idx="8">
                  <c:v>150</c:v>
                </c:pt>
                <c:pt idx="9">
                  <c:v>180</c:v>
                </c:pt>
                <c:pt idx="10">
                  <c:v>250</c:v>
                </c:pt>
              </c:numCache>
            </c:numRef>
          </c:val>
          <c:extLst>
            <c:ext xmlns:c16="http://schemas.microsoft.com/office/drawing/2014/chart" uri="{C3380CC4-5D6E-409C-BE32-E72D297353CC}">
              <c16:uniqueId val="{00000000-46C0-4676-A4E7-BBE5C5D25E11}"/>
            </c:ext>
          </c:extLst>
        </c:ser>
        <c:dLbls>
          <c:dLblPos val="outEnd"/>
          <c:showLegendKey val="0"/>
          <c:showVal val="1"/>
          <c:showCatName val="0"/>
          <c:showSerName val="0"/>
          <c:showPercent val="0"/>
          <c:showBubbleSize val="0"/>
        </c:dLbls>
        <c:gapWidth val="182"/>
        <c:axId val="612280640"/>
        <c:axId val="612280968"/>
      </c:barChart>
      <c:catAx>
        <c:axId val="612280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2280968"/>
        <c:crosses val="autoZero"/>
        <c:auto val="1"/>
        <c:lblAlgn val="ctr"/>
        <c:lblOffset val="100"/>
        <c:noMultiLvlLbl val="0"/>
      </c:catAx>
      <c:valAx>
        <c:axId val="6122809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0" i="0" baseline="0">
                    <a:effectLst/>
                  </a:rPr>
                  <a:t>Additional deaths in winter</a:t>
                </a:r>
                <a:endParaRPr lang="en-GB" sz="1000">
                  <a:effectLst/>
                </a:endParaRPr>
              </a:p>
            </c:rich>
          </c:tx>
          <c:layout>
            <c:manualLayout>
              <c:xMode val="edge"/>
              <c:yMode val="edge"/>
              <c:x val="0.64356321127321781"/>
              <c:y val="0.95559490890743337"/>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2806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Figure 7: Increased (or Excess) Winter Mortality Index: </a:t>
            </a:r>
          </a:p>
          <a:p>
            <a:pPr>
              <a:defRPr/>
            </a:pPr>
            <a:r>
              <a:rPr lang="en-GB" b="1"/>
              <a:t>Scotland, England, Wales and Northern Ireland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020606899299735E-2"/>
          <c:y val="9.9913928283462849E-2"/>
          <c:w val="0.91093479507523645"/>
          <c:h val="0.8010754017916768"/>
        </c:manualLayout>
      </c:layout>
      <c:barChart>
        <c:barDir val="col"/>
        <c:grouping val="clustered"/>
        <c:varyColors val="0"/>
        <c:ser>
          <c:idx val="0"/>
          <c:order val="0"/>
          <c:tx>
            <c:strRef>
              <c:f>'Data for Fig 7'!$C$5</c:f>
              <c:strCache>
                <c:ptCount val="1"/>
                <c:pt idx="0">
                  <c:v>Scotland</c:v>
                </c:pt>
              </c:strCache>
            </c:strRef>
          </c:tx>
          <c:spPr>
            <a:solidFill>
              <a:srgbClr val="6D297F"/>
            </a:solidFill>
            <a:ln w="50800">
              <a:noFill/>
            </a:ln>
            <a:effectLst/>
          </c:spPr>
          <c:invertIfNegative val="0"/>
          <c:cat>
            <c:strRef>
              <c:f>'Data for Fig 7'!$B$26:$B$35</c:f>
              <c:strCache>
                <c:ptCount val="10"/>
                <c:pt idx="0">
                  <c:v>2011/12</c:v>
                </c:pt>
                <c:pt idx="1">
                  <c:v>2012/13</c:v>
                </c:pt>
                <c:pt idx="2">
                  <c:v>2013/14</c:v>
                </c:pt>
                <c:pt idx="3">
                  <c:v>2014/15</c:v>
                </c:pt>
                <c:pt idx="4">
                  <c:v>2015/16</c:v>
                </c:pt>
                <c:pt idx="5">
                  <c:v>2016/17</c:v>
                </c:pt>
                <c:pt idx="6">
                  <c:v>2017/18 </c:v>
                </c:pt>
                <c:pt idx="7">
                  <c:v>2018/19</c:v>
                </c:pt>
                <c:pt idx="8">
                  <c:v>2019/20</c:v>
                </c:pt>
                <c:pt idx="9">
                  <c:v>2020/21</c:v>
                </c:pt>
              </c:strCache>
            </c:strRef>
          </c:cat>
          <c:val>
            <c:numRef>
              <c:f>'Data for Fig 7'!$C$26:$C$35</c:f>
              <c:numCache>
                <c:formatCode>#,##0</c:formatCode>
                <c:ptCount val="10"/>
                <c:pt idx="0">
                  <c:v>8.0291558368177203</c:v>
                </c:pt>
                <c:pt idx="1">
                  <c:v>11.161985593835501</c:v>
                </c:pt>
                <c:pt idx="2">
                  <c:v>9.3864401815785623</c:v>
                </c:pt>
                <c:pt idx="3">
                  <c:v>22.613709160794361</c:v>
                </c:pt>
                <c:pt idx="4">
                  <c:v>16.145110588768372</c:v>
                </c:pt>
                <c:pt idx="5">
                  <c:v>14.929592929098844</c:v>
                </c:pt>
                <c:pt idx="6">
                  <c:v>26.243184296619411</c:v>
                </c:pt>
                <c:pt idx="7">
                  <c:v>11.345209861563069</c:v>
                </c:pt>
                <c:pt idx="8">
                  <c:v>2.6364399664147773</c:v>
                </c:pt>
                <c:pt idx="9">
                  <c:v>22.735150464786514</c:v>
                </c:pt>
              </c:numCache>
            </c:numRef>
          </c:val>
          <c:extLst>
            <c:ext xmlns:c16="http://schemas.microsoft.com/office/drawing/2014/chart" uri="{C3380CC4-5D6E-409C-BE32-E72D297353CC}">
              <c16:uniqueId val="{00000000-F40A-4BF1-8236-94A12EE886EE}"/>
            </c:ext>
          </c:extLst>
        </c:ser>
        <c:ser>
          <c:idx val="1"/>
          <c:order val="1"/>
          <c:tx>
            <c:strRef>
              <c:f>'Data for Fig 7'!$D$5</c:f>
              <c:strCache>
                <c:ptCount val="1"/>
                <c:pt idx="0">
                  <c:v>England</c:v>
                </c:pt>
              </c:strCache>
            </c:strRef>
          </c:tx>
          <c:spPr>
            <a:solidFill>
              <a:srgbClr val="949494"/>
            </a:solidFill>
            <a:ln w="38100" cmpd="sng">
              <a:noFill/>
              <a:prstDash val="dash"/>
            </a:ln>
            <a:effectLst/>
          </c:spPr>
          <c:invertIfNegative val="0"/>
          <c:cat>
            <c:strRef>
              <c:f>'Data for Fig 7'!$B$26:$B$35</c:f>
              <c:strCache>
                <c:ptCount val="10"/>
                <c:pt idx="0">
                  <c:v>2011/12</c:v>
                </c:pt>
                <c:pt idx="1">
                  <c:v>2012/13</c:v>
                </c:pt>
                <c:pt idx="2">
                  <c:v>2013/14</c:v>
                </c:pt>
                <c:pt idx="3">
                  <c:v>2014/15</c:v>
                </c:pt>
                <c:pt idx="4">
                  <c:v>2015/16</c:v>
                </c:pt>
                <c:pt idx="5">
                  <c:v>2016/17</c:v>
                </c:pt>
                <c:pt idx="6">
                  <c:v>2017/18 </c:v>
                </c:pt>
                <c:pt idx="7">
                  <c:v>2018/19</c:v>
                </c:pt>
                <c:pt idx="8">
                  <c:v>2019/20</c:v>
                </c:pt>
                <c:pt idx="9">
                  <c:v>2020/21</c:v>
                </c:pt>
              </c:strCache>
            </c:strRef>
          </c:cat>
          <c:val>
            <c:numRef>
              <c:f>'Data for Fig 7'!$D$26:$D$35</c:f>
              <c:numCache>
                <c:formatCode>#,##0</c:formatCode>
                <c:ptCount val="10"/>
                <c:pt idx="0">
                  <c:v>15.6</c:v>
                </c:pt>
                <c:pt idx="1">
                  <c:v>19.600000000000001</c:v>
                </c:pt>
                <c:pt idx="2">
                  <c:v>11.1</c:v>
                </c:pt>
                <c:pt idx="3">
                  <c:v>27</c:v>
                </c:pt>
                <c:pt idx="4">
                  <c:v>14.6</c:v>
                </c:pt>
                <c:pt idx="5">
                  <c:v>21.1</c:v>
                </c:pt>
                <c:pt idx="6">
                  <c:v>29.6</c:v>
                </c:pt>
                <c:pt idx="7">
                  <c:v>14.6</c:v>
                </c:pt>
                <c:pt idx="8">
                  <c:v>5</c:v>
                </c:pt>
                <c:pt idx="9">
                  <c:v>36.5</c:v>
                </c:pt>
              </c:numCache>
            </c:numRef>
          </c:val>
          <c:extLst>
            <c:ext xmlns:c16="http://schemas.microsoft.com/office/drawing/2014/chart" uri="{C3380CC4-5D6E-409C-BE32-E72D297353CC}">
              <c16:uniqueId val="{00000001-F40A-4BF1-8236-94A12EE886EE}"/>
            </c:ext>
          </c:extLst>
        </c:ser>
        <c:ser>
          <c:idx val="2"/>
          <c:order val="2"/>
          <c:tx>
            <c:strRef>
              <c:f>'Data for Fig 7'!$E$5</c:f>
              <c:strCache>
                <c:ptCount val="1"/>
                <c:pt idx="0">
                  <c:v>Wales</c:v>
                </c:pt>
              </c:strCache>
            </c:strRef>
          </c:tx>
          <c:spPr>
            <a:solidFill>
              <a:srgbClr val="333333"/>
            </a:solidFill>
            <a:ln cmpd="dbl">
              <a:noFill/>
              <a:prstDash val="dash"/>
            </a:ln>
            <a:effectLst/>
          </c:spPr>
          <c:invertIfNegative val="0"/>
          <c:cat>
            <c:strRef>
              <c:f>'Data for Fig 7'!$B$26:$B$35</c:f>
              <c:strCache>
                <c:ptCount val="10"/>
                <c:pt idx="0">
                  <c:v>2011/12</c:v>
                </c:pt>
                <c:pt idx="1">
                  <c:v>2012/13</c:v>
                </c:pt>
                <c:pt idx="2">
                  <c:v>2013/14</c:v>
                </c:pt>
                <c:pt idx="3">
                  <c:v>2014/15</c:v>
                </c:pt>
                <c:pt idx="4">
                  <c:v>2015/16</c:v>
                </c:pt>
                <c:pt idx="5">
                  <c:v>2016/17</c:v>
                </c:pt>
                <c:pt idx="6">
                  <c:v>2017/18 </c:v>
                </c:pt>
                <c:pt idx="7">
                  <c:v>2018/19</c:v>
                </c:pt>
                <c:pt idx="8">
                  <c:v>2019/20</c:v>
                </c:pt>
                <c:pt idx="9">
                  <c:v>2020/21</c:v>
                </c:pt>
              </c:strCache>
            </c:strRef>
          </c:cat>
          <c:val>
            <c:numRef>
              <c:f>'Data for Fig 7'!$E$26:$E$35</c:f>
              <c:numCache>
                <c:formatCode>#,##0</c:formatCode>
                <c:ptCount val="10"/>
                <c:pt idx="0">
                  <c:v>12.7</c:v>
                </c:pt>
                <c:pt idx="1">
                  <c:v>18</c:v>
                </c:pt>
                <c:pt idx="2">
                  <c:v>10.199999999999999</c:v>
                </c:pt>
                <c:pt idx="3">
                  <c:v>24.9</c:v>
                </c:pt>
                <c:pt idx="4">
                  <c:v>17.399999999999999</c:v>
                </c:pt>
                <c:pt idx="5">
                  <c:v>17.600000000000001</c:v>
                </c:pt>
                <c:pt idx="6">
                  <c:v>32.299999999999997</c:v>
                </c:pt>
                <c:pt idx="7">
                  <c:v>13.3</c:v>
                </c:pt>
                <c:pt idx="8">
                  <c:v>10</c:v>
                </c:pt>
                <c:pt idx="9">
                  <c:v>32.299999999999997</c:v>
                </c:pt>
              </c:numCache>
            </c:numRef>
          </c:val>
          <c:extLst>
            <c:ext xmlns:c16="http://schemas.microsoft.com/office/drawing/2014/chart" uri="{C3380CC4-5D6E-409C-BE32-E72D297353CC}">
              <c16:uniqueId val="{00000002-F40A-4BF1-8236-94A12EE886EE}"/>
            </c:ext>
          </c:extLst>
        </c:ser>
        <c:ser>
          <c:idx val="3"/>
          <c:order val="3"/>
          <c:tx>
            <c:strRef>
              <c:f>'Data for Fig 7'!$F$5</c:f>
              <c:strCache>
                <c:ptCount val="1"/>
                <c:pt idx="0">
                  <c:v>Northern Ireland</c:v>
                </c:pt>
              </c:strCache>
            </c:strRef>
          </c:tx>
          <c:spPr>
            <a:solidFill>
              <a:srgbClr val="BF78D3"/>
            </a:solidFill>
            <a:ln>
              <a:solidFill>
                <a:srgbClr val="284F99"/>
              </a:solidFill>
              <a:prstDash val="sysDot"/>
            </a:ln>
            <a:effectLst/>
          </c:spPr>
          <c:invertIfNegative val="0"/>
          <c:cat>
            <c:strRef>
              <c:f>'Data for Fig 7'!$B$26:$B$35</c:f>
              <c:strCache>
                <c:ptCount val="10"/>
                <c:pt idx="0">
                  <c:v>2011/12</c:v>
                </c:pt>
                <c:pt idx="1">
                  <c:v>2012/13</c:v>
                </c:pt>
                <c:pt idx="2">
                  <c:v>2013/14</c:v>
                </c:pt>
                <c:pt idx="3">
                  <c:v>2014/15</c:v>
                </c:pt>
                <c:pt idx="4">
                  <c:v>2015/16</c:v>
                </c:pt>
                <c:pt idx="5">
                  <c:v>2016/17</c:v>
                </c:pt>
                <c:pt idx="6">
                  <c:v>2017/18 </c:v>
                </c:pt>
                <c:pt idx="7">
                  <c:v>2018/19</c:v>
                </c:pt>
                <c:pt idx="8">
                  <c:v>2019/20</c:v>
                </c:pt>
                <c:pt idx="9">
                  <c:v>2020/21</c:v>
                </c:pt>
              </c:strCache>
            </c:strRef>
          </c:cat>
          <c:val>
            <c:numRef>
              <c:f>'Data for Fig 7'!$F$26:$F$35</c:f>
              <c:numCache>
                <c:formatCode>#,##0</c:formatCode>
                <c:ptCount val="10"/>
                <c:pt idx="0">
                  <c:v>12.9</c:v>
                </c:pt>
                <c:pt idx="1">
                  <c:v>17.899999999999999</c:v>
                </c:pt>
                <c:pt idx="2">
                  <c:v>14.5</c:v>
                </c:pt>
                <c:pt idx="3">
                  <c:v>18.7</c:v>
                </c:pt>
                <c:pt idx="4">
                  <c:v>14.8</c:v>
                </c:pt>
                <c:pt idx="5">
                  <c:v>20.7</c:v>
                </c:pt>
                <c:pt idx="6">
                  <c:v>33</c:v>
                </c:pt>
                <c:pt idx="7">
                  <c:v>11.3</c:v>
                </c:pt>
                <c:pt idx="8">
                  <c:v>9.8000000000000007</c:v>
                </c:pt>
                <c:pt idx="9">
                  <c:v>21.4</c:v>
                </c:pt>
              </c:numCache>
            </c:numRef>
          </c:val>
          <c:extLst>
            <c:ext xmlns:c16="http://schemas.microsoft.com/office/drawing/2014/chart" uri="{C3380CC4-5D6E-409C-BE32-E72D297353CC}">
              <c16:uniqueId val="{00000003-F40A-4BF1-8236-94A12EE886EE}"/>
            </c:ext>
          </c:extLst>
        </c:ser>
        <c:dLbls>
          <c:showLegendKey val="0"/>
          <c:showVal val="0"/>
          <c:showCatName val="0"/>
          <c:showSerName val="0"/>
          <c:showPercent val="0"/>
          <c:showBubbleSize val="0"/>
        </c:dLbls>
        <c:gapWidth val="150"/>
        <c:axId val="417710032"/>
        <c:axId val="417712000"/>
      </c:barChart>
      <c:catAx>
        <c:axId val="41771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712000"/>
        <c:crosses val="autoZero"/>
        <c:auto val="1"/>
        <c:lblAlgn val="ctr"/>
        <c:lblOffset val="100"/>
        <c:noMultiLvlLbl val="0"/>
      </c:catAx>
      <c:valAx>
        <c:axId val="417712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Increased</a:t>
                </a:r>
                <a:r>
                  <a:rPr lang="en-GB" baseline="0"/>
                  <a:t> Winter Mortality Index</a:t>
                </a:r>
              </a:p>
            </c:rich>
          </c:tx>
          <c:layout>
            <c:manualLayout>
              <c:xMode val="edge"/>
              <c:yMode val="edge"/>
              <c:x val="1.6412288755051435E-2"/>
              <c:y val="0.35524798382775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771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showGridLines="0" tabSelected="1" zoomScaleNormal="100" workbookViewId="0">
      <selection sqref="A1:D1"/>
    </sheetView>
  </sheetViews>
  <sheetFormatPr defaultColWidth="9.21875" defaultRowHeight="11.25" customHeight="1" x14ac:dyDescent="0.25"/>
  <cols>
    <col min="1" max="1" width="9.21875" style="41"/>
    <col min="2" max="2" width="16.21875" style="41" customWidth="1"/>
    <col min="3" max="9" width="9.21875" style="41"/>
    <col min="10" max="10" width="7.77734375" style="41" customWidth="1"/>
    <col min="11" max="16" width="9.21875" style="41"/>
    <col min="17" max="24" width="9.21875" style="41" customWidth="1"/>
    <col min="25" max="16384" width="9.21875" style="41"/>
  </cols>
  <sheetData>
    <row r="1" spans="1:22" ht="18" customHeight="1" x14ac:dyDescent="0.3">
      <c r="A1" s="268" t="s">
        <v>246</v>
      </c>
      <c r="B1" s="268"/>
      <c r="C1" s="268"/>
      <c r="D1" s="268"/>
      <c r="E1" s="53"/>
      <c r="F1" s="256"/>
      <c r="G1" s="256"/>
      <c r="H1" s="256"/>
      <c r="I1" s="256"/>
      <c r="J1" s="256"/>
      <c r="K1" s="256"/>
    </row>
    <row r="2" spans="1:22" ht="13.2" x14ac:dyDescent="0.25">
      <c r="E2" s="133"/>
    </row>
    <row r="3" spans="1:22" ht="13.2" x14ac:dyDescent="0.25">
      <c r="A3" s="272" t="s">
        <v>217</v>
      </c>
      <c r="B3" s="272"/>
      <c r="C3" s="264" t="s">
        <v>292</v>
      </c>
      <c r="D3" s="264"/>
      <c r="E3" s="264"/>
      <c r="F3" s="264"/>
      <c r="G3" s="264"/>
      <c r="H3" s="264"/>
      <c r="I3" s="264"/>
      <c r="J3" s="264"/>
    </row>
    <row r="4" spans="1:22" ht="15.6" x14ac:dyDescent="0.3">
      <c r="H4" s="53"/>
    </row>
    <row r="5" spans="1:22" ht="13.2" x14ac:dyDescent="0.25">
      <c r="A5" s="265" t="s">
        <v>285</v>
      </c>
      <c r="B5" s="265"/>
      <c r="C5" s="265"/>
      <c r="D5" s="265"/>
      <c r="E5" s="265"/>
      <c r="F5" s="265"/>
      <c r="G5" s="265"/>
      <c r="H5" s="265"/>
    </row>
    <row r="6" spans="1:22" ht="13.2" x14ac:dyDescent="0.25">
      <c r="A6" s="113"/>
      <c r="B6" s="113"/>
    </row>
    <row r="7" spans="1:22" ht="13.2" x14ac:dyDescent="0.25">
      <c r="A7" s="261"/>
      <c r="B7" s="41" t="s">
        <v>135</v>
      </c>
      <c r="C7" s="270" t="s">
        <v>272</v>
      </c>
      <c r="D7" s="270"/>
      <c r="E7" s="270"/>
      <c r="F7" s="270"/>
      <c r="G7" s="270"/>
      <c r="H7" s="270"/>
      <c r="I7" s="270"/>
      <c r="J7" s="270"/>
      <c r="K7" s="270"/>
      <c r="L7" s="270"/>
      <c r="M7" s="270"/>
      <c r="N7" s="270"/>
      <c r="O7" s="270"/>
      <c r="P7" s="270"/>
    </row>
    <row r="8" spans="1:22" ht="13.2" x14ac:dyDescent="0.25">
      <c r="A8" s="261"/>
      <c r="B8" s="41" t="s">
        <v>136</v>
      </c>
      <c r="C8" s="270" t="s">
        <v>273</v>
      </c>
      <c r="D8" s="270"/>
      <c r="E8" s="270"/>
      <c r="F8" s="270"/>
      <c r="G8" s="270"/>
      <c r="H8" s="270"/>
      <c r="I8" s="270"/>
      <c r="J8" s="270"/>
      <c r="K8" s="270"/>
      <c r="L8" s="270"/>
      <c r="M8" s="270"/>
      <c r="N8" s="270"/>
      <c r="O8" s="270"/>
      <c r="P8" s="270"/>
    </row>
    <row r="9" spans="1:22" ht="13.2" x14ac:dyDescent="0.25">
      <c r="A9" s="261"/>
      <c r="B9" s="41" t="s">
        <v>137</v>
      </c>
      <c r="C9" s="270" t="s">
        <v>274</v>
      </c>
      <c r="D9" s="270"/>
      <c r="E9" s="270"/>
      <c r="F9" s="270"/>
      <c r="G9" s="270"/>
      <c r="H9" s="270"/>
      <c r="I9" s="270"/>
      <c r="J9" s="270"/>
      <c r="K9" s="270"/>
      <c r="L9" s="270"/>
      <c r="M9" s="270"/>
      <c r="N9" s="270"/>
      <c r="O9" s="270"/>
      <c r="P9" s="270"/>
      <c r="Q9" s="270"/>
      <c r="R9" s="258"/>
      <c r="S9" s="258"/>
      <c r="T9" s="258"/>
      <c r="U9" s="258"/>
    </row>
    <row r="10" spans="1:22" ht="13.2" x14ac:dyDescent="0.25">
      <c r="A10" s="261"/>
      <c r="B10" s="41" t="s">
        <v>173</v>
      </c>
      <c r="C10" s="271" t="s">
        <v>275</v>
      </c>
      <c r="D10" s="271"/>
      <c r="E10" s="271"/>
      <c r="F10" s="271"/>
      <c r="G10" s="271"/>
      <c r="H10" s="271"/>
      <c r="I10" s="271"/>
      <c r="J10" s="271"/>
      <c r="K10" s="271"/>
      <c r="L10" s="271"/>
      <c r="M10" s="271"/>
      <c r="N10" s="271"/>
      <c r="O10" s="258"/>
      <c r="P10" s="258"/>
      <c r="Q10" s="258"/>
      <c r="R10" s="258"/>
      <c r="S10" s="258"/>
      <c r="T10" s="258"/>
      <c r="U10" s="258"/>
    </row>
    <row r="11" spans="1:22" ht="13.2" x14ac:dyDescent="0.25">
      <c r="A11" s="261"/>
      <c r="B11" s="41" t="s">
        <v>218</v>
      </c>
      <c r="C11" s="271" t="s">
        <v>293</v>
      </c>
      <c r="D11" s="271"/>
      <c r="E11" s="271"/>
      <c r="F11" s="271"/>
      <c r="G11" s="271"/>
      <c r="H11" s="271"/>
      <c r="I11" s="271"/>
      <c r="J11" s="271"/>
      <c r="K11" s="271"/>
      <c r="L11" s="271"/>
      <c r="M11" s="271"/>
      <c r="N11" s="271"/>
      <c r="O11" s="271"/>
      <c r="P11" s="271"/>
      <c r="Q11" s="271"/>
      <c r="R11" s="259"/>
      <c r="S11" s="259"/>
      <c r="T11" s="259"/>
      <c r="U11" s="259"/>
    </row>
    <row r="12" spans="1:22" ht="13.2" x14ac:dyDescent="0.25">
      <c r="A12" s="261"/>
      <c r="B12" s="41" t="s">
        <v>221</v>
      </c>
      <c r="C12" s="270" t="s">
        <v>276</v>
      </c>
      <c r="D12" s="270"/>
      <c r="E12" s="270"/>
      <c r="F12" s="270"/>
      <c r="G12" s="270"/>
      <c r="H12" s="270"/>
      <c r="I12" s="270"/>
      <c r="J12" s="270"/>
      <c r="K12" s="270"/>
      <c r="L12" s="270"/>
      <c r="M12" s="270"/>
      <c r="N12" s="270"/>
      <c r="O12" s="270"/>
    </row>
    <row r="13" spans="1:22" ht="12.75" customHeight="1" x14ac:dyDescent="0.25">
      <c r="A13" s="130"/>
      <c r="B13" s="130" t="s">
        <v>277</v>
      </c>
      <c r="C13" s="267" t="s">
        <v>294</v>
      </c>
      <c r="D13" s="267"/>
      <c r="E13" s="267"/>
      <c r="F13" s="267"/>
      <c r="G13" s="267"/>
      <c r="H13" s="267"/>
      <c r="I13" s="267"/>
      <c r="J13" s="267"/>
      <c r="K13" s="267"/>
      <c r="L13" s="267"/>
      <c r="M13" s="267"/>
      <c r="N13" s="267"/>
      <c r="O13" s="267"/>
      <c r="P13" s="267"/>
      <c r="Q13" s="267"/>
      <c r="R13" s="267"/>
      <c r="S13" s="267"/>
      <c r="T13" s="267"/>
      <c r="U13" s="267"/>
      <c r="V13" s="267"/>
    </row>
    <row r="14" spans="1:22" ht="13.2" x14ac:dyDescent="0.25">
      <c r="A14" s="261"/>
      <c r="B14" s="261"/>
      <c r="C14" s="258"/>
      <c r="D14" s="258"/>
      <c r="E14" s="258"/>
      <c r="F14" s="258"/>
      <c r="G14" s="258"/>
      <c r="H14" s="258"/>
      <c r="I14" s="258"/>
      <c r="J14" s="258"/>
      <c r="K14" s="258"/>
      <c r="L14" s="258"/>
      <c r="M14" s="258"/>
      <c r="N14" s="258"/>
      <c r="O14" s="258"/>
    </row>
    <row r="15" spans="1:22" ht="13.2" x14ac:dyDescent="0.25">
      <c r="A15" s="262" t="s">
        <v>284</v>
      </c>
    </row>
    <row r="16" spans="1:22" ht="13.2" x14ac:dyDescent="0.25">
      <c r="A16" s="262"/>
      <c r="B16" s="262"/>
    </row>
    <row r="17" spans="1:22" ht="12.75" customHeight="1" x14ac:dyDescent="0.25">
      <c r="B17" s="41" t="s">
        <v>129</v>
      </c>
      <c r="C17" s="271" t="s">
        <v>295</v>
      </c>
      <c r="D17" s="271"/>
      <c r="E17" s="271"/>
      <c r="F17" s="271"/>
      <c r="G17" s="271"/>
      <c r="H17" s="271"/>
      <c r="I17" s="271"/>
      <c r="J17" s="271"/>
      <c r="K17" s="271"/>
      <c r="L17" s="271"/>
      <c r="M17" s="271"/>
      <c r="N17" s="271"/>
      <c r="O17" s="271"/>
      <c r="P17" s="271"/>
      <c r="Q17" s="271"/>
      <c r="R17" s="271"/>
      <c r="S17" s="271"/>
      <c r="T17" s="271"/>
      <c r="U17" s="271"/>
      <c r="V17" s="134"/>
    </row>
    <row r="18" spans="1:22" ht="12.75" customHeight="1" x14ac:dyDescent="0.25">
      <c r="B18" s="55" t="s">
        <v>130</v>
      </c>
      <c r="C18" s="270" t="s">
        <v>278</v>
      </c>
      <c r="D18" s="270"/>
      <c r="E18" s="270"/>
      <c r="F18" s="270"/>
      <c r="G18" s="270"/>
      <c r="H18" s="270"/>
      <c r="I18" s="270"/>
      <c r="J18" s="270"/>
      <c r="K18" s="270"/>
      <c r="L18" s="270"/>
      <c r="M18" s="270"/>
      <c r="N18" s="270"/>
      <c r="O18" s="270"/>
      <c r="P18" s="270"/>
      <c r="Q18" s="270"/>
      <c r="R18" s="270"/>
      <c r="S18" s="270"/>
      <c r="T18" s="270"/>
      <c r="U18" s="270"/>
      <c r="V18" s="270"/>
    </row>
    <row r="19" spans="1:22" ht="12.75" customHeight="1" x14ac:dyDescent="0.25">
      <c r="B19" s="41" t="s">
        <v>131</v>
      </c>
      <c r="C19" s="270" t="s">
        <v>279</v>
      </c>
      <c r="D19" s="270"/>
      <c r="E19" s="270"/>
      <c r="F19" s="270"/>
      <c r="G19" s="270"/>
      <c r="H19" s="270"/>
      <c r="I19" s="270"/>
      <c r="J19" s="270"/>
      <c r="K19" s="270"/>
      <c r="L19" s="270"/>
      <c r="M19" s="270"/>
      <c r="N19" s="270"/>
      <c r="O19" s="270"/>
      <c r="P19" s="270"/>
      <c r="Q19" s="270"/>
      <c r="R19" s="270"/>
      <c r="S19" s="270"/>
      <c r="T19" s="270"/>
      <c r="U19" s="270"/>
      <c r="V19" s="270"/>
    </row>
    <row r="20" spans="1:22" ht="12.75" customHeight="1" x14ac:dyDescent="0.25">
      <c r="B20" s="55" t="s">
        <v>132</v>
      </c>
      <c r="C20" s="269" t="s">
        <v>280</v>
      </c>
      <c r="D20" s="269"/>
      <c r="E20" s="269"/>
      <c r="F20" s="269"/>
      <c r="G20" s="269"/>
      <c r="H20" s="269"/>
      <c r="I20" s="269"/>
      <c r="J20" s="269"/>
      <c r="K20" s="269"/>
      <c r="L20" s="269"/>
      <c r="M20" s="269"/>
      <c r="N20" s="269"/>
      <c r="O20" s="269"/>
      <c r="P20" s="269"/>
      <c r="Q20" s="269"/>
      <c r="R20" s="257"/>
      <c r="S20" s="257"/>
      <c r="T20" s="257"/>
      <c r="U20" s="257"/>
    </row>
    <row r="21" spans="1:22" ht="12.75" customHeight="1" x14ac:dyDescent="0.25">
      <c r="B21" s="55" t="s">
        <v>133</v>
      </c>
      <c r="C21" s="270" t="s">
        <v>281</v>
      </c>
      <c r="D21" s="270"/>
      <c r="E21" s="270"/>
      <c r="F21" s="270"/>
      <c r="G21" s="270"/>
      <c r="H21" s="270"/>
      <c r="I21" s="270"/>
      <c r="J21" s="270"/>
      <c r="K21" s="270"/>
      <c r="L21" s="270"/>
      <c r="M21" s="270"/>
      <c r="N21" s="270"/>
      <c r="O21" s="270"/>
      <c r="P21" s="270"/>
      <c r="Q21" s="270"/>
      <c r="R21" s="270"/>
      <c r="S21" s="270"/>
      <c r="T21" s="270"/>
      <c r="U21" s="270"/>
      <c r="V21" s="270"/>
    </row>
    <row r="22" spans="1:22" ht="13.2" x14ac:dyDescent="0.25">
      <c r="B22" s="55" t="s">
        <v>134</v>
      </c>
      <c r="C22" s="270" t="s">
        <v>282</v>
      </c>
      <c r="D22" s="270"/>
      <c r="E22" s="270"/>
      <c r="F22" s="270"/>
      <c r="G22" s="270"/>
      <c r="H22" s="270"/>
      <c r="I22" s="270"/>
      <c r="J22" s="270"/>
      <c r="K22" s="270"/>
      <c r="L22" s="270"/>
      <c r="M22" s="270"/>
      <c r="N22" s="270"/>
      <c r="O22" s="270"/>
      <c r="P22" s="270"/>
      <c r="Q22" s="270"/>
      <c r="R22" s="270"/>
      <c r="S22" s="270"/>
      <c r="T22" s="270"/>
      <c r="U22" s="270"/>
      <c r="V22" s="270"/>
    </row>
    <row r="23" spans="1:22" ht="13.2" x14ac:dyDescent="0.25">
      <c r="B23" s="55" t="s">
        <v>291</v>
      </c>
      <c r="C23" s="270" t="s">
        <v>283</v>
      </c>
      <c r="D23" s="270"/>
      <c r="E23" s="270"/>
      <c r="F23" s="270"/>
      <c r="G23" s="270"/>
      <c r="H23" s="270"/>
      <c r="I23" s="270"/>
      <c r="J23" s="270"/>
      <c r="K23" s="270"/>
      <c r="L23" s="270"/>
      <c r="M23" s="270"/>
      <c r="N23" s="270"/>
      <c r="O23" s="270"/>
      <c r="P23" s="270"/>
      <c r="Q23" s="270"/>
      <c r="R23" s="270"/>
      <c r="S23" s="270"/>
      <c r="T23" s="270"/>
      <c r="U23" s="270"/>
      <c r="V23" s="270"/>
    </row>
    <row r="24" spans="1:22" ht="13.2" x14ac:dyDescent="0.25"/>
    <row r="25" spans="1:22" ht="13.2" x14ac:dyDescent="0.25">
      <c r="C25" s="124"/>
      <c r="D25" s="124"/>
      <c r="E25" s="124"/>
      <c r="F25" s="124"/>
      <c r="G25" s="124"/>
      <c r="H25" s="124"/>
      <c r="I25" s="124"/>
      <c r="J25" s="124"/>
      <c r="K25" s="124"/>
      <c r="L25" s="124"/>
      <c r="M25" s="124"/>
      <c r="N25" s="124"/>
      <c r="O25" s="124"/>
      <c r="P25" s="124"/>
      <c r="Q25" s="124"/>
      <c r="R25" s="124"/>
      <c r="S25" s="124"/>
      <c r="T25" s="124"/>
      <c r="U25" s="124"/>
      <c r="V25" s="124"/>
    </row>
    <row r="26" spans="1:22" ht="11.25" customHeight="1" x14ac:dyDescent="0.25">
      <c r="A26" s="266" t="s">
        <v>240</v>
      </c>
      <c r="B26" s="266"/>
      <c r="D26" s="260"/>
    </row>
    <row r="28" spans="1:22" ht="13.2" x14ac:dyDescent="0.25"/>
    <row r="36" spans="3:4" ht="11.25" customHeight="1" x14ac:dyDescent="0.25">
      <c r="C36" s="80"/>
      <c r="D36" s="80"/>
    </row>
    <row r="37" spans="3:4" ht="11.25" customHeight="1" x14ac:dyDescent="0.25">
      <c r="C37" s="80"/>
      <c r="D37" s="80"/>
    </row>
    <row r="38" spans="3:4" ht="11.25" customHeight="1" x14ac:dyDescent="0.25">
      <c r="C38" s="81"/>
      <c r="D38" s="80"/>
    </row>
    <row r="39" spans="3:4" ht="11.25" customHeight="1" x14ac:dyDescent="0.25">
      <c r="C39" s="80"/>
      <c r="D39" s="80"/>
    </row>
    <row r="40" spans="3:4" ht="11.25" customHeight="1" x14ac:dyDescent="0.25">
      <c r="C40" s="47"/>
      <c r="D40" s="80"/>
    </row>
    <row r="41" spans="3:4" ht="11.25" customHeight="1" x14ac:dyDescent="0.25">
      <c r="C41" s="47"/>
      <c r="D41" s="80"/>
    </row>
    <row r="43" spans="3:4" ht="11.25" customHeight="1" x14ac:dyDescent="0.25">
      <c r="C43" s="46"/>
    </row>
  </sheetData>
  <mergeCells count="19">
    <mergeCell ref="C22:V22"/>
    <mergeCell ref="C17:U17"/>
    <mergeCell ref="A3:B3"/>
    <mergeCell ref="C3:J3"/>
    <mergeCell ref="A5:H5"/>
    <mergeCell ref="A26:B26"/>
    <mergeCell ref="C13:V13"/>
    <mergeCell ref="A1:D1"/>
    <mergeCell ref="C20:Q20"/>
    <mergeCell ref="C23:V23"/>
    <mergeCell ref="C21:V21"/>
    <mergeCell ref="C19:V19"/>
    <mergeCell ref="C18:V18"/>
    <mergeCell ref="C7:P7"/>
    <mergeCell ref="C8:P8"/>
    <mergeCell ref="C9:Q9"/>
    <mergeCell ref="C11:Q11"/>
    <mergeCell ref="C12:O12"/>
    <mergeCell ref="C10:N10"/>
  </mergeCells>
  <hyperlinks>
    <hyperlink ref="C19:J19" location="'Table 1'!A1" display="The seasonal increase in mortality in the winter by age group, Scotland, 1990/91 to 2015/16"/>
    <hyperlink ref="C18:J18" location="'2000-02'!A1" display="Abridged life table, by sex, age and council area, Scotland 2000-2002"/>
    <hyperlink ref="C22:J22" location="'2003-05'!A1" display="Abridged life table, by sex, age and council area, Scotland 2003-2005"/>
    <hyperlink ref="C23:J23" location="'2005-07'!A1" display="Abridged life table, by sex, age and council area, Scotland 2005-2007"/>
    <hyperlink ref="C18:N18" location="'Table 2'!A1" display="The seasonal increase in mortality in the winter, mean winter temperature and indicators of the level of influenza activity, Scotland, 1951/52 to 2015/16"/>
    <hyperlink ref="C22:N22" location="'Table 5'!A1" display="The seasonal increase in mortality in the winter - the underlying numbers of registrations of deaths, by NHS Board area of usual residence, 2012/13 to 2015/16"/>
    <hyperlink ref="C23:O23" location="'Table 7'!A1" display="The seasonal increase in mortality in the winter - the underlying numbers of registrations of deaths, by local authority of usual residence, 2012/13 to 2015/16"/>
    <hyperlink ref="C7:P7" location="'Data for Fig 1'!A1" display="Deaths registered in the Winter and in the Preceding and Following periods"/>
    <hyperlink ref="C8:P8" location="'Data for Fig 2'!A1" display="Seasonal Increase in Mortality in the Winter, Scotland, 1951/52 to 2020/21"/>
    <hyperlink ref="C9:Q9" location="'Data for Fig 3'!A1" display="Seasonal increase in mortality, per 1,000 population, by age-group"/>
    <hyperlink ref="C20:Q20" location="'Tab 4'!A1" display="Seasonal Increase in Mortality in the Winter, and Increased Winter Mortality Index, by age-group andSIMD quintile, Scotland, 2010/11 to 2020/21"/>
    <hyperlink ref="C12" location="'Data for Fig 6'!A1" display="Increased Winter Mortality Index by SIMD quintile"/>
    <hyperlink ref="C18:V18" location="'Tab 2'!A1" display="Seasonal Increase in Mortality in the Winter, mean winter temperature and indicators of the level of influenza activity, Scotland, 1951/52 to 2019/20"/>
    <hyperlink ref="C19:V19" location="'Tab 3'!A1" display="Seasonal Increase in Mortality in the Winter by age group, and by sex and age-group, Scotland, 1990/91 to 2020/21"/>
    <hyperlink ref="C21:V21" location="'Tab 5'!A1" display="Seasonal Increase in Mortality in the Winter and Increased Winter Mortality Index, by age-group and underlying cause of death, Scotland, 2009/10 to 2019/20"/>
    <hyperlink ref="C22:V22" location="'Tab 6'!Print_Area" display="Seasonal Increase in Mortality in the Winter - underlying numbers of registrations of deaths, and Increased Winter Mortality Index, by age-group and NHS Board area of usual residence, 2011/12 to 2021/22"/>
    <hyperlink ref="C23:V23" location="'Tab 7'!Print_Area" display="Seasonal Increase in Mortality in the Winter - underlying numbers of registrations of deaths, and Increased Winter Mortality Index, by age-group and Local Authority area of usual residence, 2011/12 to 2021/22"/>
    <hyperlink ref="C13:V13" location="'Data for Fig 7'!A1" display="Increased (or Excess) Winter Mortality Index: Scotland, England, Wales and Northern Ireland, 1991/92 to 2021/22"/>
    <hyperlink ref="C10:N10" location="'Data for Fig 4'!A1" display="Seasonal Increase in Mortality in the Winter by sex, Scotland, 1990/91 to 2020/21"/>
    <hyperlink ref="C11:Q11" location="'Data for Fig 5'!A1" display="Seasonal Increase in Mortality in the Winter, per 1,000 population, by sex for ages 85+ and 75-84, Scotland, 1990/91 to 2020/21"/>
    <hyperlink ref="C17:U17" location="'Tab 1'!A1" display="Seasonal Increase in Mortality in the Winter - underlying numbers of registrations of deaths, and Increased Winter Mortality Index, in total and by sex, Scotland, 1951/52 to 2020/21"/>
  </hyperlinks>
  <pageMargins left="0.7" right="0.7" top="0.75" bottom="0.75" header="0.3" footer="0.3"/>
  <pageSetup paperSize="9" scale="7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46"/>
  <sheetViews>
    <sheetView showGridLines="0" zoomScaleNormal="100" workbookViewId="0">
      <selection sqref="A1:N1"/>
    </sheetView>
  </sheetViews>
  <sheetFormatPr defaultColWidth="10.77734375" defaultRowHeight="13.2" x14ac:dyDescent="0.25"/>
  <cols>
    <col min="1" max="1" width="16.77734375" style="2" bestFit="1" customWidth="1"/>
    <col min="2" max="2" width="10.21875" style="51" customWidth="1"/>
    <col min="3" max="6" width="10.21875" style="2" customWidth="1"/>
    <col min="7" max="7" width="10.21875" style="51" customWidth="1"/>
    <col min="8" max="11" width="10.21875" style="2" customWidth="1"/>
    <col min="12" max="12" width="9.77734375" style="2" bestFit="1" customWidth="1"/>
    <col min="13" max="13" width="10.77734375" style="2"/>
    <col min="14" max="14" width="11.44140625" style="2" customWidth="1"/>
    <col min="15" max="16384" width="10.77734375" style="2"/>
  </cols>
  <sheetData>
    <row r="1" spans="1:31" s="1" customFormat="1" ht="18" customHeight="1" x14ac:dyDescent="0.3">
      <c r="A1" s="275" t="s">
        <v>266</v>
      </c>
      <c r="B1" s="275"/>
      <c r="C1" s="275"/>
      <c r="D1" s="275"/>
      <c r="E1" s="275"/>
      <c r="F1" s="275"/>
      <c r="G1" s="275"/>
      <c r="H1" s="275"/>
      <c r="I1" s="275"/>
      <c r="J1" s="275"/>
      <c r="K1" s="275"/>
      <c r="L1" s="275"/>
      <c r="M1" s="275"/>
      <c r="N1" s="275"/>
      <c r="Q1" s="274" t="s">
        <v>192</v>
      </c>
      <c r="R1" s="274"/>
    </row>
    <row r="2" spans="1:31" s="1" customFormat="1" ht="15.6" x14ac:dyDescent="0.3">
      <c r="A2" s="42"/>
      <c r="B2" s="128"/>
      <c r="C2" s="42"/>
      <c r="D2" s="42"/>
      <c r="E2" s="42"/>
      <c r="F2" s="42"/>
      <c r="G2" s="129"/>
      <c r="H2" s="43"/>
      <c r="I2" s="43"/>
    </row>
    <row r="3" spans="1:31" s="46" customFormat="1" ht="15" x14ac:dyDescent="0.25">
      <c r="A3" s="143"/>
      <c r="B3" s="307" t="s">
        <v>140</v>
      </c>
      <c r="C3" s="307"/>
      <c r="D3" s="307"/>
      <c r="E3" s="307"/>
      <c r="F3" s="307"/>
      <c r="G3" s="307"/>
      <c r="H3" s="307"/>
      <c r="I3" s="307"/>
      <c r="J3" s="307"/>
      <c r="K3" s="308"/>
      <c r="L3" s="314" t="s">
        <v>207</v>
      </c>
      <c r="M3" s="307"/>
      <c r="N3" s="307"/>
      <c r="O3" s="307"/>
      <c r="P3" s="307"/>
      <c r="Q3" s="307"/>
      <c r="R3" s="307"/>
      <c r="S3" s="307"/>
      <c r="T3" s="307"/>
      <c r="U3" s="308"/>
      <c r="V3" s="317" t="s">
        <v>206</v>
      </c>
      <c r="W3" s="317"/>
      <c r="X3" s="317"/>
      <c r="Y3" s="317"/>
      <c r="Z3" s="317"/>
      <c r="AA3" s="317"/>
      <c r="AB3" s="317"/>
      <c r="AC3" s="317"/>
      <c r="AD3" s="317"/>
      <c r="AE3" s="317"/>
    </row>
    <row r="4" spans="1:31" s="46" customFormat="1" ht="15.6" x14ac:dyDescent="0.25">
      <c r="A4" s="143"/>
      <c r="B4" s="309" t="s">
        <v>158</v>
      </c>
      <c r="C4" s="309"/>
      <c r="D4" s="309"/>
      <c r="E4" s="309"/>
      <c r="F4" s="309"/>
      <c r="G4" s="311" t="s">
        <v>174</v>
      </c>
      <c r="H4" s="311"/>
      <c r="I4" s="311"/>
      <c r="J4" s="311"/>
      <c r="K4" s="312"/>
      <c r="L4" s="315" t="s">
        <v>158</v>
      </c>
      <c r="M4" s="309"/>
      <c r="N4" s="309"/>
      <c r="O4" s="309"/>
      <c r="P4" s="309"/>
      <c r="Q4" s="311" t="s">
        <v>174</v>
      </c>
      <c r="R4" s="311"/>
      <c r="S4" s="311"/>
      <c r="T4" s="311"/>
      <c r="U4" s="312"/>
      <c r="V4" s="318" t="s">
        <v>158</v>
      </c>
      <c r="W4" s="318"/>
      <c r="X4" s="318"/>
      <c r="Y4" s="318"/>
      <c r="Z4" s="318"/>
      <c r="AA4" s="319" t="s">
        <v>174</v>
      </c>
      <c r="AB4" s="319"/>
      <c r="AC4" s="319"/>
      <c r="AD4" s="319"/>
      <c r="AE4" s="319"/>
    </row>
    <row r="5" spans="1:31" s="46" customFormat="1" ht="15" x14ac:dyDescent="0.25">
      <c r="A5" s="143"/>
      <c r="B5" s="310" t="s">
        <v>139</v>
      </c>
      <c r="C5" s="310"/>
      <c r="D5" s="310"/>
      <c r="E5" s="310"/>
      <c r="F5" s="310"/>
      <c r="G5" s="310" t="s">
        <v>139</v>
      </c>
      <c r="H5" s="310"/>
      <c r="I5" s="310"/>
      <c r="J5" s="310"/>
      <c r="K5" s="313"/>
      <c r="L5" s="316" t="s">
        <v>139</v>
      </c>
      <c r="M5" s="310"/>
      <c r="N5" s="310"/>
      <c r="O5" s="310"/>
      <c r="P5" s="310"/>
      <c r="Q5" s="310" t="s">
        <v>139</v>
      </c>
      <c r="R5" s="310"/>
      <c r="S5" s="310"/>
      <c r="T5" s="310"/>
      <c r="U5" s="313"/>
      <c r="V5" s="320" t="s">
        <v>139</v>
      </c>
      <c r="W5" s="320"/>
      <c r="X5" s="320"/>
      <c r="Y5" s="320"/>
      <c r="Z5" s="320"/>
      <c r="AA5" s="320" t="s">
        <v>139</v>
      </c>
      <c r="AB5" s="320"/>
      <c r="AC5" s="320"/>
      <c r="AD5" s="320"/>
      <c r="AE5" s="320"/>
    </row>
    <row r="6" spans="1:31" s="46" customFormat="1" ht="15" x14ac:dyDescent="0.25">
      <c r="A6" s="113"/>
      <c r="B6" s="172"/>
      <c r="C6" s="150"/>
      <c r="D6" s="150"/>
      <c r="E6" s="150"/>
      <c r="F6" s="150"/>
      <c r="G6" s="150"/>
      <c r="H6" s="150"/>
      <c r="I6" s="150"/>
      <c r="J6" s="150"/>
      <c r="K6" s="173"/>
      <c r="L6" s="178"/>
      <c r="M6" s="150"/>
      <c r="N6" s="150"/>
      <c r="O6" s="150"/>
      <c r="P6" s="150"/>
      <c r="Q6" s="150"/>
      <c r="R6" s="150"/>
      <c r="S6" s="150"/>
      <c r="T6" s="150"/>
      <c r="U6" s="173"/>
      <c r="V6" s="113"/>
      <c r="W6" s="115"/>
      <c r="X6" s="115"/>
      <c r="Y6" s="115"/>
      <c r="Z6" s="115"/>
      <c r="AA6" s="115"/>
      <c r="AB6" s="115"/>
      <c r="AC6" s="115"/>
      <c r="AD6" s="115"/>
      <c r="AE6" s="115"/>
    </row>
    <row r="7" spans="1:31" s="46" customFormat="1" ht="15" x14ac:dyDescent="0.25">
      <c r="A7" s="144"/>
      <c r="B7" s="145" t="s">
        <v>4</v>
      </c>
      <c r="C7" s="145" t="s">
        <v>0</v>
      </c>
      <c r="D7" s="145" t="s">
        <v>1</v>
      </c>
      <c r="E7" s="145" t="s">
        <v>2</v>
      </c>
      <c r="F7" s="145" t="s">
        <v>3</v>
      </c>
      <c r="G7" s="145" t="s">
        <v>4</v>
      </c>
      <c r="H7" s="145" t="s">
        <v>0</v>
      </c>
      <c r="I7" s="145" t="s">
        <v>1</v>
      </c>
      <c r="J7" s="145" t="s">
        <v>2</v>
      </c>
      <c r="K7" s="174" t="s">
        <v>3</v>
      </c>
      <c r="L7" s="179" t="s">
        <v>4</v>
      </c>
      <c r="M7" s="145" t="s">
        <v>0</v>
      </c>
      <c r="N7" s="145" t="s">
        <v>1</v>
      </c>
      <c r="O7" s="145" t="s">
        <v>2</v>
      </c>
      <c r="P7" s="145" t="s">
        <v>3</v>
      </c>
      <c r="Q7" s="145" t="s">
        <v>4</v>
      </c>
      <c r="R7" s="145" t="s">
        <v>0</v>
      </c>
      <c r="S7" s="145" t="s">
        <v>1</v>
      </c>
      <c r="T7" s="145" t="s">
        <v>2</v>
      </c>
      <c r="U7" s="174" t="s">
        <v>3</v>
      </c>
      <c r="V7" s="145" t="s">
        <v>4</v>
      </c>
      <c r="W7" s="145" t="s">
        <v>0</v>
      </c>
      <c r="X7" s="145" t="s">
        <v>1</v>
      </c>
      <c r="Y7" s="145" t="s">
        <v>2</v>
      </c>
      <c r="Z7" s="145" t="s">
        <v>3</v>
      </c>
      <c r="AA7" s="145" t="s">
        <v>4</v>
      </c>
      <c r="AB7" s="145" t="s">
        <v>0</v>
      </c>
      <c r="AC7" s="145" t="s">
        <v>1</v>
      </c>
      <c r="AD7" s="145" t="s">
        <v>2</v>
      </c>
      <c r="AE7" s="145" t="s">
        <v>3</v>
      </c>
    </row>
    <row r="8" spans="1:31" s="46" customFormat="1" ht="15" x14ac:dyDescent="0.25">
      <c r="A8" s="115" t="s">
        <v>5</v>
      </c>
      <c r="B8" s="146">
        <v>2430</v>
      </c>
      <c r="C8" s="146">
        <v>230</v>
      </c>
      <c r="D8" s="146">
        <v>580</v>
      </c>
      <c r="E8" s="146">
        <v>750</v>
      </c>
      <c r="F8" s="146">
        <v>880</v>
      </c>
      <c r="G8" s="147">
        <v>12.52</v>
      </c>
      <c r="H8" s="147">
        <v>5.25</v>
      </c>
      <c r="I8" s="147">
        <v>12.05</v>
      </c>
      <c r="J8" s="147">
        <v>11.46</v>
      </c>
      <c r="K8" s="175">
        <v>23.24</v>
      </c>
      <c r="L8" s="180">
        <v>1530</v>
      </c>
      <c r="M8" s="146">
        <v>110</v>
      </c>
      <c r="N8" s="146">
        <v>310</v>
      </c>
      <c r="O8" s="146">
        <v>480</v>
      </c>
      <c r="P8" s="146">
        <v>630</v>
      </c>
      <c r="Q8" s="147">
        <v>15.25</v>
      </c>
      <c r="R8" s="147">
        <v>6.93</v>
      </c>
      <c r="S8" s="147">
        <v>15.05</v>
      </c>
      <c r="T8" s="147">
        <v>13.44</v>
      </c>
      <c r="U8" s="175">
        <v>22.72</v>
      </c>
      <c r="V8" s="146">
        <v>900</v>
      </c>
      <c r="W8" s="146">
        <v>110</v>
      </c>
      <c r="X8" s="146">
        <v>270</v>
      </c>
      <c r="Y8" s="146">
        <v>270</v>
      </c>
      <c r="Z8" s="146">
        <v>250</v>
      </c>
      <c r="AA8" s="147">
        <v>9.6</v>
      </c>
      <c r="AB8" s="147">
        <v>4.2</v>
      </c>
      <c r="AC8" s="147">
        <v>9.7799999999999994</v>
      </c>
      <c r="AD8" s="147">
        <v>9.11</v>
      </c>
      <c r="AE8" s="147">
        <v>24.65</v>
      </c>
    </row>
    <row r="9" spans="1:31" s="46" customFormat="1" ht="15" x14ac:dyDescent="0.25">
      <c r="A9" s="115" t="s">
        <v>6</v>
      </c>
      <c r="B9" s="148">
        <v>2890</v>
      </c>
      <c r="C9" s="148">
        <v>350</v>
      </c>
      <c r="D9" s="148">
        <v>560</v>
      </c>
      <c r="E9" s="148">
        <v>1020</v>
      </c>
      <c r="F9" s="148">
        <v>950</v>
      </c>
      <c r="G9" s="149">
        <v>14.94</v>
      </c>
      <c r="H9" s="149">
        <v>8.2200000000000006</v>
      </c>
      <c r="I9" s="149">
        <v>11.4</v>
      </c>
      <c r="J9" s="149">
        <v>16.07</v>
      </c>
      <c r="K9" s="176">
        <v>25.3</v>
      </c>
      <c r="L9" s="181">
        <v>1610</v>
      </c>
      <c r="M9" s="148">
        <v>150</v>
      </c>
      <c r="N9" s="148">
        <v>260</v>
      </c>
      <c r="O9" s="148">
        <v>550</v>
      </c>
      <c r="P9" s="148">
        <v>650</v>
      </c>
      <c r="Q9" s="149">
        <v>16.11</v>
      </c>
      <c r="R9" s="149">
        <v>9.33</v>
      </c>
      <c r="S9" s="149">
        <v>11.99</v>
      </c>
      <c r="T9" s="149">
        <v>15.78</v>
      </c>
      <c r="U9" s="176">
        <v>23.78</v>
      </c>
      <c r="V9" s="148">
        <v>1280</v>
      </c>
      <c r="W9" s="148">
        <v>200</v>
      </c>
      <c r="X9" s="148">
        <v>310</v>
      </c>
      <c r="Y9" s="148">
        <v>480</v>
      </c>
      <c r="Z9" s="148">
        <v>300</v>
      </c>
      <c r="AA9" s="149">
        <v>13.7</v>
      </c>
      <c r="AB9" s="149">
        <v>7.52</v>
      </c>
      <c r="AC9" s="149">
        <v>10.95</v>
      </c>
      <c r="AD9" s="149">
        <v>16.41</v>
      </c>
      <c r="AE9" s="149">
        <v>29.37</v>
      </c>
    </row>
    <row r="10" spans="1:31" s="46" customFormat="1" ht="15" x14ac:dyDescent="0.25">
      <c r="A10" s="115" t="s">
        <v>7</v>
      </c>
      <c r="B10" s="148">
        <v>2740</v>
      </c>
      <c r="C10" s="148">
        <v>280</v>
      </c>
      <c r="D10" s="148">
        <v>550</v>
      </c>
      <c r="E10" s="148">
        <v>950</v>
      </c>
      <c r="F10" s="148">
        <v>960</v>
      </c>
      <c r="G10" s="149">
        <v>13.94</v>
      </c>
      <c r="H10" s="149">
        <v>6.7</v>
      </c>
      <c r="I10" s="149">
        <v>11.2</v>
      </c>
      <c r="J10" s="149">
        <v>14.69</v>
      </c>
      <c r="K10" s="176">
        <v>23.57</v>
      </c>
      <c r="L10" s="181">
        <v>1550</v>
      </c>
      <c r="M10" s="148">
        <v>100</v>
      </c>
      <c r="N10" s="148">
        <v>220</v>
      </c>
      <c r="O10" s="148">
        <v>480</v>
      </c>
      <c r="P10" s="148">
        <v>740</v>
      </c>
      <c r="Q10" s="149">
        <v>15.21</v>
      </c>
      <c r="R10" s="149">
        <v>6.21</v>
      </c>
      <c r="S10" s="149">
        <v>10.3</v>
      </c>
      <c r="T10" s="149">
        <v>13.79</v>
      </c>
      <c r="U10" s="176">
        <v>25.47</v>
      </c>
      <c r="V10" s="148">
        <v>1190</v>
      </c>
      <c r="W10" s="148">
        <v>180</v>
      </c>
      <c r="X10" s="148">
        <v>330</v>
      </c>
      <c r="Y10" s="148">
        <v>470</v>
      </c>
      <c r="Z10" s="148">
        <v>220</v>
      </c>
      <c r="AA10" s="149">
        <v>12.58</v>
      </c>
      <c r="AB10" s="149">
        <v>7.01</v>
      </c>
      <c r="AC10" s="149">
        <v>11.9</v>
      </c>
      <c r="AD10" s="149">
        <v>15.77</v>
      </c>
      <c r="AE10" s="149">
        <v>18.71</v>
      </c>
    </row>
    <row r="11" spans="1:31" s="46" customFormat="1" ht="15" x14ac:dyDescent="0.25">
      <c r="A11" s="115" t="s">
        <v>8</v>
      </c>
      <c r="B11" s="148">
        <v>2590</v>
      </c>
      <c r="C11" s="148">
        <v>350</v>
      </c>
      <c r="D11" s="148">
        <v>440</v>
      </c>
      <c r="E11" s="148">
        <v>990</v>
      </c>
      <c r="F11" s="148">
        <v>800</v>
      </c>
      <c r="G11" s="149">
        <v>12.98</v>
      </c>
      <c r="H11" s="149">
        <v>8.42</v>
      </c>
      <c r="I11" s="149">
        <v>8.73</v>
      </c>
      <c r="J11" s="149">
        <v>15.81</v>
      </c>
      <c r="K11" s="176">
        <v>18.239999999999998</v>
      </c>
      <c r="L11" s="181">
        <v>1430</v>
      </c>
      <c r="M11" s="148">
        <v>170</v>
      </c>
      <c r="N11" s="148">
        <v>180</v>
      </c>
      <c r="O11" s="148">
        <v>490</v>
      </c>
      <c r="P11" s="148">
        <v>590</v>
      </c>
      <c r="Q11" s="149">
        <v>13.76</v>
      </c>
      <c r="R11" s="149">
        <v>10.65</v>
      </c>
      <c r="S11" s="149">
        <v>7.94</v>
      </c>
      <c r="T11" s="149">
        <v>14.39</v>
      </c>
      <c r="U11" s="176">
        <v>18.75</v>
      </c>
      <c r="V11" s="148">
        <v>1160</v>
      </c>
      <c r="W11" s="148">
        <v>180</v>
      </c>
      <c r="X11" s="148">
        <v>270</v>
      </c>
      <c r="Y11" s="148">
        <v>500</v>
      </c>
      <c r="Z11" s="148">
        <v>210</v>
      </c>
      <c r="AA11" s="149">
        <v>12.14</v>
      </c>
      <c r="AB11" s="149">
        <v>7.05</v>
      </c>
      <c r="AC11" s="149">
        <v>9.35</v>
      </c>
      <c r="AD11" s="149">
        <v>17.52</v>
      </c>
      <c r="AE11" s="149">
        <v>16.920000000000002</v>
      </c>
    </row>
    <row r="12" spans="1:31" s="46" customFormat="1" ht="15" x14ac:dyDescent="0.25">
      <c r="A12" s="115" t="s">
        <v>9</v>
      </c>
      <c r="B12" s="148">
        <v>2310</v>
      </c>
      <c r="C12" s="148">
        <v>240</v>
      </c>
      <c r="D12" s="148">
        <v>380</v>
      </c>
      <c r="E12" s="148">
        <v>930</v>
      </c>
      <c r="F12" s="148">
        <v>760</v>
      </c>
      <c r="G12" s="149">
        <v>12.02</v>
      </c>
      <c r="H12" s="149">
        <v>5.77</v>
      </c>
      <c r="I12" s="149">
        <v>7.79</v>
      </c>
      <c r="J12" s="149">
        <v>15.75</v>
      </c>
      <c r="K12" s="176">
        <v>17.77</v>
      </c>
      <c r="L12" s="181">
        <v>1260</v>
      </c>
      <c r="M12" s="148">
        <v>40</v>
      </c>
      <c r="N12" s="148">
        <v>170</v>
      </c>
      <c r="O12" s="148">
        <v>510</v>
      </c>
      <c r="P12" s="148">
        <v>550</v>
      </c>
      <c r="Q12" s="149">
        <v>12.56</v>
      </c>
      <c r="R12" s="149">
        <v>2.2200000000000002</v>
      </c>
      <c r="S12" s="149">
        <v>7.81</v>
      </c>
      <c r="T12" s="149">
        <v>15.74</v>
      </c>
      <c r="U12" s="176">
        <v>17.87</v>
      </c>
      <c r="V12" s="148">
        <v>1050</v>
      </c>
      <c r="W12" s="148">
        <v>200</v>
      </c>
      <c r="X12" s="148">
        <v>220</v>
      </c>
      <c r="Y12" s="148">
        <v>420</v>
      </c>
      <c r="Z12" s="148">
        <v>210</v>
      </c>
      <c r="AA12" s="149">
        <v>11.44</v>
      </c>
      <c r="AB12" s="149">
        <v>7.98</v>
      </c>
      <c r="AC12" s="149">
        <v>7.78</v>
      </c>
      <c r="AD12" s="149">
        <v>15.76</v>
      </c>
      <c r="AE12" s="149">
        <v>17.510000000000002</v>
      </c>
    </row>
    <row r="13" spans="1:31" s="46" customFormat="1" ht="15" x14ac:dyDescent="0.25">
      <c r="A13" s="115" t="s">
        <v>10</v>
      </c>
      <c r="B13" s="148">
        <v>3650</v>
      </c>
      <c r="C13" s="148">
        <v>250</v>
      </c>
      <c r="D13" s="148">
        <v>860</v>
      </c>
      <c r="E13" s="148">
        <v>1420</v>
      </c>
      <c r="F13" s="148">
        <v>1120</v>
      </c>
      <c r="G13" s="149">
        <v>19.059999999999999</v>
      </c>
      <c r="H13" s="149">
        <v>5.96</v>
      </c>
      <c r="I13" s="149">
        <v>18.62</v>
      </c>
      <c r="J13" s="149">
        <v>23.77</v>
      </c>
      <c r="K13" s="176">
        <v>25.38</v>
      </c>
      <c r="L13" s="181">
        <v>2090</v>
      </c>
      <c r="M13" s="148">
        <v>110</v>
      </c>
      <c r="N13" s="148">
        <v>390</v>
      </c>
      <c r="O13" s="148">
        <v>830</v>
      </c>
      <c r="P13" s="148">
        <v>770</v>
      </c>
      <c r="Q13" s="149">
        <v>21.01</v>
      </c>
      <c r="R13" s="149">
        <v>6.68</v>
      </c>
      <c r="S13" s="149">
        <v>19.5</v>
      </c>
      <c r="T13" s="149">
        <v>25.6</v>
      </c>
      <c r="U13" s="176">
        <v>24.39</v>
      </c>
      <c r="V13" s="148">
        <v>1570</v>
      </c>
      <c r="W13" s="148">
        <v>140</v>
      </c>
      <c r="X13" s="148">
        <v>480</v>
      </c>
      <c r="Y13" s="148">
        <v>600</v>
      </c>
      <c r="Z13" s="148">
        <v>350</v>
      </c>
      <c r="AA13" s="149">
        <v>16.96</v>
      </c>
      <c r="AB13" s="149">
        <v>5.52</v>
      </c>
      <c r="AC13" s="149">
        <v>17.97</v>
      </c>
      <c r="AD13" s="149">
        <v>21.63</v>
      </c>
      <c r="AE13" s="149">
        <v>27.87</v>
      </c>
    </row>
    <row r="14" spans="1:31" s="46" customFormat="1" ht="15" x14ac:dyDescent="0.25">
      <c r="A14" s="115" t="s">
        <v>11</v>
      </c>
      <c r="B14" s="148">
        <v>3640</v>
      </c>
      <c r="C14" s="148">
        <v>320</v>
      </c>
      <c r="D14" s="148">
        <v>630</v>
      </c>
      <c r="E14" s="148">
        <v>1350</v>
      </c>
      <c r="F14" s="148">
        <v>1350</v>
      </c>
      <c r="G14" s="149">
        <v>19.38</v>
      </c>
      <c r="H14" s="149">
        <v>7.94</v>
      </c>
      <c r="I14" s="149">
        <v>14.02</v>
      </c>
      <c r="J14" s="149">
        <v>22.81</v>
      </c>
      <c r="K14" s="176">
        <v>30.84</v>
      </c>
      <c r="L14" s="181">
        <v>2310</v>
      </c>
      <c r="M14" s="148">
        <v>200</v>
      </c>
      <c r="N14" s="148">
        <v>300</v>
      </c>
      <c r="O14" s="148">
        <v>840</v>
      </c>
      <c r="P14" s="148">
        <v>970</v>
      </c>
      <c r="Q14" s="149">
        <v>23.79</v>
      </c>
      <c r="R14" s="149">
        <v>13.09</v>
      </c>
      <c r="S14" s="149">
        <v>15.45</v>
      </c>
      <c r="T14" s="149">
        <v>27.22</v>
      </c>
      <c r="U14" s="176">
        <v>30.72</v>
      </c>
      <c r="V14" s="148">
        <v>1340</v>
      </c>
      <c r="W14" s="148">
        <v>120</v>
      </c>
      <c r="X14" s="148">
        <v>330</v>
      </c>
      <c r="Y14" s="148">
        <v>500</v>
      </c>
      <c r="Z14" s="148">
        <v>380</v>
      </c>
      <c r="AA14" s="149">
        <v>14.68</v>
      </c>
      <c r="AB14" s="149">
        <v>4.84</v>
      </c>
      <c r="AC14" s="149">
        <v>12.93</v>
      </c>
      <c r="AD14" s="149">
        <v>17.93</v>
      </c>
      <c r="AE14" s="149">
        <v>31.18</v>
      </c>
    </row>
    <row r="15" spans="1:31" s="46" customFormat="1" ht="15" x14ac:dyDescent="0.25">
      <c r="A15" s="115" t="s">
        <v>12</v>
      </c>
      <c r="B15" s="148">
        <v>2610</v>
      </c>
      <c r="C15" s="148">
        <v>170</v>
      </c>
      <c r="D15" s="148">
        <v>730</v>
      </c>
      <c r="E15" s="148">
        <v>950</v>
      </c>
      <c r="F15" s="148">
        <v>760</v>
      </c>
      <c r="G15" s="149">
        <v>13.96</v>
      </c>
      <c r="H15" s="149">
        <v>4.3899999999999997</v>
      </c>
      <c r="I15" s="149">
        <v>17.03</v>
      </c>
      <c r="J15" s="149">
        <v>16.22</v>
      </c>
      <c r="K15" s="176">
        <v>16.48</v>
      </c>
      <c r="L15" s="181">
        <v>1530</v>
      </c>
      <c r="M15" s="148">
        <v>100</v>
      </c>
      <c r="N15" s="148">
        <v>370</v>
      </c>
      <c r="O15" s="148">
        <v>520</v>
      </c>
      <c r="P15" s="148">
        <v>540</v>
      </c>
      <c r="Q15" s="149">
        <v>15.71</v>
      </c>
      <c r="R15" s="149">
        <v>6.85</v>
      </c>
      <c r="S15" s="149">
        <v>19.920000000000002</v>
      </c>
      <c r="T15" s="149">
        <v>16.690000000000001</v>
      </c>
      <c r="U15" s="176">
        <v>16.39</v>
      </c>
      <c r="V15" s="148">
        <v>1080</v>
      </c>
      <c r="W15" s="148">
        <v>70</v>
      </c>
      <c r="X15" s="148">
        <v>360</v>
      </c>
      <c r="Y15" s="148">
        <v>430</v>
      </c>
      <c r="Z15" s="148">
        <v>220</v>
      </c>
      <c r="AA15" s="149">
        <v>12.06</v>
      </c>
      <c r="AB15" s="149">
        <v>2.93</v>
      </c>
      <c r="AC15" s="149">
        <v>14.85</v>
      </c>
      <c r="AD15" s="149">
        <v>15.68</v>
      </c>
      <c r="AE15" s="149">
        <v>16.7</v>
      </c>
    </row>
    <row r="16" spans="1:31" s="46" customFormat="1" ht="15" x14ac:dyDescent="0.25">
      <c r="A16" s="115" t="s">
        <v>13</v>
      </c>
      <c r="B16" s="148">
        <v>4750</v>
      </c>
      <c r="C16" s="148">
        <v>380</v>
      </c>
      <c r="D16" s="148">
        <v>790</v>
      </c>
      <c r="E16" s="148">
        <v>1660</v>
      </c>
      <c r="F16" s="148">
        <v>1920</v>
      </c>
      <c r="G16" s="149">
        <v>25.79</v>
      </c>
      <c r="H16" s="149">
        <v>9.77</v>
      </c>
      <c r="I16" s="149">
        <v>18.350000000000001</v>
      </c>
      <c r="J16" s="149">
        <v>28.94</v>
      </c>
      <c r="K16" s="176">
        <v>42.69</v>
      </c>
      <c r="L16" s="181">
        <v>2780</v>
      </c>
      <c r="M16" s="148">
        <v>220</v>
      </c>
      <c r="N16" s="148">
        <v>360</v>
      </c>
      <c r="O16" s="148">
        <v>900</v>
      </c>
      <c r="P16" s="148">
        <v>1300</v>
      </c>
      <c r="Q16" s="149">
        <v>29.02</v>
      </c>
      <c r="R16" s="149">
        <v>15.28</v>
      </c>
      <c r="S16" s="149">
        <v>19.68</v>
      </c>
      <c r="T16" s="149">
        <v>29.35</v>
      </c>
      <c r="U16" s="176">
        <v>39.950000000000003</v>
      </c>
      <c r="V16" s="148">
        <v>1970</v>
      </c>
      <c r="W16" s="148">
        <v>160</v>
      </c>
      <c r="X16" s="148">
        <v>430</v>
      </c>
      <c r="Y16" s="148">
        <v>760</v>
      </c>
      <c r="Z16" s="148">
        <v>620</v>
      </c>
      <c r="AA16" s="149">
        <v>22.28</v>
      </c>
      <c r="AB16" s="149">
        <v>6.63</v>
      </c>
      <c r="AC16" s="149">
        <v>17.350000000000001</v>
      </c>
      <c r="AD16" s="149">
        <v>28.46</v>
      </c>
      <c r="AE16" s="149">
        <v>49.8</v>
      </c>
    </row>
    <row r="17" spans="1:31" s="46" customFormat="1" ht="15" x14ac:dyDescent="0.25">
      <c r="A17" s="115" t="s">
        <v>14</v>
      </c>
      <c r="B17" s="148">
        <v>5190</v>
      </c>
      <c r="C17" s="148">
        <v>650</v>
      </c>
      <c r="D17" s="148">
        <v>970</v>
      </c>
      <c r="E17" s="148">
        <v>1820</v>
      </c>
      <c r="F17" s="148">
        <v>1750</v>
      </c>
      <c r="G17" s="149">
        <v>28.52</v>
      </c>
      <c r="H17" s="149">
        <v>16.739999999999998</v>
      </c>
      <c r="I17" s="149">
        <v>23.74</v>
      </c>
      <c r="J17" s="149">
        <v>31.95</v>
      </c>
      <c r="K17" s="176">
        <v>38.549999999999997</v>
      </c>
      <c r="L17" s="180">
        <v>2960</v>
      </c>
      <c r="M17" s="146">
        <v>210</v>
      </c>
      <c r="N17" s="146">
        <v>490</v>
      </c>
      <c r="O17" s="146">
        <v>1020</v>
      </c>
      <c r="P17" s="146">
        <v>1250</v>
      </c>
      <c r="Q17" s="147">
        <v>31.35</v>
      </c>
      <c r="R17" s="147">
        <v>14.41</v>
      </c>
      <c r="S17" s="147">
        <v>27.87</v>
      </c>
      <c r="T17" s="147">
        <v>33.450000000000003</v>
      </c>
      <c r="U17" s="175">
        <v>38.86</v>
      </c>
      <c r="V17" s="146">
        <v>2230</v>
      </c>
      <c r="W17" s="146">
        <v>440</v>
      </c>
      <c r="X17" s="146">
        <v>480</v>
      </c>
      <c r="Y17" s="146">
        <v>800</v>
      </c>
      <c r="Z17" s="146">
        <v>500</v>
      </c>
      <c r="AA17" s="147">
        <v>25.47</v>
      </c>
      <c r="AB17" s="147">
        <v>18.14</v>
      </c>
      <c r="AC17" s="147">
        <v>20.67</v>
      </c>
      <c r="AD17" s="147">
        <v>30.21</v>
      </c>
      <c r="AE17" s="147">
        <v>37.78</v>
      </c>
    </row>
    <row r="18" spans="1:31" s="46" customFormat="1" ht="15" x14ac:dyDescent="0.25">
      <c r="A18" s="115" t="s">
        <v>15</v>
      </c>
      <c r="B18" s="148">
        <v>2220</v>
      </c>
      <c r="C18" s="148">
        <v>260</v>
      </c>
      <c r="D18" s="148">
        <v>370</v>
      </c>
      <c r="E18" s="148">
        <v>820</v>
      </c>
      <c r="F18" s="148">
        <v>760</v>
      </c>
      <c r="G18" s="149">
        <v>12.2</v>
      </c>
      <c r="H18" s="149">
        <v>6.92</v>
      </c>
      <c r="I18" s="149">
        <v>9.2899999999999991</v>
      </c>
      <c r="J18" s="149">
        <v>14.34</v>
      </c>
      <c r="K18" s="176">
        <v>16.37</v>
      </c>
      <c r="L18" s="181">
        <v>1310</v>
      </c>
      <c r="M18" s="148">
        <v>140</v>
      </c>
      <c r="N18" s="148">
        <v>260</v>
      </c>
      <c r="O18" s="148">
        <v>440</v>
      </c>
      <c r="P18" s="148">
        <v>480</v>
      </c>
      <c r="Q18" s="149">
        <v>13.87</v>
      </c>
      <c r="R18" s="149">
        <v>9.7200000000000006</v>
      </c>
      <c r="S18" s="149">
        <v>15.42</v>
      </c>
      <c r="T18" s="149">
        <v>14.43</v>
      </c>
      <c r="U18" s="176">
        <v>14.32</v>
      </c>
      <c r="V18" s="148">
        <v>910</v>
      </c>
      <c r="W18" s="148">
        <v>130</v>
      </c>
      <c r="X18" s="148">
        <v>110</v>
      </c>
      <c r="Y18" s="148">
        <v>380</v>
      </c>
      <c r="Z18" s="148">
        <v>290</v>
      </c>
      <c r="AA18" s="149">
        <v>10.39</v>
      </c>
      <c r="AB18" s="149">
        <v>5.28</v>
      </c>
      <c r="AC18" s="149">
        <v>4.7300000000000004</v>
      </c>
      <c r="AD18" s="149">
        <v>14.24</v>
      </c>
      <c r="AE18" s="149">
        <v>21.39</v>
      </c>
    </row>
    <row r="19" spans="1:31" s="46" customFormat="1" ht="15" x14ac:dyDescent="0.25">
      <c r="A19" s="115" t="s">
        <v>16</v>
      </c>
      <c r="B19" s="148">
        <v>1840</v>
      </c>
      <c r="C19" s="148">
        <v>80</v>
      </c>
      <c r="D19" s="148">
        <v>230</v>
      </c>
      <c r="E19" s="148">
        <v>820</v>
      </c>
      <c r="F19" s="148">
        <v>710</v>
      </c>
      <c r="G19" s="149">
        <v>9.93</v>
      </c>
      <c r="H19" s="149">
        <v>2.04</v>
      </c>
      <c r="I19" s="149">
        <v>5.8</v>
      </c>
      <c r="J19" s="149">
        <v>14.13</v>
      </c>
      <c r="K19" s="176">
        <v>14.8</v>
      </c>
      <c r="L19" s="181">
        <v>1210</v>
      </c>
      <c r="M19" s="148">
        <v>30</v>
      </c>
      <c r="N19" s="148">
        <v>150</v>
      </c>
      <c r="O19" s="148">
        <v>540</v>
      </c>
      <c r="P19" s="148">
        <v>480</v>
      </c>
      <c r="Q19" s="149">
        <v>12.58</v>
      </c>
      <c r="R19" s="149">
        <v>2.17</v>
      </c>
      <c r="S19" s="149">
        <v>9.09</v>
      </c>
      <c r="T19" s="149">
        <v>17.88</v>
      </c>
      <c r="U19" s="176">
        <v>14.14</v>
      </c>
      <c r="V19" s="148">
        <v>630</v>
      </c>
      <c r="W19" s="148">
        <v>50</v>
      </c>
      <c r="X19" s="148">
        <v>80</v>
      </c>
      <c r="Y19" s="148">
        <v>270</v>
      </c>
      <c r="Z19" s="148">
        <v>230</v>
      </c>
      <c r="AA19" s="149">
        <v>7.06</v>
      </c>
      <c r="AB19" s="149">
        <v>1.96</v>
      </c>
      <c r="AC19" s="149">
        <v>3.37</v>
      </c>
      <c r="AD19" s="149">
        <v>9.9700000000000006</v>
      </c>
      <c r="AE19" s="149">
        <v>16.41</v>
      </c>
    </row>
    <row r="20" spans="1:31" s="46" customFormat="1" ht="15" x14ac:dyDescent="0.25">
      <c r="A20" s="115" t="s">
        <v>17</v>
      </c>
      <c r="B20" s="148">
        <v>2510</v>
      </c>
      <c r="C20" s="148">
        <v>350</v>
      </c>
      <c r="D20" s="148">
        <v>300</v>
      </c>
      <c r="E20" s="148">
        <v>940</v>
      </c>
      <c r="F20" s="148">
        <v>920</v>
      </c>
      <c r="G20" s="149">
        <v>13.53</v>
      </c>
      <c r="H20" s="149">
        <v>9.24</v>
      </c>
      <c r="I20" s="149">
        <v>7.59</v>
      </c>
      <c r="J20" s="149">
        <v>15.86</v>
      </c>
      <c r="K20" s="176">
        <v>18.88</v>
      </c>
      <c r="L20" s="181">
        <v>1570</v>
      </c>
      <c r="M20" s="148">
        <v>240</v>
      </c>
      <c r="N20" s="148">
        <v>150</v>
      </c>
      <c r="O20" s="148">
        <v>540</v>
      </c>
      <c r="P20" s="148">
        <v>640</v>
      </c>
      <c r="Q20" s="149">
        <v>16.329999999999998</v>
      </c>
      <c r="R20" s="149">
        <v>17.46</v>
      </c>
      <c r="S20" s="149">
        <v>8.73</v>
      </c>
      <c r="T20" s="149">
        <v>17.41</v>
      </c>
      <c r="U20" s="176">
        <v>18.61</v>
      </c>
      <c r="V20" s="148">
        <v>940</v>
      </c>
      <c r="W20" s="148">
        <v>110</v>
      </c>
      <c r="X20" s="148">
        <v>150</v>
      </c>
      <c r="Y20" s="148">
        <v>400</v>
      </c>
      <c r="Z20" s="148">
        <v>280</v>
      </c>
      <c r="AA20" s="149">
        <v>10.53</v>
      </c>
      <c r="AB20" s="149">
        <v>4.5999999999999996</v>
      </c>
      <c r="AC20" s="149">
        <v>6.75</v>
      </c>
      <c r="AD20" s="149">
        <v>14.15</v>
      </c>
      <c r="AE20" s="149">
        <v>19.510000000000002</v>
      </c>
    </row>
    <row r="21" spans="1:31" s="46" customFormat="1" ht="15" x14ac:dyDescent="0.25">
      <c r="A21" s="115" t="s">
        <v>18</v>
      </c>
      <c r="B21" s="148">
        <v>2840</v>
      </c>
      <c r="C21" s="148">
        <v>320</v>
      </c>
      <c r="D21" s="148">
        <v>510</v>
      </c>
      <c r="E21" s="148">
        <v>840</v>
      </c>
      <c r="F21" s="148">
        <v>1170</v>
      </c>
      <c r="G21" s="149">
        <v>15.63</v>
      </c>
      <c r="H21" s="149">
        <v>8.7100000000000009</v>
      </c>
      <c r="I21" s="149">
        <v>13.45</v>
      </c>
      <c r="J21" s="149">
        <v>13.94</v>
      </c>
      <c r="K21" s="176">
        <v>25.05</v>
      </c>
      <c r="L21" s="181">
        <v>1770</v>
      </c>
      <c r="M21" s="148">
        <v>160</v>
      </c>
      <c r="N21" s="148">
        <v>270</v>
      </c>
      <c r="O21" s="148">
        <v>520</v>
      </c>
      <c r="P21" s="148">
        <v>820</v>
      </c>
      <c r="Q21" s="149">
        <v>18.62</v>
      </c>
      <c r="R21" s="149">
        <v>11.48</v>
      </c>
      <c r="S21" s="149">
        <v>16.32</v>
      </c>
      <c r="T21" s="149">
        <v>16.309999999999999</v>
      </c>
      <c r="U21" s="176">
        <v>25.08</v>
      </c>
      <c r="V21" s="148">
        <v>1070</v>
      </c>
      <c r="W21" s="148">
        <v>160</v>
      </c>
      <c r="X21" s="148">
        <v>240</v>
      </c>
      <c r="Y21" s="148">
        <v>320</v>
      </c>
      <c r="Z21" s="148">
        <v>350</v>
      </c>
      <c r="AA21" s="149">
        <v>12.36</v>
      </c>
      <c r="AB21" s="149">
        <v>7.01</v>
      </c>
      <c r="AC21" s="149">
        <v>11.25</v>
      </c>
      <c r="AD21" s="149">
        <v>11.28</v>
      </c>
      <c r="AE21" s="149">
        <v>24.97</v>
      </c>
    </row>
    <row r="22" spans="1:31" s="46" customFormat="1" ht="15" x14ac:dyDescent="0.25">
      <c r="A22" s="150" t="s">
        <v>19</v>
      </c>
      <c r="B22" s="148">
        <v>2760</v>
      </c>
      <c r="C22" s="148">
        <v>200</v>
      </c>
      <c r="D22" s="148">
        <v>430</v>
      </c>
      <c r="E22" s="148">
        <v>1030</v>
      </c>
      <c r="F22" s="148">
        <v>1090</v>
      </c>
      <c r="G22" s="149">
        <v>15.41</v>
      </c>
      <c r="H22" s="149">
        <v>5.42</v>
      </c>
      <c r="I22" s="149">
        <v>11.99</v>
      </c>
      <c r="J22" s="149">
        <v>17.579999999999998</v>
      </c>
      <c r="K22" s="176">
        <v>23.37</v>
      </c>
      <c r="L22" s="181">
        <v>1610</v>
      </c>
      <c r="M22" s="148">
        <v>120</v>
      </c>
      <c r="N22" s="148">
        <v>200</v>
      </c>
      <c r="O22" s="148">
        <v>520</v>
      </c>
      <c r="P22" s="148">
        <v>770</v>
      </c>
      <c r="Q22" s="149">
        <v>17.309999999999999</v>
      </c>
      <c r="R22" s="149">
        <v>8.2899999999999991</v>
      </c>
      <c r="S22" s="149">
        <v>13.05</v>
      </c>
      <c r="T22" s="149">
        <v>16.84</v>
      </c>
      <c r="U22" s="176">
        <v>23.73</v>
      </c>
      <c r="V22" s="148">
        <v>1150</v>
      </c>
      <c r="W22" s="148">
        <v>90</v>
      </c>
      <c r="X22" s="148">
        <v>230</v>
      </c>
      <c r="Y22" s="148">
        <v>510</v>
      </c>
      <c r="Z22" s="148">
        <v>320</v>
      </c>
      <c r="AA22" s="149">
        <v>13.35</v>
      </c>
      <c r="AB22" s="149">
        <v>3.69</v>
      </c>
      <c r="AC22" s="149">
        <v>11.19</v>
      </c>
      <c r="AD22" s="149">
        <v>18.41</v>
      </c>
      <c r="AE22" s="149">
        <v>22.56</v>
      </c>
    </row>
    <row r="23" spans="1:31" s="46" customFormat="1" ht="15" x14ac:dyDescent="0.25">
      <c r="A23" s="150" t="s">
        <v>20</v>
      </c>
      <c r="B23" s="148">
        <v>1780</v>
      </c>
      <c r="C23" s="148">
        <v>330</v>
      </c>
      <c r="D23" s="148">
        <v>280</v>
      </c>
      <c r="E23" s="148">
        <v>550</v>
      </c>
      <c r="F23" s="148">
        <v>610</v>
      </c>
      <c r="G23" s="149">
        <v>9.9499999999999993</v>
      </c>
      <c r="H23" s="149">
        <v>8.92</v>
      </c>
      <c r="I23" s="149">
        <v>7.89</v>
      </c>
      <c r="J23" s="149">
        <v>9.5500000000000007</v>
      </c>
      <c r="K23" s="176">
        <v>12.76</v>
      </c>
      <c r="L23" s="181">
        <v>900</v>
      </c>
      <c r="M23" s="148">
        <v>130</v>
      </c>
      <c r="N23" s="148">
        <v>170</v>
      </c>
      <c r="O23" s="148">
        <v>270</v>
      </c>
      <c r="P23" s="148">
        <v>330</v>
      </c>
      <c r="Q23" s="149">
        <v>9.65</v>
      </c>
      <c r="R23" s="149">
        <v>9.2100000000000009</v>
      </c>
      <c r="S23" s="149">
        <v>11.08</v>
      </c>
      <c r="T23" s="149">
        <v>8.9600000000000009</v>
      </c>
      <c r="U23" s="176">
        <v>9.81</v>
      </c>
      <c r="V23" s="148">
        <v>880</v>
      </c>
      <c r="W23" s="148">
        <v>200</v>
      </c>
      <c r="X23" s="148">
        <v>110</v>
      </c>
      <c r="Y23" s="148">
        <v>280</v>
      </c>
      <c r="Z23" s="148">
        <v>280</v>
      </c>
      <c r="AA23" s="149">
        <v>10.27</v>
      </c>
      <c r="AB23" s="149">
        <v>8.74</v>
      </c>
      <c r="AC23" s="149">
        <v>5.43</v>
      </c>
      <c r="AD23" s="149">
        <v>10.210000000000001</v>
      </c>
      <c r="AE23" s="149">
        <v>19.53</v>
      </c>
    </row>
    <row r="24" spans="1:31" s="46" customFormat="1" ht="15" x14ac:dyDescent="0.25">
      <c r="A24" s="150" t="s">
        <v>21</v>
      </c>
      <c r="B24" s="148">
        <v>2750</v>
      </c>
      <c r="C24" s="148">
        <v>190</v>
      </c>
      <c r="D24" s="148">
        <v>410</v>
      </c>
      <c r="E24" s="148">
        <v>980</v>
      </c>
      <c r="F24" s="148">
        <v>1180</v>
      </c>
      <c r="G24" s="149">
        <v>15.6</v>
      </c>
      <c r="H24" s="149">
        <v>4.92</v>
      </c>
      <c r="I24" s="149">
        <v>11.84</v>
      </c>
      <c r="J24" s="149">
        <v>17.850000000000001</v>
      </c>
      <c r="K24" s="176">
        <v>24.04</v>
      </c>
      <c r="L24" s="181">
        <v>1830</v>
      </c>
      <c r="M24" s="148">
        <v>90</v>
      </c>
      <c r="N24" s="148">
        <v>240</v>
      </c>
      <c r="O24" s="148">
        <v>610</v>
      </c>
      <c r="P24" s="148">
        <v>890</v>
      </c>
      <c r="Q24" s="149">
        <v>20.170000000000002</v>
      </c>
      <c r="R24" s="149">
        <v>6.41</v>
      </c>
      <c r="S24" s="149">
        <v>16</v>
      </c>
      <c r="T24" s="149">
        <v>21.46</v>
      </c>
      <c r="U24" s="176">
        <v>26.93</v>
      </c>
      <c r="V24" s="148">
        <v>920</v>
      </c>
      <c r="W24" s="148">
        <v>100</v>
      </c>
      <c r="X24" s="148">
        <v>170</v>
      </c>
      <c r="Y24" s="148">
        <v>380</v>
      </c>
      <c r="Z24" s="148">
        <v>280</v>
      </c>
      <c r="AA24" s="149">
        <v>10.76</v>
      </c>
      <c r="AB24" s="149">
        <v>4.01</v>
      </c>
      <c r="AC24" s="149">
        <v>8.67</v>
      </c>
      <c r="AD24" s="149">
        <v>14.02</v>
      </c>
      <c r="AE24" s="149">
        <v>17.95</v>
      </c>
    </row>
    <row r="25" spans="1:31" s="46" customFormat="1" ht="15" x14ac:dyDescent="0.25">
      <c r="A25" s="150" t="s">
        <v>22</v>
      </c>
      <c r="B25" s="148">
        <v>2180</v>
      </c>
      <c r="C25" s="148">
        <v>130</v>
      </c>
      <c r="D25" s="148">
        <v>320</v>
      </c>
      <c r="E25" s="148">
        <v>880</v>
      </c>
      <c r="F25" s="148">
        <v>850</v>
      </c>
      <c r="G25" s="149">
        <v>12.27</v>
      </c>
      <c r="H25" s="149">
        <v>3.37</v>
      </c>
      <c r="I25" s="149">
        <v>9.1999999999999993</v>
      </c>
      <c r="J25" s="149">
        <v>15.87</v>
      </c>
      <c r="K25" s="176">
        <v>17.149999999999999</v>
      </c>
      <c r="L25" s="181">
        <v>1420</v>
      </c>
      <c r="M25" s="148">
        <v>140</v>
      </c>
      <c r="N25" s="148">
        <v>160</v>
      </c>
      <c r="O25" s="148">
        <v>490</v>
      </c>
      <c r="P25" s="148">
        <v>640</v>
      </c>
      <c r="Q25" s="149">
        <v>15.58</v>
      </c>
      <c r="R25" s="149">
        <v>9.89</v>
      </c>
      <c r="S25" s="149">
        <v>10.59</v>
      </c>
      <c r="T25" s="149">
        <v>16.91</v>
      </c>
      <c r="U25" s="176">
        <v>18.96</v>
      </c>
      <c r="V25" s="148">
        <v>750</v>
      </c>
      <c r="W25" s="148">
        <v>-10</v>
      </c>
      <c r="X25" s="148">
        <v>160</v>
      </c>
      <c r="Y25" s="148">
        <v>390</v>
      </c>
      <c r="Z25" s="148">
        <v>210</v>
      </c>
      <c r="AA25" s="149">
        <v>8.76</v>
      </c>
      <c r="AB25" s="149" t="s">
        <v>74</v>
      </c>
      <c r="AC25" s="149">
        <v>8.15</v>
      </c>
      <c r="AD25" s="149">
        <v>14.72</v>
      </c>
      <c r="AE25" s="149">
        <v>13.36</v>
      </c>
    </row>
    <row r="26" spans="1:31" s="46" customFormat="1" ht="15" x14ac:dyDescent="0.25">
      <c r="A26" s="150" t="s">
        <v>23</v>
      </c>
      <c r="B26" s="148">
        <v>3510</v>
      </c>
      <c r="C26" s="148">
        <v>370</v>
      </c>
      <c r="D26" s="148">
        <v>590</v>
      </c>
      <c r="E26" s="148">
        <v>1170</v>
      </c>
      <c r="F26" s="148">
        <v>1370</v>
      </c>
      <c r="G26" s="149">
        <v>20.62</v>
      </c>
      <c r="H26" s="149">
        <v>10.41</v>
      </c>
      <c r="I26" s="149">
        <v>18.11</v>
      </c>
      <c r="J26" s="149">
        <v>22.18</v>
      </c>
      <c r="K26" s="176">
        <v>28.09</v>
      </c>
      <c r="L26" s="181">
        <v>2090</v>
      </c>
      <c r="M26" s="148">
        <v>210</v>
      </c>
      <c r="N26" s="148">
        <v>280</v>
      </c>
      <c r="O26" s="148">
        <v>700</v>
      </c>
      <c r="P26" s="148">
        <v>910</v>
      </c>
      <c r="Q26" s="149">
        <v>23.79</v>
      </c>
      <c r="R26" s="149">
        <v>15</v>
      </c>
      <c r="S26" s="149">
        <v>20.23</v>
      </c>
      <c r="T26" s="149">
        <v>25.79</v>
      </c>
      <c r="U26" s="176">
        <v>27.26</v>
      </c>
      <c r="V26" s="148">
        <v>1420</v>
      </c>
      <c r="W26" s="148">
        <v>170</v>
      </c>
      <c r="X26" s="148">
        <v>310</v>
      </c>
      <c r="Y26" s="148">
        <v>480</v>
      </c>
      <c r="Z26" s="148">
        <v>470</v>
      </c>
      <c r="AA26" s="149">
        <v>17.23</v>
      </c>
      <c r="AB26" s="149">
        <v>7.57</v>
      </c>
      <c r="AC26" s="149">
        <v>16.53</v>
      </c>
      <c r="AD26" s="149">
        <v>18.39</v>
      </c>
      <c r="AE26" s="149">
        <v>29.86</v>
      </c>
    </row>
    <row r="27" spans="1:31" s="46" customFormat="1" ht="15" x14ac:dyDescent="0.25">
      <c r="A27" s="150" t="s">
        <v>88</v>
      </c>
      <c r="B27" s="148">
        <v>2760</v>
      </c>
      <c r="C27" s="148">
        <v>460</v>
      </c>
      <c r="D27" s="148">
        <v>370</v>
      </c>
      <c r="E27" s="148">
        <v>890</v>
      </c>
      <c r="F27" s="148">
        <v>1040</v>
      </c>
      <c r="G27" s="149">
        <v>16.329999999999998</v>
      </c>
      <c r="H27" s="149">
        <v>13.38</v>
      </c>
      <c r="I27" s="149">
        <v>11.43</v>
      </c>
      <c r="J27" s="149">
        <v>16.97</v>
      </c>
      <c r="K27" s="176">
        <v>20.95</v>
      </c>
      <c r="L27" s="181">
        <v>1470</v>
      </c>
      <c r="M27" s="148">
        <v>150</v>
      </c>
      <c r="N27" s="148">
        <v>170</v>
      </c>
      <c r="O27" s="148">
        <v>440</v>
      </c>
      <c r="P27" s="148">
        <v>710</v>
      </c>
      <c r="Q27" s="149">
        <v>16.72</v>
      </c>
      <c r="R27" s="149">
        <v>11.24</v>
      </c>
      <c r="S27" s="149">
        <v>12.13</v>
      </c>
      <c r="T27" s="149">
        <v>16.21</v>
      </c>
      <c r="U27" s="176">
        <v>21.4</v>
      </c>
      <c r="V27" s="148">
        <v>1290</v>
      </c>
      <c r="W27" s="148">
        <v>310</v>
      </c>
      <c r="X27" s="148">
        <v>200</v>
      </c>
      <c r="Y27" s="148">
        <v>450</v>
      </c>
      <c r="Z27" s="148">
        <v>330</v>
      </c>
      <c r="AA27" s="149">
        <v>15.91</v>
      </c>
      <c r="AB27" s="149">
        <v>14.76</v>
      </c>
      <c r="AC27" s="149">
        <v>10.89</v>
      </c>
      <c r="AD27" s="149">
        <v>17.79</v>
      </c>
      <c r="AE27" s="149">
        <v>20.05</v>
      </c>
    </row>
    <row r="28" spans="1:31" s="46" customFormat="1" ht="15" x14ac:dyDescent="0.25">
      <c r="A28" s="150" t="s">
        <v>25</v>
      </c>
      <c r="B28" s="148">
        <v>2450</v>
      </c>
      <c r="C28" s="148">
        <v>410</v>
      </c>
      <c r="D28" s="148">
        <v>430</v>
      </c>
      <c r="E28" s="148">
        <v>720</v>
      </c>
      <c r="F28" s="148">
        <v>890</v>
      </c>
      <c r="G28" s="149">
        <v>14.25</v>
      </c>
      <c r="H28" s="149">
        <v>11.78</v>
      </c>
      <c r="I28" s="149">
        <v>13.2</v>
      </c>
      <c r="J28" s="149">
        <v>13.51</v>
      </c>
      <c r="K28" s="176">
        <v>17.39</v>
      </c>
      <c r="L28" s="181">
        <v>1330</v>
      </c>
      <c r="M28" s="148">
        <v>170</v>
      </c>
      <c r="N28" s="148">
        <v>170</v>
      </c>
      <c r="O28" s="148">
        <v>410</v>
      </c>
      <c r="P28" s="148">
        <v>590</v>
      </c>
      <c r="Q28" s="149">
        <v>15.03</v>
      </c>
      <c r="R28" s="149">
        <v>11.99</v>
      </c>
      <c r="S28" s="149">
        <v>12.21</v>
      </c>
      <c r="T28" s="149">
        <v>15.04</v>
      </c>
      <c r="U28" s="176">
        <v>17.43</v>
      </c>
      <c r="V28" s="148">
        <v>1120</v>
      </c>
      <c r="W28" s="148">
        <v>250</v>
      </c>
      <c r="X28" s="148">
        <v>260</v>
      </c>
      <c r="Y28" s="148">
        <v>320</v>
      </c>
      <c r="Z28" s="148">
        <v>300</v>
      </c>
      <c r="AA28" s="149">
        <v>13.43</v>
      </c>
      <c r="AB28" s="149">
        <v>11.64</v>
      </c>
      <c r="AC28" s="149">
        <v>13.94</v>
      </c>
      <c r="AD28" s="149">
        <v>11.95</v>
      </c>
      <c r="AE28" s="149">
        <v>17.32</v>
      </c>
    </row>
    <row r="29" spans="1:31" s="46" customFormat="1" ht="15" x14ac:dyDescent="0.25">
      <c r="A29" s="150" t="s">
        <v>26</v>
      </c>
      <c r="B29" s="148">
        <v>1420</v>
      </c>
      <c r="C29" s="148">
        <v>230</v>
      </c>
      <c r="D29" s="148">
        <v>110</v>
      </c>
      <c r="E29" s="148">
        <v>440</v>
      </c>
      <c r="F29" s="148">
        <v>650</v>
      </c>
      <c r="G29" s="149">
        <v>8.0299999999999994</v>
      </c>
      <c r="H29" s="149">
        <v>6.56</v>
      </c>
      <c r="I29" s="149">
        <v>3.22</v>
      </c>
      <c r="J29" s="149">
        <v>8.2100000000000009</v>
      </c>
      <c r="K29" s="176">
        <v>11.6</v>
      </c>
      <c r="L29" s="181">
        <v>820</v>
      </c>
      <c r="M29" s="148">
        <v>70</v>
      </c>
      <c r="N29" s="148">
        <v>80</v>
      </c>
      <c r="O29" s="148">
        <v>290</v>
      </c>
      <c r="P29" s="148">
        <v>370</v>
      </c>
      <c r="Q29" s="149">
        <v>8.85</v>
      </c>
      <c r="R29" s="149">
        <v>5.45</v>
      </c>
      <c r="S29" s="149">
        <v>5.57</v>
      </c>
      <c r="T29" s="149">
        <v>10.62</v>
      </c>
      <c r="U29" s="176">
        <v>10.06</v>
      </c>
      <c r="V29" s="148">
        <v>600</v>
      </c>
      <c r="W29" s="148">
        <v>150</v>
      </c>
      <c r="X29" s="148">
        <v>30</v>
      </c>
      <c r="Y29" s="148">
        <v>150</v>
      </c>
      <c r="Z29" s="148">
        <v>280</v>
      </c>
      <c r="AA29" s="149">
        <v>7.13</v>
      </c>
      <c r="AB29" s="149">
        <v>7.28</v>
      </c>
      <c r="AC29" s="149">
        <v>1.44</v>
      </c>
      <c r="AD29" s="149">
        <v>5.73</v>
      </c>
      <c r="AE29" s="149">
        <v>14.64</v>
      </c>
    </row>
    <row r="30" spans="1:31" s="46" customFormat="1" ht="15" x14ac:dyDescent="0.25">
      <c r="A30" s="150" t="s">
        <v>27</v>
      </c>
      <c r="B30" s="148">
        <v>2000</v>
      </c>
      <c r="C30" s="148">
        <v>90</v>
      </c>
      <c r="D30" s="148">
        <v>190</v>
      </c>
      <c r="E30" s="148">
        <v>600</v>
      </c>
      <c r="F30" s="148">
        <v>1120</v>
      </c>
      <c r="G30" s="149">
        <v>11.16</v>
      </c>
      <c r="H30" s="149">
        <v>2.5299999999999998</v>
      </c>
      <c r="I30" s="149">
        <v>5.7</v>
      </c>
      <c r="J30" s="149">
        <v>10.76</v>
      </c>
      <c r="K30" s="176">
        <v>20.13</v>
      </c>
      <c r="L30" s="181">
        <v>1210</v>
      </c>
      <c r="M30" s="148">
        <v>50</v>
      </c>
      <c r="N30" s="148">
        <v>160</v>
      </c>
      <c r="O30" s="148">
        <v>320</v>
      </c>
      <c r="P30" s="148">
        <v>690</v>
      </c>
      <c r="Q30" s="149">
        <v>12.98</v>
      </c>
      <c r="R30" s="149">
        <v>3.5</v>
      </c>
      <c r="S30" s="149">
        <v>11</v>
      </c>
      <c r="T30" s="149">
        <v>10.98</v>
      </c>
      <c r="U30" s="176">
        <v>18.71</v>
      </c>
      <c r="V30" s="148">
        <v>790</v>
      </c>
      <c r="W30" s="148">
        <v>40</v>
      </c>
      <c r="X30" s="148">
        <v>30</v>
      </c>
      <c r="Y30" s="148">
        <v>280</v>
      </c>
      <c r="Z30" s="148">
        <v>430</v>
      </c>
      <c r="AA30" s="149">
        <v>9.18</v>
      </c>
      <c r="AB30" s="149">
        <v>1.9</v>
      </c>
      <c r="AC30" s="149">
        <v>1.71</v>
      </c>
      <c r="AD30" s="149">
        <v>10.52</v>
      </c>
      <c r="AE30" s="149">
        <v>22.93</v>
      </c>
    </row>
    <row r="31" spans="1:31" s="46" customFormat="1" ht="15" x14ac:dyDescent="0.25">
      <c r="A31" s="150" t="s">
        <v>118</v>
      </c>
      <c r="B31" s="148">
        <v>1600</v>
      </c>
      <c r="C31" s="148">
        <v>140</v>
      </c>
      <c r="D31" s="148">
        <v>210</v>
      </c>
      <c r="E31" s="148">
        <v>530</v>
      </c>
      <c r="F31" s="148">
        <v>730</v>
      </c>
      <c r="G31" s="149">
        <v>9.39</v>
      </c>
      <c r="H31" s="149">
        <v>4.2699999999999996</v>
      </c>
      <c r="I31" s="149">
        <v>6.43</v>
      </c>
      <c r="J31" s="149">
        <v>10.08</v>
      </c>
      <c r="K31" s="176">
        <v>13.53</v>
      </c>
      <c r="L31" s="181">
        <v>1010</v>
      </c>
      <c r="M31" s="148">
        <v>100</v>
      </c>
      <c r="N31" s="148">
        <v>100</v>
      </c>
      <c r="O31" s="148">
        <v>350</v>
      </c>
      <c r="P31" s="148">
        <v>460</v>
      </c>
      <c r="Q31" s="149">
        <v>11.58</v>
      </c>
      <c r="R31" s="149">
        <v>7.64</v>
      </c>
      <c r="S31" s="149">
        <v>7.04</v>
      </c>
      <c r="T31" s="149">
        <v>13.43</v>
      </c>
      <c r="U31" s="176">
        <v>13.46</v>
      </c>
      <c r="V31" s="148">
        <v>590</v>
      </c>
      <c r="W31" s="148">
        <v>40</v>
      </c>
      <c r="X31" s="148">
        <v>110</v>
      </c>
      <c r="Y31" s="148">
        <v>180</v>
      </c>
      <c r="Z31" s="148">
        <v>260</v>
      </c>
      <c r="AA31" s="149">
        <v>7.09</v>
      </c>
      <c r="AB31" s="149">
        <v>2.0499999999999998</v>
      </c>
      <c r="AC31" s="149">
        <v>5.97</v>
      </c>
      <c r="AD31" s="149">
        <v>6.76</v>
      </c>
      <c r="AE31" s="149">
        <v>13.66</v>
      </c>
    </row>
    <row r="32" spans="1:31" s="46" customFormat="1" ht="15" x14ac:dyDescent="0.25">
      <c r="A32" s="150" t="s">
        <v>138</v>
      </c>
      <c r="B32" s="148">
        <v>4060</v>
      </c>
      <c r="C32" s="148">
        <v>270</v>
      </c>
      <c r="D32" s="148">
        <v>610</v>
      </c>
      <c r="E32" s="148">
        <v>1240</v>
      </c>
      <c r="F32" s="148">
        <v>1940</v>
      </c>
      <c r="G32" s="149">
        <v>22.61</v>
      </c>
      <c r="H32" s="149">
        <v>8.08</v>
      </c>
      <c r="I32" s="149">
        <v>18.239999999999998</v>
      </c>
      <c r="J32" s="149">
        <v>22.87</v>
      </c>
      <c r="K32" s="176">
        <v>33.200000000000003</v>
      </c>
      <c r="L32" s="181">
        <v>2420</v>
      </c>
      <c r="M32" s="148">
        <v>100</v>
      </c>
      <c r="N32" s="148">
        <v>310</v>
      </c>
      <c r="O32" s="148">
        <v>640</v>
      </c>
      <c r="P32" s="148">
        <v>1370</v>
      </c>
      <c r="Q32" s="149">
        <v>26.3</v>
      </c>
      <c r="R32" s="149">
        <v>7.72</v>
      </c>
      <c r="S32" s="149">
        <v>22.04</v>
      </c>
      <c r="T32" s="149">
        <v>23.15</v>
      </c>
      <c r="U32" s="176">
        <v>36.799999999999997</v>
      </c>
      <c r="V32" s="148">
        <v>1640</v>
      </c>
      <c r="W32" s="148">
        <v>170</v>
      </c>
      <c r="X32" s="148">
        <v>300</v>
      </c>
      <c r="Y32" s="148">
        <v>600</v>
      </c>
      <c r="Z32" s="148">
        <v>570</v>
      </c>
      <c r="AA32" s="149">
        <v>18.739999999999998</v>
      </c>
      <c r="AB32" s="149">
        <v>8.32</v>
      </c>
      <c r="AC32" s="149">
        <v>15.5</v>
      </c>
      <c r="AD32" s="149">
        <v>22.58</v>
      </c>
      <c r="AE32" s="149">
        <v>26.86</v>
      </c>
    </row>
    <row r="33" spans="1:31" s="46" customFormat="1" ht="15" x14ac:dyDescent="0.25">
      <c r="A33" s="150" t="s">
        <v>161</v>
      </c>
      <c r="B33" s="148">
        <v>2850</v>
      </c>
      <c r="C33" s="148">
        <v>450</v>
      </c>
      <c r="D33" s="148">
        <v>530</v>
      </c>
      <c r="E33" s="148">
        <v>900</v>
      </c>
      <c r="F33" s="148">
        <v>970</v>
      </c>
      <c r="G33" s="149">
        <v>16.149999999999999</v>
      </c>
      <c r="H33" s="149">
        <v>13.29</v>
      </c>
      <c r="I33" s="149">
        <v>16.11</v>
      </c>
      <c r="J33" s="149">
        <v>17.260000000000002</v>
      </c>
      <c r="K33" s="176">
        <v>16.809999999999999</v>
      </c>
      <c r="L33" s="181">
        <v>1670</v>
      </c>
      <c r="M33" s="148">
        <v>210</v>
      </c>
      <c r="N33" s="148">
        <v>250</v>
      </c>
      <c r="O33" s="148">
        <v>450</v>
      </c>
      <c r="P33" s="148">
        <v>760</v>
      </c>
      <c r="Q33" s="149">
        <v>18.690000000000001</v>
      </c>
      <c r="R33" s="149">
        <v>16.149999999999999</v>
      </c>
      <c r="S33" s="149">
        <v>17.59</v>
      </c>
      <c r="T33" s="149">
        <v>17.62</v>
      </c>
      <c r="U33" s="176">
        <v>20.79</v>
      </c>
      <c r="V33" s="148">
        <v>1180</v>
      </c>
      <c r="W33" s="148">
        <v>230</v>
      </c>
      <c r="X33" s="148">
        <v>290</v>
      </c>
      <c r="Y33" s="148">
        <v>450</v>
      </c>
      <c r="Z33" s="148">
        <v>210</v>
      </c>
      <c r="AA33" s="149">
        <v>13.54</v>
      </c>
      <c r="AB33" s="149">
        <v>11.45</v>
      </c>
      <c r="AC33" s="149">
        <v>15.03</v>
      </c>
      <c r="AD33" s="149">
        <v>16.91</v>
      </c>
      <c r="AE33" s="149">
        <v>9.94</v>
      </c>
    </row>
    <row r="34" spans="1:31" s="46" customFormat="1" ht="15" x14ac:dyDescent="0.25">
      <c r="A34" s="150" t="s">
        <v>165</v>
      </c>
      <c r="B34" s="148">
        <v>2720</v>
      </c>
      <c r="C34" s="148">
        <v>200</v>
      </c>
      <c r="D34" s="148">
        <v>280</v>
      </c>
      <c r="E34" s="148">
        <v>810</v>
      </c>
      <c r="F34" s="148">
        <v>1440</v>
      </c>
      <c r="G34" s="149">
        <v>14.93</v>
      </c>
      <c r="H34" s="149">
        <v>5.84</v>
      </c>
      <c r="I34" s="149">
        <v>8.07</v>
      </c>
      <c r="J34" s="149">
        <v>14.89</v>
      </c>
      <c r="K34" s="176">
        <v>24.12</v>
      </c>
      <c r="L34" s="181">
        <v>1710</v>
      </c>
      <c r="M34" s="148">
        <v>100</v>
      </c>
      <c r="N34" s="148">
        <v>150</v>
      </c>
      <c r="O34" s="148">
        <v>460</v>
      </c>
      <c r="P34" s="148">
        <v>990</v>
      </c>
      <c r="Q34" s="149">
        <v>18.55</v>
      </c>
      <c r="R34" s="149">
        <v>7.52</v>
      </c>
      <c r="S34" s="149">
        <v>10.61</v>
      </c>
      <c r="T34" s="149">
        <v>17.09</v>
      </c>
      <c r="U34" s="176">
        <v>26.66</v>
      </c>
      <c r="V34" s="148">
        <v>1010</v>
      </c>
      <c r="W34" s="148">
        <v>100</v>
      </c>
      <c r="X34" s="148">
        <v>120</v>
      </c>
      <c r="Y34" s="148">
        <v>350</v>
      </c>
      <c r="Z34" s="148">
        <v>440</v>
      </c>
      <c r="AA34" s="149">
        <v>11.22</v>
      </c>
      <c r="AB34" s="149">
        <v>4.75</v>
      </c>
      <c r="AC34" s="149">
        <v>6.19</v>
      </c>
      <c r="AD34" s="149">
        <v>12.71</v>
      </c>
      <c r="AE34" s="149">
        <v>19.86</v>
      </c>
    </row>
    <row r="35" spans="1:31" s="46" customFormat="1" ht="15" x14ac:dyDescent="0.25">
      <c r="A35" s="150" t="s">
        <v>176</v>
      </c>
      <c r="B35" s="148">
        <v>4810</v>
      </c>
      <c r="C35" s="148">
        <v>330</v>
      </c>
      <c r="D35" s="148">
        <v>610</v>
      </c>
      <c r="E35" s="148">
        <v>1370</v>
      </c>
      <c r="F35" s="148">
        <v>2500</v>
      </c>
      <c r="G35" s="149">
        <v>26.24</v>
      </c>
      <c r="H35" s="149">
        <v>9.48</v>
      </c>
      <c r="I35" s="149">
        <v>17.73</v>
      </c>
      <c r="J35" s="149">
        <v>24.76</v>
      </c>
      <c r="K35" s="176">
        <v>42.77</v>
      </c>
      <c r="L35" s="181">
        <v>3000</v>
      </c>
      <c r="M35" s="148">
        <v>180</v>
      </c>
      <c r="N35" s="148">
        <v>360</v>
      </c>
      <c r="O35" s="148">
        <v>740</v>
      </c>
      <c r="P35" s="148">
        <v>1720</v>
      </c>
      <c r="Q35" s="149">
        <v>32.51</v>
      </c>
      <c r="R35" s="149">
        <v>13.32</v>
      </c>
      <c r="S35" s="149">
        <v>24.46</v>
      </c>
      <c r="T35" s="149">
        <v>27.46</v>
      </c>
      <c r="U35" s="176">
        <v>46.65</v>
      </c>
      <c r="V35" s="148">
        <v>1810</v>
      </c>
      <c r="W35" s="148">
        <v>150</v>
      </c>
      <c r="X35" s="148">
        <v>250</v>
      </c>
      <c r="Y35" s="148">
        <v>620</v>
      </c>
      <c r="Z35" s="148">
        <v>790</v>
      </c>
      <c r="AA35" s="149">
        <v>19.899999999999999</v>
      </c>
      <c r="AB35" s="149">
        <v>6.99</v>
      </c>
      <c r="AC35" s="149">
        <v>12.74</v>
      </c>
      <c r="AD35" s="149">
        <v>22.17</v>
      </c>
      <c r="AE35" s="149">
        <v>36.200000000000003</v>
      </c>
    </row>
    <row r="36" spans="1:31" s="46" customFormat="1" ht="15" x14ac:dyDescent="0.25">
      <c r="A36" s="150" t="s">
        <v>193</v>
      </c>
      <c r="B36" s="148">
        <v>2060</v>
      </c>
      <c r="C36" s="148">
        <v>290</v>
      </c>
      <c r="D36" s="148">
        <v>300</v>
      </c>
      <c r="E36" s="148">
        <v>570</v>
      </c>
      <c r="F36" s="148">
        <v>900</v>
      </c>
      <c r="G36" s="149">
        <v>11.35</v>
      </c>
      <c r="H36" s="149">
        <v>8.24</v>
      </c>
      <c r="I36" s="149">
        <v>8.74</v>
      </c>
      <c r="J36" s="149">
        <v>10.64</v>
      </c>
      <c r="K36" s="176">
        <v>15.34</v>
      </c>
      <c r="L36" s="181">
        <v>1190</v>
      </c>
      <c r="M36" s="148">
        <v>110</v>
      </c>
      <c r="N36" s="148">
        <v>130</v>
      </c>
      <c r="O36" s="148">
        <v>300</v>
      </c>
      <c r="P36" s="148">
        <v>650</v>
      </c>
      <c r="Q36" s="149">
        <v>13.01</v>
      </c>
      <c r="R36" s="149">
        <v>7.87</v>
      </c>
      <c r="S36" s="149">
        <v>8.7899999999999991</v>
      </c>
      <c r="T36" s="149">
        <v>11.15</v>
      </c>
      <c r="U36" s="176">
        <v>18.04</v>
      </c>
      <c r="V36" s="148">
        <v>870</v>
      </c>
      <c r="W36" s="148">
        <v>180</v>
      </c>
      <c r="X36" s="148">
        <v>170</v>
      </c>
      <c r="Y36" s="148">
        <v>280</v>
      </c>
      <c r="Z36" s="148">
        <v>250</v>
      </c>
      <c r="AA36" s="149">
        <v>9.67</v>
      </c>
      <c r="AB36" s="149">
        <v>8.48</v>
      </c>
      <c r="AC36" s="149">
        <v>8.6999999999999993</v>
      </c>
      <c r="AD36" s="149">
        <v>10.15</v>
      </c>
      <c r="AE36" s="149">
        <v>11.01</v>
      </c>
    </row>
    <row r="37" spans="1:31" s="46" customFormat="1" ht="15" x14ac:dyDescent="0.25">
      <c r="A37" s="150" t="s">
        <v>208</v>
      </c>
      <c r="B37" s="148">
        <v>550</v>
      </c>
      <c r="C37" s="148">
        <v>0</v>
      </c>
      <c r="D37" s="148">
        <v>260</v>
      </c>
      <c r="E37" s="148">
        <v>80</v>
      </c>
      <c r="F37" s="148">
        <v>210</v>
      </c>
      <c r="G37" s="149">
        <v>2.64</v>
      </c>
      <c r="H37" s="148" t="s">
        <v>74</v>
      </c>
      <c r="I37" s="149">
        <v>7.18</v>
      </c>
      <c r="J37" s="149">
        <v>1.29</v>
      </c>
      <c r="K37" s="176">
        <v>2.93</v>
      </c>
      <c r="L37" s="181">
        <v>340</v>
      </c>
      <c r="M37" s="148">
        <v>90</v>
      </c>
      <c r="N37" s="148">
        <v>100</v>
      </c>
      <c r="O37" s="148">
        <v>40</v>
      </c>
      <c r="P37" s="148">
        <v>110</v>
      </c>
      <c r="Q37" s="149">
        <v>3.2</v>
      </c>
      <c r="R37" s="149">
        <v>6.22</v>
      </c>
      <c r="S37" s="149">
        <v>6.3</v>
      </c>
      <c r="T37" s="149">
        <v>1.31</v>
      </c>
      <c r="U37" s="176">
        <v>2.42</v>
      </c>
      <c r="V37" s="148">
        <v>210</v>
      </c>
      <c r="W37" s="148">
        <v>-90</v>
      </c>
      <c r="X37" s="148">
        <v>160</v>
      </c>
      <c r="Y37" s="148">
        <v>40</v>
      </c>
      <c r="Z37" s="148">
        <v>100</v>
      </c>
      <c r="AA37" s="149">
        <v>2.0699999999999998</v>
      </c>
      <c r="AB37" s="149" t="s">
        <v>74</v>
      </c>
      <c r="AC37" s="149">
        <v>7.84</v>
      </c>
      <c r="AD37" s="149">
        <v>1.26</v>
      </c>
      <c r="AE37" s="149">
        <v>3.78</v>
      </c>
    </row>
    <row r="38" spans="1:31" s="46" customFormat="1" ht="15" x14ac:dyDescent="0.25">
      <c r="A38" s="150" t="s">
        <v>205</v>
      </c>
      <c r="B38" s="148">
        <v>4330</v>
      </c>
      <c r="C38" s="148">
        <v>640</v>
      </c>
      <c r="D38" s="148">
        <v>680</v>
      </c>
      <c r="E38" s="148">
        <v>1320</v>
      </c>
      <c r="F38" s="148">
        <v>1700</v>
      </c>
      <c r="G38" s="149">
        <v>22.74</v>
      </c>
      <c r="H38" s="149">
        <v>17.100000000000001</v>
      </c>
      <c r="I38" s="149">
        <v>18.66</v>
      </c>
      <c r="J38" s="149">
        <v>23.69</v>
      </c>
      <c r="K38" s="176">
        <v>27.69</v>
      </c>
      <c r="L38" s="181">
        <v>2200</v>
      </c>
      <c r="M38" s="148">
        <v>300</v>
      </c>
      <c r="N38" s="148">
        <v>260</v>
      </c>
      <c r="O38" s="148">
        <v>690</v>
      </c>
      <c r="P38" s="148">
        <v>950</v>
      </c>
      <c r="Q38" s="149">
        <v>23.28</v>
      </c>
      <c r="R38" s="149">
        <v>20.86</v>
      </c>
      <c r="S38" s="149">
        <v>16.59</v>
      </c>
      <c r="T38" s="149">
        <v>25.76</v>
      </c>
      <c r="U38" s="176">
        <v>25.2</v>
      </c>
      <c r="V38" s="148">
        <v>2130</v>
      </c>
      <c r="W38" s="148">
        <v>340</v>
      </c>
      <c r="X38" s="148">
        <v>420</v>
      </c>
      <c r="Y38" s="148">
        <v>630</v>
      </c>
      <c r="Z38" s="148">
        <v>740</v>
      </c>
      <c r="AA38" s="149">
        <v>22.2</v>
      </c>
      <c r="AB38" s="149">
        <v>14.72</v>
      </c>
      <c r="AC38" s="149">
        <v>20.22</v>
      </c>
      <c r="AD38" s="149">
        <v>21.78</v>
      </c>
      <c r="AE38" s="149">
        <v>31.7</v>
      </c>
    </row>
    <row r="39" spans="1:31" s="46" customFormat="1" ht="15" x14ac:dyDescent="0.25">
      <c r="A39" s="150" t="s">
        <v>249</v>
      </c>
      <c r="B39" s="148">
        <v>1320</v>
      </c>
      <c r="C39" s="148">
        <v>190</v>
      </c>
      <c r="D39" s="148">
        <v>150</v>
      </c>
      <c r="E39" s="148">
        <v>360</v>
      </c>
      <c r="F39" s="148">
        <v>620</v>
      </c>
      <c r="G39" s="149">
        <v>6.34</v>
      </c>
      <c r="H39" s="149">
        <v>4.99</v>
      </c>
      <c r="I39" s="149">
        <v>3.84</v>
      </c>
      <c r="J39" s="149">
        <v>5.76</v>
      </c>
      <c r="K39" s="176">
        <v>9.0299999999999994</v>
      </c>
      <c r="L39" s="181">
        <v>650</v>
      </c>
      <c r="M39" s="148">
        <v>40</v>
      </c>
      <c r="N39" s="148">
        <v>40</v>
      </c>
      <c r="O39" s="148">
        <v>200</v>
      </c>
      <c r="P39" s="148">
        <v>360</v>
      </c>
      <c r="Q39" s="149">
        <v>6.22</v>
      </c>
      <c r="R39" s="149">
        <v>2.57</v>
      </c>
      <c r="S39" s="149">
        <v>2.5499999999999998</v>
      </c>
      <c r="T39" s="149">
        <v>6.75</v>
      </c>
      <c r="U39" s="176">
        <v>8.64</v>
      </c>
      <c r="V39" s="148">
        <v>670</v>
      </c>
      <c r="W39" s="148">
        <v>150</v>
      </c>
      <c r="X39" s="148">
        <v>110</v>
      </c>
      <c r="Y39" s="148">
        <v>160</v>
      </c>
      <c r="Z39" s="148">
        <v>250</v>
      </c>
      <c r="AA39" s="149">
        <v>6.46</v>
      </c>
      <c r="AB39" s="149">
        <v>6.62</v>
      </c>
      <c r="AC39" s="149">
        <v>4.84</v>
      </c>
      <c r="AD39" s="149">
        <v>4.84</v>
      </c>
      <c r="AE39" s="149">
        <v>9.66</v>
      </c>
    </row>
    <row r="40" spans="1:31" x14ac:dyDescent="0.25">
      <c r="A40" s="38"/>
      <c r="B40" s="38"/>
      <c r="C40" s="151"/>
      <c r="D40" s="151"/>
      <c r="E40" s="152"/>
      <c r="F40" s="152"/>
      <c r="G40" s="153"/>
      <c r="H40" s="153"/>
      <c r="I40" s="153"/>
      <c r="J40" s="153"/>
      <c r="K40" s="177"/>
      <c r="L40" s="182"/>
      <c r="M40" s="151"/>
      <c r="N40" s="151"/>
      <c r="O40" s="151"/>
      <c r="P40" s="151"/>
      <c r="Q40" s="151"/>
      <c r="R40" s="151"/>
      <c r="S40" s="151"/>
      <c r="T40" s="151"/>
      <c r="U40" s="183"/>
      <c r="V40" s="151"/>
      <c r="W40" s="151"/>
      <c r="X40" s="151"/>
      <c r="Y40" s="151"/>
      <c r="Z40" s="151"/>
      <c r="AA40" s="151"/>
      <c r="AB40" s="151"/>
      <c r="AC40" s="151"/>
      <c r="AD40" s="151"/>
      <c r="AE40" s="151"/>
    </row>
    <row r="41" spans="1:31" x14ac:dyDescent="0.25">
      <c r="A41" s="10"/>
      <c r="B41" s="101"/>
    </row>
    <row r="42" spans="1:31" s="35" customFormat="1" ht="10.199999999999999" x14ac:dyDescent="0.2">
      <c r="A42" s="6" t="s">
        <v>24</v>
      </c>
      <c r="B42" s="6"/>
      <c r="G42" s="126"/>
    </row>
    <row r="43" spans="1:31" s="39" customFormat="1" ht="11.25" customHeight="1" x14ac:dyDescent="0.25">
      <c r="A43" s="305" t="s">
        <v>250</v>
      </c>
      <c r="B43" s="305"/>
      <c r="C43" s="305"/>
      <c r="D43" s="305"/>
      <c r="E43" s="305"/>
      <c r="F43" s="305"/>
      <c r="G43" s="305"/>
      <c r="H43" s="305"/>
      <c r="I43" s="305"/>
      <c r="J43" s="305"/>
      <c r="K43" s="305"/>
      <c r="L43" s="305"/>
      <c r="M43" s="305"/>
      <c r="N43" s="305"/>
      <c r="O43" s="305"/>
      <c r="P43" s="305"/>
      <c r="Q43" s="305"/>
      <c r="R43" s="305"/>
      <c r="S43" s="305"/>
    </row>
    <row r="44" spans="1:31" s="39" customFormat="1" ht="11.25" customHeight="1" x14ac:dyDescent="0.25">
      <c r="A44" s="306" t="s">
        <v>251</v>
      </c>
      <c r="B44" s="306"/>
      <c r="C44" s="306"/>
      <c r="D44" s="306"/>
      <c r="E44" s="306"/>
      <c r="F44" s="306"/>
      <c r="G44" s="306"/>
      <c r="H44" s="306"/>
      <c r="I44" s="306"/>
      <c r="J44" s="306"/>
      <c r="K44" s="306"/>
      <c r="L44" s="306"/>
    </row>
    <row r="45" spans="1:31" s="39" customFormat="1" ht="10.199999999999999" x14ac:dyDescent="0.25">
      <c r="A45" s="141"/>
      <c r="B45" s="141"/>
      <c r="C45" s="141"/>
      <c r="D45" s="141"/>
      <c r="E45" s="141"/>
      <c r="F45" s="141"/>
      <c r="G45" s="141"/>
      <c r="H45" s="141"/>
      <c r="I45" s="141"/>
      <c r="J45" s="141"/>
      <c r="K45" s="141"/>
      <c r="L45" s="141"/>
    </row>
    <row r="46" spans="1:31" s="35" customFormat="1" ht="10.199999999999999" x14ac:dyDescent="0.2">
      <c r="A46" s="139" t="s">
        <v>240</v>
      </c>
      <c r="B46" s="139"/>
      <c r="C46" s="139"/>
      <c r="G46" s="126"/>
    </row>
  </sheetData>
  <mergeCells count="19">
    <mergeCell ref="V3:AE3"/>
    <mergeCell ref="V4:Z4"/>
    <mergeCell ref="AA4:AE4"/>
    <mergeCell ref="V5:Z5"/>
    <mergeCell ref="AA5:AE5"/>
    <mergeCell ref="A43:S43"/>
    <mergeCell ref="A44:L44"/>
    <mergeCell ref="B3:K3"/>
    <mergeCell ref="Q1:R1"/>
    <mergeCell ref="B4:F4"/>
    <mergeCell ref="B5:F5"/>
    <mergeCell ref="G4:K4"/>
    <mergeCell ref="G5:K5"/>
    <mergeCell ref="L3:U3"/>
    <mergeCell ref="L4:P4"/>
    <mergeCell ref="Q4:U4"/>
    <mergeCell ref="L5:P5"/>
    <mergeCell ref="Q5:U5"/>
    <mergeCell ref="A1:N1"/>
  </mergeCells>
  <phoneticPr fontId="6" type="noConversion"/>
  <hyperlinks>
    <hyperlink ref="Q1" location="Contents!A1" display="back to contents"/>
  </hyperlinks>
  <pageMargins left="0.74803149606299213" right="0.74803149606299213" top="0.98425196850393704" bottom="0.98425196850393704" header="0.51181102362204722" footer="0.51181102362204722"/>
  <pageSetup paperSize="9" scale="76"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zoomScaleNormal="100" workbookViewId="0">
      <selection sqref="A1:L2"/>
    </sheetView>
  </sheetViews>
  <sheetFormatPr defaultRowHeight="13.2" x14ac:dyDescent="0.25"/>
  <cols>
    <col min="1" max="1" width="20.77734375" customWidth="1"/>
    <col min="7" max="7" width="4.44140625" customWidth="1"/>
    <col min="8" max="12" width="9.21875" style="119"/>
    <col min="13" max="13" width="8.88671875" customWidth="1"/>
    <col min="14" max="14" width="14.77734375" customWidth="1"/>
  </cols>
  <sheetData>
    <row r="1" spans="1:15" ht="18" customHeight="1" x14ac:dyDescent="0.3">
      <c r="A1" s="321" t="s">
        <v>267</v>
      </c>
      <c r="B1" s="321"/>
      <c r="C1" s="321"/>
      <c r="D1" s="321"/>
      <c r="E1" s="321"/>
      <c r="F1" s="321"/>
      <c r="G1" s="321"/>
      <c r="H1" s="321"/>
      <c r="I1" s="321"/>
      <c r="J1" s="321"/>
      <c r="K1" s="321"/>
      <c r="L1" s="321"/>
      <c r="M1" s="109"/>
      <c r="N1" s="274" t="s">
        <v>192</v>
      </c>
      <c r="O1" s="274"/>
    </row>
    <row r="2" spans="1:15" ht="18" customHeight="1" x14ac:dyDescent="0.25">
      <c r="A2" s="321"/>
      <c r="B2" s="321"/>
      <c r="C2" s="321"/>
      <c r="D2" s="321"/>
      <c r="E2" s="321"/>
      <c r="F2" s="321"/>
      <c r="G2" s="321"/>
      <c r="H2" s="321"/>
      <c r="I2" s="321"/>
      <c r="J2" s="321"/>
      <c r="K2" s="321"/>
      <c r="L2" s="321"/>
    </row>
    <row r="3" spans="1:15" s="248" customFormat="1" ht="15" customHeight="1" x14ac:dyDescent="0.3">
      <c r="A3" s="254"/>
      <c r="B3" s="254"/>
      <c r="C3" s="254"/>
      <c r="D3" s="254"/>
      <c r="E3" s="254"/>
      <c r="F3" s="254"/>
      <c r="G3" s="254"/>
      <c r="H3" s="254"/>
      <c r="I3" s="254"/>
      <c r="J3" s="254"/>
      <c r="K3" s="254"/>
      <c r="L3" s="254"/>
    </row>
    <row r="4" spans="1:15" x14ac:dyDescent="0.25">
      <c r="A4" s="108" t="s">
        <v>86</v>
      </c>
      <c r="B4" s="51"/>
      <c r="C4" s="51"/>
      <c r="D4" s="21"/>
      <c r="E4" s="51"/>
      <c r="F4" s="21"/>
      <c r="G4" s="21"/>
      <c r="H4" s="24"/>
      <c r="I4" s="24"/>
      <c r="J4" s="24"/>
      <c r="K4" s="24"/>
      <c r="L4" s="24"/>
    </row>
    <row r="5" spans="1:15" x14ac:dyDescent="0.25">
      <c r="A5" s="108"/>
      <c r="B5" s="301" t="s">
        <v>126</v>
      </c>
      <c r="C5" s="301"/>
      <c r="D5" s="301"/>
      <c r="E5" s="301"/>
      <c r="F5" s="301"/>
      <c r="G5" s="105"/>
      <c r="H5" s="325" t="s">
        <v>127</v>
      </c>
      <c r="I5" s="325"/>
      <c r="J5" s="325"/>
      <c r="K5" s="325"/>
      <c r="L5" s="325"/>
    </row>
    <row r="6" spans="1:15" x14ac:dyDescent="0.25">
      <c r="A6" s="74"/>
      <c r="B6" s="302"/>
      <c r="C6" s="302"/>
      <c r="D6" s="302"/>
      <c r="E6" s="302"/>
      <c r="F6" s="302"/>
      <c r="G6" s="106"/>
      <c r="H6" s="326"/>
      <c r="I6" s="326"/>
      <c r="J6" s="326"/>
      <c r="K6" s="326"/>
      <c r="L6" s="326"/>
    </row>
    <row r="7" spans="1:15" x14ac:dyDescent="0.25">
      <c r="A7" s="108"/>
      <c r="B7" s="3" t="s">
        <v>4</v>
      </c>
      <c r="C7" s="3" t="s">
        <v>0</v>
      </c>
      <c r="D7" s="3" t="s">
        <v>1</v>
      </c>
      <c r="E7" s="3" t="s">
        <v>2</v>
      </c>
      <c r="F7" s="3" t="s">
        <v>3</v>
      </c>
      <c r="G7" s="3"/>
      <c r="H7" s="116" t="s">
        <v>4</v>
      </c>
      <c r="I7" s="116" t="s">
        <v>0</v>
      </c>
      <c r="J7" s="116" t="s">
        <v>1</v>
      </c>
      <c r="K7" s="116" t="s">
        <v>2</v>
      </c>
      <c r="L7" s="116" t="s">
        <v>3</v>
      </c>
    </row>
    <row r="8" spans="1:15" x14ac:dyDescent="0.25">
      <c r="A8" s="66" t="s">
        <v>75</v>
      </c>
      <c r="B8" s="4">
        <v>2450</v>
      </c>
      <c r="C8" s="4">
        <v>410</v>
      </c>
      <c r="D8" s="4">
        <v>430</v>
      </c>
      <c r="E8" s="4">
        <v>720</v>
      </c>
      <c r="F8" s="4">
        <v>890</v>
      </c>
      <c r="H8" s="119">
        <v>14</v>
      </c>
      <c r="I8" s="119">
        <v>12</v>
      </c>
      <c r="J8" s="119">
        <v>13</v>
      </c>
      <c r="K8" s="119">
        <v>14</v>
      </c>
      <c r="L8" s="119">
        <v>17</v>
      </c>
    </row>
    <row r="9" spans="1:15" x14ac:dyDescent="0.25">
      <c r="A9" s="66" t="s">
        <v>26</v>
      </c>
      <c r="B9" s="4">
        <v>1420</v>
      </c>
      <c r="C9" s="4">
        <v>230</v>
      </c>
      <c r="D9" s="4">
        <v>110</v>
      </c>
      <c r="E9" s="4">
        <v>440</v>
      </c>
      <c r="F9" s="4">
        <v>650</v>
      </c>
      <c r="H9" s="119">
        <v>8</v>
      </c>
      <c r="I9" s="119">
        <v>7</v>
      </c>
      <c r="J9" s="119">
        <v>3</v>
      </c>
      <c r="K9" s="119">
        <v>8</v>
      </c>
      <c r="L9" s="119">
        <v>12</v>
      </c>
    </row>
    <row r="10" spans="1:15" x14ac:dyDescent="0.25">
      <c r="A10" s="66" t="s">
        <v>27</v>
      </c>
      <c r="B10" s="4">
        <v>2000</v>
      </c>
      <c r="C10" s="4">
        <v>90</v>
      </c>
      <c r="D10" s="4">
        <v>190</v>
      </c>
      <c r="E10" s="4">
        <v>600</v>
      </c>
      <c r="F10" s="4">
        <v>1120</v>
      </c>
      <c r="H10" s="119">
        <v>11</v>
      </c>
      <c r="I10" s="119">
        <v>3</v>
      </c>
      <c r="J10" s="119">
        <v>6</v>
      </c>
      <c r="K10" s="119">
        <v>11</v>
      </c>
      <c r="L10" s="119">
        <v>20</v>
      </c>
    </row>
    <row r="11" spans="1:15" x14ac:dyDescent="0.25">
      <c r="A11" s="66" t="s">
        <v>118</v>
      </c>
      <c r="B11" s="4">
        <v>1600</v>
      </c>
      <c r="C11" s="4">
        <v>140</v>
      </c>
      <c r="D11" s="4">
        <v>210</v>
      </c>
      <c r="E11" s="4">
        <v>530</v>
      </c>
      <c r="F11" s="4">
        <v>730</v>
      </c>
      <c r="H11" s="119">
        <v>9</v>
      </c>
      <c r="I11" s="119">
        <v>4</v>
      </c>
      <c r="J11" s="119">
        <v>6</v>
      </c>
      <c r="K11" s="119">
        <v>10</v>
      </c>
      <c r="L11" s="119">
        <v>14</v>
      </c>
    </row>
    <row r="12" spans="1:15" x14ac:dyDescent="0.25">
      <c r="A12" s="66" t="s">
        <v>141</v>
      </c>
      <c r="B12" s="4">
        <v>4060</v>
      </c>
      <c r="C12" s="4">
        <v>270</v>
      </c>
      <c r="D12" s="4">
        <v>610</v>
      </c>
      <c r="E12" s="4">
        <v>1240</v>
      </c>
      <c r="F12" s="4">
        <v>1940</v>
      </c>
      <c r="H12" s="119">
        <v>23</v>
      </c>
      <c r="I12" s="119">
        <v>8</v>
      </c>
      <c r="J12" s="119">
        <v>18</v>
      </c>
      <c r="K12" s="119">
        <v>23</v>
      </c>
      <c r="L12" s="119">
        <v>33</v>
      </c>
    </row>
    <row r="13" spans="1:15" x14ac:dyDescent="0.25">
      <c r="A13" s="66" t="s">
        <v>162</v>
      </c>
      <c r="B13" s="4">
        <v>2850</v>
      </c>
      <c r="C13" s="4">
        <v>450</v>
      </c>
      <c r="D13" s="4">
        <v>530</v>
      </c>
      <c r="E13" s="4">
        <v>900</v>
      </c>
      <c r="F13" s="4">
        <v>970</v>
      </c>
      <c r="H13" s="119">
        <v>16</v>
      </c>
      <c r="I13" s="119">
        <v>13</v>
      </c>
      <c r="J13" s="119">
        <v>16</v>
      </c>
      <c r="K13" s="119">
        <v>17</v>
      </c>
      <c r="L13" s="119">
        <v>17</v>
      </c>
    </row>
    <row r="14" spans="1:15" x14ac:dyDescent="0.25">
      <c r="A14" s="66" t="s">
        <v>165</v>
      </c>
      <c r="B14" s="4">
        <v>2720</v>
      </c>
      <c r="C14" s="4">
        <v>200</v>
      </c>
      <c r="D14" s="4">
        <v>280</v>
      </c>
      <c r="E14" s="4">
        <v>810</v>
      </c>
      <c r="F14" s="4">
        <v>1440</v>
      </c>
      <c r="H14" s="119">
        <v>15</v>
      </c>
      <c r="I14" s="119">
        <v>6</v>
      </c>
      <c r="J14" s="119">
        <v>8</v>
      </c>
      <c r="K14" s="119">
        <v>15</v>
      </c>
      <c r="L14" s="119">
        <v>24</v>
      </c>
    </row>
    <row r="15" spans="1:15" x14ac:dyDescent="0.25">
      <c r="A15" s="66" t="s">
        <v>177</v>
      </c>
      <c r="B15" s="4">
        <v>4810</v>
      </c>
      <c r="C15" s="4">
        <v>330</v>
      </c>
      <c r="D15" s="4">
        <v>610</v>
      </c>
      <c r="E15" s="4">
        <v>1370</v>
      </c>
      <c r="F15" s="4">
        <v>2500</v>
      </c>
      <c r="H15" s="119">
        <v>26</v>
      </c>
      <c r="I15" s="119">
        <v>9</v>
      </c>
      <c r="J15" s="119">
        <v>18</v>
      </c>
      <c r="K15" s="119">
        <v>25</v>
      </c>
      <c r="L15" s="119">
        <v>43</v>
      </c>
    </row>
    <row r="16" spans="1:15" x14ac:dyDescent="0.25">
      <c r="A16" s="87" t="s">
        <v>193</v>
      </c>
      <c r="B16" s="4">
        <v>2060</v>
      </c>
      <c r="C16" s="4">
        <v>290</v>
      </c>
      <c r="D16" s="4">
        <v>300</v>
      </c>
      <c r="E16" s="4">
        <v>570</v>
      </c>
      <c r="F16" s="4">
        <v>900</v>
      </c>
      <c r="H16" s="119">
        <v>11</v>
      </c>
      <c r="I16" s="119">
        <v>8</v>
      </c>
      <c r="J16" s="119">
        <v>9</v>
      </c>
      <c r="K16" s="119">
        <v>11</v>
      </c>
      <c r="L16" s="119">
        <v>15</v>
      </c>
    </row>
    <row r="17" spans="1:12" x14ac:dyDescent="0.25">
      <c r="A17" s="87" t="s">
        <v>208</v>
      </c>
      <c r="B17" s="4">
        <v>550</v>
      </c>
      <c r="C17" s="4">
        <v>0</v>
      </c>
      <c r="D17" s="4">
        <v>260</v>
      </c>
      <c r="E17" s="4">
        <v>80</v>
      </c>
      <c r="F17" s="4">
        <v>210</v>
      </c>
      <c r="H17" s="119">
        <v>3</v>
      </c>
      <c r="I17" s="119" t="s">
        <v>74</v>
      </c>
      <c r="J17" s="119">
        <v>7</v>
      </c>
      <c r="K17" s="119">
        <v>1</v>
      </c>
      <c r="L17" s="119">
        <v>3</v>
      </c>
    </row>
    <row r="18" spans="1:12" x14ac:dyDescent="0.25">
      <c r="A18" s="87" t="s">
        <v>205</v>
      </c>
      <c r="B18" s="4">
        <v>4330</v>
      </c>
      <c r="C18" s="4">
        <v>640</v>
      </c>
      <c r="D18" s="4">
        <v>680</v>
      </c>
      <c r="E18" s="4">
        <v>1320</v>
      </c>
      <c r="F18" s="4">
        <v>1700</v>
      </c>
      <c r="H18" s="119">
        <v>23</v>
      </c>
      <c r="I18" s="119">
        <v>17</v>
      </c>
      <c r="J18" s="119">
        <v>19</v>
      </c>
      <c r="K18" s="119">
        <v>24</v>
      </c>
      <c r="L18" s="119">
        <v>28</v>
      </c>
    </row>
    <row r="19" spans="1:12" x14ac:dyDescent="0.25">
      <c r="A19" s="87" t="s">
        <v>236</v>
      </c>
      <c r="B19" s="4">
        <v>1320</v>
      </c>
      <c r="C19" s="4">
        <v>190</v>
      </c>
      <c r="D19" s="4">
        <v>150</v>
      </c>
      <c r="E19" s="4">
        <v>360</v>
      </c>
      <c r="F19" s="4">
        <v>620</v>
      </c>
      <c r="H19" s="119">
        <v>6</v>
      </c>
      <c r="I19" s="119">
        <v>5</v>
      </c>
      <c r="J19" s="119">
        <v>4</v>
      </c>
      <c r="K19" s="119">
        <v>6</v>
      </c>
      <c r="L19" s="119">
        <v>9</v>
      </c>
    </row>
    <row r="21" spans="1:12" x14ac:dyDescent="0.25">
      <c r="A21" s="322" t="s">
        <v>215</v>
      </c>
      <c r="B21" s="322"/>
      <c r="C21" s="322"/>
    </row>
    <row r="22" spans="1:12" x14ac:dyDescent="0.25">
      <c r="B22" s="301" t="s">
        <v>126</v>
      </c>
      <c r="C22" s="301"/>
      <c r="D22" s="301"/>
      <c r="E22" s="301"/>
      <c r="F22" s="301"/>
      <c r="G22" s="105"/>
      <c r="H22" s="325" t="s">
        <v>127</v>
      </c>
      <c r="I22" s="325"/>
      <c r="J22" s="325"/>
      <c r="K22" s="325"/>
      <c r="L22" s="325"/>
    </row>
    <row r="23" spans="1:12" x14ac:dyDescent="0.25">
      <c r="B23" s="302"/>
      <c r="C23" s="302"/>
      <c r="D23" s="302"/>
      <c r="E23" s="302"/>
      <c r="F23" s="302"/>
      <c r="G23" s="106"/>
      <c r="H23" s="326"/>
      <c r="I23" s="326"/>
      <c r="J23" s="326"/>
      <c r="K23" s="326"/>
      <c r="L23" s="326"/>
    </row>
    <row r="24" spans="1:12" x14ac:dyDescent="0.25">
      <c r="B24" s="3" t="s">
        <v>4</v>
      </c>
      <c r="C24" s="3" t="s">
        <v>0</v>
      </c>
      <c r="D24" s="3" t="s">
        <v>1</v>
      </c>
      <c r="E24" s="3" t="s">
        <v>2</v>
      </c>
      <c r="F24" s="3" t="s">
        <v>3</v>
      </c>
      <c r="G24" s="3"/>
      <c r="H24" s="116" t="s">
        <v>4</v>
      </c>
      <c r="I24" s="116" t="s">
        <v>0</v>
      </c>
      <c r="J24" s="116" t="s">
        <v>1</v>
      </c>
      <c r="K24" s="116" t="s">
        <v>2</v>
      </c>
      <c r="L24" s="116" t="s">
        <v>3</v>
      </c>
    </row>
    <row r="25" spans="1:12" x14ac:dyDescent="0.25">
      <c r="A25" s="66" t="s">
        <v>75</v>
      </c>
      <c r="B25" s="4">
        <v>660</v>
      </c>
      <c r="C25" s="4">
        <v>240</v>
      </c>
      <c r="D25" s="4">
        <v>100</v>
      </c>
      <c r="E25" s="4">
        <v>160</v>
      </c>
      <c r="F25" s="4">
        <v>160</v>
      </c>
      <c r="H25" s="119">
        <v>16</v>
      </c>
      <c r="I25" s="119">
        <v>22</v>
      </c>
      <c r="J25" s="119">
        <v>11</v>
      </c>
      <c r="K25" s="119">
        <v>13</v>
      </c>
      <c r="L25" s="119">
        <v>18</v>
      </c>
    </row>
    <row r="26" spans="1:12" x14ac:dyDescent="0.25">
      <c r="A26" s="66" t="s">
        <v>26</v>
      </c>
      <c r="B26" s="4">
        <v>360</v>
      </c>
      <c r="C26" s="4">
        <v>60</v>
      </c>
      <c r="D26" s="4">
        <v>70</v>
      </c>
      <c r="E26" s="4">
        <v>100</v>
      </c>
      <c r="F26" s="4">
        <v>130</v>
      </c>
      <c r="H26" s="119">
        <v>9</v>
      </c>
      <c r="I26" s="119">
        <v>6</v>
      </c>
      <c r="J26" s="119">
        <v>9</v>
      </c>
      <c r="K26" s="119">
        <v>9</v>
      </c>
      <c r="L26" s="119">
        <v>13</v>
      </c>
    </row>
    <row r="27" spans="1:12" x14ac:dyDescent="0.25">
      <c r="A27" s="66" t="s">
        <v>27</v>
      </c>
      <c r="B27" s="4">
        <v>320</v>
      </c>
      <c r="C27" s="4">
        <v>-30</v>
      </c>
      <c r="D27" s="4">
        <v>130</v>
      </c>
      <c r="E27" s="4">
        <v>80</v>
      </c>
      <c r="F27" s="4">
        <v>140</v>
      </c>
      <c r="H27" s="119">
        <v>8</v>
      </c>
      <c r="I27" s="119" t="s">
        <v>74</v>
      </c>
      <c r="J27" s="119">
        <v>15</v>
      </c>
      <c r="K27" s="119">
        <v>6</v>
      </c>
      <c r="L27" s="119">
        <v>15</v>
      </c>
    </row>
    <row r="28" spans="1:12" x14ac:dyDescent="0.25">
      <c r="A28" s="66" t="s">
        <v>118</v>
      </c>
      <c r="B28" s="4">
        <v>400</v>
      </c>
      <c r="C28" s="4">
        <v>100</v>
      </c>
      <c r="D28" s="4">
        <v>80</v>
      </c>
      <c r="E28" s="4">
        <v>100</v>
      </c>
      <c r="F28" s="4">
        <v>120</v>
      </c>
      <c r="H28" s="119">
        <v>10</v>
      </c>
      <c r="I28" s="119">
        <v>10</v>
      </c>
      <c r="J28" s="119">
        <v>9</v>
      </c>
      <c r="K28" s="119">
        <v>8</v>
      </c>
      <c r="L28" s="119">
        <v>13</v>
      </c>
    </row>
    <row r="29" spans="1:12" x14ac:dyDescent="0.25">
      <c r="A29" s="66" t="s">
        <v>141</v>
      </c>
      <c r="B29" s="4">
        <v>980</v>
      </c>
      <c r="C29" s="4">
        <v>110</v>
      </c>
      <c r="D29" s="4">
        <v>210</v>
      </c>
      <c r="E29" s="4">
        <v>310</v>
      </c>
      <c r="F29" s="4">
        <v>350</v>
      </c>
      <c r="H29" s="119">
        <v>23</v>
      </c>
      <c r="I29" s="119">
        <v>10</v>
      </c>
      <c r="J29" s="119">
        <v>24</v>
      </c>
      <c r="K29" s="119">
        <v>25</v>
      </c>
      <c r="L29" s="119">
        <v>35</v>
      </c>
    </row>
    <row r="30" spans="1:12" x14ac:dyDescent="0.25">
      <c r="A30" s="66" t="s">
        <v>162</v>
      </c>
      <c r="B30" s="4">
        <v>540</v>
      </c>
      <c r="C30" s="4">
        <v>90</v>
      </c>
      <c r="D30" s="4">
        <v>150</v>
      </c>
      <c r="E30" s="4">
        <v>180</v>
      </c>
      <c r="F30" s="4">
        <v>120</v>
      </c>
      <c r="H30" s="119">
        <v>13</v>
      </c>
      <c r="I30" s="119">
        <v>8</v>
      </c>
      <c r="J30" s="119">
        <v>18</v>
      </c>
      <c r="K30" s="119">
        <v>15</v>
      </c>
      <c r="L30" s="119">
        <v>12</v>
      </c>
    </row>
    <row r="31" spans="1:12" x14ac:dyDescent="0.25">
      <c r="A31" s="66" t="s">
        <v>165</v>
      </c>
      <c r="B31" s="4">
        <v>650</v>
      </c>
      <c r="C31" s="4">
        <v>70</v>
      </c>
      <c r="D31" s="4">
        <v>100</v>
      </c>
      <c r="E31" s="4">
        <v>190</v>
      </c>
      <c r="F31" s="4">
        <v>280</v>
      </c>
      <c r="H31" s="119">
        <v>15</v>
      </c>
      <c r="I31" s="119">
        <v>6</v>
      </c>
      <c r="J31" s="119">
        <v>11</v>
      </c>
      <c r="K31" s="119">
        <v>15</v>
      </c>
      <c r="L31" s="119">
        <v>27</v>
      </c>
    </row>
    <row r="32" spans="1:12" x14ac:dyDescent="0.25">
      <c r="A32" s="66" t="s">
        <v>177</v>
      </c>
      <c r="B32" s="4">
        <v>1150</v>
      </c>
      <c r="C32" s="4">
        <v>190</v>
      </c>
      <c r="D32" s="4">
        <v>170</v>
      </c>
      <c r="E32" s="4">
        <v>370</v>
      </c>
      <c r="F32" s="4">
        <v>420</v>
      </c>
      <c r="H32" s="119">
        <v>26</v>
      </c>
      <c r="I32" s="119">
        <v>16</v>
      </c>
      <c r="J32" s="119">
        <v>19</v>
      </c>
      <c r="K32" s="119">
        <v>30</v>
      </c>
      <c r="L32" s="119">
        <v>39</v>
      </c>
    </row>
    <row r="33" spans="1:12" x14ac:dyDescent="0.25">
      <c r="A33" s="87" t="s">
        <v>193</v>
      </c>
      <c r="B33" s="4">
        <v>380</v>
      </c>
      <c r="C33" s="4">
        <v>40</v>
      </c>
      <c r="D33" s="4">
        <v>40</v>
      </c>
      <c r="E33" s="4">
        <v>120</v>
      </c>
      <c r="F33" s="4">
        <v>180</v>
      </c>
      <c r="H33" s="119">
        <v>9</v>
      </c>
      <c r="I33" s="119">
        <v>4</v>
      </c>
      <c r="J33" s="119">
        <v>4</v>
      </c>
      <c r="K33" s="119">
        <v>10</v>
      </c>
      <c r="L33" s="119">
        <v>18</v>
      </c>
    </row>
    <row r="34" spans="1:12" x14ac:dyDescent="0.25">
      <c r="A34" s="87" t="s">
        <v>208</v>
      </c>
      <c r="B34" s="4">
        <v>-60</v>
      </c>
      <c r="C34" s="4">
        <v>-40</v>
      </c>
      <c r="D34" s="4">
        <v>60</v>
      </c>
      <c r="E34" s="4">
        <v>-70</v>
      </c>
      <c r="F34" s="4">
        <v>-10</v>
      </c>
      <c r="H34" s="119" t="s">
        <v>74</v>
      </c>
      <c r="I34" s="119" t="s">
        <v>74</v>
      </c>
      <c r="J34" s="119">
        <v>6</v>
      </c>
      <c r="K34" s="119" t="s">
        <v>74</v>
      </c>
      <c r="L34" s="119" t="s">
        <v>74</v>
      </c>
    </row>
    <row r="35" spans="1:12" x14ac:dyDescent="0.25">
      <c r="A35" s="87" t="s">
        <v>205</v>
      </c>
      <c r="B35" s="4">
        <v>1020</v>
      </c>
      <c r="C35" s="4">
        <v>180</v>
      </c>
      <c r="D35" s="4">
        <v>160</v>
      </c>
      <c r="E35" s="4">
        <v>270</v>
      </c>
      <c r="F35" s="4">
        <v>420</v>
      </c>
      <c r="H35" s="119">
        <v>22</v>
      </c>
      <c r="I35" s="119">
        <v>14</v>
      </c>
      <c r="J35" s="119">
        <v>16</v>
      </c>
      <c r="K35" s="119">
        <v>22</v>
      </c>
      <c r="L35" s="119">
        <v>41</v>
      </c>
    </row>
    <row r="36" spans="1:12" x14ac:dyDescent="0.25">
      <c r="A36" s="87" t="s">
        <v>236</v>
      </c>
      <c r="B36" s="4">
        <v>230</v>
      </c>
      <c r="C36" s="4">
        <v>100</v>
      </c>
      <c r="D36" s="4">
        <v>40</v>
      </c>
      <c r="E36" s="4">
        <v>70</v>
      </c>
      <c r="F36" s="4">
        <v>20</v>
      </c>
      <c r="H36" s="119">
        <v>5</v>
      </c>
      <c r="I36" s="119">
        <v>7</v>
      </c>
      <c r="J36" s="119">
        <v>4</v>
      </c>
      <c r="K36" s="119">
        <v>5</v>
      </c>
      <c r="L36" s="119">
        <v>2</v>
      </c>
    </row>
    <row r="39" spans="1:12" x14ac:dyDescent="0.25">
      <c r="A39" s="108" t="s">
        <v>212</v>
      </c>
    </row>
    <row r="40" spans="1:12" x14ac:dyDescent="0.25">
      <c r="B40" s="301" t="s">
        <v>126</v>
      </c>
      <c r="C40" s="301"/>
      <c r="D40" s="301"/>
      <c r="E40" s="301"/>
      <c r="F40" s="301"/>
      <c r="G40" s="105"/>
      <c r="H40" s="325" t="s">
        <v>127</v>
      </c>
      <c r="I40" s="325"/>
      <c r="J40" s="325"/>
      <c r="K40" s="325"/>
      <c r="L40" s="325"/>
    </row>
    <row r="41" spans="1:12" x14ac:dyDescent="0.25">
      <c r="B41" s="302"/>
      <c r="C41" s="302"/>
      <c r="D41" s="302"/>
      <c r="E41" s="302"/>
      <c r="F41" s="302"/>
      <c r="G41" s="106"/>
      <c r="H41" s="326"/>
      <c r="I41" s="326"/>
      <c r="J41" s="326"/>
      <c r="K41" s="326"/>
      <c r="L41" s="326"/>
    </row>
    <row r="42" spans="1:12" x14ac:dyDescent="0.25">
      <c r="B42" s="3" t="s">
        <v>4</v>
      </c>
      <c r="C42" s="3" t="s">
        <v>0</v>
      </c>
      <c r="D42" s="3" t="s">
        <v>1</v>
      </c>
      <c r="E42" s="3" t="s">
        <v>2</v>
      </c>
      <c r="F42" s="3" t="s">
        <v>3</v>
      </c>
      <c r="G42" s="3"/>
      <c r="H42" s="116" t="s">
        <v>4</v>
      </c>
      <c r="I42" s="116" t="s">
        <v>0</v>
      </c>
      <c r="J42" s="116" t="s">
        <v>1</v>
      </c>
      <c r="K42" s="116" t="s">
        <v>2</v>
      </c>
      <c r="L42" s="116" t="s">
        <v>3</v>
      </c>
    </row>
    <row r="43" spans="1:12" x14ac:dyDescent="0.25">
      <c r="A43" s="66" t="s">
        <v>75</v>
      </c>
      <c r="B43" s="4">
        <v>520</v>
      </c>
      <c r="C43" s="4">
        <v>40</v>
      </c>
      <c r="D43" s="4">
        <v>120</v>
      </c>
      <c r="E43" s="4">
        <v>160</v>
      </c>
      <c r="F43" s="4">
        <v>200</v>
      </c>
      <c r="H43" s="119">
        <v>13</v>
      </c>
      <c r="I43" s="119">
        <v>5</v>
      </c>
      <c r="J43" s="119">
        <v>15</v>
      </c>
      <c r="K43" s="119">
        <v>13</v>
      </c>
      <c r="L43" s="119">
        <v>19</v>
      </c>
    </row>
    <row r="44" spans="1:12" x14ac:dyDescent="0.25">
      <c r="A44" s="66" t="s">
        <v>26</v>
      </c>
      <c r="B44" s="4">
        <v>360</v>
      </c>
      <c r="C44" s="4">
        <v>40</v>
      </c>
      <c r="D44" s="4">
        <v>50</v>
      </c>
      <c r="E44" s="4">
        <v>110</v>
      </c>
      <c r="F44" s="4">
        <v>170</v>
      </c>
      <c r="H44" s="119">
        <v>9</v>
      </c>
      <c r="I44" s="119">
        <v>4</v>
      </c>
      <c r="J44" s="119">
        <v>6</v>
      </c>
      <c r="K44" s="119">
        <v>9</v>
      </c>
      <c r="L44" s="119">
        <v>14</v>
      </c>
    </row>
    <row r="45" spans="1:12" x14ac:dyDescent="0.25">
      <c r="A45" s="66" t="s">
        <v>27</v>
      </c>
      <c r="B45" s="4">
        <v>480</v>
      </c>
      <c r="C45" s="4">
        <v>30</v>
      </c>
      <c r="D45" s="4">
        <v>50</v>
      </c>
      <c r="E45" s="4">
        <v>210</v>
      </c>
      <c r="F45" s="4">
        <v>180</v>
      </c>
      <c r="H45" s="119">
        <v>12</v>
      </c>
      <c r="I45" s="119">
        <v>4</v>
      </c>
      <c r="J45" s="119">
        <v>6</v>
      </c>
      <c r="K45" s="119">
        <v>17</v>
      </c>
      <c r="L45" s="119">
        <v>16</v>
      </c>
    </row>
    <row r="46" spans="1:12" x14ac:dyDescent="0.25">
      <c r="A46" s="66" t="s">
        <v>118</v>
      </c>
      <c r="B46" s="4">
        <v>230</v>
      </c>
      <c r="C46" s="4">
        <v>0</v>
      </c>
      <c r="D46" s="4">
        <v>60</v>
      </c>
      <c r="E46" s="4">
        <v>50</v>
      </c>
      <c r="F46" s="4">
        <v>120</v>
      </c>
      <c r="H46" s="119">
        <v>6</v>
      </c>
      <c r="I46" s="119" t="s">
        <v>74</v>
      </c>
      <c r="J46" s="119">
        <v>8</v>
      </c>
      <c r="K46" s="119">
        <v>4</v>
      </c>
      <c r="L46" s="119">
        <v>11</v>
      </c>
    </row>
    <row r="47" spans="1:12" x14ac:dyDescent="0.25">
      <c r="A47" s="66" t="s">
        <v>141</v>
      </c>
      <c r="B47" s="4">
        <v>850</v>
      </c>
      <c r="C47" s="4">
        <v>70</v>
      </c>
      <c r="D47" s="4">
        <v>90</v>
      </c>
      <c r="E47" s="4">
        <v>290</v>
      </c>
      <c r="F47" s="4">
        <v>400</v>
      </c>
      <c r="H47" s="119">
        <v>21</v>
      </c>
      <c r="I47" s="119">
        <v>9</v>
      </c>
      <c r="J47" s="119">
        <v>12</v>
      </c>
      <c r="K47" s="119">
        <v>23</v>
      </c>
      <c r="L47" s="119">
        <v>34</v>
      </c>
    </row>
    <row r="48" spans="1:12" x14ac:dyDescent="0.25">
      <c r="A48" s="66" t="s">
        <v>162</v>
      </c>
      <c r="B48" s="4">
        <v>760</v>
      </c>
      <c r="C48" s="4">
        <v>150</v>
      </c>
      <c r="D48" s="4">
        <v>120</v>
      </c>
      <c r="E48" s="4">
        <v>250</v>
      </c>
      <c r="F48" s="4">
        <v>240</v>
      </c>
      <c r="H48" s="119">
        <v>20</v>
      </c>
      <c r="I48" s="119">
        <v>19</v>
      </c>
      <c r="J48" s="119">
        <v>16</v>
      </c>
      <c r="K48" s="119">
        <v>22</v>
      </c>
      <c r="L48" s="119">
        <v>20</v>
      </c>
    </row>
    <row r="49" spans="1:12" x14ac:dyDescent="0.25">
      <c r="A49" s="66" t="s">
        <v>165</v>
      </c>
      <c r="B49" s="4">
        <v>550</v>
      </c>
      <c r="C49" s="4">
        <v>50</v>
      </c>
      <c r="D49" s="4">
        <v>50</v>
      </c>
      <c r="E49" s="4">
        <v>200</v>
      </c>
      <c r="F49" s="4">
        <v>260</v>
      </c>
      <c r="H49" s="119">
        <v>14</v>
      </c>
      <c r="I49" s="119">
        <v>6</v>
      </c>
      <c r="J49" s="119">
        <v>6</v>
      </c>
      <c r="K49" s="119">
        <v>16</v>
      </c>
      <c r="L49" s="119">
        <v>22</v>
      </c>
    </row>
    <row r="50" spans="1:12" x14ac:dyDescent="0.25">
      <c r="A50" s="66" t="s">
        <v>177</v>
      </c>
      <c r="B50" s="4">
        <v>1060</v>
      </c>
      <c r="C50" s="4">
        <v>80</v>
      </c>
      <c r="D50" s="4">
        <v>170</v>
      </c>
      <c r="E50" s="4">
        <v>320</v>
      </c>
      <c r="F50" s="4">
        <v>490</v>
      </c>
      <c r="H50" s="119">
        <v>26</v>
      </c>
      <c r="I50" s="119">
        <v>10</v>
      </c>
      <c r="J50" s="119">
        <v>22</v>
      </c>
      <c r="K50" s="119">
        <v>26</v>
      </c>
      <c r="L50" s="119">
        <v>42</v>
      </c>
    </row>
    <row r="51" spans="1:12" x14ac:dyDescent="0.25">
      <c r="A51" s="87" t="s">
        <v>193</v>
      </c>
      <c r="B51" s="4">
        <v>460</v>
      </c>
      <c r="C51" s="4">
        <v>60</v>
      </c>
      <c r="D51" s="4">
        <v>100</v>
      </c>
      <c r="E51" s="4">
        <v>190</v>
      </c>
      <c r="F51" s="4">
        <v>100</v>
      </c>
      <c r="H51" s="119">
        <v>11</v>
      </c>
      <c r="I51" s="119">
        <v>7</v>
      </c>
      <c r="J51" s="119">
        <v>13</v>
      </c>
      <c r="K51" s="119">
        <v>17</v>
      </c>
      <c r="L51" s="119">
        <v>9</v>
      </c>
    </row>
    <row r="52" spans="1:12" x14ac:dyDescent="0.25">
      <c r="A52" s="87" t="s">
        <v>208</v>
      </c>
      <c r="B52" s="4">
        <v>230</v>
      </c>
      <c r="C52" s="4">
        <v>10</v>
      </c>
      <c r="D52" s="4">
        <v>120</v>
      </c>
      <c r="E52" s="4">
        <v>90</v>
      </c>
      <c r="F52" s="4">
        <v>10</v>
      </c>
      <c r="H52" s="119">
        <v>5</v>
      </c>
      <c r="I52" s="119">
        <v>1</v>
      </c>
      <c r="J52" s="119">
        <v>15</v>
      </c>
      <c r="K52" s="119">
        <v>7</v>
      </c>
      <c r="L52" s="119">
        <v>0</v>
      </c>
    </row>
    <row r="53" spans="1:12" x14ac:dyDescent="0.25">
      <c r="A53" s="87" t="s">
        <v>205</v>
      </c>
      <c r="B53" s="4">
        <v>1040</v>
      </c>
      <c r="C53" s="4">
        <v>240</v>
      </c>
      <c r="D53" s="4">
        <v>150</v>
      </c>
      <c r="E53" s="4">
        <v>320</v>
      </c>
      <c r="F53" s="4">
        <v>330</v>
      </c>
      <c r="H53" s="119">
        <v>25</v>
      </c>
      <c r="I53" s="119">
        <v>28</v>
      </c>
      <c r="J53" s="119">
        <v>19</v>
      </c>
      <c r="K53" s="119">
        <v>26</v>
      </c>
      <c r="L53" s="119">
        <v>27</v>
      </c>
    </row>
    <row r="54" spans="1:12" x14ac:dyDescent="0.25">
      <c r="A54" s="87" t="s">
        <v>236</v>
      </c>
      <c r="B54" s="4">
        <v>60</v>
      </c>
      <c r="C54" s="4">
        <v>50</v>
      </c>
      <c r="D54" s="4">
        <v>-70</v>
      </c>
      <c r="E54" s="4">
        <v>20</v>
      </c>
      <c r="F54" s="4">
        <v>70</v>
      </c>
      <c r="H54" s="119">
        <v>1</v>
      </c>
      <c r="I54" s="119">
        <v>5</v>
      </c>
      <c r="J54" s="119" t="s">
        <v>74</v>
      </c>
      <c r="K54" s="119">
        <v>1</v>
      </c>
      <c r="L54" s="119">
        <v>5</v>
      </c>
    </row>
    <row r="57" spans="1:12" x14ac:dyDescent="0.25">
      <c r="A57" s="108" t="s">
        <v>213</v>
      </c>
    </row>
    <row r="58" spans="1:12" x14ac:dyDescent="0.25">
      <c r="B58" s="301" t="s">
        <v>126</v>
      </c>
      <c r="C58" s="301"/>
      <c r="D58" s="301"/>
      <c r="E58" s="301"/>
      <c r="F58" s="301"/>
      <c r="G58" s="105"/>
      <c r="H58" s="325" t="s">
        <v>127</v>
      </c>
      <c r="I58" s="325"/>
      <c r="J58" s="325"/>
      <c r="K58" s="325"/>
      <c r="L58" s="325"/>
    </row>
    <row r="59" spans="1:12" x14ac:dyDescent="0.25">
      <c r="B59" s="302"/>
      <c r="C59" s="302"/>
      <c r="D59" s="302"/>
      <c r="E59" s="302"/>
      <c r="F59" s="302"/>
      <c r="G59" s="106"/>
      <c r="H59" s="326"/>
      <c r="I59" s="326"/>
      <c r="J59" s="326"/>
      <c r="K59" s="326"/>
      <c r="L59" s="326"/>
    </row>
    <row r="60" spans="1:12" x14ac:dyDescent="0.25">
      <c r="B60" s="3" t="s">
        <v>4</v>
      </c>
      <c r="C60" s="3" t="s">
        <v>0</v>
      </c>
      <c r="D60" s="3" t="s">
        <v>1</v>
      </c>
      <c r="E60" s="3" t="s">
        <v>2</v>
      </c>
      <c r="F60" s="3" t="s">
        <v>3</v>
      </c>
      <c r="G60" s="3"/>
      <c r="H60" s="116" t="s">
        <v>4</v>
      </c>
      <c r="I60" s="116" t="s">
        <v>0</v>
      </c>
      <c r="J60" s="116" t="s">
        <v>1</v>
      </c>
      <c r="K60" s="116" t="s">
        <v>2</v>
      </c>
      <c r="L60" s="116" t="s">
        <v>3</v>
      </c>
    </row>
    <row r="61" spans="1:12" x14ac:dyDescent="0.25">
      <c r="A61" s="66" t="s">
        <v>75</v>
      </c>
      <c r="B61" s="4">
        <v>520</v>
      </c>
      <c r="C61" s="4">
        <v>50</v>
      </c>
      <c r="D61" s="4">
        <v>120</v>
      </c>
      <c r="E61" s="4">
        <v>160</v>
      </c>
      <c r="F61" s="4">
        <v>180</v>
      </c>
      <c r="H61" s="119">
        <v>15</v>
      </c>
      <c r="I61" s="119">
        <v>8</v>
      </c>
      <c r="J61" s="119">
        <v>19</v>
      </c>
      <c r="K61" s="119">
        <v>15</v>
      </c>
      <c r="L61" s="119">
        <v>17</v>
      </c>
    </row>
    <row r="62" spans="1:12" x14ac:dyDescent="0.25">
      <c r="A62" s="66" t="s">
        <v>26</v>
      </c>
      <c r="B62" s="4">
        <v>310</v>
      </c>
      <c r="C62" s="4">
        <v>90</v>
      </c>
      <c r="D62" s="4">
        <v>-30</v>
      </c>
      <c r="E62" s="4">
        <v>120</v>
      </c>
      <c r="F62" s="4">
        <v>130</v>
      </c>
      <c r="H62" s="119">
        <v>9</v>
      </c>
      <c r="I62" s="119">
        <v>15</v>
      </c>
      <c r="J62" s="119" t="s">
        <v>74</v>
      </c>
      <c r="K62" s="119">
        <v>11</v>
      </c>
      <c r="L62" s="119">
        <v>11</v>
      </c>
    </row>
    <row r="63" spans="1:12" x14ac:dyDescent="0.25">
      <c r="A63" s="66" t="s">
        <v>27</v>
      </c>
      <c r="B63" s="4">
        <v>450</v>
      </c>
      <c r="C63" s="4">
        <v>40</v>
      </c>
      <c r="D63" s="4">
        <v>40</v>
      </c>
      <c r="E63" s="4">
        <v>150</v>
      </c>
      <c r="F63" s="4">
        <v>210</v>
      </c>
      <c r="H63" s="119">
        <v>12</v>
      </c>
      <c r="I63" s="119">
        <v>6</v>
      </c>
      <c r="J63" s="119">
        <v>6</v>
      </c>
      <c r="K63" s="119">
        <v>14</v>
      </c>
      <c r="L63" s="119">
        <v>18</v>
      </c>
    </row>
    <row r="64" spans="1:12" x14ac:dyDescent="0.25">
      <c r="A64" s="66" t="s">
        <v>118</v>
      </c>
      <c r="B64" s="4">
        <v>430</v>
      </c>
      <c r="C64" s="4">
        <v>40</v>
      </c>
      <c r="D64" s="4">
        <v>60</v>
      </c>
      <c r="E64" s="4">
        <v>140</v>
      </c>
      <c r="F64" s="4">
        <v>190</v>
      </c>
      <c r="H64" s="119">
        <v>12</v>
      </c>
      <c r="I64" s="119">
        <v>7</v>
      </c>
      <c r="J64" s="119">
        <v>8</v>
      </c>
      <c r="K64" s="119">
        <v>13</v>
      </c>
      <c r="L64" s="119">
        <v>17</v>
      </c>
    </row>
    <row r="65" spans="1:12" x14ac:dyDescent="0.25">
      <c r="A65" s="66" t="s">
        <v>141</v>
      </c>
      <c r="B65" s="4">
        <v>940</v>
      </c>
      <c r="C65" s="4">
        <v>50</v>
      </c>
      <c r="D65" s="4">
        <v>180</v>
      </c>
      <c r="E65" s="4">
        <v>290</v>
      </c>
      <c r="F65" s="4">
        <v>420</v>
      </c>
      <c r="H65" s="119">
        <v>25</v>
      </c>
      <c r="I65" s="119">
        <v>9</v>
      </c>
      <c r="J65" s="119">
        <v>27</v>
      </c>
      <c r="K65" s="119">
        <v>25</v>
      </c>
      <c r="L65" s="119">
        <v>31</v>
      </c>
    </row>
    <row r="66" spans="1:12" x14ac:dyDescent="0.25">
      <c r="A66" s="66" t="s">
        <v>162</v>
      </c>
      <c r="B66" s="4">
        <v>620</v>
      </c>
      <c r="C66" s="4">
        <v>110</v>
      </c>
      <c r="D66" s="4">
        <v>80</v>
      </c>
      <c r="E66" s="4">
        <v>240</v>
      </c>
      <c r="F66" s="4">
        <v>200</v>
      </c>
      <c r="H66" s="119">
        <v>17</v>
      </c>
      <c r="I66" s="119">
        <v>17</v>
      </c>
      <c r="J66" s="119">
        <v>12</v>
      </c>
      <c r="K66" s="119">
        <v>22</v>
      </c>
      <c r="L66" s="119">
        <v>15</v>
      </c>
    </row>
    <row r="67" spans="1:12" x14ac:dyDescent="0.25">
      <c r="A67" s="66" t="s">
        <v>165</v>
      </c>
      <c r="B67" s="4">
        <v>610</v>
      </c>
      <c r="C67" s="4">
        <v>40</v>
      </c>
      <c r="D67" s="4">
        <v>40</v>
      </c>
      <c r="E67" s="4">
        <v>190</v>
      </c>
      <c r="F67" s="4">
        <v>350</v>
      </c>
      <c r="H67" s="119">
        <v>16</v>
      </c>
      <c r="I67" s="119">
        <v>6</v>
      </c>
      <c r="J67" s="119">
        <v>5</v>
      </c>
      <c r="K67" s="119">
        <v>16</v>
      </c>
      <c r="L67" s="119">
        <v>26</v>
      </c>
    </row>
    <row r="68" spans="1:12" x14ac:dyDescent="0.25">
      <c r="A68" s="66" t="s">
        <v>177</v>
      </c>
      <c r="B68" s="4">
        <v>940</v>
      </c>
      <c r="C68" s="4">
        <v>0</v>
      </c>
      <c r="D68" s="4">
        <v>100</v>
      </c>
      <c r="E68" s="4">
        <v>310</v>
      </c>
      <c r="F68" s="4">
        <v>530</v>
      </c>
      <c r="H68" s="119">
        <v>25</v>
      </c>
      <c r="I68" s="119">
        <v>0</v>
      </c>
      <c r="J68" s="119">
        <v>14</v>
      </c>
      <c r="K68" s="119">
        <v>27</v>
      </c>
      <c r="L68" s="119">
        <v>42</v>
      </c>
    </row>
    <row r="69" spans="1:12" x14ac:dyDescent="0.25">
      <c r="A69" s="87" t="s">
        <v>193</v>
      </c>
      <c r="B69" s="4">
        <v>310</v>
      </c>
      <c r="C69" s="4">
        <v>50</v>
      </c>
      <c r="D69" s="4">
        <v>-10</v>
      </c>
      <c r="E69" s="4">
        <v>70</v>
      </c>
      <c r="F69" s="4">
        <v>200</v>
      </c>
      <c r="H69" s="119">
        <v>8</v>
      </c>
      <c r="I69" s="119">
        <v>7</v>
      </c>
      <c r="J69" s="119" t="s">
        <v>74</v>
      </c>
      <c r="K69" s="119">
        <v>6</v>
      </c>
      <c r="L69" s="119">
        <v>16</v>
      </c>
    </row>
    <row r="70" spans="1:12" x14ac:dyDescent="0.25">
      <c r="A70" s="87" t="s">
        <v>208</v>
      </c>
      <c r="B70" s="4">
        <v>240</v>
      </c>
      <c r="C70" s="4">
        <v>60</v>
      </c>
      <c r="D70" s="4">
        <v>30</v>
      </c>
      <c r="E70" s="4">
        <v>70</v>
      </c>
      <c r="F70" s="4">
        <v>80</v>
      </c>
      <c r="H70" s="119">
        <v>6</v>
      </c>
      <c r="I70" s="119">
        <v>9</v>
      </c>
      <c r="J70" s="119">
        <v>4</v>
      </c>
      <c r="K70" s="119">
        <v>6</v>
      </c>
      <c r="L70" s="119">
        <v>5</v>
      </c>
    </row>
    <row r="71" spans="1:12" x14ac:dyDescent="0.25">
      <c r="A71" s="87" t="s">
        <v>205</v>
      </c>
      <c r="B71" s="4">
        <v>940</v>
      </c>
      <c r="C71" s="4">
        <v>90</v>
      </c>
      <c r="D71" s="4">
        <v>160</v>
      </c>
      <c r="E71" s="4">
        <v>340</v>
      </c>
      <c r="F71" s="4">
        <v>350</v>
      </c>
      <c r="H71" s="119">
        <v>24</v>
      </c>
      <c r="I71" s="119">
        <v>13</v>
      </c>
      <c r="J71" s="119">
        <v>21</v>
      </c>
      <c r="K71" s="119">
        <v>30</v>
      </c>
      <c r="L71" s="119">
        <v>27</v>
      </c>
    </row>
    <row r="72" spans="1:12" x14ac:dyDescent="0.25">
      <c r="A72" s="87" t="s">
        <v>236</v>
      </c>
      <c r="B72" s="4">
        <v>310</v>
      </c>
      <c r="C72" s="4">
        <v>0</v>
      </c>
      <c r="D72" s="4">
        <v>70</v>
      </c>
      <c r="E72" s="4">
        <v>120</v>
      </c>
      <c r="F72" s="4">
        <v>130</v>
      </c>
      <c r="H72" s="119">
        <v>7</v>
      </c>
      <c r="I72" s="119" t="s">
        <v>74</v>
      </c>
      <c r="J72" s="119">
        <v>8</v>
      </c>
      <c r="K72" s="119">
        <v>9</v>
      </c>
      <c r="L72" s="119">
        <v>9</v>
      </c>
    </row>
    <row r="75" spans="1:12" x14ac:dyDescent="0.25">
      <c r="A75" s="108" t="s">
        <v>214</v>
      </c>
    </row>
    <row r="76" spans="1:12" x14ac:dyDescent="0.25">
      <c r="B76" s="301" t="s">
        <v>126</v>
      </c>
      <c r="C76" s="301"/>
      <c r="D76" s="301"/>
      <c r="E76" s="301"/>
      <c r="F76" s="301"/>
      <c r="G76" s="105"/>
      <c r="H76" s="325" t="s">
        <v>127</v>
      </c>
      <c r="I76" s="325"/>
      <c r="J76" s="325"/>
      <c r="K76" s="325"/>
      <c r="L76" s="325"/>
    </row>
    <row r="77" spans="1:12" x14ac:dyDescent="0.25">
      <c r="B77" s="302"/>
      <c r="C77" s="302"/>
      <c r="D77" s="302"/>
      <c r="E77" s="302"/>
      <c r="F77" s="302"/>
      <c r="G77" s="106"/>
      <c r="H77" s="326"/>
      <c r="I77" s="326"/>
      <c r="J77" s="326"/>
      <c r="K77" s="326"/>
      <c r="L77" s="326"/>
    </row>
    <row r="78" spans="1:12" x14ac:dyDescent="0.25">
      <c r="B78" s="3" t="s">
        <v>4</v>
      </c>
      <c r="C78" s="3" t="s">
        <v>0</v>
      </c>
      <c r="D78" s="3" t="s">
        <v>1</v>
      </c>
      <c r="E78" s="3" t="s">
        <v>2</v>
      </c>
      <c r="F78" s="3" t="s">
        <v>3</v>
      </c>
      <c r="G78" s="3"/>
      <c r="H78" s="116" t="s">
        <v>4</v>
      </c>
      <c r="I78" s="116" t="s">
        <v>0</v>
      </c>
      <c r="J78" s="116" t="s">
        <v>1</v>
      </c>
      <c r="K78" s="116" t="s">
        <v>2</v>
      </c>
      <c r="L78" s="116" t="s">
        <v>3</v>
      </c>
    </row>
    <row r="79" spans="1:12" x14ac:dyDescent="0.25">
      <c r="A79" s="66" t="s">
        <v>75</v>
      </c>
      <c r="B79" s="4">
        <v>380</v>
      </c>
      <c r="C79" s="4">
        <v>30</v>
      </c>
      <c r="D79" s="4">
        <v>10</v>
      </c>
      <c r="E79" s="4">
        <v>150</v>
      </c>
      <c r="F79" s="4">
        <v>200</v>
      </c>
      <c r="H79" s="119">
        <v>12</v>
      </c>
      <c r="I79" s="119">
        <v>5</v>
      </c>
      <c r="J79" s="119">
        <v>2</v>
      </c>
      <c r="K79" s="119">
        <v>15</v>
      </c>
      <c r="L79" s="119">
        <v>18</v>
      </c>
    </row>
    <row r="80" spans="1:12" x14ac:dyDescent="0.25">
      <c r="A80" s="66" t="s">
        <v>26</v>
      </c>
      <c r="B80" s="4">
        <v>180</v>
      </c>
      <c r="C80" s="4">
        <v>0</v>
      </c>
      <c r="D80" s="4">
        <v>30</v>
      </c>
      <c r="E80" s="4">
        <v>40</v>
      </c>
      <c r="F80" s="4">
        <v>110</v>
      </c>
      <c r="H80" s="119">
        <v>5</v>
      </c>
      <c r="I80" s="119">
        <v>0</v>
      </c>
      <c r="J80" s="119">
        <v>5</v>
      </c>
      <c r="K80" s="119">
        <v>4</v>
      </c>
      <c r="L80" s="119">
        <v>9</v>
      </c>
    </row>
    <row r="81" spans="1:12" x14ac:dyDescent="0.25">
      <c r="A81" s="66" t="s">
        <v>27</v>
      </c>
      <c r="B81" s="4">
        <v>470</v>
      </c>
      <c r="C81" s="4">
        <v>20</v>
      </c>
      <c r="D81" s="4">
        <v>-10</v>
      </c>
      <c r="E81" s="4">
        <v>140</v>
      </c>
      <c r="F81" s="4">
        <v>320</v>
      </c>
      <c r="H81" s="119">
        <v>14</v>
      </c>
      <c r="I81" s="119">
        <v>5</v>
      </c>
      <c r="J81" s="119" t="s">
        <v>74</v>
      </c>
      <c r="K81" s="119">
        <v>13</v>
      </c>
      <c r="L81" s="119">
        <v>26</v>
      </c>
    </row>
    <row r="82" spans="1:12" x14ac:dyDescent="0.25">
      <c r="A82" s="66" t="s">
        <v>118</v>
      </c>
      <c r="B82" s="4">
        <v>390</v>
      </c>
      <c r="C82" s="4">
        <v>20</v>
      </c>
      <c r="D82" s="4">
        <v>30</v>
      </c>
      <c r="E82" s="4">
        <v>120</v>
      </c>
      <c r="F82" s="4">
        <v>210</v>
      </c>
      <c r="H82" s="119">
        <v>12</v>
      </c>
      <c r="I82" s="119">
        <v>5</v>
      </c>
      <c r="J82" s="119">
        <v>6</v>
      </c>
      <c r="K82" s="119">
        <v>13</v>
      </c>
      <c r="L82" s="119">
        <v>18</v>
      </c>
    </row>
    <row r="83" spans="1:12" x14ac:dyDescent="0.25">
      <c r="A83" s="66" t="s">
        <v>141</v>
      </c>
      <c r="B83" s="4">
        <v>610</v>
      </c>
      <c r="C83" s="4">
        <v>0</v>
      </c>
      <c r="D83" s="4">
        <v>60</v>
      </c>
      <c r="E83" s="4">
        <v>150</v>
      </c>
      <c r="F83" s="4">
        <v>400</v>
      </c>
      <c r="H83" s="119">
        <v>19</v>
      </c>
      <c r="I83" s="119">
        <v>1</v>
      </c>
      <c r="J83" s="119">
        <v>10</v>
      </c>
      <c r="K83" s="119">
        <v>15</v>
      </c>
      <c r="L83" s="119">
        <v>34</v>
      </c>
    </row>
    <row r="84" spans="1:12" x14ac:dyDescent="0.25">
      <c r="A84" s="66" t="s">
        <v>162</v>
      </c>
      <c r="B84" s="4">
        <v>540</v>
      </c>
      <c r="C84" s="4">
        <v>100</v>
      </c>
      <c r="D84" s="4">
        <v>110</v>
      </c>
      <c r="E84" s="4">
        <v>90</v>
      </c>
      <c r="F84" s="4">
        <v>240</v>
      </c>
      <c r="H84" s="119">
        <v>17</v>
      </c>
      <c r="I84" s="119">
        <v>20</v>
      </c>
      <c r="J84" s="119">
        <v>21</v>
      </c>
      <c r="K84" s="119">
        <v>9</v>
      </c>
      <c r="L84" s="119">
        <v>21</v>
      </c>
    </row>
    <row r="85" spans="1:12" x14ac:dyDescent="0.25">
      <c r="A85" s="66" t="s">
        <v>165</v>
      </c>
      <c r="B85" s="4">
        <v>540</v>
      </c>
      <c r="C85" s="4">
        <v>30</v>
      </c>
      <c r="D85" s="4">
        <v>90</v>
      </c>
      <c r="E85" s="4">
        <v>170</v>
      </c>
      <c r="F85" s="4">
        <v>260</v>
      </c>
      <c r="H85" s="119">
        <v>17</v>
      </c>
      <c r="I85" s="119">
        <v>7</v>
      </c>
      <c r="J85" s="119">
        <v>15</v>
      </c>
      <c r="K85" s="119">
        <v>17</v>
      </c>
      <c r="L85" s="119">
        <v>21</v>
      </c>
    </row>
    <row r="86" spans="1:12" x14ac:dyDescent="0.25">
      <c r="A86" s="66" t="s">
        <v>177</v>
      </c>
      <c r="B86" s="4">
        <v>850</v>
      </c>
      <c r="C86" s="4">
        <v>20</v>
      </c>
      <c r="D86" s="4">
        <v>120</v>
      </c>
      <c r="E86" s="4">
        <v>190</v>
      </c>
      <c r="F86" s="4">
        <v>520</v>
      </c>
      <c r="H86" s="119">
        <v>25</v>
      </c>
      <c r="I86" s="119">
        <v>5</v>
      </c>
      <c r="J86" s="119">
        <v>20</v>
      </c>
      <c r="K86" s="119">
        <v>18</v>
      </c>
      <c r="L86" s="119">
        <v>42</v>
      </c>
    </row>
    <row r="87" spans="1:12" x14ac:dyDescent="0.25">
      <c r="A87" s="87" t="s">
        <v>193</v>
      </c>
      <c r="B87" s="4">
        <v>470</v>
      </c>
      <c r="C87" s="4">
        <v>60</v>
      </c>
      <c r="D87" s="4">
        <v>100</v>
      </c>
      <c r="E87" s="4">
        <v>100</v>
      </c>
      <c r="F87" s="4">
        <v>220</v>
      </c>
      <c r="H87" s="119">
        <v>15</v>
      </c>
      <c r="I87" s="119">
        <v>13</v>
      </c>
      <c r="J87" s="119">
        <v>18</v>
      </c>
      <c r="K87" s="119">
        <v>9</v>
      </c>
      <c r="L87" s="119">
        <v>18</v>
      </c>
    </row>
    <row r="88" spans="1:12" x14ac:dyDescent="0.25">
      <c r="A88" s="87" t="s">
        <v>208</v>
      </c>
      <c r="B88" s="4">
        <v>130</v>
      </c>
      <c r="C88" s="4">
        <v>-30</v>
      </c>
      <c r="D88" s="4">
        <v>60</v>
      </c>
      <c r="E88" s="4">
        <v>0</v>
      </c>
      <c r="F88" s="4">
        <v>90</v>
      </c>
      <c r="H88" s="119">
        <v>3</v>
      </c>
      <c r="I88" s="119" t="s">
        <v>74</v>
      </c>
      <c r="J88" s="119">
        <v>10</v>
      </c>
      <c r="K88" s="119">
        <v>0</v>
      </c>
      <c r="L88" s="119">
        <v>6</v>
      </c>
    </row>
    <row r="89" spans="1:12" x14ac:dyDescent="0.25">
      <c r="A89" s="87" t="s">
        <v>205</v>
      </c>
      <c r="B89" s="4">
        <v>730</v>
      </c>
      <c r="C89" s="4">
        <v>80</v>
      </c>
      <c r="D89" s="4">
        <v>120</v>
      </c>
      <c r="E89" s="4">
        <v>210</v>
      </c>
      <c r="F89" s="4">
        <v>330</v>
      </c>
      <c r="H89" s="119">
        <v>21</v>
      </c>
      <c r="I89" s="119">
        <v>16</v>
      </c>
      <c r="J89" s="119">
        <v>19</v>
      </c>
      <c r="K89" s="119">
        <v>20</v>
      </c>
      <c r="L89" s="119">
        <v>26</v>
      </c>
    </row>
    <row r="90" spans="1:12" x14ac:dyDescent="0.25">
      <c r="A90" s="87" t="s">
        <v>236</v>
      </c>
      <c r="B90" s="4">
        <v>360</v>
      </c>
      <c r="C90" s="4">
        <v>30</v>
      </c>
      <c r="D90" s="4">
        <v>90</v>
      </c>
      <c r="E90" s="4">
        <v>80</v>
      </c>
      <c r="F90" s="4">
        <v>180</v>
      </c>
      <c r="H90" s="119">
        <v>10</v>
      </c>
      <c r="I90" s="119">
        <v>5</v>
      </c>
      <c r="J90" s="119">
        <v>13</v>
      </c>
      <c r="K90" s="119">
        <v>6</v>
      </c>
      <c r="L90" s="119">
        <v>12</v>
      </c>
    </row>
    <row r="93" spans="1:12" x14ac:dyDescent="0.25">
      <c r="A93" s="322" t="s">
        <v>216</v>
      </c>
      <c r="B93" s="322"/>
      <c r="C93" s="322"/>
      <c r="D93" s="322"/>
    </row>
    <row r="94" spans="1:12" x14ac:dyDescent="0.25">
      <c r="B94" s="301" t="s">
        <v>126</v>
      </c>
      <c r="C94" s="301"/>
      <c r="D94" s="301"/>
      <c r="E94" s="301"/>
      <c r="F94" s="301"/>
      <c r="G94" s="105"/>
      <c r="H94" s="325" t="s">
        <v>127</v>
      </c>
      <c r="I94" s="325"/>
      <c r="J94" s="325"/>
      <c r="K94" s="325"/>
      <c r="L94" s="325"/>
    </row>
    <row r="95" spans="1:12" x14ac:dyDescent="0.25">
      <c r="B95" s="302"/>
      <c r="C95" s="302"/>
      <c r="D95" s="302"/>
      <c r="E95" s="302"/>
      <c r="F95" s="302"/>
      <c r="G95" s="106"/>
      <c r="H95" s="326"/>
      <c r="I95" s="326"/>
      <c r="J95" s="326"/>
      <c r="K95" s="326"/>
      <c r="L95" s="326"/>
    </row>
    <row r="96" spans="1:12" x14ac:dyDescent="0.25">
      <c r="B96" s="3" t="s">
        <v>4</v>
      </c>
      <c r="C96" s="3" t="s">
        <v>0</v>
      </c>
      <c r="D96" s="3" t="s">
        <v>1</v>
      </c>
      <c r="E96" s="3" t="s">
        <v>2</v>
      </c>
      <c r="F96" s="3" t="s">
        <v>3</v>
      </c>
      <c r="G96" s="3"/>
      <c r="H96" s="116" t="s">
        <v>4</v>
      </c>
      <c r="I96" s="116" t="s">
        <v>0</v>
      </c>
      <c r="J96" s="116" t="s">
        <v>1</v>
      </c>
      <c r="K96" s="116" t="s">
        <v>2</v>
      </c>
      <c r="L96" s="116" t="s">
        <v>3</v>
      </c>
    </row>
    <row r="97" spans="1:12" x14ac:dyDescent="0.25">
      <c r="A97" s="66" t="s">
        <v>75</v>
      </c>
      <c r="B97" s="4">
        <v>380</v>
      </c>
      <c r="C97" s="4">
        <v>50</v>
      </c>
      <c r="D97" s="4">
        <v>80</v>
      </c>
      <c r="E97" s="4">
        <v>100</v>
      </c>
      <c r="F97" s="4">
        <v>150</v>
      </c>
      <c r="H97" s="119">
        <v>14</v>
      </c>
      <c r="I97" s="119">
        <v>14</v>
      </c>
      <c r="J97" s="119">
        <v>20</v>
      </c>
      <c r="K97" s="119">
        <v>11</v>
      </c>
      <c r="L97" s="119">
        <v>15</v>
      </c>
    </row>
    <row r="98" spans="1:12" x14ac:dyDescent="0.25">
      <c r="A98" s="66" t="s">
        <v>26</v>
      </c>
      <c r="B98" s="4">
        <v>210</v>
      </c>
      <c r="C98" s="4">
        <v>40</v>
      </c>
      <c r="D98" s="4">
        <v>-10</v>
      </c>
      <c r="E98" s="4">
        <v>70</v>
      </c>
      <c r="F98" s="4">
        <v>120</v>
      </c>
      <c r="H98" s="119">
        <v>8</v>
      </c>
      <c r="I98" s="119">
        <v>9</v>
      </c>
      <c r="J98" s="119" t="s">
        <v>74</v>
      </c>
      <c r="K98" s="119">
        <v>8</v>
      </c>
      <c r="L98" s="119">
        <v>11</v>
      </c>
    </row>
    <row r="99" spans="1:12" x14ac:dyDescent="0.25">
      <c r="A99" s="66" t="s">
        <v>27</v>
      </c>
      <c r="B99" s="4">
        <v>290</v>
      </c>
      <c r="C99" s="4">
        <v>20</v>
      </c>
      <c r="D99" s="4">
        <v>-20</v>
      </c>
      <c r="E99" s="4">
        <v>20</v>
      </c>
      <c r="F99" s="4">
        <v>270</v>
      </c>
      <c r="H99" s="119">
        <v>10</v>
      </c>
      <c r="I99" s="119">
        <v>5</v>
      </c>
      <c r="J99" s="119" t="s">
        <v>74</v>
      </c>
      <c r="K99" s="119">
        <v>2</v>
      </c>
      <c r="L99" s="119">
        <v>25</v>
      </c>
    </row>
    <row r="100" spans="1:12" x14ac:dyDescent="0.25">
      <c r="A100" s="66" t="s">
        <v>118</v>
      </c>
      <c r="B100" s="4">
        <v>160</v>
      </c>
      <c r="C100" s="4">
        <v>-30</v>
      </c>
      <c r="D100" s="4">
        <v>-10</v>
      </c>
      <c r="E100" s="4">
        <v>110</v>
      </c>
      <c r="F100" s="4">
        <v>90</v>
      </c>
      <c r="H100" s="119">
        <v>6</v>
      </c>
      <c r="I100" s="119" t="s">
        <v>74</v>
      </c>
      <c r="J100" s="119" t="s">
        <v>74</v>
      </c>
      <c r="K100" s="119">
        <v>14</v>
      </c>
      <c r="L100" s="119">
        <v>9</v>
      </c>
    </row>
    <row r="101" spans="1:12" x14ac:dyDescent="0.25">
      <c r="A101" s="66" t="s">
        <v>141</v>
      </c>
      <c r="B101" s="4">
        <v>680</v>
      </c>
      <c r="C101" s="4">
        <v>40</v>
      </c>
      <c r="D101" s="4">
        <v>70</v>
      </c>
      <c r="E101" s="4">
        <v>210</v>
      </c>
      <c r="F101" s="4">
        <v>360</v>
      </c>
      <c r="H101" s="119">
        <v>25</v>
      </c>
      <c r="I101" s="119">
        <v>12</v>
      </c>
      <c r="J101" s="119">
        <v>16</v>
      </c>
      <c r="K101" s="119">
        <v>27</v>
      </c>
      <c r="L101" s="119">
        <v>32</v>
      </c>
    </row>
    <row r="102" spans="1:12" x14ac:dyDescent="0.25">
      <c r="A102" s="66" t="s">
        <v>162</v>
      </c>
      <c r="B102" s="4">
        <v>390</v>
      </c>
      <c r="C102" s="4">
        <v>10</v>
      </c>
      <c r="D102" s="4">
        <v>70</v>
      </c>
      <c r="E102" s="4">
        <v>150</v>
      </c>
      <c r="F102" s="4">
        <v>170</v>
      </c>
      <c r="H102" s="119">
        <v>14</v>
      </c>
      <c r="I102" s="119">
        <v>3</v>
      </c>
      <c r="J102" s="119">
        <v>15</v>
      </c>
      <c r="K102" s="119">
        <v>18</v>
      </c>
      <c r="L102" s="119">
        <v>15</v>
      </c>
    </row>
    <row r="103" spans="1:12" x14ac:dyDescent="0.25">
      <c r="A103" s="66" t="s">
        <v>165</v>
      </c>
      <c r="B103" s="4">
        <v>370</v>
      </c>
      <c r="C103" s="4">
        <v>10</v>
      </c>
      <c r="D103" s="4">
        <v>0</v>
      </c>
      <c r="E103" s="4">
        <v>70</v>
      </c>
      <c r="F103" s="4">
        <v>290</v>
      </c>
      <c r="H103" s="119">
        <v>13</v>
      </c>
      <c r="I103" s="119">
        <v>3</v>
      </c>
      <c r="J103" s="119">
        <v>0</v>
      </c>
      <c r="K103" s="119">
        <v>9</v>
      </c>
      <c r="L103" s="119">
        <v>25</v>
      </c>
    </row>
    <row r="104" spans="1:12" x14ac:dyDescent="0.25">
      <c r="A104" s="66" t="s">
        <v>177</v>
      </c>
      <c r="B104" s="4">
        <v>810</v>
      </c>
      <c r="C104" s="4">
        <v>40</v>
      </c>
      <c r="D104" s="4">
        <v>50</v>
      </c>
      <c r="E104" s="4">
        <v>180</v>
      </c>
      <c r="F104" s="4">
        <v>540</v>
      </c>
      <c r="H104" s="119">
        <v>29</v>
      </c>
      <c r="I104" s="119">
        <v>11</v>
      </c>
      <c r="J104" s="119">
        <v>11</v>
      </c>
      <c r="K104" s="119">
        <v>21</v>
      </c>
      <c r="L104" s="119">
        <v>49</v>
      </c>
    </row>
    <row r="105" spans="1:12" x14ac:dyDescent="0.25">
      <c r="A105" s="87" t="s">
        <v>193</v>
      </c>
      <c r="B105" s="4">
        <v>440</v>
      </c>
      <c r="C105" s="4">
        <v>80</v>
      </c>
      <c r="D105" s="4">
        <v>70</v>
      </c>
      <c r="E105" s="4">
        <v>100</v>
      </c>
      <c r="F105" s="4">
        <v>200</v>
      </c>
      <c r="H105" s="119">
        <v>16</v>
      </c>
      <c r="I105" s="119">
        <v>24</v>
      </c>
      <c r="J105" s="119">
        <v>16</v>
      </c>
      <c r="K105" s="119">
        <v>12</v>
      </c>
      <c r="L105" s="119">
        <v>17</v>
      </c>
    </row>
    <row r="106" spans="1:12" x14ac:dyDescent="0.25">
      <c r="A106" s="87" t="s">
        <v>208</v>
      </c>
      <c r="B106" s="4">
        <v>20</v>
      </c>
      <c r="C106" s="4">
        <v>0</v>
      </c>
      <c r="D106" s="4">
        <v>0</v>
      </c>
      <c r="E106" s="4">
        <v>-20</v>
      </c>
      <c r="F106" s="4">
        <v>40</v>
      </c>
      <c r="H106" s="119">
        <v>1</v>
      </c>
      <c r="I106" s="119">
        <v>1</v>
      </c>
      <c r="J106" s="119" t="s">
        <v>74</v>
      </c>
      <c r="K106" s="119" t="s">
        <v>74</v>
      </c>
      <c r="L106" s="119">
        <v>3</v>
      </c>
    </row>
    <row r="107" spans="1:12" x14ac:dyDescent="0.25">
      <c r="A107" s="87" t="s">
        <v>205</v>
      </c>
      <c r="B107" s="4">
        <v>600</v>
      </c>
      <c r="C107" s="4">
        <v>50</v>
      </c>
      <c r="D107" s="4">
        <v>90</v>
      </c>
      <c r="E107" s="4">
        <v>180</v>
      </c>
      <c r="F107" s="4">
        <v>270</v>
      </c>
      <c r="H107" s="119">
        <v>20</v>
      </c>
      <c r="I107" s="119">
        <v>14</v>
      </c>
      <c r="J107" s="119">
        <v>20</v>
      </c>
      <c r="K107" s="119">
        <v>20</v>
      </c>
      <c r="L107" s="119">
        <v>21</v>
      </c>
    </row>
    <row r="108" spans="1:12" x14ac:dyDescent="0.25">
      <c r="A108" s="87" t="s">
        <v>236</v>
      </c>
      <c r="B108" s="4">
        <v>350</v>
      </c>
      <c r="C108" s="4">
        <v>30</v>
      </c>
      <c r="D108" s="4">
        <v>20</v>
      </c>
      <c r="E108" s="4">
        <v>70</v>
      </c>
      <c r="F108" s="4">
        <v>220</v>
      </c>
      <c r="H108" s="119">
        <v>11</v>
      </c>
      <c r="I108" s="119">
        <v>7</v>
      </c>
      <c r="J108" s="119">
        <v>5</v>
      </c>
      <c r="K108" s="119">
        <v>8</v>
      </c>
      <c r="L108" s="119">
        <v>16</v>
      </c>
    </row>
    <row r="109" spans="1:12" x14ac:dyDescent="0.25">
      <c r="A109" s="117"/>
      <c r="B109" s="118"/>
      <c r="C109" s="118"/>
      <c r="D109" s="118"/>
      <c r="E109" s="118"/>
      <c r="F109" s="118"/>
      <c r="G109" s="118"/>
      <c r="H109" s="120"/>
      <c r="I109" s="120"/>
      <c r="J109" s="120"/>
      <c r="K109" s="120"/>
      <c r="L109" s="120"/>
    </row>
    <row r="111" spans="1:12" x14ac:dyDescent="0.25">
      <c r="A111" s="71" t="s">
        <v>24</v>
      </c>
      <c r="B111" s="107"/>
      <c r="C111" s="107"/>
      <c r="D111" s="72"/>
      <c r="E111" s="107"/>
      <c r="F111" s="72"/>
      <c r="G111" s="72"/>
      <c r="H111" s="73"/>
      <c r="I111" s="73"/>
      <c r="J111" s="73"/>
      <c r="K111" s="73"/>
      <c r="L111" s="121"/>
    </row>
    <row r="112" spans="1:12" x14ac:dyDescent="0.25">
      <c r="A112" s="323" t="s">
        <v>259</v>
      </c>
      <c r="B112" s="323"/>
      <c r="C112" s="323"/>
      <c r="D112" s="323"/>
      <c r="E112" s="323"/>
      <c r="F112" s="323"/>
      <c r="G112" s="323"/>
      <c r="H112" s="323"/>
      <c r="I112" s="323"/>
      <c r="J112" s="323"/>
      <c r="K112" s="323"/>
      <c r="L112" s="323"/>
    </row>
    <row r="113" spans="1:12" x14ac:dyDescent="0.25">
      <c r="A113" s="323"/>
      <c r="B113" s="323"/>
      <c r="C113" s="323"/>
      <c r="D113" s="323"/>
      <c r="E113" s="323"/>
      <c r="F113" s="323"/>
      <c r="G113" s="323"/>
      <c r="H113" s="323"/>
      <c r="I113" s="323"/>
      <c r="J113" s="323"/>
      <c r="K113" s="323"/>
      <c r="L113" s="323"/>
    </row>
    <row r="114" spans="1:12" x14ac:dyDescent="0.25">
      <c r="A114" s="323"/>
      <c r="B114" s="323"/>
      <c r="C114" s="323"/>
      <c r="D114" s="323"/>
      <c r="E114" s="323"/>
      <c r="F114" s="323"/>
      <c r="G114" s="323"/>
      <c r="H114" s="323"/>
      <c r="I114" s="323"/>
      <c r="J114" s="323"/>
      <c r="K114" s="323"/>
      <c r="L114" s="323"/>
    </row>
    <row r="115" spans="1:12" x14ac:dyDescent="0.25">
      <c r="A115" s="323" t="s">
        <v>73</v>
      </c>
      <c r="B115" s="323"/>
      <c r="C115" s="323"/>
      <c r="D115" s="323"/>
      <c r="E115" s="323"/>
      <c r="F115" s="323"/>
      <c r="G115" s="323"/>
      <c r="H115" s="323"/>
      <c r="I115" s="323"/>
      <c r="J115" s="323"/>
      <c r="K115" s="323"/>
      <c r="L115" s="323"/>
    </row>
    <row r="116" spans="1:12" x14ac:dyDescent="0.25">
      <c r="A116" s="323"/>
      <c r="B116" s="323"/>
      <c r="C116" s="323"/>
      <c r="D116" s="323"/>
      <c r="E116" s="323"/>
      <c r="F116" s="323"/>
      <c r="G116" s="323"/>
      <c r="H116" s="323"/>
      <c r="I116" s="323"/>
      <c r="J116" s="323"/>
      <c r="K116" s="323"/>
      <c r="L116" s="323"/>
    </row>
    <row r="117" spans="1:12" x14ac:dyDescent="0.25">
      <c r="A117" s="323" t="s">
        <v>258</v>
      </c>
      <c r="B117" s="323"/>
      <c r="C117" s="323"/>
      <c r="D117" s="323"/>
      <c r="E117" s="323"/>
      <c r="F117" s="323"/>
      <c r="G117" s="323"/>
      <c r="H117" s="323"/>
      <c r="I117" s="323"/>
      <c r="J117" s="323"/>
      <c r="K117" s="323"/>
      <c r="L117" s="323"/>
    </row>
    <row r="118" spans="1:12" x14ac:dyDescent="0.25">
      <c r="A118" s="323"/>
      <c r="B118" s="323"/>
      <c r="C118" s="323"/>
      <c r="D118" s="323"/>
      <c r="E118" s="323"/>
      <c r="F118" s="323"/>
      <c r="G118" s="323"/>
      <c r="H118" s="323"/>
      <c r="I118" s="323"/>
      <c r="J118" s="323"/>
      <c r="K118" s="323"/>
      <c r="L118" s="323"/>
    </row>
    <row r="119" spans="1:12" x14ac:dyDescent="0.25">
      <c r="A119" s="324" t="s">
        <v>257</v>
      </c>
      <c r="B119" s="324"/>
      <c r="C119" s="324"/>
      <c r="D119" s="324"/>
      <c r="E119" s="324"/>
      <c r="F119" s="324"/>
      <c r="G119" s="324"/>
      <c r="H119" s="324"/>
      <c r="I119" s="324"/>
      <c r="J119" s="324"/>
      <c r="K119" s="324"/>
      <c r="L119" s="324"/>
    </row>
    <row r="120" spans="1:12" s="248" customFormat="1" x14ac:dyDescent="0.25">
      <c r="A120" s="323" t="s">
        <v>232</v>
      </c>
      <c r="B120" s="323"/>
      <c r="C120" s="323"/>
      <c r="D120" s="323"/>
      <c r="E120" s="323"/>
      <c r="F120" s="323"/>
      <c r="G120" s="323"/>
      <c r="H120" s="323"/>
      <c r="I120" s="323"/>
      <c r="J120" s="323"/>
      <c r="K120" s="323"/>
      <c r="L120" s="323"/>
    </row>
    <row r="121" spans="1:12" s="248" customFormat="1" x14ac:dyDescent="0.25">
      <c r="A121" s="323"/>
      <c r="B121" s="323"/>
      <c r="C121" s="323"/>
      <c r="D121" s="323"/>
      <c r="E121" s="323"/>
      <c r="F121" s="323"/>
      <c r="G121" s="323"/>
      <c r="H121" s="323"/>
      <c r="I121" s="323"/>
      <c r="J121" s="323"/>
      <c r="K121" s="323"/>
      <c r="L121" s="323"/>
    </row>
    <row r="122" spans="1:12" x14ac:dyDescent="0.25">
      <c r="A122" s="323"/>
      <c r="B122" s="323"/>
      <c r="C122" s="323"/>
      <c r="D122" s="323"/>
      <c r="E122" s="323"/>
      <c r="F122" s="323"/>
      <c r="G122" s="323"/>
      <c r="H122" s="323"/>
      <c r="I122" s="323"/>
      <c r="J122" s="323"/>
      <c r="K122" s="323"/>
      <c r="L122" s="323"/>
    </row>
    <row r="123" spans="1:12" x14ac:dyDescent="0.25">
      <c r="A123" s="327" t="s">
        <v>72</v>
      </c>
      <c r="B123" s="327"/>
      <c r="C123" s="327"/>
      <c r="D123" s="327"/>
      <c r="E123" s="107"/>
      <c r="F123" s="72"/>
      <c r="G123" s="72"/>
      <c r="H123" s="73"/>
      <c r="I123" s="73"/>
      <c r="J123" s="73"/>
      <c r="K123" s="73"/>
      <c r="L123" s="121"/>
    </row>
    <row r="125" spans="1:12" x14ac:dyDescent="0.25">
      <c r="A125" s="306" t="s">
        <v>239</v>
      </c>
      <c r="B125" s="306"/>
      <c r="C125" s="306"/>
    </row>
  </sheetData>
  <mergeCells count="23">
    <mergeCell ref="H22:L23"/>
    <mergeCell ref="A125:C125"/>
    <mergeCell ref="A112:L114"/>
    <mergeCell ref="A115:L116"/>
    <mergeCell ref="A117:L118"/>
    <mergeCell ref="A119:L119"/>
    <mergeCell ref="A123:D123"/>
    <mergeCell ref="A1:L2"/>
    <mergeCell ref="A21:C21"/>
    <mergeCell ref="A93:D93"/>
    <mergeCell ref="A120:L122"/>
    <mergeCell ref="N1:O1"/>
    <mergeCell ref="B40:F41"/>
    <mergeCell ref="H40:L41"/>
    <mergeCell ref="B58:F59"/>
    <mergeCell ref="H58:L59"/>
    <mergeCell ref="B76:F77"/>
    <mergeCell ref="H76:L77"/>
    <mergeCell ref="B94:F95"/>
    <mergeCell ref="H94:L95"/>
    <mergeCell ref="B5:F6"/>
    <mergeCell ref="H5:L6"/>
    <mergeCell ref="B22:F23"/>
  </mergeCells>
  <hyperlinks>
    <hyperlink ref="N1" location="Contents!A1" display="back to contents"/>
  </hyperlinks>
  <pageMargins left="0.7" right="0.7" top="0.75" bottom="0.75" header="0.3" footer="0.3"/>
  <pageSetup paperSize="9"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3"/>
  <sheetViews>
    <sheetView showGridLines="0" zoomScaleNormal="100" workbookViewId="0">
      <selection sqref="A1:N2"/>
    </sheetView>
  </sheetViews>
  <sheetFormatPr defaultColWidth="9.21875" defaultRowHeight="13.2" x14ac:dyDescent="0.25"/>
  <cols>
    <col min="1" max="1" width="10.77734375" style="55" customWidth="1"/>
    <col min="2" max="2" width="10" style="55" customWidth="1"/>
    <col min="3" max="3" width="8.77734375" style="55" customWidth="1"/>
    <col min="4" max="4" width="9.21875" style="55" customWidth="1"/>
    <col min="5" max="7" width="8.77734375" style="55" customWidth="1"/>
    <col min="8" max="8" width="4.77734375" style="55" customWidth="1"/>
    <col min="9" max="12" width="8.77734375" style="55" customWidth="1"/>
    <col min="13" max="13" width="9.5546875" style="55" customWidth="1"/>
    <col min="14" max="14" width="1.21875" style="55" customWidth="1"/>
    <col min="15" max="16384" width="9.21875" style="55"/>
  </cols>
  <sheetData>
    <row r="1" spans="1:17" ht="18" customHeight="1" x14ac:dyDescent="0.25">
      <c r="A1" s="321" t="s">
        <v>268</v>
      </c>
      <c r="B1" s="321"/>
      <c r="C1" s="321"/>
      <c r="D1" s="321"/>
      <c r="E1" s="321"/>
      <c r="F1" s="321"/>
      <c r="G1" s="321"/>
      <c r="H1" s="321"/>
      <c r="I1" s="321"/>
      <c r="J1" s="321"/>
      <c r="K1" s="321"/>
      <c r="L1" s="321"/>
      <c r="M1" s="321"/>
      <c r="N1" s="321"/>
      <c r="P1" s="334" t="s">
        <v>192</v>
      </c>
      <c r="Q1" s="334"/>
    </row>
    <row r="2" spans="1:17" ht="18" customHeight="1" x14ac:dyDescent="0.25">
      <c r="A2" s="321"/>
      <c r="B2" s="321"/>
      <c r="C2" s="321"/>
      <c r="D2" s="321"/>
      <c r="E2" s="321"/>
      <c r="F2" s="321"/>
      <c r="G2" s="321"/>
      <c r="H2" s="321"/>
      <c r="I2" s="321"/>
      <c r="J2" s="321"/>
      <c r="K2" s="321"/>
      <c r="L2" s="321"/>
      <c r="M2" s="321"/>
      <c r="N2" s="321"/>
      <c r="P2" s="60"/>
      <c r="Q2" s="60"/>
    </row>
    <row r="3" spans="1:17" ht="15" customHeight="1" x14ac:dyDescent="0.25">
      <c r="A3" s="213"/>
      <c r="B3" s="213"/>
      <c r="C3" s="213"/>
      <c r="D3" s="213"/>
      <c r="E3" s="213"/>
      <c r="F3" s="213"/>
      <c r="G3" s="213"/>
      <c r="H3" s="213"/>
      <c r="I3" s="213"/>
      <c r="J3" s="213"/>
      <c r="K3" s="213"/>
      <c r="L3" s="213"/>
      <c r="M3" s="213"/>
      <c r="N3" s="213"/>
    </row>
    <row r="4" spans="1:17" ht="15" customHeight="1" x14ac:dyDescent="0.25">
      <c r="A4" s="335" t="s">
        <v>159</v>
      </c>
      <c r="B4" s="322" t="s">
        <v>91</v>
      </c>
      <c r="C4" s="213"/>
      <c r="D4" s="213"/>
      <c r="E4" s="213"/>
      <c r="F4" s="213"/>
      <c r="G4" s="213"/>
      <c r="H4" s="213"/>
      <c r="I4" s="213"/>
      <c r="J4" s="213"/>
      <c r="K4" s="213"/>
      <c r="L4" s="213"/>
      <c r="M4" s="213"/>
      <c r="N4" s="213"/>
    </row>
    <row r="5" spans="1:17" ht="12.75" customHeight="1" x14ac:dyDescent="0.25">
      <c r="A5" s="335"/>
      <c r="B5" s="322"/>
      <c r="C5" s="213"/>
      <c r="D5" s="213"/>
      <c r="E5" s="213"/>
      <c r="F5" s="213"/>
      <c r="G5" s="213"/>
      <c r="H5" s="213"/>
      <c r="I5" s="213"/>
      <c r="J5" s="213"/>
      <c r="K5" s="213"/>
      <c r="L5" s="213"/>
      <c r="M5" s="213"/>
      <c r="N5" s="213"/>
    </row>
    <row r="6" spans="1:17" ht="12.75" customHeight="1" x14ac:dyDescent="0.25">
      <c r="A6" s="335"/>
      <c r="B6" s="322"/>
      <c r="C6" s="213"/>
      <c r="D6" s="213"/>
      <c r="E6" s="213"/>
      <c r="F6" s="213"/>
      <c r="G6" s="213"/>
      <c r="H6" s="213"/>
      <c r="I6" s="213"/>
      <c r="J6" s="213"/>
      <c r="K6" s="213"/>
      <c r="L6" s="213"/>
      <c r="M6" s="213"/>
      <c r="N6" s="213"/>
    </row>
    <row r="7" spans="1:17" ht="12.75" customHeight="1" x14ac:dyDescent="0.25">
      <c r="A7" s="208"/>
      <c r="B7" s="208"/>
      <c r="C7" s="25"/>
      <c r="D7" s="25"/>
      <c r="E7" s="61"/>
      <c r="F7" s="25"/>
      <c r="G7" s="61"/>
      <c r="H7" s="61"/>
      <c r="I7" s="62"/>
      <c r="J7" s="62"/>
      <c r="K7" s="62"/>
      <c r="L7" s="62"/>
      <c r="M7" s="62"/>
      <c r="N7" s="25"/>
    </row>
    <row r="8" spans="1:17" ht="12.75" customHeight="1" x14ac:dyDescent="0.25">
      <c r="A8" s="322" t="s">
        <v>142</v>
      </c>
      <c r="B8" s="322"/>
    </row>
    <row r="9" spans="1:17" ht="6" customHeight="1" x14ac:dyDescent="0.25">
      <c r="A9" s="208"/>
    </row>
    <row r="10" spans="1:17" ht="12.75" customHeight="1" x14ac:dyDescent="0.25">
      <c r="A10" s="63"/>
      <c r="C10" s="329" t="s">
        <v>126</v>
      </c>
      <c r="D10" s="329"/>
      <c r="E10" s="329"/>
      <c r="F10" s="329"/>
      <c r="G10" s="329"/>
      <c r="H10" s="210"/>
      <c r="I10" s="328" t="s">
        <v>127</v>
      </c>
      <c r="J10" s="328"/>
      <c r="K10" s="328"/>
      <c r="L10" s="328"/>
      <c r="M10" s="328"/>
    </row>
    <row r="11" spans="1:17" ht="12.75" customHeight="1" x14ac:dyDescent="0.25">
      <c r="A11" s="63"/>
      <c r="C11" s="64" t="s">
        <v>4</v>
      </c>
      <c r="D11" s="64" t="s">
        <v>0</v>
      </c>
      <c r="E11" s="64" t="s">
        <v>1</v>
      </c>
      <c r="F11" s="64" t="s">
        <v>2</v>
      </c>
      <c r="G11" s="64" t="s">
        <v>3</v>
      </c>
      <c r="H11" s="64"/>
      <c r="I11" s="65" t="s">
        <v>4</v>
      </c>
      <c r="J11" s="65" t="s">
        <v>0</v>
      </c>
      <c r="K11" s="65" t="s">
        <v>1</v>
      </c>
      <c r="L11" s="65" t="s">
        <v>2</v>
      </c>
      <c r="M11" s="65" t="s">
        <v>3</v>
      </c>
    </row>
    <row r="12" spans="1:17" ht="12.75" customHeight="1" x14ac:dyDescent="0.25">
      <c r="B12" s="66" t="s">
        <v>75</v>
      </c>
      <c r="C12" s="20">
        <v>2450</v>
      </c>
      <c r="D12" s="20">
        <v>410</v>
      </c>
      <c r="E12" s="20">
        <v>430</v>
      </c>
      <c r="F12" s="20">
        <v>720</v>
      </c>
      <c r="G12" s="20">
        <v>890</v>
      </c>
      <c r="I12" s="54">
        <v>14</v>
      </c>
      <c r="J12" s="54">
        <v>12</v>
      </c>
      <c r="K12" s="54">
        <v>13</v>
      </c>
      <c r="L12" s="54">
        <v>14</v>
      </c>
      <c r="M12" s="54">
        <v>17</v>
      </c>
    </row>
    <row r="13" spans="1:17" ht="12.75" customHeight="1" x14ac:dyDescent="0.25">
      <c r="B13" s="66" t="s">
        <v>26</v>
      </c>
      <c r="C13" s="20">
        <v>1420</v>
      </c>
      <c r="D13" s="20">
        <v>230</v>
      </c>
      <c r="E13" s="20">
        <v>110</v>
      </c>
      <c r="F13" s="20">
        <v>440</v>
      </c>
      <c r="G13" s="20">
        <v>650</v>
      </c>
      <c r="I13" s="54">
        <v>8</v>
      </c>
      <c r="J13" s="54">
        <v>7</v>
      </c>
      <c r="K13" s="54">
        <v>3</v>
      </c>
      <c r="L13" s="54">
        <v>8</v>
      </c>
      <c r="M13" s="54">
        <v>12</v>
      </c>
    </row>
    <row r="14" spans="1:17" ht="12.75" customHeight="1" x14ac:dyDescent="0.25">
      <c r="B14" s="66" t="s">
        <v>27</v>
      </c>
      <c r="C14" s="20">
        <v>2000</v>
      </c>
      <c r="D14" s="20">
        <v>90</v>
      </c>
      <c r="E14" s="20">
        <v>190</v>
      </c>
      <c r="F14" s="20">
        <v>600</v>
      </c>
      <c r="G14" s="20">
        <v>1120</v>
      </c>
      <c r="I14" s="54">
        <v>11</v>
      </c>
      <c r="J14" s="54">
        <v>3</v>
      </c>
      <c r="K14" s="54">
        <v>6</v>
      </c>
      <c r="L14" s="54">
        <v>11</v>
      </c>
      <c r="M14" s="54">
        <v>20</v>
      </c>
    </row>
    <row r="15" spans="1:17" ht="12.75" customHeight="1" x14ac:dyDescent="0.25">
      <c r="B15" s="66" t="s">
        <v>118</v>
      </c>
      <c r="C15" s="20">
        <v>1600</v>
      </c>
      <c r="D15" s="20">
        <v>140</v>
      </c>
      <c r="E15" s="20">
        <v>210</v>
      </c>
      <c r="F15" s="20">
        <v>530</v>
      </c>
      <c r="G15" s="20">
        <v>730</v>
      </c>
      <c r="I15" s="54">
        <v>9</v>
      </c>
      <c r="J15" s="54">
        <v>4</v>
      </c>
      <c r="K15" s="54">
        <v>6</v>
      </c>
      <c r="L15" s="54">
        <v>10</v>
      </c>
      <c r="M15" s="54">
        <v>14</v>
      </c>
    </row>
    <row r="16" spans="1:17" ht="12.75" customHeight="1" x14ac:dyDescent="0.25">
      <c r="B16" s="66" t="s">
        <v>141</v>
      </c>
      <c r="C16" s="20">
        <v>4060</v>
      </c>
      <c r="D16" s="20">
        <v>270</v>
      </c>
      <c r="E16" s="20">
        <v>610</v>
      </c>
      <c r="F16" s="20">
        <v>1240</v>
      </c>
      <c r="G16" s="20">
        <v>1940</v>
      </c>
      <c r="I16" s="54">
        <v>23</v>
      </c>
      <c r="J16" s="54">
        <v>8</v>
      </c>
      <c r="K16" s="54">
        <v>18</v>
      </c>
      <c r="L16" s="54">
        <v>23</v>
      </c>
      <c r="M16" s="54">
        <v>33</v>
      </c>
    </row>
    <row r="17" spans="1:13" ht="12.75" customHeight="1" x14ac:dyDescent="0.25">
      <c r="B17" s="66" t="s">
        <v>162</v>
      </c>
      <c r="C17" s="20">
        <v>2850</v>
      </c>
      <c r="D17" s="20">
        <v>450</v>
      </c>
      <c r="E17" s="20">
        <v>530</v>
      </c>
      <c r="F17" s="20">
        <v>900</v>
      </c>
      <c r="G17" s="20">
        <v>970</v>
      </c>
      <c r="I17" s="54">
        <v>16</v>
      </c>
      <c r="J17" s="54">
        <v>13</v>
      </c>
      <c r="K17" s="54">
        <v>16</v>
      </c>
      <c r="L17" s="54">
        <v>17</v>
      </c>
      <c r="M17" s="54">
        <v>17</v>
      </c>
    </row>
    <row r="18" spans="1:13" ht="12.75" customHeight="1" x14ac:dyDescent="0.25">
      <c r="B18" s="66" t="s">
        <v>165</v>
      </c>
      <c r="C18" s="20">
        <v>2720</v>
      </c>
      <c r="D18" s="20">
        <v>200</v>
      </c>
      <c r="E18" s="20">
        <v>280</v>
      </c>
      <c r="F18" s="20">
        <v>810</v>
      </c>
      <c r="G18" s="20">
        <v>1440</v>
      </c>
      <c r="I18" s="54">
        <v>15</v>
      </c>
      <c r="J18" s="54">
        <v>6</v>
      </c>
      <c r="K18" s="54">
        <v>8</v>
      </c>
      <c r="L18" s="54">
        <v>15</v>
      </c>
      <c r="M18" s="54">
        <v>24</v>
      </c>
    </row>
    <row r="19" spans="1:13" ht="12.75" customHeight="1" x14ac:dyDescent="0.25">
      <c r="B19" s="66" t="s">
        <v>177</v>
      </c>
      <c r="C19" s="20">
        <v>4810</v>
      </c>
      <c r="D19" s="20">
        <v>330</v>
      </c>
      <c r="E19" s="20">
        <v>610</v>
      </c>
      <c r="F19" s="20">
        <v>1370</v>
      </c>
      <c r="G19" s="20">
        <v>2500</v>
      </c>
      <c r="I19" s="54">
        <v>26</v>
      </c>
      <c r="J19" s="54">
        <v>9</v>
      </c>
      <c r="K19" s="54">
        <v>18</v>
      </c>
      <c r="L19" s="54">
        <v>25</v>
      </c>
      <c r="M19" s="54">
        <v>43</v>
      </c>
    </row>
    <row r="20" spans="1:13" ht="12.75" customHeight="1" x14ac:dyDescent="0.25">
      <c r="B20" s="87" t="s">
        <v>193</v>
      </c>
      <c r="C20" s="20">
        <v>2060</v>
      </c>
      <c r="D20" s="20">
        <v>290</v>
      </c>
      <c r="E20" s="20">
        <v>300</v>
      </c>
      <c r="F20" s="20">
        <v>570</v>
      </c>
      <c r="G20" s="20">
        <v>900</v>
      </c>
      <c r="I20" s="54">
        <v>11</v>
      </c>
      <c r="J20" s="54">
        <v>8</v>
      </c>
      <c r="K20" s="54">
        <v>9</v>
      </c>
      <c r="L20" s="54">
        <v>11</v>
      </c>
      <c r="M20" s="54">
        <v>15</v>
      </c>
    </row>
    <row r="21" spans="1:13" ht="12.75" customHeight="1" x14ac:dyDescent="0.25">
      <c r="B21" s="87" t="s">
        <v>208</v>
      </c>
      <c r="C21" s="20">
        <v>550</v>
      </c>
      <c r="D21" s="20">
        <v>0</v>
      </c>
      <c r="E21" s="20">
        <v>260</v>
      </c>
      <c r="F21" s="20">
        <v>80</v>
      </c>
      <c r="G21" s="20">
        <v>210</v>
      </c>
      <c r="I21" s="54">
        <v>3</v>
      </c>
      <c r="J21" s="54" t="s">
        <v>74</v>
      </c>
      <c r="K21" s="54">
        <v>7</v>
      </c>
      <c r="L21" s="54">
        <v>1</v>
      </c>
      <c r="M21" s="54">
        <v>3</v>
      </c>
    </row>
    <row r="22" spans="1:13" ht="12.75" customHeight="1" x14ac:dyDescent="0.25">
      <c r="B22" s="87" t="s">
        <v>205</v>
      </c>
      <c r="C22" s="20">
        <v>4330</v>
      </c>
      <c r="D22" s="20">
        <v>640</v>
      </c>
      <c r="E22" s="20">
        <v>680</v>
      </c>
      <c r="F22" s="20">
        <v>1320</v>
      </c>
      <c r="G22" s="20">
        <v>1700</v>
      </c>
      <c r="I22" s="54">
        <v>23</v>
      </c>
      <c r="J22" s="54">
        <v>17</v>
      </c>
      <c r="K22" s="54">
        <v>19</v>
      </c>
      <c r="L22" s="54">
        <v>24</v>
      </c>
      <c r="M22" s="54">
        <v>28</v>
      </c>
    </row>
    <row r="23" spans="1:13" ht="12.75" customHeight="1" x14ac:dyDescent="0.25">
      <c r="B23" s="87" t="s">
        <v>236</v>
      </c>
      <c r="C23" s="20">
        <v>1320</v>
      </c>
      <c r="D23" s="20">
        <v>190</v>
      </c>
      <c r="E23" s="20">
        <v>150</v>
      </c>
      <c r="F23" s="20">
        <v>360</v>
      </c>
      <c r="G23" s="20">
        <v>620</v>
      </c>
      <c r="I23" s="54">
        <v>6</v>
      </c>
      <c r="J23" s="54">
        <v>5</v>
      </c>
      <c r="K23" s="54">
        <v>4</v>
      </c>
      <c r="L23" s="54">
        <v>6</v>
      </c>
      <c r="M23" s="54">
        <v>9</v>
      </c>
    </row>
    <row r="24" spans="1:13" ht="12.75" customHeight="1" x14ac:dyDescent="0.25">
      <c r="B24" s="66"/>
      <c r="C24" s="20"/>
      <c r="D24" s="20"/>
      <c r="E24" s="20"/>
      <c r="F24" s="20"/>
      <c r="G24" s="20"/>
      <c r="I24" s="54"/>
      <c r="J24" s="54"/>
      <c r="K24" s="54"/>
      <c r="L24" s="54"/>
      <c r="M24" s="54"/>
    </row>
    <row r="25" spans="1:13" ht="12.75" customHeight="1" x14ac:dyDescent="0.25">
      <c r="A25" s="209" t="s">
        <v>204</v>
      </c>
      <c r="B25" s="209"/>
      <c r="C25" s="209"/>
      <c r="D25" s="209"/>
      <c r="E25" s="209"/>
      <c r="F25" s="20"/>
      <c r="G25" s="20"/>
      <c r="I25" s="54"/>
      <c r="J25" s="54"/>
      <c r="K25" s="54"/>
      <c r="L25" s="54"/>
      <c r="M25" s="54"/>
    </row>
    <row r="26" spans="1:13" ht="5.25" customHeight="1" x14ac:dyDescent="0.25">
      <c r="A26" s="208"/>
      <c r="C26" s="20"/>
      <c r="D26" s="20"/>
      <c r="E26" s="20"/>
      <c r="F26" s="20"/>
      <c r="G26" s="20"/>
      <c r="I26" s="54"/>
      <c r="J26" s="54"/>
      <c r="K26" s="54"/>
      <c r="L26" s="54"/>
      <c r="M26" s="54"/>
    </row>
    <row r="27" spans="1:13" ht="12.75" customHeight="1" x14ac:dyDescent="0.25">
      <c r="A27" s="63"/>
      <c r="C27" s="329" t="s">
        <v>126</v>
      </c>
      <c r="D27" s="329"/>
      <c r="E27" s="329"/>
      <c r="F27" s="329"/>
      <c r="G27" s="329"/>
      <c r="H27" s="210"/>
      <c r="I27" s="328" t="s">
        <v>127</v>
      </c>
      <c r="J27" s="328"/>
      <c r="K27" s="328"/>
      <c r="L27" s="328"/>
      <c r="M27" s="328"/>
    </row>
    <row r="28" spans="1:13" ht="12.75" customHeight="1" x14ac:dyDescent="0.25">
      <c r="A28" s="63"/>
      <c r="C28" s="64" t="s">
        <v>4</v>
      </c>
      <c r="D28" s="64" t="s">
        <v>0</v>
      </c>
      <c r="E28" s="64" t="s">
        <v>1</v>
      </c>
      <c r="F28" s="64" t="s">
        <v>2</v>
      </c>
      <c r="G28" s="64" t="s">
        <v>3</v>
      </c>
      <c r="H28" s="64"/>
      <c r="I28" s="65" t="s">
        <v>4</v>
      </c>
      <c r="J28" s="65" t="s">
        <v>0</v>
      </c>
      <c r="K28" s="65" t="s">
        <v>1</v>
      </c>
      <c r="L28" s="65" t="s">
        <v>2</v>
      </c>
      <c r="M28" s="65" t="s">
        <v>3</v>
      </c>
    </row>
    <row r="29" spans="1:13" ht="12.75" customHeight="1" x14ac:dyDescent="0.25">
      <c r="B29" s="87" t="s">
        <v>208</v>
      </c>
      <c r="C29" s="20">
        <v>-1740</v>
      </c>
      <c r="D29" s="20">
        <v>-140</v>
      </c>
      <c r="E29" s="20">
        <v>-230</v>
      </c>
      <c r="F29" s="20">
        <v>-560</v>
      </c>
      <c r="G29" s="20">
        <v>-810</v>
      </c>
      <c r="I29" s="54" t="s">
        <v>74</v>
      </c>
      <c r="J29" s="54" t="s">
        <v>74</v>
      </c>
      <c r="K29" s="54" t="s">
        <v>74</v>
      </c>
      <c r="L29" s="54" t="s">
        <v>74</v>
      </c>
      <c r="M29" s="54" t="s">
        <v>74</v>
      </c>
    </row>
    <row r="30" spans="1:13" ht="12.75" customHeight="1" x14ac:dyDescent="0.25">
      <c r="B30" s="87" t="s">
        <v>205</v>
      </c>
      <c r="C30" s="20">
        <v>2850</v>
      </c>
      <c r="D30" s="20">
        <v>340</v>
      </c>
      <c r="E30" s="20">
        <v>510</v>
      </c>
      <c r="F30" s="20">
        <v>860</v>
      </c>
      <c r="G30" s="20">
        <v>1150</v>
      </c>
      <c r="I30" s="54">
        <v>365</v>
      </c>
      <c r="J30" s="54">
        <v>292</v>
      </c>
      <c r="K30" s="54">
        <v>368</v>
      </c>
      <c r="L30" s="54">
        <v>329</v>
      </c>
      <c r="M30" s="54">
        <v>430</v>
      </c>
    </row>
    <row r="31" spans="1:13" ht="12.75" customHeight="1" x14ac:dyDescent="0.25">
      <c r="B31" s="87" t="s">
        <v>236</v>
      </c>
      <c r="C31" s="20"/>
      <c r="D31" s="20"/>
      <c r="E31" s="20"/>
      <c r="F31" s="20"/>
      <c r="G31" s="20"/>
      <c r="I31" s="54"/>
      <c r="J31" s="54"/>
      <c r="K31" s="54"/>
      <c r="L31" s="54"/>
      <c r="M31" s="54"/>
    </row>
    <row r="32" spans="1:13" ht="12.75" customHeight="1" x14ac:dyDescent="0.25">
      <c r="B32" s="66"/>
      <c r="C32" s="20"/>
      <c r="D32" s="20"/>
      <c r="E32" s="20"/>
      <c r="F32" s="20"/>
      <c r="G32" s="20"/>
      <c r="I32" s="54"/>
      <c r="J32" s="54"/>
      <c r="K32" s="54"/>
      <c r="L32" s="54"/>
      <c r="M32" s="54"/>
    </row>
    <row r="33" spans="1:13" ht="12.75" customHeight="1" x14ac:dyDescent="0.25">
      <c r="A33" s="322" t="s">
        <v>143</v>
      </c>
      <c r="B33" s="322"/>
      <c r="C33" s="322"/>
      <c r="D33" s="322"/>
      <c r="E33" s="322"/>
      <c r="F33" s="20"/>
      <c r="G33" s="20"/>
      <c r="I33" s="54"/>
      <c r="J33" s="54"/>
      <c r="K33" s="54"/>
      <c r="L33" s="54"/>
      <c r="M33" s="54"/>
    </row>
    <row r="34" spans="1:13" ht="6" customHeight="1" x14ac:dyDescent="0.25">
      <c r="A34" s="208"/>
      <c r="C34" s="20"/>
      <c r="D34" s="20"/>
      <c r="E34" s="20"/>
      <c r="F34" s="20"/>
      <c r="G34" s="20"/>
      <c r="I34" s="54"/>
      <c r="J34" s="54"/>
      <c r="K34" s="54"/>
      <c r="L34" s="54"/>
      <c r="M34" s="54"/>
    </row>
    <row r="35" spans="1:13" ht="12.75" customHeight="1" x14ac:dyDescent="0.25">
      <c r="A35" s="63"/>
      <c r="C35" s="329" t="s">
        <v>126</v>
      </c>
      <c r="D35" s="329"/>
      <c r="E35" s="329"/>
      <c r="F35" s="329"/>
      <c r="G35" s="329"/>
      <c r="H35" s="210"/>
      <c r="I35" s="328" t="s">
        <v>127</v>
      </c>
      <c r="J35" s="328"/>
      <c r="K35" s="328"/>
      <c r="L35" s="328"/>
      <c r="M35" s="328"/>
    </row>
    <row r="36" spans="1:13" ht="12.75" customHeight="1" x14ac:dyDescent="0.25">
      <c r="A36" s="63"/>
      <c r="C36" s="64" t="s">
        <v>4</v>
      </c>
      <c r="D36" s="64" t="s">
        <v>0</v>
      </c>
      <c r="E36" s="64" t="s">
        <v>1</v>
      </c>
      <c r="F36" s="64" t="s">
        <v>2</v>
      </c>
      <c r="G36" s="64" t="s">
        <v>3</v>
      </c>
      <c r="H36" s="64"/>
      <c r="I36" s="65" t="s">
        <v>4</v>
      </c>
      <c r="J36" s="65" t="s">
        <v>0</v>
      </c>
      <c r="K36" s="65" t="s">
        <v>1</v>
      </c>
      <c r="L36" s="65" t="s">
        <v>2</v>
      </c>
      <c r="M36" s="65" t="s">
        <v>3</v>
      </c>
    </row>
    <row r="37" spans="1:13" ht="12.75" customHeight="1" x14ac:dyDescent="0.25">
      <c r="B37" s="66" t="s">
        <v>75</v>
      </c>
      <c r="C37" s="20">
        <v>270</v>
      </c>
      <c r="D37" s="20">
        <v>30</v>
      </c>
      <c r="E37" s="20">
        <v>40</v>
      </c>
      <c r="F37" s="20">
        <v>150</v>
      </c>
      <c r="G37" s="20">
        <v>50</v>
      </c>
      <c r="I37" s="54">
        <v>11</v>
      </c>
      <c r="J37" s="54">
        <v>7</v>
      </c>
      <c r="K37" s="54">
        <v>8</v>
      </c>
      <c r="L37" s="54">
        <v>18</v>
      </c>
      <c r="M37" s="54">
        <v>6</v>
      </c>
    </row>
    <row r="38" spans="1:13" ht="12.75" customHeight="1" x14ac:dyDescent="0.25">
      <c r="B38" s="66" t="s">
        <v>26</v>
      </c>
      <c r="C38" s="20">
        <v>180</v>
      </c>
      <c r="D38" s="20">
        <v>40</v>
      </c>
      <c r="E38" s="20">
        <v>40</v>
      </c>
      <c r="F38" s="20">
        <v>90</v>
      </c>
      <c r="G38" s="20">
        <v>20</v>
      </c>
      <c r="I38" s="54">
        <v>7</v>
      </c>
      <c r="J38" s="54">
        <v>9</v>
      </c>
      <c r="K38" s="54">
        <v>7</v>
      </c>
      <c r="L38" s="54">
        <v>11</v>
      </c>
      <c r="M38" s="54">
        <v>3</v>
      </c>
    </row>
    <row r="39" spans="1:13" ht="12.75" customHeight="1" x14ac:dyDescent="0.25">
      <c r="B39" s="66" t="s">
        <v>27</v>
      </c>
      <c r="C39" s="20">
        <v>190</v>
      </c>
      <c r="D39" s="20">
        <v>0</v>
      </c>
      <c r="E39" s="20">
        <v>30</v>
      </c>
      <c r="F39" s="20">
        <v>60</v>
      </c>
      <c r="G39" s="20">
        <v>90</v>
      </c>
      <c r="I39" s="54">
        <v>8</v>
      </c>
      <c r="J39" s="54">
        <v>1</v>
      </c>
      <c r="K39" s="54">
        <v>6</v>
      </c>
      <c r="L39" s="54">
        <v>8</v>
      </c>
      <c r="M39" s="54">
        <v>12</v>
      </c>
    </row>
    <row r="40" spans="1:13" ht="12.75" customHeight="1" x14ac:dyDescent="0.25">
      <c r="B40" s="66" t="s">
        <v>118</v>
      </c>
      <c r="C40" s="20">
        <v>220</v>
      </c>
      <c r="D40" s="20">
        <v>20</v>
      </c>
      <c r="E40" s="20">
        <v>60</v>
      </c>
      <c r="F40" s="20">
        <v>90</v>
      </c>
      <c r="G40" s="20">
        <v>60</v>
      </c>
      <c r="I40" s="54">
        <v>10</v>
      </c>
      <c r="J40" s="54">
        <v>6</v>
      </c>
      <c r="K40" s="54">
        <v>14</v>
      </c>
      <c r="L40" s="54">
        <v>12</v>
      </c>
      <c r="M40" s="54">
        <v>8</v>
      </c>
    </row>
    <row r="41" spans="1:13" ht="12.75" customHeight="1" x14ac:dyDescent="0.25">
      <c r="B41" s="66" t="s">
        <v>141</v>
      </c>
      <c r="C41" s="20">
        <v>460</v>
      </c>
      <c r="D41" s="20">
        <v>20</v>
      </c>
      <c r="E41" s="20">
        <v>90</v>
      </c>
      <c r="F41" s="20">
        <v>190</v>
      </c>
      <c r="G41" s="20">
        <v>170</v>
      </c>
      <c r="I41" s="54">
        <v>21</v>
      </c>
      <c r="J41" s="54">
        <v>5</v>
      </c>
      <c r="K41" s="54">
        <v>19</v>
      </c>
      <c r="L41" s="54">
        <v>26</v>
      </c>
      <c r="M41" s="54">
        <v>23</v>
      </c>
    </row>
    <row r="42" spans="1:13" ht="12.75" customHeight="1" x14ac:dyDescent="0.25">
      <c r="B42" s="66" t="s">
        <v>162</v>
      </c>
      <c r="C42" s="20">
        <v>340</v>
      </c>
      <c r="D42" s="20">
        <v>60</v>
      </c>
      <c r="E42" s="20">
        <v>70</v>
      </c>
      <c r="F42" s="20">
        <v>90</v>
      </c>
      <c r="G42" s="20">
        <v>120</v>
      </c>
      <c r="I42" s="54">
        <v>16</v>
      </c>
      <c r="J42" s="54">
        <v>16</v>
      </c>
      <c r="K42" s="54">
        <v>16</v>
      </c>
      <c r="L42" s="54">
        <v>14</v>
      </c>
      <c r="M42" s="54">
        <v>17</v>
      </c>
    </row>
    <row r="43" spans="1:13" ht="12.75" customHeight="1" x14ac:dyDescent="0.25">
      <c r="B43" s="66" t="s">
        <v>165</v>
      </c>
      <c r="C43" s="20">
        <v>330</v>
      </c>
      <c r="D43" s="20">
        <v>80</v>
      </c>
      <c r="E43" s="20">
        <v>40</v>
      </c>
      <c r="F43" s="20">
        <v>80</v>
      </c>
      <c r="G43" s="20">
        <v>130</v>
      </c>
      <c r="I43" s="54">
        <v>16</v>
      </c>
      <c r="J43" s="54">
        <v>22</v>
      </c>
      <c r="K43" s="54">
        <v>9</v>
      </c>
      <c r="L43" s="54">
        <v>12</v>
      </c>
      <c r="M43" s="54">
        <v>21</v>
      </c>
    </row>
    <row r="44" spans="1:13" ht="12.75" customHeight="1" x14ac:dyDescent="0.25">
      <c r="B44" s="66" t="s">
        <v>177</v>
      </c>
      <c r="C44" s="20">
        <v>410</v>
      </c>
      <c r="D44" s="20">
        <v>20</v>
      </c>
      <c r="E44" s="20">
        <v>40</v>
      </c>
      <c r="F44" s="20">
        <v>190</v>
      </c>
      <c r="G44" s="20">
        <v>160</v>
      </c>
      <c r="I44" s="54">
        <v>19</v>
      </c>
      <c r="J44" s="54">
        <v>4</v>
      </c>
      <c r="K44" s="54">
        <v>8</v>
      </c>
      <c r="L44" s="54">
        <v>29</v>
      </c>
      <c r="M44" s="54">
        <v>26</v>
      </c>
    </row>
    <row r="45" spans="1:13" ht="12.75" customHeight="1" x14ac:dyDescent="0.25">
      <c r="B45" s="87" t="s">
        <v>193</v>
      </c>
      <c r="C45" s="20">
        <v>300</v>
      </c>
      <c r="D45" s="20">
        <v>30</v>
      </c>
      <c r="E45" s="20">
        <v>40</v>
      </c>
      <c r="F45" s="20">
        <v>110</v>
      </c>
      <c r="G45" s="20">
        <v>120</v>
      </c>
      <c r="I45" s="54">
        <v>15</v>
      </c>
      <c r="J45" s="54">
        <v>9</v>
      </c>
      <c r="K45" s="54">
        <v>9</v>
      </c>
      <c r="L45" s="54">
        <v>17</v>
      </c>
      <c r="M45" s="54">
        <v>19</v>
      </c>
    </row>
    <row r="46" spans="1:13" ht="12.75" customHeight="1" x14ac:dyDescent="0.25">
      <c r="B46" s="87" t="s">
        <v>208</v>
      </c>
      <c r="C46" s="20">
        <v>220</v>
      </c>
      <c r="D46" s="20">
        <v>10</v>
      </c>
      <c r="E46" s="20">
        <v>70</v>
      </c>
      <c r="F46" s="20">
        <v>50</v>
      </c>
      <c r="G46" s="20">
        <v>90</v>
      </c>
      <c r="I46" s="54">
        <v>10</v>
      </c>
      <c r="J46" s="54">
        <v>3</v>
      </c>
      <c r="K46" s="54">
        <v>16</v>
      </c>
      <c r="L46" s="54">
        <v>7</v>
      </c>
      <c r="M46" s="54">
        <v>14</v>
      </c>
    </row>
    <row r="47" spans="1:13" ht="12.75" customHeight="1" x14ac:dyDescent="0.25">
      <c r="B47" s="87" t="s">
        <v>205</v>
      </c>
      <c r="C47" s="20">
        <v>220</v>
      </c>
      <c r="D47" s="20">
        <v>50</v>
      </c>
      <c r="E47" s="20">
        <v>30</v>
      </c>
      <c r="F47" s="20">
        <v>80</v>
      </c>
      <c r="G47" s="20">
        <v>50</v>
      </c>
      <c r="I47" s="55">
        <v>10</v>
      </c>
      <c r="J47" s="54">
        <v>13</v>
      </c>
      <c r="K47" s="54">
        <v>7</v>
      </c>
      <c r="L47" s="54">
        <v>13</v>
      </c>
      <c r="M47" s="54">
        <v>7</v>
      </c>
    </row>
    <row r="48" spans="1:13" ht="12.75" customHeight="1" x14ac:dyDescent="0.25">
      <c r="B48" s="87" t="s">
        <v>236</v>
      </c>
      <c r="C48" s="20">
        <v>150</v>
      </c>
      <c r="D48" s="20">
        <v>50</v>
      </c>
      <c r="E48" s="20">
        <v>50</v>
      </c>
      <c r="F48" s="20">
        <v>30</v>
      </c>
      <c r="G48" s="20">
        <v>30</v>
      </c>
      <c r="I48" s="55">
        <v>7</v>
      </c>
      <c r="J48" s="54">
        <v>13</v>
      </c>
      <c r="K48" s="54">
        <v>10</v>
      </c>
      <c r="L48" s="54">
        <v>4</v>
      </c>
      <c r="M48" s="54">
        <v>4</v>
      </c>
    </row>
    <row r="49" spans="1:13" ht="12.75" customHeight="1" x14ac:dyDescent="0.25">
      <c r="B49" s="66"/>
      <c r="C49" s="20"/>
      <c r="D49" s="20"/>
      <c r="E49" s="20"/>
      <c r="F49" s="20"/>
      <c r="G49" s="20"/>
      <c r="I49" s="54"/>
      <c r="J49" s="54"/>
      <c r="K49" s="54"/>
      <c r="L49" s="54"/>
      <c r="M49" s="54"/>
    </row>
    <row r="50" spans="1:13" ht="12.75" customHeight="1" x14ac:dyDescent="0.25">
      <c r="A50" s="322" t="s">
        <v>144</v>
      </c>
      <c r="B50" s="322"/>
      <c r="C50" s="322"/>
      <c r="D50" s="322"/>
      <c r="E50" s="20"/>
      <c r="F50" s="20"/>
      <c r="G50" s="20"/>
      <c r="I50" s="54"/>
      <c r="J50" s="54"/>
      <c r="K50" s="54"/>
      <c r="L50" s="54"/>
      <c r="M50" s="54"/>
    </row>
    <row r="51" spans="1:13" ht="6" customHeight="1" x14ac:dyDescent="0.25">
      <c r="A51" s="208"/>
      <c r="C51" s="20"/>
      <c r="D51" s="20"/>
      <c r="E51" s="20"/>
      <c r="F51" s="20"/>
      <c r="G51" s="20"/>
      <c r="I51" s="54"/>
      <c r="J51" s="54"/>
      <c r="K51" s="54"/>
      <c r="L51" s="54"/>
      <c r="M51" s="54"/>
    </row>
    <row r="52" spans="1:13" ht="12.75" customHeight="1" x14ac:dyDescent="0.25">
      <c r="A52" s="63"/>
      <c r="C52" s="329" t="s">
        <v>126</v>
      </c>
      <c r="D52" s="329"/>
      <c r="E52" s="329"/>
      <c r="F52" s="329"/>
      <c r="G52" s="329"/>
      <c r="H52" s="210"/>
      <c r="I52" s="328" t="s">
        <v>127</v>
      </c>
      <c r="J52" s="328"/>
      <c r="K52" s="328"/>
      <c r="L52" s="328"/>
      <c r="M52" s="328"/>
    </row>
    <row r="53" spans="1:13" ht="12.75" customHeight="1" x14ac:dyDescent="0.25">
      <c r="A53" s="63"/>
      <c r="C53" s="64" t="s">
        <v>4</v>
      </c>
      <c r="D53" s="64" t="s">
        <v>0</v>
      </c>
      <c r="E53" s="64" t="s">
        <v>1</v>
      </c>
      <c r="F53" s="64" t="s">
        <v>2</v>
      </c>
      <c r="G53" s="64" t="s">
        <v>3</v>
      </c>
      <c r="H53" s="64"/>
      <c r="I53" s="65" t="s">
        <v>4</v>
      </c>
      <c r="J53" s="65" t="s">
        <v>0</v>
      </c>
      <c r="K53" s="65" t="s">
        <v>1</v>
      </c>
      <c r="L53" s="65" t="s">
        <v>2</v>
      </c>
      <c r="M53" s="65" t="s">
        <v>3</v>
      </c>
    </row>
    <row r="54" spans="1:13" ht="12.75" customHeight="1" x14ac:dyDescent="0.25">
      <c r="B54" s="66" t="s">
        <v>75</v>
      </c>
      <c r="C54" s="20">
        <v>360</v>
      </c>
      <c r="D54" s="20">
        <v>20</v>
      </c>
      <c r="E54" s="20">
        <v>70</v>
      </c>
      <c r="F54" s="20">
        <v>100</v>
      </c>
      <c r="G54" s="20">
        <v>170</v>
      </c>
      <c r="I54" s="54">
        <v>25</v>
      </c>
      <c r="J54" s="54">
        <v>15</v>
      </c>
      <c r="K54" s="54">
        <v>42</v>
      </c>
      <c r="L54" s="54">
        <v>20</v>
      </c>
      <c r="M54" s="54">
        <v>26</v>
      </c>
    </row>
    <row r="55" spans="1:13" ht="12.75" customHeight="1" x14ac:dyDescent="0.25">
      <c r="B55" s="66" t="s">
        <v>26</v>
      </c>
      <c r="C55" s="20">
        <v>90</v>
      </c>
      <c r="D55" s="20">
        <v>0</v>
      </c>
      <c r="E55" s="20">
        <v>0</v>
      </c>
      <c r="F55" s="20">
        <v>70</v>
      </c>
      <c r="G55" s="20">
        <v>30</v>
      </c>
      <c r="I55" s="54">
        <v>7</v>
      </c>
      <c r="J55" s="54" t="s">
        <v>74</v>
      </c>
      <c r="K55" s="54" t="s">
        <v>74</v>
      </c>
      <c r="L55" s="54">
        <v>14</v>
      </c>
      <c r="M55" s="54">
        <v>5</v>
      </c>
    </row>
    <row r="56" spans="1:13" ht="12.75" customHeight="1" x14ac:dyDescent="0.25">
      <c r="B56" s="66" t="s">
        <v>27</v>
      </c>
      <c r="C56" s="20">
        <v>190</v>
      </c>
      <c r="D56" s="20">
        <v>-10</v>
      </c>
      <c r="E56" s="20">
        <v>-10</v>
      </c>
      <c r="F56" s="20">
        <v>80</v>
      </c>
      <c r="G56" s="20">
        <v>130</v>
      </c>
      <c r="I56" s="54">
        <v>13</v>
      </c>
      <c r="J56" s="54" t="s">
        <v>74</v>
      </c>
      <c r="K56" s="54" t="s">
        <v>74</v>
      </c>
      <c r="L56" s="54">
        <v>15</v>
      </c>
      <c r="M56" s="54">
        <v>20</v>
      </c>
    </row>
    <row r="57" spans="1:13" ht="12.75" customHeight="1" x14ac:dyDescent="0.25">
      <c r="B57" s="66" t="s">
        <v>118</v>
      </c>
      <c r="C57" s="20">
        <v>140</v>
      </c>
      <c r="D57" s="20">
        <v>10</v>
      </c>
      <c r="E57" s="20">
        <v>0</v>
      </c>
      <c r="F57" s="20">
        <v>50</v>
      </c>
      <c r="G57" s="20">
        <v>90</v>
      </c>
      <c r="I57" s="54">
        <v>10</v>
      </c>
      <c r="J57" s="54">
        <v>6</v>
      </c>
      <c r="K57" s="54" t="s">
        <v>74</v>
      </c>
      <c r="L57" s="54">
        <v>10</v>
      </c>
      <c r="M57" s="54">
        <v>15</v>
      </c>
    </row>
    <row r="58" spans="1:13" ht="12.75" customHeight="1" x14ac:dyDescent="0.25">
      <c r="B58" s="66" t="s">
        <v>141</v>
      </c>
      <c r="C58" s="20">
        <v>400</v>
      </c>
      <c r="D58" s="20">
        <v>20</v>
      </c>
      <c r="E58" s="20">
        <v>10</v>
      </c>
      <c r="F58" s="20">
        <v>120</v>
      </c>
      <c r="G58" s="20">
        <v>240</v>
      </c>
      <c r="I58" s="54">
        <v>30</v>
      </c>
      <c r="J58" s="54">
        <v>23</v>
      </c>
      <c r="K58" s="54">
        <v>8</v>
      </c>
      <c r="L58" s="54">
        <v>27</v>
      </c>
      <c r="M58" s="54">
        <v>39</v>
      </c>
    </row>
    <row r="59" spans="1:13" ht="12.75" customHeight="1" x14ac:dyDescent="0.25">
      <c r="B59" s="66" t="s">
        <v>162</v>
      </c>
      <c r="C59" s="20">
        <v>210</v>
      </c>
      <c r="D59" s="20">
        <v>20</v>
      </c>
      <c r="E59" s="20">
        <v>50</v>
      </c>
      <c r="F59" s="20">
        <v>60</v>
      </c>
      <c r="G59" s="20">
        <v>80</v>
      </c>
      <c r="I59" s="54">
        <v>17</v>
      </c>
      <c r="J59" s="54">
        <v>16</v>
      </c>
      <c r="K59" s="54">
        <v>30</v>
      </c>
      <c r="L59" s="54">
        <v>15</v>
      </c>
      <c r="M59" s="54">
        <v>14</v>
      </c>
    </row>
    <row r="60" spans="1:13" ht="12.75" customHeight="1" x14ac:dyDescent="0.25">
      <c r="B60" s="66" t="s">
        <v>165</v>
      </c>
      <c r="C60" s="20">
        <v>230</v>
      </c>
      <c r="D60" s="20">
        <v>30</v>
      </c>
      <c r="E60" s="20">
        <v>10</v>
      </c>
      <c r="F60" s="20">
        <v>70</v>
      </c>
      <c r="G60" s="20">
        <v>120</v>
      </c>
      <c r="I60" s="54">
        <v>18</v>
      </c>
      <c r="J60" s="54">
        <v>26</v>
      </c>
      <c r="K60" s="54">
        <v>6</v>
      </c>
      <c r="L60" s="54">
        <v>17</v>
      </c>
      <c r="M60" s="54">
        <v>20</v>
      </c>
    </row>
    <row r="61" spans="1:13" ht="12.75" customHeight="1" x14ac:dyDescent="0.25">
      <c r="B61" s="66" t="s">
        <v>177</v>
      </c>
      <c r="C61" s="20">
        <v>410</v>
      </c>
      <c r="D61" s="20">
        <v>0</v>
      </c>
      <c r="E61" s="20">
        <v>60</v>
      </c>
      <c r="F61" s="20">
        <v>120</v>
      </c>
      <c r="G61" s="20">
        <v>220</v>
      </c>
      <c r="I61" s="54">
        <v>35</v>
      </c>
      <c r="J61" s="54">
        <v>4</v>
      </c>
      <c r="K61" s="54">
        <v>38</v>
      </c>
      <c r="L61" s="54">
        <v>32</v>
      </c>
      <c r="M61" s="54">
        <v>42</v>
      </c>
    </row>
    <row r="62" spans="1:13" ht="12.75" customHeight="1" x14ac:dyDescent="0.25">
      <c r="B62" s="87" t="s">
        <v>193</v>
      </c>
      <c r="C62" s="20">
        <v>160</v>
      </c>
      <c r="D62" s="20">
        <v>20</v>
      </c>
      <c r="E62" s="20">
        <v>20</v>
      </c>
      <c r="F62" s="20">
        <v>70</v>
      </c>
      <c r="G62" s="20">
        <v>50</v>
      </c>
      <c r="I62" s="54">
        <v>13</v>
      </c>
      <c r="J62" s="54">
        <v>24</v>
      </c>
      <c r="K62" s="54">
        <v>10</v>
      </c>
      <c r="L62" s="54">
        <v>18</v>
      </c>
      <c r="M62" s="54">
        <v>9</v>
      </c>
    </row>
    <row r="63" spans="1:13" ht="12.75" customHeight="1" x14ac:dyDescent="0.25">
      <c r="B63" s="87" t="s">
        <v>208</v>
      </c>
      <c r="C63" s="20">
        <v>170</v>
      </c>
      <c r="D63" s="20">
        <v>10</v>
      </c>
      <c r="E63" s="20">
        <v>30</v>
      </c>
      <c r="F63" s="20">
        <v>30</v>
      </c>
      <c r="G63" s="20">
        <v>100</v>
      </c>
      <c r="I63" s="54">
        <v>13</v>
      </c>
      <c r="J63" s="54">
        <v>10</v>
      </c>
      <c r="K63" s="54">
        <v>16</v>
      </c>
      <c r="L63" s="54">
        <v>7</v>
      </c>
      <c r="M63" s="54">
        <v>18</v>
      </c>
    </row>
    <row r="64" spans="1:13" ht="12.75" customHeight="1" x14ac:dyDescent="0.25">
      <c r="B64" s="87" t="s">
        <v>205</v>
      </c>
      <c r="C64" s="20">
        <v>200</v>
      </c>
      <c r="D64" s="20">
        <v>20</v>
      </c>
      <c r="E64" s="20">
        <v>30</v>
      </c>
      <c r="F64" s="20">
        <v>30</v>
      </c>
      <c r="G64" s="20">
        <v>120</v>
      </c>
      <c r="I64" s="54">
        <v>17</v>
      </c>
      <c r="J64" s="54">
        <v>13</v>
      </c>
      <c r="K64" s="54">
        <v>18</v>
      </c>
      <c r="L64" s="54">
        <v>9</v>
      </c>
      <c r="M64" s="54">
        <v>24</v>
      </c>
    </row>
    <row r="65" spans="1:13" ht="12.75" customHeight="1" x14ac:dyDescent="0.25">
      <c r="B65" s="87" t="s">
        <v>236</v>
      </c>
      <c r="C65" s="20">
        <v>180</v>
      </c>
      <c r="D65" s="20">
        <v>30</v>
      </c>
      <c r="E65" s="20">
        <v>20</v>
      </c>
      <c r="F65" s="20">
        <v>50</v>
      </c>
      <c r="G65" s="20">
        <v>80</v>
      </c>
      <c r="I65" s="54">
        <v>15</v>
      </c>
      <c r="J65" s="54">
        <v>26</v>
      </c>
      <c r="K65" s="54">
        <v>13</v>
      </c>
      <c r="L65" s="54">
        <v>13</v>
      </c>
      <c r="M65" s="54">
        <v>15</v>
      </c>
    </row>
    <row r="66" spans="1:13" ht="12.75" customHeight="1" x14ac:dyDescent="0.25">
      <c r="B66" s="66"/>
      <c r="C66" s="20"/>
      <c r="D66" s="20"/>
      <c r="E66" s="20"/>
      <c r="F66" s="20"/>
      <c r="G66" s="20"/>
      <c r="I66" s="54"/>
      <c r="J66" s="54"/>
      <c r="K66" s="54"/>
      <c r="L66" s="54"/>
      <c r="M66" s="54"/>
    </row>
    <row r="67" spans="1:13" ht="12.75" customHeight="1" x14ac:dyDescent="0.25">
      <c r="A67" s="336" t="s">
        <v>145</v>
      </c>
      <c r="B67" s="336"/>
      <c r="C67" s="336"/>
      <c r="D67" s="336"/>
      <c r="E67" s="336"/>
      <c r="F67" s="20"/>
      <c r="G67" s="20"/>
      <c r="I67" s="54"/>
      <c r="J67" s="54"/>
      <c r="K67" s="54"/>
      <c r="L67" s="54"/>
      <c r="M67" s="54"/>
    </row>
    <row r="68" spans="1:13" ht="6" customHeight="1" x14ac:dyDescent="0.25">
      <c r="A68" s="211"/>
      <c r="C68" s="20"/>
      <c r="D68" s="20"/>
      <c r="E68" s="20"/>
      <c r="F68" s="20"/>
      <c r="G68" s="20"/>
      <c r="I68" s="54"/>
      <c r="J68" s="54"/>
      <c r="K68" s="54"/>
      <c r="L68" s="54"/>
      <c r="M68" s="54"/>
    </row>
    <row r="69" spans="1:13" ht="12.75" customHeight="1" x14ac:dyDescent="0.25">
      <c r="A69" s="63"/>
      <c r="C69" s="329" t="s">
        <v>126</v>
      </c>
      <c r="D69" s="329"/>
      <c r="E69" s="329"/>
      <c r="F69" s="329"/>
      <c r="G69" s="329"/>
      <c r="H69" s="210"/>
      <c r="I69" s="328" t="s">
        <v>127</v>
      </c>
      <c r="J69" s="328"/>
      <c r="K69" s="328"/>
      <c r="L69" s="328"/>
      <c r="M69" s="328"/>
    </row>
    <row r="70" spans="1:13" ht="12.75" customHeight="1" x14ac:dyDescent="0.25">
      <c r="A70" s="63"/>
      <c r="C70" s="64" t="s">
        <v>4</v>
      </c>
      <c r="D70" s="64" t="s">
        <v>0</v>
      </c>
      <c r="E70" s="64" t="s">
        <v>1</v>
      </c>
      <c r="F70" s="64" t="s">
        <v>2</v>
      </c>
      <c r="G70" s="64" t="s">
        <v>3</v>
      </c>
      <c r="H70" s="64"/>
      <c r="I70" s="65" t="s">
        <v>4</v>
      </c>
      <c r="J70" s="65" t="s">
        <v>0</v>
      </c>
      <c r="K70" s="65" t="s">
        <v>1</v>
      </c>
      <c r="L70" s="65" t="s">
        <v>2</v>
      </c>
      <c r="M70" s="65" t="s">
        <v>3</v>
      </c>
    </row>
    <row r="71" spans="1:13" ht="12.75" customHeight="1" x14ac:dyDescent="0.25">
      <c r="B71" s="66" t="s">
        <v>75</v>
      </c>
      <c r="C71" s="20">
        <v>170</v>
      </c>
      <c r="D71" s="20">
        <v>10</v>
      </c>
      <c r="E71" s="20">
        <v>20</v>
      </c>
      <c r="F71" s="20">
        <v>90</v>
      </c>
      <c r="G71" s="20">
        <v>50</v>
      </c>
      <c r="I71" s="54">
        <v>15</v>
      </c>
      <c r="J71" s="54">
        <v>6</v>
      </c>
      <c r="K71" s="54">
        <v>10</v>
      </c>
      <c r="L71" s="54">
        <v>24</v>
      </c>
      <c r="M71" s="54">
        <v>12</v>
      </c>
    </row>
    <row r="72" spans="1:13" ht="12.75" customHeight="1" x14ac:dyDescent="0.25">
      <c r="B72" s="66" t="s">
        <v>26</v>
      </c>
      <c r="C72" s="20">
        <v>80</v>
      </c>
      <c r="D72" s="20">
        <v>10</v>
      </c>
      <c r="E72" s="20">
        <v>0</v>
      </c>
      <c r="F72" s="20">
        <v>40</v>
      </c>
      <c r="G72" s="20">
        <v>30</v>
      </c>
      <c r="I72" s="54">
        <v>6</v>
      </c>
      <c r="J72" s="54">
        <v>6</v>
      </c>
      <c r="K72" s="54">
        <v>0</v>
      </c>
      <c r="L72" s="54">
        <v>10</v>
      </c>
      <c r="M72" s="54">
        <v>6</v>
      </c>
    </row>
    <row r="73" spans="1:13" ht="12.75" customHeight="1" x14ac:dyDescent="0.25">
      <c r="B73" s="66" t="s">
        <v>27</v>
      </c>
      <c r="C73" s="20">
        <v>120</v>
      </c>
      <c r="D73" s="20">
        <v>0</v>
      </c>
      <c r="E73" s="20">
        <v>20</v>
      </c>
      <c r="F73" s="20">
        <v>40</v>
      </c>
      <c r="G73" s="20">
        <v>60</v>
      </c>
      <c r="I73" s="54">
        <v>9</v>
      </c>
      <c r="J73" s="54" t="s">
        <v>74</v>
      </c>
      <c r="K73" s="54">
        <v>10</v>
      </c>
      <c r="L73" s="54">
        <v>11</v>
      </c>
      <c r="M73" s="54">
        <v>12</v>
      </c>
    </row>
    <row r="74" spans="1:13" ht="12.75" customHeight="1" x14ac:dyDescent="0.25">
      <c r="B74" s="66" t="s">
        <v>118</v>
      </c>
      <c r="C74" s="20">
        <v>150</v>
      </c>
      <c r="D74" s="20">
        <v>10</v>
      </c>
      <c r="E74" s="20">
        <v>10</v>
      </c>
      <c r="F74" s="20">
        <v>30</v>
      </c>
      <c r="G74" s="20">
        <v>110</v>
      </c>
      <c r="I74" s="54">
        <v>12</v>
      </c>
      <c r="J74" s="54">
        <v>3</v>
      </c>
      <c r="K74" s="54">
        <v>5</v>
      </c>
      <c r="L74" s="54">
        <v>8</v>
      </c>
      <c r="M74" s="54">
        <v>23</v>
      </c>
    </row>
    <row r="75" spans="1:13" ht="12.75" customHeight="1" x14ac:dyDescent="0.25">
      <c r="B75" s="66" t="s">
        <v>141</v>
      </c>
      <c r="C75" s="20">
        <v>260</v>
      </c>
      <c r="D75" s="20">
        <v>-10</v>
      </c>
      <c r="E75" s="20">
        <v>50</v>
      </c>
      <c r="F75" s="20">
        <v>80</v>
      </c>
      <c r="G75" s="20">
        <v>140</v>
      </c>
      <c r="I75" s="54">
        <v>19</v>
      </c>
      <c r="J75" s="54" t="s">
        <v>74</v>
      </c>
      <c r="K75" s="54">
        <v>23</v>
      </c>
      <c r="L75" s="54">
        <v>18</v>
      </c>
      <c r="M75" s="54">
        <v>25</v>
      </c>
    </row>
    <row r="76" spans="1:13" ht="12.75" customHeight="1" x14ac:dyDescent="0.25">
      <c r="B76" s="66" t="s">
        <v>162</v>
      </c>
      <c r="C76" s="20">
        <v>220</v>
      </c>
      <c r="D76" s="20">
        <v>40</v>
      </c>
      <c r="E76" s="20">
        <v>40</v>
      </c>
      <c r="F76" s="20">
        <v>80</v>
      </c>
      <c r="G76" s="20">
        <v>60</v>
      </c>
      <c r="I76" s="54">
        <v>16</v>
      </c>
      <c r="J76" s="54">
        <v>26</v>
      </c>
      <c r="K76" s="54">
        <v>18</v>
      </c>
      <c r="L76" s="54">
        <v>18</v>
      </c>
      <c r="M76" s="54">
        <v>10</v>
      </c>
    </row>
    <row r="77" spans="1:13" ht="12.75" customHeight="1" x14ac:dyDescent="0.25">
      <c r="B77" s="66" t="s">
        <v>165</v>
      </c>
      <c r="C77" s="20">
        <v>270</v>
      </c>
      <c r="D77" s="20">
        <v>40</v>
      </c>
      <c r="E77" s="20">
        <v>40</v>
      </c>
      <c r="F77" s="20">
        <v>90</v>
      </c>
      <c r="G77" s="20">
        <v>110</v>
      </c>
      <c r="I77" s="54">
        <v>20</v>
      </c>
      <c r="J77" s="54">
        <v>19</v>
      </c>
      <c r="K77" s="54">
        <v>18</v>
      </c>
      <c r="L77" s="54">
        <v>23</v>
      </c>
      <c r="M77" s="54">
        <v>18</v>
      </c>
    </row>
    <row r="78" spans="1:13" ht="12.75" customHeight="1" x14ac:dyDescent="0.25">
      <c r="B78" s="66" t="s">
        <v>177</v>
      </c>
      <c r="C78" s="20">
        <v>270</v>
      </c>
      <c r="D78" s="20">
        <v>40</v>
      </c>
      <c r="E78" s="20">
        <v>40</v>
      </c>
      <c r="F78" s="20">
        <v>90</v>
      </c>
      <c r="G78" s="20">
        <v>110</v>
      </c>
      <c r="I78" s="54">
        <v>19</v>
      </c>
      <c r="J78" s="54">
        <v>24</v>
      </c>
      <c r="K78" s="54">
        <v>16</v>
      </c>
      <c r="L78" s="54">
        <v>20</v>
      </c>
      <c r="M78" s="54">
        <v>19</v>
      </c>
    </row>
    <row r="79" spans="1:13" ht="12.75" customHeight="1" x14ac:dyDescent="0.25">
      <c r="B79" s="87" t="s">
        <v>193</v>
      </c>
      <c r="C79" s="20">
        <v>140</v>
      </c>
      <c r="D79" s="20">
        <v>30</v>
      </c>
      <c r="E79" s="20">
        <v>20</v>
      </c>
      <c r="F79" s="20">
        <v>20</v>
      </c>
      <c r="G79" s="20">
        <v>80</v>
      </c>
      <c r="I79" s="54">
        <v>10</v>
      </c>
      <c r="J79" s="54">
        <v>16</v>
      </c>
      <c r="K79" s="54">
        <v>10</v>
      </c>
      <c r="L79" s="54">
        <v>5</v>
      </c>
      <c r="M79" s="54">
        <v>13</v>
      </c>
    </row>
    <row r="80" spans="1:13" ht="12.75" customHeight="1" x14ac:dyDescent="0.25">
      <c r="B80" s="87" t="s">
        <v>208</v>
      </c>
      <c r="C80" s="20">
        <v>160</v>
      </c>
      <c r="D80" s="20">
        <v>10</v>
      </c>
      <c r="E80" s="20">
        <v>40</v>
      </c>
      <c r="F80" s="20">
        <v>20</v>
      </c>
      <c r="G80" s="20">
        <v>90</v>
      </c>
      <c r="I80" s="54">
        <v>10</v>
      </c>
      <c r="J80" s="54">
        <v>4</v>
      </c>
      <c r="K80" s="54">
        <v>18</v>
      </c>
      <c r="L80" s="54">
        <v>4</v>
      </c>
      <c r="M80" s="54">
        <v>14</v>
      </c>
    </row>
    <row r="81" spans="1:13" ht="12.75" customHeight="1" x14ac:dyDescent="0.25">
      <c r="B81" s="87" t="s">
        <v>205</v>
      </c>
      <c r="C81" s="20">
        <v>200</v>
      </c>
      <c r="D81" s="20">
        <v>20</v>
      </c>
      <c r="E81" s="20">
        <v>10</v>
      </c>
      <c r="F81" s="20">
        <v>40</v>
      </c>
      <c r="G81" s="20">
        <v>120</v>
      </c>
      <c r="I81" s="54">
        <v>13</v>
      </c>
      <c r="J81" s="54">
        <v>10</v>
      </c>
      <c r="K81" s="54">
        <v>6</v>
      </c>
      <c r="L81" s="54">
        <v>9</v>
      </c>
      <c r="M81" s="54">
        <v>19</v>
      </c>
    </row>
    <row r="82" spans="1:13" ht="12.75" customHeight="1" x14ac:dyDescent="0.25">
      <c r="B82" s="87" t="s">
        <v>236</v>
      </c>
      <c r="C82" s="20">
        <v>150</v>
      </c>
      <c r="D82" s="20">
        <v>30</v>
      </c>
      <c r="E82" s="20">
        <v>10</v>
      </c>
      <c r="F82" s="20">
        <v>40</v>
      </c>
      <c r="G82" s="20">
        <v>80</v>
      </c>
      <c r="I82" s="54">
        <v>9</v>
      </c>
      <c r="J82" s="54">
        <v>14</v>
      </c>
      <c r="K82" s="54">
        <v>3</v>
      </c>
      <c r="L82" s="54">
        <v>8</v>
      </c>
      <c r="M82" s="54">
        <v>12</v>
      </c>
    </row>
    <row r="83" spans="1:13" ht="12.75" customHeight="1" x14ac:dyDescent="0.25">
      <c r="C83" s="20"/>
      <c r="D83" s="20"/>
      <c r="E83" s="20"/>
      <c r="F83" s="20"/>
      <c r="G83" s="20"/>
      <c r="I83" s="54"/>
      <c r="J83" s="54"/>
      <c r="K83" s="54"/>
      <c r="L83" s="54"/>
      <c r="M83" s="54"/>
    </row>
    <row r="84" spans="1:13" ht="12.75" customHeight="1" x14ac:dyDescent="0.25">
      <c r="A84" s="322" t="s">
        <v>146</v>
      </c>
      <c r="B84" s="322"/>
      <c r="C84" s="322"/>
      <c r="D84" s="322"/>
      <c r="E84" s="20"/>
      <c r="F84" s="20"/>
      <c r="G84" s="20"/>
      <c r="I84" s="54"/>
      <c r="J84" s="54"/>
      <c r="K84" s="54"/>
      <c r="L84" s="54"/>
      <c r="M84" s="54"/>
    </row>
    <row r="85" spans="1:13" ht="6" customHeight="1" x14ac:dyDescent="0.25">
      <c r="A85" s="208"/>
      <c r="C85" s="20"/>
      <c r="D85" s="20"/>
      <c r="E85" s="20"/>
      <c r="F85" s="20"/>
      <c r="G85" s="20"/>
      <c r="I85" s="54"/>
      <c r="J85" s="54"/>
      <c r="K85" s="54"/>
      <c r="L85" s="54"/>
      <c r="M85" s="54"/>
    </row>
    <row r="86" spans="1:13" ht="12.75" customHeight="1" x14ac:dyDescent="0.25">
      <c r="A86" s="63"/>
      <c r="C86" s="329" t="s">
        <v>126</v>
      </c>
      <c r="D86" s="329"/>
      <c r="E86" s="329"/>
      <c r="F86" s="329"/>
      <c r="G86" s="329"/>
      <c r="H86" s="210"/>
      <c r="I86" s="328" t="s">
        <v>127</v>
      </c>
      <c r="J86" s="328"/>
      <c r="K86" s="328"/>
      <c r="L86" s="328"/>
      <c r="M86" s="328"/>
    </row>
    <row r="87" spans="1:13" ht="12.75" customHeight="1" x14ac:dyDescent="0.25">
      <c r="A87" s="63"/>
      <c r="C87" s="64" t="s">
        <v>4</v>
      </c>
      <c r="D87" s="64" t="s">
        <v>0</v>
      </c>
      <c r="E87" s="64" t="s">
        <v>1</v>
      </c>
      <c r="F87" s="64" t="s">
        <v>2</v>
      </c>
      <c r="G87" s="64" t="s">
        <v>3</v>
      </c>
      <c r="H87" s="64"/>
      <c r="I87" s="65" t="s">
        <v>4</v>
      </c>
      <c r="J87" s="65" t="s">
        <v>0</v>
      </c>
      <c r="K87" s="65" t="s">
        <v>1</v>
      </c>
      <c r="L87" s="65" t="s">
        <v>2</v>
      </c>
      <c r="M87" s="65" t="s">
        <v>3</v>
      </c>
    </row>
    <row r="88" spans="1:13" ht="12.75" customHeight="1" x14ac:dyDescent="0.25">
      <c r="B88" s="66" t="s">
        <v>75</v>
      </c>
      <c r="C88" s="20">
        <v>80</v>
      </c>
      <c r="D88" s="20">
        <v>-20</v>
      </c>
      <c r="E88" s="20">
        <v>60</v>
      </c>
      <c r="F88" s="20">
        <v>10</v>
      </c>
      <c r="G88" s="20">
        <v>20</v>
      </c>
      <c r="I88" s="54">
        <v>2</v>
      </c>
      <c r="J88" s="54" t="s">
        <v>74</v>
      </c>
      <c r="K88" s="54">
        <v>4</v>
      </c>
      <c r="L88" s="54">
        <v>1</v>
      </c>
      <c r="M88" s="54">
        <v>3</v>
      </c>
    </row>
    <row r="89" spans="1:13" ht="12.75" customHeight="1" x14ac:dyDescent="0.25">
      <c r="B89" s="66" t="s">
        <v>26</v>
      </c>
      <c r="C89" s="20">
        <v>20</v>
      </c>
      <c r="D89" s="20">
        <v>40</v>
      </c>
      <c r="E89" s="20">
        <v>-40</v>
      </c>
      <c r="F89" s="20">
        <v>-10</v>
      </c>
      <c r="G89" s="20">
        <v>30</v>
      </c>
      <c r="I89" s="54">
        <v>0</v>
      </c>
      <c r="J89" s="54">
        <v>3</v>
      </c>
      <c r="K89" s="54" t="s">
        <v>74</v>
      </c>
      <c r="L89" s="54" t="s">
        <v>74</v>
      </c>
      <c r="M89" s="54">
        <v>3</v>
      </c>
    </row>
    <row r="90" spans="1:13" ht="12.75" customHeight="1" x14ac:dyDescent="0.25">
      <c r="B90" s="66" t="s">
        <v>27</v>
      </c>
      <c r="C90" s="20">
        <v>-120</v>
      </c>
      <c r="D90" s="20">
        <v>-20</v>
      </c>
      <c r="E90" s="20">
        <v>-40</v>
      </c>
      <c r="F90" s="20">
        <v>-30</v>
      </c>
      <c r="G90" s="20">
        <v>-30</v>
      </c>
      <c r="I90" s="54" t="s">
        <v>74</v>
      </c>
      <c r="J90" s="54" t="s">
        <v>74</v>
      </c>
      <c r="K90" s="54" t="s">
        <v>74</v>
      </c>
      <c r="L90" s="54" t="s">
        <v>74</v>
      </c>
      <c r="M90" s="54" t="s">
        <v>74</v>
      </c>
    </row>
    <row r="91" spans="1:13" ht="12.75" customHeight="1" x14ac:dyDescent="0.25">
      <c r="B91" s="66" t="s">
        <v>118</v>
      </c>
      <c r="C91" s="20">
        <v>50</v>
      </c>
      <c r="D91" s="20">
        <v>10</v>
      </c>
      <c r="E91" s="20">
        <v>20</v>
      </c>
      <c r="F91" s="20">
        <v>20</v>
      </c>
      <c r="G91" s="20">
        <v>0</v>
      </c>
      <c r="I91" s="54">
        <v>1</v>
      </c>
      <c r="J91" s="54">
        <v>1</v>
      </c>
      <c r="K91" s="54">
        <v>1</v>
      </c>
      <c r="L91" s="54">
        <v>1</v>
      </c>
      <c r="M91" s="54">
        <v>0</v>
      </c>
    </row>
    <row r="92" spans="1:13" ht="12.75" customHeight="1" x14ac:dyDescent="0.25">
      <c r="B92" s="66" t="s">
        <v>141</v>
      </c>
      <c r="C92" s="20">
        <v>260</v>
      </c>
      <c r="D92" s="20">
        <v>-20</v>
      </c>
      <c r="E92" s="20">
        <v>110</v>
      </c>
      <c r="F92" s="20">
        <v>90</v>
      </c>
      <c r="G92" s="20">
        <v>70</v>
      </c>
      <c r="I92" s="54">
        <v>5</v>
      </c>
      <c r="J92" s="54" t="s">
        <v>74</v>
      </c>
      <c r="K92" s="54">
        <v>7</v>
      </c>
      <c r="L92" s="54">
        <v>5</v>
      </c>
      <c r="M92" s="54">
        <v>7</v>
      </c>
    </row>
    <row r="93" spans="1:13" ht="12.75" customHeight="1" x14ac:dyDescent="0.25">
      <c r="B93" s="66" t="s">
        <v>162</v>
      </c>
      <c r="C93" s="20">
        <v>290</v>
      </c>
      <c r="D93" s="20">
        <v>40</v>
      </c>
      <c r="E93" s="20">
        <v>110</v>
      </c>
      <c r="F93" s="20">
        <v>80</v>
      </c>
      <c r="G93" s="20">
        <v>60</v>
      </c>
      <c r="I93" s="54">
        <v>6</v>
      </c>
      <c r="J93" s="54">
        <v>4</v>
      </c>
      <c r="K93" s="54">
        <v>8</v>
      </c>
      <c r="L93" s="54">
        <v>5</v>
      </c>
      <c r="M93" s="54">
        <v>6</v>
      </c>
    </row>
    <row r="94" spans="1:13" ht="12.75" customHeight="1" x14ac:dyDescent="0.25">
      <c r="B94" s="66" t="s">
        <v>165</v>
      </c>
      <c r="C94" s="20">
        <v>110</v>
      </c>
      <c r="D94" s="20">
        <v>20</v>
      </c>
      <c r="E94" s="20">
        <v>20</v>
      </c>
      <c r="F94" s="20">
        <v>0</v>
      </c>
      <c r="G94" s="20">
        <v>70</v>
      </c>
      <c r="I94" s="54">
        <v>2</v>
      </c>
      <c r="J94" s="54">
        <v>2</v>
      </c>
      <c r="K94" s="54">
        <v>1</v>
      </c>
      <c r="L94" s="54">
        <v>0</v>
      </c>
      <c r="M94" s="54">
        <v>7</v>
      </c>
    </row>
    <row r="95" spans="1:13" ht="12.75" customHeight="1" x14ac:dyDescent="0.25">
      <c r="B95" s="66" t="s">
        <v>177</v>
      </c>
      <c r="C95" s="20">
        <v>230</v>
      </c>
      <c r="D95" s="20">
        <v>50</v>
      </c>
      <c r="E95" s="20">
        <v>70</v>
      </c>
      <c r="F95" s="20">
        <v>30</v>
      </c>
      <c r="G95" s="20">
        <v>90</v>
      </c>
      <c r="I95" s="54">
        <v>4</v>
      </c>
      <c r="J95" s="54">
        <v>4</v>
      </c>
      <c r="K95" s="54">
        <v>5</v>
      </c>
      <c r="L95" s="54">
        <v>2</v>
      </c>
      <c r="M95" s="54">
        <v>9</v>
      </c>
    </row>
    <row r="96" spans="1:13" ht="12.75" customHeight="1" x14ac:dyDescent="0.25">
      <c r="B96" s="87" t="s">
        <v>193</v>
      </c>
      <c r="C96" s="20">
        <v>-60</v>
      </c>
      <c r="D96" s="20">
        <v>-80</v>
      </c>
      <c r="E96" s="20">
        <v>30</v>
      </c>
      <c r="F96" s="20">
        <v>-20</v>
      </c>
      <c r="G96" s="20">
        <v>10</v>
      </c>
      <c r="I96" s="54" t="s">
        <v>74</v>
      </c>
      <c r="J96" s="54" t="s">
        <v>74</v>
      </c>
      <c r="K96" s="54">
        <v>2</v>
      </c>
      <c r="L96" s="54" t="s">
        <v>74</v>
      </c>
      <c r="M96" s="54">
        <v>1</v>
      </c>
    </row>
    <row r="97" spans="1:13" ht="12.75" customHeight="1" x14ac:dyDescent="0.25">
      <c r="B97" s="87" t="s">
        <v>208</v>
      </c>
      <c r="C97" s="20">
        <v>120</v>
      </c>
      <c r="D97" s="20">
        <v>-50</v>
      </c>
      <c r="E97" s="20">
        <v>50</v>
      </c>
      <c r="F97" s="20">
        <v>80</v>
      </c>
      <c r="G97" s="20">
        <v>30</v>
      </c>
      <c r="I97" s="54">
        <v>2</v>
      </c>
      <c r="J97" s="54" t="s">
        <v>74</v>
      </c>
      <c r="K97" s="54">
        <v>4</v>
      </c>
      <c r="L97" s="54">
        <v>5</v>
      </c>
      <c r="M97" s="54">
        <v>3</v>
      </c>
    </row>
    <row r="98" spans="1:13" ht="12.75" customHeight="1" x14ac:dyDescent="0.25">
      <c r="B98" s="87" t="s">
        <v>205</v>
      </c>
      <c r="C98" s="20">
        <v>60</v>
      </c>
      <c r="D98" s="20">
        <v>80</v>
      </c>
      <c r="E98" s="20">
        <v>20</v>
      </c>
      <c r="F98" s="20">
        <v>20</v>
      </c>
      <c r="G98" s="20">
        <v>-60</v>
      </c>
      <c r="I98" s="54">
        <v>1</v>
      </c>
      <c r="J98" s="54">
        <v>8</v>
      </c>
      <c r="K98" s="54">
        <v>2</v>
      </c>
      <c r="L98" s="54">
        <v>1</v>
      </c>
      <c r="M98" s="54" t="s">
        <v>74</v>
      </c>
    </row>
    <row r="99" spans="1:13" ht="12.75" customHeight="1" x14ac:dyDescent="0.25">
      <c r="B99" s="87" t="s">
        <v>236</v>
      </c>
      <c r="C99" s="20">
        <v>-110</v>
      </c>
      <c r="D99" s="20">
        <v>-50</v>
      </c>
      <c r="E99" s="20">
        <v>-60</v>
      </c>
      <c r="F99" s="20">
        <v>10</v>
      </c>
      <c r="G99" s="20">
        <v>-10</v>
      </c>
      <c r="I99" s="54" t="s">
        <v>74</v>
      </c>
      <c r="J99" s="54" t="s">
        <v>74</v>
      </c>
      <c r="K99" s="54" t="s">
        <v>74</v>
      </c>
      <c r="L99" s="54">
        <v>0</v>
      </c>
      <c r="M99" s="54" t="s">
        <v>74</v>
      </c>
    </row>
    <row r="100" spans="1:13" ht="12.75" customHeight="1" x14ac:dyDescent="0.25">
      <c r="C100" s="20"/>
      <c r="D100" s="20"/>
      <c r="E100" s="20"/>
      <c r="F100" s="20"/>
      <c r="G100" s="20"/>
      <c r="I100" s="54"/>
      <c r="J100" s="54"/>
      <c r="K100" s="54"/>
      <c r="L100" s="54"/>
      <c r="M100" s="54"/>
    </row>
    <row r="101" spans="1:13" ht="12.75" customHeight="1" x14ac:dyDescent="0.25">
      <c r="A101" s="322" t="s">
        <v>186</v>
      </c>
      <c r="B101" s="322"/>
      <c r="C101" s="322"/>
      <c r="D101" s="20"/>
      <c r="E101" s="20"/>
      <c r="F101" s="20"/>
      <c r="G101" s="20"/>
      <c r="I101" s="54"/>
      <c r="J101" s="54"/>
      <c r="K101" s="54"/>
      <c r="L101" s="54"/>
      <c r="M101" s="54"/>
    </row>
    <row r="102" spans="1:13" ht="6" customHeight="1" x14ac:dyDescent="0.25">
      <c r="A102" s="208"/>
      <c r="C102" s="20"/>
      <c r="D102" s="20"/>
      <c r="E102" s="20"/>
      <c r="F102" s="20"/>
      <c r="G102" s="20"/>
      <c r="I102" s="54"/>
      <c r="J102" s="54"/>
      <c r="K102" s="54"/>
      <c r="L102" s="54"/>
      <c r="M102" s="54"/>
    </row>
    <row r="103" spans="1:13" ht="12.75" customHeight="1" x14ac:dyDescent="0.25">
      <c r="A103" s="63"/>
      <c r="C103" s="329" t="s">
        <v>126</v>
      </c>
      <c r="D103" s="329"/>
      <c r="E103" s="329"/>
      <c r="F103" s="329"/>
      <c r="G103" s="329"/>
      <c r="H103" s="210"/>
      <c r="I103" s="328" t="s">
        <v>127</v>
      </c>
      <c r="J103" s="328"/>
      <c r="K103" s="328"/>
      <c r="L103" s="328"/>
      <c r="M103" s="328"/>
    </row>
    <row r="104" spans="1:13" ht="12.75" customHeight="1" x14ac:dyDescent="0.25">
      <c r="A104" s="63"/>
      <c r="C104" s="64" t="s">
        <v>4</v>
      </c>
      <c r="D104" s="64" t="s">
        <v>0</v>
      </c>
      <c r="E104" s="64" t="s">
        <v>1</v>
      </c>
      <c r="F104" s="64" t="s">
        <v>2</v>
      </c>
      <c r="G104" s="64" t="s">
        <v>3</v>
      </c>
      <c r="H104" s="64"/>
      <c r="I104" s="65" t="s">
        <v>4</v>
      </c>
      <c r="J104" s="65" t="s">
        <v>0</v>
      </c>
      <c r="K104" s="65" t="s">
        <v>1</v>
      </c>
      <c r="L104" s="65" t="s">
        <v>2</v>
      </c>
      <c r="M104" s="65" t="s">
        <v>3</v>
      </c>
    </row>
    <row r="105" spans="1:13" ht="12.75" customHeight="1" x14ac:dyDescent="0.25">
      <c r="B105" s="66" t="s">
        <v>75</v>
      </c>
      <c r="C105" s="20">
        <v>60</v>
      </c>
      <c r="D105" s="20">
        <v>40</v>
      </c>
      <c r="E105" s="20">
        <v>10</v>
      </c>
      <c r="F105" s="20">
        <v>10</v>
      </c>
      <c r="G105" s="20">
        <v>0</v>
      </c>
      <c r="I105" s="54" t="s">
        <v>74</v>
      </c>
      <c r="J105" s="54" t="s">
        <v>74</v>
      </c>
      <c r="K105" s="54" t="s">
        <v>74</v>
      </c>
      <c r="L105" s="54" t="s">
        <v>74</v>
      </c>
      <c r="M105" s="54" t="s">
        <v>74</v>
      </c>
    </row>
    <row r="106" spans="1:13" ht="12.75" customHeight="1" x14ac:dyDescent="0.25">
      <c r="B106" s="66" t="s">
        <v>26</v>
      </c>
      <c r="C106" s="20">
        <v>-10</v>
      </c>
      <c r="D106" s="20">
        <v>0</v>
      </c>
      <c r="E106" s="20">
        <v>0</v>
      </c>
      <c r="F106" s="20">
        <v>0</v>
      </c>
      <c r="G106" s="20">
        <v>0</v>
      </c>
      <c r="I106" s="54" t="s">
        <v>74</v>
      </c>
      <c r="J106" s="54" t="s">
        <v>74</v>
      </c>
      <c r="K106" s="54" t="s">
        <v>74</v>
      </c>
      <c r="L106" s="54">
        <v>0</v>
      </c>
      <c r="M106" s="54" t="s">
        <v>74</v>
      </c>
    </row>
    <row r="107" spans="1:13" ht="12.75" customHeight="1" x14ac:dyDescent="0.25">
      <c r="B107" s="66" t="s">
        <v>27</v>
      </c>
      <c r="C107" s="20">
        <v>50</v>
      </c>
      <c r="D107" s="20">
        <v>10</v>
      </c>
      <c r="E107" s="20">
        <v>0</v>
      </c>
      <c r="F107" s="20">
        <v>10</v>
      </c>
      <c r="G107" s="20">
        <v>20</v>
      </c>
      <c r="I107" s="54">
        <v>1250</v>
      </c>
      <c r="J107" s="54">
        <v>2700</v>
      </c>
      <c r="K107" s="54" t="s">
        <v>74</v>
      </c>
      <c r="L107" s="54">
        <v>1100</v>
      </c>
      <c r="M107" s="54">
        <v>900</v>
      </c>
    </row>
    <row r="108" spans="1:13" ht="12.75" customHeight="1" x14ac:dyDescent="0.25">
      <c r="B108" s="66" t="s">
        <v>118</v>
      </c>
      <c r="C108" s="20">
        <v>10</v>
      </c>
      <c r="D108" s="20">
        <v>10</v>
      </c>
      <c r="E108" s="20">
        <v>0</v>
      </c>
      <c r="F108" s="20">
        <v>0</v>
      </c>
      <c r="G108" s="33" t="s">
        <v>74</v>
      </c>
      <c r="I108" s="54">
        <v>329</v>
      </c>
      <c r="J108" s="54">
        <v>233</v>
      </c>
      <c r="K108" s="54" t="s">
        <v>74</v>
      </c>
      <c r="L108" s="54">
        <v>500</v>
      </c>
      <c r="M108" s="54" t="s">
        <v>74</v>
      </c>
    </row>
    <row r="109" spans="1:13" ht="12.75" customHeight="1" x14ac:dyDescent="0.25">
      <c r="B109" s="66" t="s">
        <v>141</v>
      </c>
      <c r="C109" s="20">
        <v>60</v>
      </c>
      <c r="D109" s="20">
        <v>10</v>
      </c>
      <c r="E109" s="20">
        <v>10</v>
      </c>
      <c r="F109" s="20">
        <v>20</v>
      </c>
      <c r="G109" s="20">
        <v>30</v>
      </c>
      <c r="I109" s="54">
        <v>595</v>
      </c>
      <c r="J109" s="54">
        <v>186</v>
      </c>
      <c r="K109" s="54">
        <v>340</v>
      </c>
      <c r="L109" s="54">
        <v>1800</v>
      </c>
      <c r="M109" s="54">
        <v>843</v>
      </c>
    </row>
    <row r="110" spans="1:13" ht="12.75" customHeight="1" x14ac:dyDescent="0.25">
      <c r="B110" s="66" t="s">
        <v>162</v>
      </c>
      <c r="C110" s="20">
        <v>50</v>
      </c>
      <c r="D110" s="20">
        <v>30</v>
      </c>
      <c r="E110" s="20">
        <v>10</v>
      </c>
      <c r="F110" s="20">
        <v>10</v>
      </c>
      <c r="G110" s="20">
        <v>0</v>
      </c>
      <c r="I110" s="54">
        <v>1189</v>
      </c>
      <c r="J110" s="54">
        <v>6300</v>
      </c>
      <c r="K110" s="54">
        <v>900</v>
      </c>
      <c r="L110" s="54">
        <v>1300</v>
      </c>
      <c r="M110" s="54">
        <v>0</v>
      </c>
    </row>
    <row r="111" spans="1:13" ht="12.75" customHeight="1" x14ac:dyDescent="0.25">
      <c r="B111" s="66" t="s">
        <v>165</v>
      </c>
      <c r="C111" s="20">
        <v>70</v>
      </c>
      <c r="D111" s="20">
        <v>10</v>
      </c>
      <c r="E111" s="20">
        <v>10</v>
      </c>
      <c r="F111" s="20">
        <v>20</v>
      </c>
      <c r="G111" s="20">
        <v>40</v>
      </c>
      <c r="I111" s="54">
        <v>774</v>
      </c>
      <c r="J111" s="54">
        <v>367</v>
      </c>
      <c r="K111" s="54" t="s">
        <v>74</v>
      </c>
      <c r="L111" s="54">
        <v>529</v>
      </c>
      <c r="M111" s="54">
        <v>811</v>
      </c>
    </row>
    <row r="112" spans="1:13" ht="12.75" customHeight="1" x14ac:dyDescent="0.25">
      <c r="B112" s="66" t="s">
        <v>177</v>
      </c>
      <c r="C112" s="20">
        <v>370</v>
      </c>
      <c r="D112" s="20">
        <v>40</v>
      </c>
      <c r="E112" s="20">
        <v>50</v>
      </c>
      <c r="F112" s="20">
        <v>110</v>
      </c>
      <c r="G112" s="20">
        <v>170</v>
      </c>
      <c r="I112" s="54">
        <v>3557</v>
      </c>
      <c r="J112" s="54">
        <v>1200</v>
      </c>
      <c r="K112" s="54">
        <v>5100</v>
      </c>
      <c r="L112" s="54">
        <v>3800</v>
      </c>
      <c r="M112" s="54">
        <v>4929</v>
      </c>
    </row>
    <row r="113" spans="1:13" ht="12.75" customHeight="1" x14ac:dyDescent="0.25">
      <c r="B113" s="87" t="s">
        <v>193</v>
      </c>
      <c r="C113" s="20">
        <v>100</v>
      </c>
      <c r="D113" s="20">
        <v>40</v>
      </c>
      <c r="E113" s="20">
        <v>20</v>
      </c>
      <c r="F113" s="20">
        <v>20</v>
      </c>
      <c r="G113" s="20">
        <v>20</v>
      </c>
      <c r="I113" s="54">
        <v>1864</v>
      </c>
      <c r="J113" s="54" t="s">
        <v>74</v>
      </c>
      <c r="K113" s="54">
        <v>4100</v>
      </c>
      <c r="L113" s="54">
        <v>900</v>
      </c>
      <c r="M113" s="54">
        <v>620</v>
      </c>
    </row>
    <row r="114" spans="1:13" ht="12.75" customHeight="1" x14ac:dyDescent="0.25">
      <c r="B114" s="87" t="s">
        <v>208</v>
      </c>
      <c r="C114" s="20">
        <v>90</v>
      </c>
      <c r="D114" s="20">
        <v>20</v>
      </c>
      <c r="E114" s="20">
        <v>10</v>
      </c>
      <c r="F114" s="20">
        <v>30</v>
      </c>
      <c r="G114" s="20">
        <v>30</v>
      </c>
      <c r="I114" s="54">
        <v>1800</v>
      </c>
      <c r="J114" s="54">
        <v>1700</v>
      </c>
      <c r="K114" s="54" t="s">
        <v>74</v>
      </c>
      <c r="L114" s="54">
        <v>1900</v>
      </c>
      <c r="M114" s="54">
        <v>1220</v>
      </c>
    </row>
    <row r="115" spans="1:13" ht="12.75" customHeight="1" x14ac:dyDescent="0.25">
      <c r="B115" s="87" t="s">
        <v>205</v>
      </c>
      <c r="C115" s="20">
        <v>0</v>
      </c>
      <c r="D115" s="33" t="s">
        <v>74</v>
      </c>
      <c r="E115" s="33" t="s">
        <v>74</v>
      </c>
      <c r="F115" s="33" t="s">
        <v>74</v>
      </c>
      <c r="G115" s="20">
        <v>0</v>
      </c>
      <c r="I115" s="54" t="s">
        <v>74</v>
      </c>
      <c r="J115" s="54" t="s">
        <v>74</v>
      </c>
      <c r="K115" s="54" t="s">
        <v>74</v>
      </c>
      <c r="L115" s="54" t="s">
        <v>74</v>
      </c>
      <c r="M115" s="54" t="s">
        <v>74</v>
      </c>
    </row>
    <row r="116" spans="1:13" ht="12.75" customHeight="1" x14ac:dyDescent="0.25">
      <c r="B116" s="87" t="s">
        <v>236</v>
      </c>
      <c r="C116" s="20">
        <v>0</v>
      </c>
      <c r="D116" s="20">
        <v>0</v>
      </c>
      <c r="E116" s="20">
        <v>0</v>
      </c>
      <c r="F116" s="20">
        <v>0</v>
      </c>
      <c r="G116" s="20">
        <v>0</v>
      </c>
      <c r="I116" s="54">
        <v>13</v>
      </c>
      <c r="J116" s="54">
        <v>0</v>
      </c>
      <c r="K116" s="54" t="s">
        <v>74</v>
      </c>
      <c r="L116" s="54">
        <v>100</v>
      </c>
      <c r="M116" s="54">
        <v>14</v>
      </c>
    </row>
    <row r="117" spans="1:13" ht="12.75" customHeight="1" x14ac:dyDescent="0.25">
      <c r="C117" s="20"/>
      <c r="D117" s="20"/>
      <c r="E117" s="20"/>
      <c r="F117" s="20"/>
      <c r="G117" s="20"/>
      <c r="I117" s="54"/>
      <c r="J117" s="54"/>
      <c r="K117" s="54"/>
      <c r="L117" s="54"/>
      <c r="M117" s="54"/>
    </row>
    <row r="118" spans="1:13" ht="12.75" customHeight="1" x14ac:dyDescent="0.25">
      <c r="A118" s="322" t="s">
        <v>187</v>
      </c>
      <c r="B118" s="322"/>
      <c r="C118" s="322"/>
      <c r="D118" s="20"/>
      <c r="E118" s="20"/>
      <c r="F118" s="20"/>
      <c r="G118" s="20"/>
      <c r="I118" s="54"/>
      <c r="J118" s="54"/>
      <c r="K118" s="54"/>
      <c r="L118" s="54"/>
      <c r="M118" s="54"/>
    </row>
    <row r="119" spans="1:13" ht="6.75" customHeight="1" x14ac:dyDescent="0.25">
      <c r="A119" s="208"/>
      <c r="C119" s="20"/>
      <c r="D119" s="20"/>
      <c r="E119" s="20"/>
      <c r="F119" s="20"/>
      <c r="G119" s="20"/>
      <c r="I119" s="54"/>
      <c r="J119" s="54"/>
      <c r="K119" s="54"/>
      <c r="L119" s="54"/>
      <c r="M119" s="54"/>
    </row>
    <row r="120" spans="1:13" ht="12.75" customHeight="1" x14ac:dyDescent="0.25">
      <c r="A120" s="63"/>
      <c r="C120" s="329" t="s">
        <v>126</v>
      </c>
      <c r="D120" s="329"/>
      <c r="E120" s="329"/>
      <c r="F120" s="329"/>
      <c r="G120" s="329"/>
      <c r="H120" s="210"/>
      <c r="I120" s="328" t="s">
        <v>127</v>
      </c>
      <c r="J120" s="328"/>
      <c r="K120" s="328"/>
      <c r="L120" s="328"/>
      <c r="M120" s="328"/>
    </row>
    <row r="121" spans="1:13" ht="12.75" customHeight="1" x14ac:dyDescent="0.25">
      <c r="A121" s="63"/>
      <c r="C121" s="64" t="s">
        <v>4</v>
      </c>
      <c r="D121" s="64" t="s">
        <v>0</v>
      </c>
      <c r="E121" s="64" t="s">
        <v>1</v>
      </c>
      <c r="F121" s="64" t="s">
        <v>2</v>
      </c>
      <c r="G121" s="64" t="s">
        <v>3</v>
      </c>
      <c r="H121" s="64"/>
      <c r="I121" s="65" t="s">
        <v>4</v>
      </c>
      <c r="J121" s="65" t="s">
        <v>0</v>
      </c>
      <c r="K121" s="65" t="s">
        <v>1</v>
      </c>
      <c r="L121" s="65" t="s">
        <v>2</v>
      </c>
      <c r="M121" s="65" t="s">
        <v>3</v>
      </c>
    </row>
    <row r="122" spans="1:13" ht="12.75" customHeight="1" x14ac:dyDescent="0.25">
      <c r="B122" s="66" t="s">
        <v>75</v>
      </c>
      <c r="C122" s="20">
        <v>150</v>
      </c>
      <c r="D122" s="20">
        <v>20</v>
      </c>
      <c r="E122" s="20">
        <v>20</v>
      </c>
      <c r="F122" s="20">
        <v>10</v>
      </c>
      <c r="G122" s="20">
        <v>110</v>
      </c>
      <c r="I122" s="54">
        <v>23</v>
      </c>
      <c r="J122" s="54">
        <v>36</v>
      </c>
      <c r="K122" s="54">
        <v>31</v>
      </c>
      <c r="L122" s="54">
        <v>5</v>
      </c>
      <c r="M122" s="54">
        <v>29</v>
      </c>
    </row>
    <row r="123" spans="1:13" ht="12.75" customHeight="1" x14ac:dyDescent="0.25">
      <c r="B123" s="66" t="s">
        <v>26</v>
      </c>
      <c r="C123" s="20">
        <v>180</v>
      </c>
      <c r="D123" s="20">
        <v>10</v>
      </c>
      <c r="E123" s="20">
        <v>20</v>
      </c>
      <c r="F123" s="20">
        <v>50</v>
      </c>
      <c r="G123" s="20">
        <v>100</v>
      </c>
      <c r="I123" s="54">
        <v>29</v>
      </c>
      <c r="J123" s="54">
        <v>19</v>
      </c>
      <c r="K123" s="54">
        <v>39</v>
      </c>
      <c r="L123" s="54">
        <v>30</v>
      </c>
      <c r="M123" s="54">
        <v>28</v>
      </c>
    </row>
    <row r="124" spans="1:13" ht="12.75" customHeight="1" x14ac:dyDescent="0.25">
      <c r="B124" s="66" t="s">
        <v>27</v>
      </c>
      <c r="C124" s="20">
        <v>280</v>
      </c>
      <c r="D124" s="20">
        <v>20</v>
      </c>
      <c r="E124" s="20">
        <v>30</v>
      </c>
      <c r="F124" s="20">
        <v>70</v>
      </c>
      <c r="G124" s="20">
        <v>160</v>
      </c>
      <c r="I124" s="54">
        <v>46</v>
      </c>
      <c r="J124" s="54">
        <v>45</v>
      </c>
      <c r="K124" s="54">
        <v>42</v>
      </c>
      <c r="L124" s="54">
        <v>47</v>
      </c>
      <c r="M124" s="54">
        <v>46</v>
      </c>
    </row>
    <row r="125" spans="1:13" ht="12.75" customHeight="1" x14ac:dyDescent="0.25">
      <c r="B125" s="66" t="s">
        <v>118</v>
      </c>
      <c r="C125" s="20">
        <v>120</v>
      </c>
      <c r="D125" s="20">
        <v>10</v>
      </c>
      <c r="E125" s="20">
        <v>20</v>
      </c>
      <c r="F125" s="20">
        <v>30</v>
      </c>
      <c r="G125" s="20">
        <v>60</v>
      </c>
      <c r="I125" s="54">
        <v>22</v>
      </c>
      <c r="J125" s="54">
        <v>38</v>
      </c>
      <c r="K125" s="54">
        <v>35</v>
      </c>
      <c r="L125" s="54">
        <v>18</v>
      </c>
      <c r="M125" s="54">
        <v>20</v>
      </c>
    </row>
    <row r="126" spans="1:13" ht="12.75" customHeight="1" x14ac:dyDescent="0.25">
      <c r="B126" s="66" t="s">
        <v>141</v>
      </c>
      <c r="C126" s="20">
        <v>410</v>
      </c>
      <c r="D126" s="20">
        <v>20</v>
      </c>
      <c r="E126" s="20">
        <v>40</v>
      </c>
      <c r="F126" s="20">
        <v>100</v>
      </c>
      <c r="G126" s="20">
        <v>250</v>
      </c>
      <c r="I126" s="54">
        <v>79</v>
      </c>
      <c r="J126" s="54">
        <v>73</v>
      </c>
      <c r="K126" s="54">
        <v>93</v>
      </c>
      <c r="L126" s="54">
        <v>74</v>
      </c>
      <c r="M126" s="54">
        <v>80</v>
      </c>
    </row>
    <row r="127" spans="1:13" ht="12.75" customHeight="1" x14ac:dyDescent="0.25">
      <c r="B127" s="66" t="s">
        <v>162</v>
      </c>
      <c r="C127" s="20">
        <v>270</v>
      </c>
      <c r="D127" s="20">
        <v>30</v>
      </c>
      <c r="E127" s="20">
        <v>30</v>
      </c>
      <c r="F127" s="20">
        <v>80</v>
      </c>
      <c r="G127" s="20">
        <v>130</v>
      </c>
      <c r="I127" s="54">
        <v>54</v>
      </c>
      <c r="J127" s="54">
        <v>63</v>
      </c>
      <c r="K127" s="54">
        <v>60</v>
      </c>
      <c r="L127" s="54">
        <v>76</v>
      </c>
      <c r="M127" s="54">
        <v>44</v>
      </c>
    </row>
    <row r="128" spans="1:13" ht="12.75" customHeight="1" x14ac:dyDescent="0.25">
      <c r="B128" s="66" t="s">
        <v>165</v>
      </c>
      <c r="C128" s="20">
        <v>230</v>
      </c>
      <c r="D128" s="20">
        <v>10</v>
      </c>
      <c r="E128" s="20">
        <v>20</v>
      </c>
      <c r="F128" s="20">
        <v>60</v>
      </c>
      <c r="G128" s="20">
        <v>150</v>
      </c>
      <c r="I128" s="54">
        <v>45</v>
      </c>
      <c r="J128" s="54">
        <v>27</v>
      </c>
      <c r="K128" s="54">
        <v>49</v>
      </c>
      <c r="L128" s="54">
        <v>41</v>
      </c>
      <c r="M128" s="54">
        <v>49</v>
      </c>
    </row>
    <row r="129" spans="1:13" ht="12.75" customHeight="1" x14ac:dyDescent="0.25">
      <c r="B129" s="66" t="s">
        <v>177</v>
      </c>
      <c r="C129" s="20">
        <v>440</v>
      </c>
      <c r="D129" s="20">
        <v>20</v>
      </c>
      <c r="E129" s="20">
        <v>30</v>
      </c>
      <c r="F129" s="20">
        <v>90</v>
      </c>
      <c r="G129" s="20">
        <v>300</v>
      </c>
      <c r="I129" s="54">
        <v>97</v>
      </c>
      <c r="J129" s="54">
        <v>60</v>
      </c>
      <c r="K129" s="54">
        <v>88</v>
      </c>
      <c r="L129" s="54">
        <v>75</v>
      </c>
      <c r="M129" s="54">
        <v>113</v>
      </c>
    </row>
    <row r="130" spans="1:13" ht="12.75" customHeight="1" x14ac:dyDescent="0.25">
      <c r="B130" s="87" t="s">
        <v>193</v>
      </c>
      <c r="C130" s="20">
        <v>170</v>
      </c>
      <c r="D130" s="20">
        <v>30</v>
      </c>
      <c r="E130" s="20">
        <v>10</v>
      </c>
      <c r="F130" s="20">
        <v>40</v>
      </c>
      <c r="G130" s="20">
        <v>90</v>
      </c>
      <c r="I130" s="54">
        <v>40</v>
      </c>
      <c r="J130" s="54">
        <v>104</v>
      </c>
      <c r="K130" s="54">
        <v>25</v>
      </c>
      <c r="L130" s="54">
        <v>37</v>
      </c>
      <c r="M130" s="54">
        <v>37</v>
      </c>
    </row>
    <row r="131" spans="1:13" ht="12.75" customHeight="1" x14ac:dyDescent="0.25">
      <c r="B131" s="87" t="s">
        <v>208</v>
      </c>
      <c r="C131" s="20">
        <v>240</v>
      </c>
      <c r="D131" s="20">
        <v>30</v>
      </c>
      <c r="E131" s="20">
        <v>20</v>
      </c>
      <c r="F131" s="20">
        <v>40</v>
      </c>
      <c r="G131" s="20">
        <v>150</v>
      </c>
      <c r="I131" s="54">
        <v>61</v>
      </c>
      <c r="J131" s="54">
        <v>119</v>
      </c>
      <c r="K131" s="54">
        <v>54</v>
      </c>
      <c r="L131" s="54">
        <v>47</v>
      </c>
      <c r="M131" s="54">
        <v>61</v>
      </c>
    </row>
    <row r="132" spans="1:13" ht="12.75" customHeight="1" x14ac:dyDescent="0.25">
      <c r="B132" s="87" t="s">
        <v>205</v>
      </c>
      <c r="C132" s="20">
        <v>40</v>
      </c>
      <c r="D132" s="20">
        <v>0</v>
      </c>
      <c r="E132" s="20">
        <v>0</v>
      </c>
      <c r="F132" s="20">
        <v>0</v>
      </c>
      <c r="G132" s="20">
        <v>40</v>
      </c>
      <c r="I132" s="54">
        <v>13</v>
      </c>
      <c r="J132" s="54">
        <v>12</v>
      </c>
      <c r="K132" s="54">
        <v>9</v>
      </c>
      <c r="L132" s="54">
        <v>2</v>
      </c>
      <c r="M132" s="54">
        <v>19</v>
      </c>
    </row>
    <row r="133" spans="1:13" ht="12.75" customHeight="1" x14ac:dyDescent="0.25">
      <c r="B133" s="87" t="s">
        <v>236</v>
      </c>
      <c r="C133" s="20">
        <v>80</v>
      </c>
      <c r="D133" s="20">
        <v>20</v>
      </c>
      <c r="E133" s="20">
        <v>10</v>
      </c>
      <c r="F133" s="20">
        <v>20</v>
      </c>
      <c r="G133" s="20">
        <v>40</v>
      </c>
      <c r="I133" s="54">
        <v>22</v>
      </c>
      <c r="J133" s="54">
        <v>74</v>
      </c>
      <c r="K133" s="54">
        <v>32</v>
      </c>
      <c r="L133" s="54">
        <v>17</v>
      </c>
      <c r="M133" s="54">
        <v>17</v>
      </c>
    </row>
    <row r="134" spans="1:13" ht="12.75" customHeight="1" x14ac:dyDescent="0.25">
      <c r="B134" s="87"/>
      <c r="C134" s="20"/>
      <c r="D134" s="20"/>
      <c r="E134" s="20"/>
      <c r="F134" s="20"/>
      <c r="G134" s="20"/>
      <c r="I134" s="54"/>
      <c r="J134" s="54"/>
      <c r="K134" s="54"/>
      <c r="L134" s="54"/>
      <c r="M134" s="54"/>
    </row>
    <row r="135" spans="1:13" ht="12.75" customHeight="1" x14ac:dyDescent="0.25">
      <c r="A135" s="322" t="s">
        <v>147</v>
      </c>
      <c r="B135" s="322"/>
      <c r="C135" s="322"/>
      <c r="D135" s="322"/>
      <c r="E135" s="322"/>
      <c r="F135" s="20"/>
      <c r="G135" s="20"/>
      <c r="I135" s="54"/>
      <c r="J135" s="54"/>
      <c r="K135" s="54"/>
      <c r="L135" s="54"/>
      <c r="M135" s="54"/>
    </row>
    <row r="136" spans="1:13" ht="6" customHeight="1" x14ac:dyDescent="0.25">
      <c r="A136" s="208"/>
      <c r="C136" s="20"/>
      <c r="D136" s="20"/>
      <c r="E136" s="20"/>
      <c r="F136" s="20"/>
      <c r="G136" s="20"/>
      <c r="I136" s="54"/>
      <c r="J136" s="54"/>
      <c r="K136" s="54"/>
      <c r="L136" s="54"/>
      <c r="M136" s="54"/>
    </row>
    <row r="137" spans="1:13" ht="12.75" customHeight="1" x14ac:dyDescent="0.25">
      <c r="A137" s="63"/>
      <c r="C137" s="329" t="s">
        <v>126</v>
      </c>
      <c r="D137" s="329"/>
      <c r="E137" s="329"/>
      <c r="F137" s="329"/>
      <c r="G137" s="329"/>
      <c r="H137" s="210"/>
      <c r="I137" s="328" t="s">
        <v>127</v>
      </c>
      <c r="J137" s="328"/>
      <c r="K137" s="328"/>
      <c r="L137" s="328"/>
      <c r="M137" s="328"/>
    </row>
    <row r="138" spans="1:13" ht="12.75" customHeight="1" x14ac:dyDescent="0.25">
      <c r="A138" s="63"/>
      <c r="C138" s="64" t="s">
        <v>4</v>
      </c>
      <c r="D138" s="64" t="s">
        <v>0</v>
      </c>
      <c r="E138" s="64" t="s">
        <v>1</v>
      </c>
      <c r="F138" s="64" t="s">
        <v>2</v>
      </c>
      <c r="G138" s="64" t="s">
        <v>3</v>
      </c>
      <c r="H138" s="64"/>
      <c r="I138" s="65" t="s">
        <v>4</v>
      </c>
      <c r="J138" s="65" t="s">
        <v>0</v>
      </c>
      <c r="K138" s="65" t="s">
        <v>1</v>
      </c>
      <c r="L138" s="65" t="s">
        <v>2</v>
      </c>
      <c r="M138" s="65" t="s">
        <v>3</v>
      </c>
    </row>
    <row r="139" spans="1:13" ht="12.75" customHeight="1" x14ac:dyDescent="0.25">
      <c r="B139" s="66" t="s">
        <v>75</v>
      </c>
      <c r="C139" s="20">
        <v>350</v>
      </c>
      <c r="D139" s="20">
        <v>90</v>
      </c>
      <c r="E139" s="20">
        <v>90</v>
      </c>
      <c r="F139" s="20">
        <v>130</v>
      </c>
      <c r="G139" s="20">
        <v>30</v>
      </c>
      <c r="I139" s="54">
        <v>39</v>
      </c>
      <c r="J139" s="54">
        <v>81</v>
      </c>
      <c r="K139" s="54">
        <v>42</v>
      </c>
      <c r="L139" s="54">
        <v>37</v>
      </c>
      <c r="M139" s="54">
        <v>17</v>
      </c>
    </row>
    <row r="140" spans="1:13" ht="12.75" customHeight="1" x14ac:dyDescent="0.25">
      <c r="B140" s="66" t="s">
        <v>26</v>
      </c>
      <c r="C140" s="20">
        <v>240</v>
      </c>
      <c r="D140" s="20">
        <v>20</v>
      </c>
      <c r="E140" s="20">
        <v>40</v>
      </c>
      <c r="F140" s="20">
        <v>90</v>
      </c>
      <c r="G140" s="20">
        <v>80</v>
      </c>
      <c r="I140" s="54">
        <v>25</v>
      </c>
      <c r="J140" s="54">
        <v>22</v>
      </c>
      <c r="K140" s="54">
        <v>17</v>
      </c>
      <c r="L140" s="54">
        <v>24</v>
      </c>
      <c r="M140" s="54">
        <v>37</v>
      </c>
    </row>
    <row r="141" spans="1:13" ht="12.75" customHeight="1" x14ac:dyDescent="0.25">
      <c r="B141" s="66" t="s">
        <v>27</v>
      </c>
      <c r="C141" s="20">
        <v>350</v>
      </c>
      <c r="D141" s="20">
        <v>30</v>
      </c>
      <c r="E141" s="20">
        <v>90</v>
      </c>
      <c r="F141" s="20">
        <v>140</v>
      </c>
      <c r="G141" s="20">
        <v>90</v>
      </c>
      <c r="I141" s="54">
        <v>35</v>
      </c>
      <c r="J141" s="54">
        <v>30</v>
      </c>
      <c r="K141" s="54">
        <v>35</v>
      </c>
      <c r="L141" s="54">
        <v>34</v>
      </c>
      <c r="M141" s="54">
        <v>39</v>
      </c>
    </row>
    <row r="142" spans="1:13" ht="12.75" customHeight="1" x14ac:dyDescent="0.25">
      <c r="B142" s="66" t="s">
        <v>118</v>
      </c>
      <c r="C142" s="20">
        <v>200</v>
      </c>
      <c r="D142" s="20">
        <v>20</v>
      </c>
      <c r="E142" s="20">
        <v>60</v>
      </c>
      <c r="F142" s="20">
        <v>70</v>
      </c>
      <c r="G142" s="20">
        <v>40</v>
      </c>
      <c r="I142" s="54">
        <v>21</v>
      </c>
      <c r="J142" s="54">
        <v>18</v>
      </c>
      <c r="K142" s="54">
        <v>25</v>
      </c>
      <c r="L142" s="54">
        <v>21</v>
      </c>
      <c r="M142" s="54">
        <v>19</v>
      </c>
    </row>
    <row r="143" spans="1:13" ht="12.75" customHeight="1" x14ac:dyDescent="0.25">
      <c r="B143" s="66" t="s">
        <v>141</v>
      </c>
      <c r="C143" s="20">
        <v>580</v>
      </c>
      <c r="D143" s="20">
        <v>70</v>
      </c>
      <c r="E143" s="20">
        <v>150</v>
      </c>
      <c r="F143" s="20">
        <v>190</v>
      </c>
      <c r="G143" s="20">
        <v>180</v>
      </c>
      <c r="I143" s="54">
        <v>60</v>
      </c>
      <c r="J143" s="54">
        <v>67</v>
      </c>
      <c r="K143" s="54">
        <v>67</v>
      </c>
      <c r="L143" s="54">
        <v>49</v>
      </c>
      <c r="M143" s="54">
        <v>69</v>
      </c>
    </row>
    <row r="144" spans="1:13" ht="12.75" customHeight="1" x14ac:dyDescent="0.25">
      <c r="B144" s="66" t="s">
        <v>162</v>
      </c>
      <c r="C144" s="20">
        <v>410</v>
      </c>
      <c r="D144" s="20">
        <v>90</v>
      </c>
      <c r="E144" s="20">
        <v>120</v>
      </c>
      <c r="F144" s="20">
        <v>160</v>
      </c>
      <c r="G144" s="20">
        <v>50</v>
      </c>
      <c r="I144" s="54">
        <v>42</v>
      </c>
      <c r="J144" s="54">
        <v>83</v>
      </c>
      <c r="K144" s="54">
        <v>48</v>
      </c>
      <c r="L144" s="54">
        <v>42</v>
      </c>
      <c r="M144" s="54">
        <v>18</v>
      </c>
    </row>
    <row r="145" spans="1:13" ht="12.75" customHeight="1" x14ac:dyDescent="0.25">
      <c r="B145" s="66" t="s">
        <v>165</v>
      </c>
      <c r="C145" s="20">
        <v>380</v>
      </c>
      <c r="D145" s="20">
        <v>50</v>
      </c>
      <c r="E145" s="20">
        <v>60</v>
      </c>
      <c r="F145" s="20">
        <v>130</v>
      </c>
      <c r="G145" s="20">
        <v>140</v>
      </c>
      <c r="I145" s="54">
        <v>37</v>
      </c>
      <c r="J145" s="54">
        <v>43</v>
      </c>
      <c r="K145" s="54">
        <v>25</v>
      </c>
      <c r="L145" s="54">
        <v>34</v>
      </c>
      <c r="M145" s="54">
        <v>53</v>
      </c>
    </row>
    <row r="146" spans="1:13" ht="12.75" customHeight="1" x14ac:dyDescent="0.25">
      <c r="B146" s="66" t="s">
        <v>177</v>
      </c>
      <c r="C146" s="20">
        <v>660</v>
      </c>
      <c r="D146" s="20">
        <v>40</v>
      </c>
      <c r="E146" s="20">
        <v>180</v>
      </c>
      <c r="F146" s="20">
        <v>260</v>
      </c>
      <c r="G146" s="20">
        <v>190</v>
      </c>
      <c r="I146" s="54">
        <v>67</v>
      </c>
      <c r="J146" s="54">
        <v>32</v>
      </c>
      <c r="K146" s="54">
        <v>71</v>
      </c>
      <c r="L146" s="54">
        <v>70</v>
      </c>
      <c r="M146" s="54">
        <v>77</v>
      </c>
    </row>
    <row r="147" spans="1:13" ht="12.75" customHeight="1" x14ac:dyDescent="0.25">
      <c r="B147" s="87" t="s">
        <v>193</v>
      </c>
      <c r="C147" s="20">
        <v>340</v>
      </c>
      <c r="D147" s="20">
        <v>40</v>
      </c>
      <c r="E147" s="20">
        <v>100</v>
      </c>
      <c r="F147" s="20">
        <v>120</v>
      </c>
      <c r="G147" s="20">
        <v>80</v>
      </c>
      <c r="I147" s="54">
        <v>36</v>
      </c>
      <c r="J147" s="54">
        <v>41</v>
      </c>
      <c r="K147" s="54">
        <v>42</v>
      </c>
      <c r="L147" s="54">
        <v>32</v>
      </c>
      <c r="M147" s="54">
        <v>33</v>
      </c>
    </row>
    <row r="148" spans="1:13" ht="12.75" customHeight="1" x14ac:dyDescent="0.25">
      <c r="B148" s="87" t="s">
        <v>208</v>
      </c>
      <c r="C148" s="20">
        <v>350</v>
      </c>
      <c r="D148" s="20">
        <v>50</v>
      </c>
      <c r="E148" s="20">
        <v>100</v>
      </c>
      <c r="F148" s="20">
        <v>140</v>
      </c>
      <c r="G148" s="20">
        <v>60</v>
      </c>
      <c r="I148" s="54">
        <v>38</v>
      </c>
      <c r="J148" s="54">
        <v>47</v>
      </c>
      <c r="K148" s="54">
        <v>45</v>
      </c>
      <c r="L148" s="54">
        <v>42</v>
      </c>
      <c r="M148" s="54">
        <v>23</v>
      </c>
    </row>
    <row r="149" spans="1:13" ht="12.75" customHeight="1" x14ac:dyDescent="0.25">
      <c r="B149" s="87" t="s">
        <v>205</v>
      </c>
      <c r="C149" s="20">
        <v>110</v>
      </c>
      <c r="D149" s="20">
        <v>20</v>
      </c>
      <c r="E149" s="20">
        <v>30</v>
      </c>
      <c r="F149" s="20">
        <v>20</v>
      </c>
      <c r="G149" s="20">
        <v>40</v>
      </c>
      <c r="I149" s="54">
        <v>13</v>
      </c>
      <c r="J149" s="54">
        <v>15</v>
      </c>
      <c r="K149" s="54">
        <v>14</v>
      </c>
      <c r="L149" s="54">
        <v>8</v>
      </c>
      <c r="M149" s="54">
        <v>21</v>
      </c>
    </row>
    <row r="150" spans="1:13" ht="12.75" customHeight="1" x14ac:dyDescent="0.25">
      <c r="B150" s="87" t="s">
        <v>236</v>
      </c>
      <c r="C150" s="20">
        <v>150</v>
      </c>
      <c r="D150" s="20">
        <v>0</v>
      </c>
      <c r="E150" s="20">
        <v>40</v>
      </c>
      <c r="F150" s="20">
        <v>50</v>
      </c>
      <c r="G150" s="20">
        <v>50</v>
      </c>
      <c r="I150" s="54">
        <v>16</v>
      </c>
      <c r="J150" s="54">
        <v>4</v>
      </c>
      <c r="K150" s="54">
        <v>16</v>
      </c>
      <c r="L150" s="54">
        <v>14</v>
      </c>
      <c r="M150" s="54">
        <v>23</v>
      </c>
    </row>
    <row r="151" spans="1:13" ht="12.75" customHeight="1" x14ac:dyDescent="0.25">
      <c r="C151" s="20"/>
      <c r="D151" s="20"/>
      <c r="E151" s="20"/>
      <c r="F151" s="20"/>
      <c r="G151" s="20"/>
      <c r="I151" s="54"/>
      <c r="J151" s="54"/>
      <c r="K151" s="54"/>
      <c r="L151" s="54"/>
      <c r="M151" s="54"/>
    </row>
    <row r="152" spans="1:13" ht="12.75" customHeight="1" x14ac:dyDescent="0.25">
      <c r="A152" s="322" t="s">
        <v>148</v>
      </c>
      <c r="B152" s="322"/>
      <c r="C152" s="322"/>
      <c r="D152" s="322"/>
      <c r="E152" s="322"/>
      <c r="F152" s="20"/>
      <c r="G152" s="20"/>
      <c r="I152" s="54"/>
      <c r="J152" s="54"/>
      <c r="K152" s="54"/>
      <c r="L152" s="54"/>
      <c r="M152" s="54"/>
    </row>
    <row r="153" spans="1:13" ht="6" customHeight="1" x14ac:dyDescent="0.25">
      <c r="A153" s="208"/>
      <c r="C153" s="20"/>
      <c r="D153" s="20"/>
      <c r="E153" s="20"/>
      <c r="F153" s="20"/>
      <c r="G153" s="20"/>
      <c r="I153" s="54"/>
      <c r="J153" s="54"/>
      <c r="K153" s="54"/>
      <c r="L153" s="54"/>
      <c r="M153" s="54"/>
    </row>
    <row r="154" spans="1:13" ht="12.75" customHeight="1" x14ac:dyDescent="0.25">
      <c r="A154" s="63"/>
      <c r="C154" s="329" t="s">
        <v>126</v>
      </c>
      <c r="D154" s="329"/>
      <c r="E154" s="329"/>
      <c r="F154" s="329"/>
      <c r="G154" s="329"/>
      <c r="H154" s="210"/>
      <c r="I154" s="328" t="s">
        <v>127</v>
      </c>
      <c r="J154" s="328"/>
      <c r="K154" s="328"/>
      <c r="L154" s="328"/>
      <c r="M154" s="328"/>
    </row>
    <row r="155" spans="1:13" ht="12.75" customHeight="1" x14ac:dyDescent="0.25">
      <c r="A155" s="63"/>
      <c r="C155" s="64" t="s">
        <v>4</v>
      </c>
      <c r="D155" s="64" t="s">
        <v>0</v>
      </c>
      <c r="E155" s="64" t="s">
        <v>1</v>
      </c>
      <c r="F155" s="64" t="s">
        <v>2</v>
      </c>
      <c r="G155" s="64" t="s">
        <v>3</v>
      </c>
      <c r="H155" s="64"/>
      <c r="I155" s="65" t="s">
        <v>4</v>
      </c>
      <c r="J155" s="65" t="s">
        <v>0</v>
      </c>
      <c r="K155" s="65" t="s">
        <v>1</v>
      </c>
      <c r="L155" s="65" t="s">
        <v>2</v>
      </c>
      <c r="M155" s="65" t="s">
        <v>3</v>
      </c>
    </row>
    <row r="156" spans="1:13" ht="12.75" customHeight="1" x14ac:dyDescent="0.25">
      <c r="B156" s="66" t="s">
        <v>75</v>
      </c>
      <c r="C156" s="20">
        <v>140</v>
      </c>
      <c r="D156" s="20">
        <v>20</v>
      </c>
      <c r="E156" s="20">
        <v>0</v>
      </c>
      <c r="F156" s="20">
        <v>30</v>
      </c>
      <c r="G156" s="20">
        <v>90</v>
      </c>
      <c r="I156" s="54">
        <v>28</v>
      </c>
      <c r="J156" s="54">
        <v>45</v>
      </c>
      <c r="K156" s="54">
        <v>2</v>
      </c>
      <c r="L156" s="54">
        <v>17</v>
      </c>
      <c r="M156" s="54">
        <v>43</v>
      </c>
    </row>
    <row r="157" spans="1:13" ht="12.75" customHeight="1" x14ac:dyDescent="0.25">
      <c r="B157" s="66" t="s">
        <v>26</v>
      </c>
      <c r="C157" s="20">
        <v>110</v>
      </c>
      <c r="D157" s="20">
        <v>0</v>
      </c>
      <c r="E157" s="20">
        <v>10</v>
      </c>
      <c r="F157" s="20">
        <v>40</v>
      </c>
      <c r="G157" s="20">
        <v>50</v>
      </c>
      <c r="I157" s="54">
        <v>19</v>
      </c>
      <c r="J157" s="54" t="s">
        <v>74</v>
      </c>
      <c r="K157" s="54">
        <v>17</v>
      </c>
      <c r="L157" s="54">
        <v>23</v>
      </c>
      <c r="M157" s="54">
        <v>22</v>
      </c>
    </row>
    <row r="158" spans="1:13" ht="12.75" customHeight="1" x14ac:dyDescent="0.25">
      <c r="B158" s="66" t="s">
        <v>27</v>
      </c>
      <c r="C158" s="20">
        <v>190</v>
      </c>
      <c r="D158" s="20">
        <v>30</v>
      </c>
      <c r="E158" s="20">
        <v>10</v>
      </c>
      <c r="F158" s="20">
        <v>50</v>
      </c>
      <c r="G158" s="20">
        <v>100</v>
      </c>
      <c r="I158" s="54">
        <v>35</v>
      </c>
      <c r="J158" s="54">
        <v>69</v>
      </c>
      <c r="K158" s="54">
        <v>13</v>
      </c>
      <c r="L158" s="54">
        <v>27</v>
      </c>
      <c r="M158" s="54">
        <v>42</v>
      </c>
    </row>
    <row r="159" spans="1:13" ht="12.75" customHeight="1" x14ac:dyDescent="0.25">
      <c r="B159" s="66" t="s">
        <v>118</v>
      </c>
      <c r="C159" s="20">
        <v>90</v>
      </c>
      <c r="D159" s="20">
        <v>10</v>
      </c>
      <c r="E159" s="20">
        <v>20</v>
      </c>
      <c r="F159" s="20">
        <v>40</v>
      </c>
      <c r="G159" s="20">
        <v>20</v>
      </c>
      <c r="I159" s="54">
        <v>16</v>
      </c>
      <c r="J159" s="54">
        <v>15</v>
      </c>
      <c r="K159" s="54">
        <v>32</v>
      </c>
      <c r="L159" s="54">
        <v>21</v>
      </c>
      <c r="M159" s="54">
        <v>8</v>
      </c>
    </row>
    <row r="160" spans="1:13" ht="12.75" customHeight="1" x14ac:dyDescent="0.25">
      <c r="B160" s="66" t="s">
        <v>141</v>
      </c>
      <c r="C160" s="20">
        <v>280</v>
      </c>
      <c r="D160" s="20">
        <v>10</v>
      </c>
      <c r="E160" s="20">
        <v>10</v>
      </c>
      <c r="F160" s="20">
        <v>50</v>
      </c>
      <c r="G160" s="20">
        <v>210</v>
      </c>
      <c r="I160" s="54">
        <v>45</v>
      </c>
      <c r="J160" s="54">
        <v>10</v>
      </c>
      <c r="K160" s="54">
        <v>15</v>
      </c>
      <c r="L160" s="54">
        <v>22</v>
      </c>
      <c r="M160" s="54">
        <v>82</v>
      </c>
    </row>
    <row r="161" spans="1:13" ht="12.75" customHeight="1" x14ac:dyDescent="0.25">
      <c r="B161" s="66" t="s">
        <v>162</v>
      </c>
      <c r="C161" s="20">
        <v>150</v>
      </c>
      <c r="D161" s="20">
        <v>30</v>
      </c>
      <c r="E161" s="20">
        <v>50</v>
      </c>
      <c r="F161" s="20">
        <v>20</v>
      </c>
      <c r="G161" s="20">
        <v>50</v>
      </c>
      <c r="I161" s="54">
        <v>25</v>
      </c>
      <c r="J161" s="54">
        <v>86</v>
      </c>
      <c r="K161" s="54">
        <v>63</v>
      </c>
      <c r="L161" s="54">
        <v>12</v>
      </c>
      <c r="M161" s="54">
        <v>17</v>
      </c>
    </row>
    <row r="162" spans="1:13" ht="12.75" customHeight="1" x14ac:dyDescent="0.25">
      <c r="B162" s="66" t="s">
        <v>165</v>
      </c>
      <c r="C162" s="20">
        <v>140</v>
      </c>
      <c r="D162" s="20">
        <v>0</v>
      </c>
      <c r="E162" s="20">
        <v>10</v>
      </c>
      <c r="F162" s="20">
        <v>30</v>
      </c>
      <c r="G162" s="20">
        <v>100</v>
      </c>
      <c r="I162" s="54">
        <v>26</v>
      </c>
      <c r="J162" s="54" t="s">
        <v>74</v>
      </c>
      <c r="K162" s="54">
        <v>9</v>
      </c>
      <c r="L162" s="54">
        <v>20</v>
      </c>
      <c r="M162" s="54">
        <v>44</v>
      </c>
    </row>
    <row r="163" spans="1:13" ht="12.75" customHeight="1" x14ac:dyDescent="0.25">
      <c r="B163" s="66" t="s">
        <v>177</v>
      </c>
      <c r="C163" s="20">
        <v>220</v>
      </c>
      <c r="D163" s="20">
        <v>10</v>
      </c>
      <c r="E163" s="20">
        <v>10</v>
      </c>
      <c r="F163" s="20">
        <v>40</v>
      </c>
      <c r="G163" s="20">
        <v>150</v>
      </c>
      <c r="I163" s="54">
        <v>46</v>
      </c>
      <c r="J163" s="54">
        <v>36</v>
      </c>
      <c r="K163" s="54">
        <v>21</v>
      </c>
      <c r="L163" s="54">
        <v>26</v>
      </c>
      <c r="M163" s="54">
        <v>68</v>
      </c>
    </row>
    <row r="164" spans="1:13" ht="12.75" customHeight="1" x14ac:dyDescent="0.25">
      <c r="B164" s="87" t="s">
        <v>193</v>
      </c>
      <c r="C164" s="20">
        <v>130</v>
      </c>
      <c r="D164" s="20">
        <v>20</v>
      </c>
      <c r="E164" s="20">
        <v>10</v>
      </c>
      <c r="F164" s="20">
        <v>30</v>
      </c>
      <c r="G164" s="20">
        <v>60</v>
      </c>
      <c r="I164" s="54">
        <v>28</v>
      </c>
      <c r="J164" s="54">
        <v>66</v>
      </c>
      <c r="K164" s="54">
        <v>19</v>
      </c>
      <c r="L164" s="54">
        <v>22</v>
      </c>
      <c r="M164" s="54">
        <v>29</v>
      </c>
    </row>
    <row r="165" spans="1:13" ht="12.75" customHeight="1" x14ac:dyDescent="0.25">
      <c r="B165" s="87" t="s">
        <v>208</v>
      </c>
      <c r="C165" s="20">
        <v>170</v>
      </c>
      <c r="D165" s="20">
        <v>10</v>
      </c>
      <c r="E165" s="20">
        <v>10</v>
      </c>
      <c r="F165" s="20">
        <v>60</v>
      </c>
      <c r="G165" s="20">
        <v>90</v>
      </c>
      <c r="I165" s="54">
        <v>39</v>
      </c>
      <c r="J165" s="54">
        <v>41</v>
      </c>
      <c r="K165" s="54">
        <v>21</v>
      </c>
      <c r="L165" s="54">
        <v>44</v>
      </c>
      <c r="M165" s="54">
        <v>41</v>
      </c>
    </row>
    <row r="166" spans="1:13" ht="12.75" customHeight="1" x14ac:dyDescent="0.25">
      <c r="B166" s="87" t="s">
        <v>205</v>
      </c>
      <c r="C166" s="20">
        <v>20</v>
      </c>
      <c r="D166" s="20">
        <v>0</v>
      </c>
      <c r="E166" s="20">
        <v>0</v>
      </c>
      <c r="F166" s="20">
        <v>0</v>
      </c>
      <c r="G166" s="20">
        <v>10</v>
      </c>
      <c r="I166" s="54">
        <v>3</v>
      </c>
      <c r="J166" s="54">
        <v>1</v>
      </c>
      <c r="K166" s="54">
        <v>7</v>
      </c>
      <c r="L166" s="54">
        <v>1</v>
      </c>
      <c r="M166" s="54">
        <v>4</v>
      </c>
    </row>
    <row r="167" spans="1:13" ht="12.75" customHeight="1" x14ac:dyDescent="0.25">
      <c r="B167" s="87" t="s">
        <v>236</v>
      </c>
      <c r="C167" s="20">
        <v>40</v>
      </c>
      <c r="D167" s="20">
        <v>10</v>
      </c>
      <c r="E167" s="20">
        <v>10</v>
      </c>
      <c r="F167" s="20">
        <v>0</v>
      </c>
      <c r="G167" s="20">
        <v>10</v>
      </c>
      <c r="I167" s="54">
        <v>8</v>
      </c>
      <c r="J167" s="54">
        <v>33</v>
      </c>
      <c r="K167" s="54">
        <v>18</v>
      </c>
      <c r="L167" s="54">
        <v>2</v>
      </c>
      <c r="M167" s="54">
        <v>5</v>
      </c>
    </row>
    <row r="168" spans="1:13" ht="12.75" customHeight="1" x14ac:dyDescent="0.25">
      <c r="C168" s="20"/>
      <c r="D168" s="20"/>
      <c r="E168" s="20"/>
      <c r="F168" s="20"/>
      <c r="G168" s="20"/>
      <c r="I168" s="54"/>
      <c r="J168" s="54"/>
      <c r="K168" s="54"/>
      <c r="L168" s="54"/>
      <c r="M168" s="54"/>
    </row>
    <row r="169" spans="1:13" ht="12.75" customHeight="1" x14ac:dyDescent="0.25">
      <c r="A169" s="333" t="s">
        <v>188</v>
      </c>
      <c r="B169" s="333"/>
      <c r="C169" s="333"/>
      <c r="D169" s="333"/>
      <c r="E169" s="333"/>
      <c r="F169" s="67"/>
      <c r="G169" s="67"/>
      <c r="H169" s="68"/>
      <c r="I169" s="69"/>
      <c r="J169" s="69"/>
      <c r="K169" s="69"/>
      <c r="L169" s="54"/>
      <c r="M169" s="54"/>
    </row>
    <row r="170" spans="1:13" ht="6" customHeight="1" x14ac:dyDescent="0.25">
      <c r="A170" s="208"/>
      <c r="C170" s="20"/>
      <c r="D170" s="20"/>
      <c r="E170" s="20"/>
      <c r="F170" s="20"/>
      <c r="G170" s="20"/>
      <c r="I170" s="54"/>
      <c r="J170" s="54"/>
      <c r="K170" s="54"/>
      <c r="L170" s="54"/>
      <c r="M170" s="54"/>
    </row>
    <row r="171" spans="1:13" ht="12.75" customHeight="1" x14ac:dyDescent="0.25">
      <c r="A171" s="63"/>
      <c r="C171" s="329" t="s">
        <v>126</v>
      </c>
      <c r="D171" s="329"/>
      <c r="E171" s="329"/>
      <c r="F171" s="329"/>
      <c r="G171" s="329"/>
      <c r="H171" s="210"/>
      <c r="I171" s="328" t="s">
        <v>127</v>
      </c>
      <c r="J171" s="328"/>
      <c r="K171" s="328"/>
      <c r="L171" s="328"/>
      <c r="M171" s="328"/>
    </row>
    <row r="172" spans="1:13" ht="12.75" customHeight="1" x14ac:dyDescent="0.25">
      <c r="A172" s="63"/>
      <c r="C172" s="64" t="s">
        <v>4</v>
      </c>
      <c r="D172" s="64" t="s">
        <v>0</v>
      </c>
      <c r="E172" s="64" t="s">
        <v>1</v>
      </c>
      <c r="F172" s="64" t="s">
        <v>2</v>
      </c>
      <c r="G172" s="64" t="s">
        <v>3</v>
      </c>
      <c r="H172" s="64"/>
      <c r="I172" s="65" t="s">
        <v>4</v>
      </c>
      <c r="J172" s="65" t="s">
        <v>0</v>
      </c>
      <c r="K172" s="65" t="s">
        <v>1</v>
      </c>
      <c r="L172" s="65" t="s">
        <v>2</v>
      </c>
      <c r="M172" s="65" t="s">
        <v>3</v>
      </c>
    </row>
    <row r="173" spans="1:13" ht="12.75" customHeight="1" x14ac:dyDescent="0.25">
      <c r="B173" s="66" t="s">
        <v>75</v>
      </c>
      <c r="C173" s="20">
        <v>270</v>
      </c>
      <c r="D173" s="20">
        <v>-10</v>
      </c>
      <c r="E173" s="20">
        <v>20</v>
      </c>
      <c r="F173" s="20">
        <v>90</v>
      </c>
      <c r="G173" s="20">
        <v>160</v>
      </c>
      <c r="I173" s="54">
        <v>24</v>
      </c>
      <c r="J173" s="54" t="s">
        <v>74</v>
      </c>
      <c r="K173" s="54">
        <v>36</v>
      </c>
      <c r="L173" s="54">
        <v>25</v>
      </c>
      <c r="M173" s="54">
        <v>23</v>
      </c>
    </row>
    <row r="174" spans="1:13" ht="12.75" customHeight="1" x14ac:dyDescent="0.25">
      <c r="B174" s="66" t="s">
        <v>26</v>
      </c>
      <c r="C174" s="20">
        <v>270</v>
      </c>
      <c r="D174" s="20">
        <v>0</v>
      </c>
      <c r="E174" s="20">
        <v>0</v>
      </c>
      <c r="F174" s="20">
        <v>60</v>
      </c>
      <c r="G174" s="20">
        <v>200</v>
      </c>
      <c r="I174" s="54">
        <v>19</v>
      </c>
      <c r="J174" s="54" t="s">
        <v>74</v>
      </c>
      <c r="K174" s="54">
        <v>2</v>
      </c>
      <c r="L174" s="54">
        <v>15</v>
      </c>
      <c r="M174" s="54">
        <v>23</v>
      </c>
    </row>
    <row r="175" spans="1:13" ht="12.75" customHeight="1" x14ac:dyDescent="0.25">
      <c r="B175" s="66" t="s">
        <v>27</v>
      </c>
      <c r="C175" s="20">
        <v>490</v>
      </c>
      <c r="D175" s="20">
        <v>0</v>
      </c>
      <c r="E175" s="20">
        <v>30</v>
      </c>
      <c r="F175" s="20">
        <v>130</v>
      </c>
      <c r="G175" s="20">
        <v>320</v>
      </c>
      <c r="I175" s="54">
        <v>33</v>
      </c>
      <c r="J175" s="54">
        <v>4</v>
      </c>
      <c r="K175" s="54">
        <v>43</v>
      </c>
      <c r="L175" s="54">
        <v>30</v>
      </c>
      <c r="M175" s="54">
        <v>34</v>
      </c>
    </row>
    <row r="176" spans="1:13" ht="12.75" customHeight="1" x14ac:dyDescent="0.25">
      <c r="B176" s="66" t="s">
        <v>118</v>
      </c>
      <c r="C176" s="20">
        <v>300</v>
      </c>
      <c r="D176" s="20">
        <v>0</v>
      </c>
      <c r="E176" s="20">
        <v>10</v>
      </c>
      <c r="F176" s="20">
        <v>110</v>
      </c>
      <c r="G176" s="20">
        <v>180</v>
      </c>
      <c r="I176" s="54">
        <v>21</v>
      </c>
      <c r="J176" s="54" t="s">
        <v>74</v>
      </c>
      <c r="K176" s="54">
        <v>15</v>
      </c>
      <c r="L176" s="54">
        <v>26</v>
      </c>
      <c r="M176" s="54">
        <v>20</v>
      </c>
    </row>
    <row r="177" spans="1:13" ht="12.75" customHeight="1" x14ac:dyDescent="0.25">
      <c r="B177" s="66" t="s">
        <v>141</v>
      </c>
      <c r="C177" s="20">
        <v>690</v>
      </c>
      <c r="D177" s="20">
        <v>0</v>
      </c>
      <c r="E177" s="20">
        <v>30</v>
      </c>
      <c r="F177" s="20">
        <v>240</v>
      </c>
      <c r="G177" s="20">
        <v>420</v>
      </c>
      <c r="I177" s="54">
        <v>41</v>
      </c>
      <c r="J177" s="54" t="s">
        <v>74</v>
      </c>
      <c r="K177" s="54">
        <v>44</v>
      </c>
      <c r="L177" s="54">
        <v>48</v>
      </c>
      <c r="M177" s="54">
        <v>38</v>
      </c>
    </row>
    <row r="178" spans="1:13" ht="12.75" customHeight="1" x14ac:dyDescent="0.25">
      <c r="B178" s="66" t="s">
        <v>162</v>
      </c>
      <c r="C178" s="20">
        <v>450</v>
      </c>
      <c r="D178" s="20">
        <v>0</v>
      </c>
      <c r="E178" s="20">
        <v>40</v>
      </c>
      <c r="F178" s="20">
        <v>150</v>
      </c>
      <c r="G178" s="20">
        <v>260</v>
      </c>
      <c r="I178" s="54">
        <v>28</v>
      </c>
      <c r="J178" s="54">
        <v>6</v>
      </c>
      <c r="K178" s="54">
        <v>48</v>
      </c>
      <c r="L178" s="54">
        <v>33</v>
      </c>
      <c r="M178" s="54">
        <v>25</v>
      </c>
    </row>
    <row r="179" spans="1:13" ht="12.75" customHeight="1" x14ac:dyDescent="0.25">
      <c r="B179" s="66" t="s">
        <v>165</v>
      </c>
      <c r="C179" s="20">
        <v>650</v>
      </c>
      <c r="D179" s="20">
        <v>0</v>
      </c>
      <c r="E179" s="20">
        <v>10</v>
      </c>
      <c r="F179" s="20">
        <v>200</v>
      </c>
      <c r="G179" s="20">
        <v>430</v>
      </c>
      <c r="I179" s="54">
        <v>35</v>
      </c>
      <c r="J179" s="54" t="s">
        <v>74</v>
      </c>
      <c r="K179" s="54">
        <v>15</v>
      </c>
      <c r="L179" s="54">
        <v>38</v>
      </c>
      <c r="M179" s="54">
        <v>36</v>
      </c>
    </row>
    <row r="180" spans="1:13" ht="12.75" customHeight="1" x14ac:dyDescent="0.25">
      <c r="B180" s="66" t="s">
        <v>177</v>
      </c>
      <c r="C180" s="20">
        <v>1010</v>
      </c>
      <c r="D180" s="20">
        <v>10</v>
      </c>
      <c r="E180" s="20">
        <v>40</v>
      </c>
      <c r="F180" s="20">
        <v>180</v>
      </c>
      <c r="G180" s="20">
        <v>780</v>
      </c>
      <c r="I180" s="54">
        <v>53</v>
      </c>
      <c r="J180" s="54">
        <v>71</v>
      </c>
      <c r="K180" s="54">
        <v>43</v>
      </c>
      <c r="L180" s="54">
        <v>30</v>
      </c>
      <c r="M180" s="54">
        <v>65</v>
      </c>
    </row>
    <row r="181" spans="1:13" ht="12.75" customHeight="1" x14ac:dyDescent="0.25">
      <c r="B181" s="87" t="s">
        <v>193</v>
      </c>
      <c r="C181" s="20">
        <v>300</v>
      </c>
      <c r="D181" s="20">
        <v>0</v>
      </c>
      <c r="E181" s="20">
        <v>30</v>
      </c>
      <c r="F181" s="20">
        <v>90</v>
      </c>
      <c r="G181" s="20">
        <v>180</v>
      </c>
      <c r="I181" s="54">
        <v>15</v>
      </c>
      <c r="J181" s="54" t="s">
        <v>74</v>
      </c>
      <c r="K181" s="54">
        <v>33</v>
      </c>
      <c r="L181" s="54">
        <v>15</v>
      </c>
      <c r="M181" s="54">
        <v>15</v>
      </c>
    </row>
    <row r="182" spans="1:13" ht="12.75" customHeight="1" x14ac:dyDescent="0.25">
      <c r="B182" s="87" t="s">
        <v>208</v>
      </c>
      <c r="C182" s="20">
        <v>400</v>
      </c>
      <c r="D182" s="20">
        <v>0</v>
      </c>
      <c r="E182" s="20">
        <v>10</v>
      </c>
      <c r="F182" s="20">
        <v>80</v>
      </c>
      <c r="G182" s="20">
        <v>310</v>
      </c>
      <c r="I182" s="54">
        <v>19</v>
      </c>
      <c r="J182" s="54" t="s">
        <v>74</v>
      </c>
      <c r="K182" s="54">
        <v>15</v>
      </c>
      <c r="L182" s="54">
        <v>12</v>
      </c>
      <c r="M182" s="54">
        <v>23</v>
      </c>
    </row>
    <row r="183" spans="1:13" ht="12.75" customHeight="1" x14ac:dyDescent="0.25">
      <c r="B183" s="87" t="s">
        <v>205</v>
      </c>
      <c r="C183" s="20">
        <v>210</v>
      </c>
      <c r="D183" s="20">
        <v>0</v>
      </c>
      <c r="E183" s="20">
        <v>0</v>
      </c>
      <c r="F183" s="20">
        <v>110</v>
      </c>
      <c r="G183" s="20">
        <v>100</v>
      </c>
      <c r="I183" s="54">
        <v>12</v>
      </c>
      <c r="J183" s="54">
        <v>33</v>
      </c>
      <c r="K183" s="54" t="s">
        <v>74</v>
      </c>
      <c r="L183" s="54">
        <v>21</v>
      </c>
      <c r="M183" s="54">
        <v>9</v>
      </c>
    </row>
    <row r="184" spans="1:13" ht="12.75" customHeight="1" x14ac:dyDescent="0.25">
      <c r="B184" s="87" t="s">
        <v>236</v>
      </c>
      <c r="C184" s="20">
        <v>250</v>
      </c>
      <c r="D184" s="20">
        <v>0</v>
      </c>
      <c r="E184" s="20">
        <v>30</v>
      </c>
      <c r="F184" s="20">
        <v>70</v>
      </c>
      <c r="G184" s="20">
        <v>140</v>
      </c>
      <c r="I184" s="54">
        <v>12</v>
      </c>
      <c r="J184" s="54" t="s">
        <v>74</v>
      </c>
      <c r="K184" s="54">
        <v>37</v>
      </c>
      <c r="L184" s="54">
        <v>12</v>
      </c>
      <c r="M184" s="54">
        <v>10</v>
      </c>
    </row>
    <row r="185" spans="1:13" ht="12.75" customHeight="1" x14ac:dyDescent="0.25">
      <c r="C185" s="20"/>
      <c r="D185" s="20"/>
      <c r="E185" s="20"/>
      <c r="F185" s="20"/>
      <c r="G185" s="20"/>
      <c r="I185" s="54"/>
      <c r="J185" s="54"/>
      <c r="K185" s="54"/>
      <c r="L185" s="54"/>
      <c r="M185" s="54"/>
    </row>
    <row r="186" spans="1:13" ht="12.75" customHeight="1" x14ac:dyDescent="0.25">
      <c r="A186" s="322" t="s">
        <v>189</v>
      </c>
      <c r="B186" s="322"/>
      <c r="C186" s="322"/>
      <c r="D186" s="322"/>
      <c r="E186" s="322"/>
      <c r="F186" s="322"/>
      <c r="G186" s="322"/>
      <c r="H186" s="322"/>
      <c r="I186" s="322"/>
      <c r="J186" s="322"/>
      <c r="K186" s="208"/>
      <c r="L186" s="208"/>
      <c r="M186" s="54"/>
    </row>
    <row r="187" spans="1:13" ht="6" customHeight="1" x14ac:dyDescent="0.25">
      <c r="A187" s="208"/>
      <c r="C187" s="20"/>
      <c r="D187" s="20"/>
      <c r="E187" s="20"/>
      <c r="F187" s="20"/>
      <c r="G187" s="20"/>
      <c r="I187" s="54"/>
      <c r="J187" s="54"/>
      <c r="K187" s="54"/>
      <c r="L187" s="54"/>
      <c r="M187" s="54"/>
    </row>
    <row r="188" spans="1:13" ht="12.75" customHeight="1" x14ac:dyDescent="0.25">
      <c r="A188" s="63"/>
      <c r="C188" s="329" t="s">
        <v>126</v>
      </c>
      <c r="D188" s="329"/>
      <c r="E188" s="329"/>
      <c r="F188" s="329"/>
      <c r="G188" s="329"/>
      <c r="H188" s="210"/>
      <c r="I188" s="328" t="s">
        <v>127</v>
      </c>
      <c r="J188" s="328"/>
      <c r="K188" s="328"/>
      <c r="L188" s="328"/>
      <c r="M188" s="328"/>
    </row>
    <row r="189" spans="1:13" ht="12.75" customHeight="1" x14ac:dyDescent="0.25">
      <c r="A189" s="63"/>
      <c r="C189" s="64" t="s">
        <v>4</v>
      </c>
      <c r="D189" s="64" t="s">
        <v>0</v>
      </c>
      <c r="E189" s="64" t="s">
        <v>1</v>
      </c>
      <c r="F189" s="64" t="s">
        <v>2</v>
      </c>
      <c r="G189" s="64" t="s">
        <v>3</v>
      </c>
      <c r="H189" s="64"/>
      <c r="I189" s="65" t="s">
        <v>4</v>
      </c>
      <c r="J189" s="65" t="s">
        <v>0</v>
      </c>
      <c r="K189" s="65" t="s">
        <v>1</v>
      </c>
      <c r="L189" s="65" t="s">
        <v>2</v>
      </c>
      <c r="M189" s="65" t="s">
        <v>3</v>
      </c>
    </row>
    <row r="190" spans="1:13" ht="12.75" customHeight="1" x14ac:dyDescent="0.25">
      <c r="B190" s="66" t="s">
        <v>75</v>
      </c>
      <c r="C190" s="20">
        <v>60</v>
      </c>
      <c r="D190" s="20">
        <v>0</v>
      </c>
      <c r="E190" s="20">
        <v>10</v>
      </c>
      <c r="F190" s="20">
        <v>30</v>
      </c>
      <c r="G190" s="20">
        <v>30</v>
      </c>
      <c r="I190" s="54">
        <v>12</v>
      </c>
      <c r="J190" s="54" t="s">
        <v>74</v>
      </c>
      <c r="K190" s="54">
        <v>10</v>
      </c>
      <c r="L190" s="54">
        <v>21</v>
      </c>
      <c r="M190" s="54">
        <v>58</v>
      </c>
    </row>
    <row r="191" spans="1:13" ht="12.75" customHeight="1" x14ac:dyDescent="0.25">
      <c r="B191" s="66" t="s">
        <v>26</v>
      </c>
      <c r="C191" s="20">
        <v>30</v>
      </c>
      <c r="D191" s="20">
        <v>20</v>
      </c>
      <c r="E191" s="20">
        <v>10</v>
      </c>
      <c r="F191" s="20">
        <v>10</v>
      </c>
      <c r="G191" s="20">
        <v>0</v>
      </c>
      <c r="I191" s="54">
        <v>7</v>
      </c>
      <c r="J191" s="54">
        <v>10</v>
      </c>
      <c r="K191" s="54">
        <v>13</v>
      </c>
      <c r="L191" s="54">
        <v>4</v>
      </c>
      <c r="M191" s="54" t="s">
        <v>74</v>
      </c>
    </row>
    <row r="192" spans="1:13" ht="12.75" customHeight="1" x14ac:dyDescent="0.25">
      <c r="B192" s="66" t="s">
        <v>27</v>
      </c>
      <c r="C192" s="20">
        <v>60</v>
      </c>
      <c r="D192" s="20">
        <v>-10</v>
      </c>
      <c r="E192" s="20">
        <v>20</v>
      </c>
      <c r="F192" s="20">
        <v>30</v>
      </c>
      <c r="G192" s="20">
        <v>20</v>
      </c>
      <c r="I192" s="54">
        <v>12</v>
      </c>
      <c r="J192" s="54" t="s">
        <v>74</v>
      </c>
      <c r="K192" s="54">
        <v>20</v>
      </c>
      <c r="L192" s="54">
        <v>22</v>
      </c>
      <c r="M192" s="54">
        <v>29</v>
      </c>
    </row>
    <row r="193" spans="1:13" ht="12.75" customHeight="1" x14ac:dyDescent="0.25">
      <c r="B193" s="66" t="s">
        <v>118</v>
      </c>
      <c r="C193" s="20">
        <v>90</v>
      </c>
      <c r="D193" s="20">
        <v>40</v>
      </c>
      <c r="E193" s="20">
        <v>30</v>
      </c>
      <c r="F193" s="20">
        <v>30</v>
      </c>
      <c r="G193" s="20">
        <v>0</v>
      </c>
      <c r="I193" s="54">
        <v>20</v>
      </c>
      <c r="J193" s="54">
        <v>21</v>
      </c>
      <c r="K193" s="54">
        <v>33</v>
      </c>
      <c r="L193" s="54">
        <v>19</v>
      </c>
      <c r="M193" s="54">
        <v>3</v>
      </c>
    </row>
    <row r="194" spans="1:13" ht="12.75" customHeight="1" x14ac:dyDescent="0.25">
      <c r="B194" s="66" t="s">
        <v>141</v>
      </c>
      <c r="C194" s="20">
        <v>140</v>
      </c>
      <c r="D194" s="20">
        <v>30</v>
      </c>
      <c r="E194" s="20">
        <v>30</v>
      </c>
      <c r="F194" s="20">
        <v>40</v>
      </c>
      <c r="G194" s="20">
        <v>40</v>
      </c>
      <c r="I194" s="54">
        <v>25</v>
      </c>
      <c r="J194" s="54">
        <v>16</v>
      </c>
      <c r="K194" s="54">
        <v>23</v>
      </c>
      <c r="L194" s="54">
        <v>27</v>
      </c>
      <c r="M194" s="54">
        <v>48</v>
      </c>
    </row>
    <row r="195" spans="1:13" ht="12.75" customHeight="1" x14ac:dyDescent="0.25">
      <c r="B195" s="66" t="s">
        <v>162</v>
      </c>
      <c r="C195" s="20">
        <v>40</v>
      </c>
      <c r="D195" s="20">
        <v>20</v>
      </c>
      <c r="E195" s="20">
        <v>-20</v>
      </c>
      <c r="F195" s="20">
        <v>10</v>
      </c>
      <c r="G195" s="20">
        <v>30</v>
      </c>
      <c r="I195" s="54">
        <v>6</v>
      </c>
      <c r="J195" s="54">
        <v>10</v>
      </c>
      <c r="K195" s="54" t="s">
        <v>74</v>
      </c>
      <c r="L195" s="54">
        <v>4</v>
      </c>
      <c r="M195" s="54">
        <v>26</v>
      </c>
    </row>
    <row r="196" spans="1:13" ht="12.75" customHeight="1" x14ac:dyDescent="0.25">
      <c r="B196" s="66" t="s">
        <v>165</v>
      </c>
      <c r="C196" s="20">
        <v>110</v>
      </c>
      <c r="D196" s="20">
        <v>10</v>
      </c>
      <c r="E196" s="20">
        <v>20</v>
      </c>
      <c r="F196" s="20">
        <v>60</v>
      </c>
      <c r="G196" s="20">
        <v>20</v>
      </c>
      <c r="I196" s="54">
        <v>17</v>
      </c>
      <c r="J196" s="54">
        <v>5</v>
      </c>
      <c r="K196" s="54">
        <v>15</v>
      </c>
      <c r="L196" s="54">
        <v>35</v>
      </c>
      <c r="M196" s="54">
        <v>15</v>
      </c>
    </row>
    <row r="197" spans="1:13" ht="12.75" customHeight="1" x14ac:dyDescent="0.25">
      <c r="B197" s="66" t="s">
        <v>177</v>
      </c>
      <c r="C197" s="20">
        <v>260</v>
      </c>
      <c r="D197" s="20">
        <v>50</v>
      </c>
      <c r="E197" s="20">
        <v>60</v>
      </c>
      <c r="F197" s="20">
        <v>90</v>
      </c>
      <c r="G197" s="20">
        <v>50</v>
      </c>
      <c r="I197" s="54">
        <v>40</v>
      </c>
      <c r="J197" s="54">
        <v>22</v>
      </c>
      <c r="K197" s="54">
        <v>51</v>
      </c>
      <c r="L197" s="54">
        <v>50</v>
      </c>
      <c r="M197" s="54">
        <v>47</v>
      </c>
    </row>
    <row r="198" spans="1:13" ht="12.75" customHeight="1" x14ac:dyDescent="0.25">
      <c r="B198" s="87" t="s">
        <v>193</v>
      </c>
      <c r="C198" s="20">
        <v>110</v>
      </c>
      <c r="D198" s="20">
        <v>10</v>
      </c>
      <c r="E198" s="20">
        <v>20</v>
      </c>
      <c r="F198" s="20">
        <v>40</v>
      </c>
      <c r="G198" s="20">
        <v>40</v>
      </c>
      <c r="I198" s="54">
        <v>17</v>
      </c>
      <c r="J198" s="54">
        <v>3</v>
      </c>
      <c r="K198" s="54">
        <v>17</v>
      </c>
      <c r="L198" s="54">
        <v>22</v>
      </c>
      <c r="M198" s="54">
        <v>36</v>
      </c>
    </row>
    <row r="199" spans="1:13" ht="12.75" customHeight="1" x14ac:dyDescent="0.25">
      <c r="B199" s="87" t="s">
        <v>208</v>
      </c>
      <c r="C199" s="20">
        <v>90</v>
      </c>
      <c r="D199" s="20">
        <v>20</v>
      </c>
      <c r="E199" s="20">
        <v>40</v>
      </c>
      <c r="F199" s="20">
        <v>30</v>
      </c>
      <c r="G199" s="20">
        <v>10</v>
      </c>
      <c r="I199" s="54">
        <v>15</v>
      </c>
      <c r="J199" s="54">
        <v>8</v>
      </c>
      <c r="K199" s="54">
        <v>29</v>
      </c>
      <c r="L199" s="54">
        <v>16</v>
      </c>
      <c r="M199" s="54">
        <v>8</v>
      </c>
    </row>
    <row r="200" spans="1:13" ht="12.75" customHeight="1" x14ac:dyDescent="0.25">
      <c r="B200" s="87" t="s">
        <v>205</v>
      </c>
      <c r="C200" s="20">
        <v>100</v>
      </c>
      <c r="D200" s="20">
        <v>60</v>
      </c>
      <c r="E200" s="20">
        <v>10</v>
      </c>
      <c r="F200" s="20">
        <v>20</v>
      </c>
      <c r="G200" s="20">
        <v>10</v>
      </c>
      <c r="I200" s="54">
        <v>15</v>
      </c>
      <c r="J200" s="54">
        <v>30</v>
      </c>
      <c r="K200" s="54">
        <v>4</v>
      </c>
      <c r="L200" s="54">
        <v>10</v>
      </c>
      <c r="M200" s="54">
        <v>12</v>
      </c>
    </row>
    <row r="201" spans="1:13" ht="12.75" customHeight="1" x14ac:dyDescent="0.25">
      <c r="B201" s="87" t="s">
        <v>236</v>
      </c>
      <c r="C201" s="20">
        <v>80</v>
      </c>
      <c r="D201" s="20">
        <v>50</v>
      </c>
      <c r="E201" s="20">
        <v>10</v>
      </c>
      <c r="F201" s="20">
        <v>0</v>
      </c>
      <c r="G201" s="20">
        <v>20</v>
      </c>
      <c r="I201" s="54">
        <v>12</v>
      </c>
      <c r="J201" s="54">
        <v>29</v>
      </c>
      <c r="K201" s="54">
        <v>7</v>
      </c>
      <c r="L201" s="54" t="s">
        <v>74</v>
      </c>
      <c r="M201" s="54">
        <v>17</v>
      </c>
    </row>
    <row r="202" spans="1:13" ht="12.75" customHeight="1" x14ac:dyDescent="0.25">
      <c r="C202" s="20"/>
      <c r="D202" s="20"/>
      <c r="E202" s="20"/>
      <c r="F202" s="20"/>
      <c r="G202" s="20"/>
      <c r="I202" s="54"/>
      <c r="J202" s="54"/>
      <c r="K202" s="54"/>
      <c r="L202" s="54"/>
      <c r="M202" s="54"/>
    </row>
    <row r="203" spans="1:13" ht="12.75" customHeight="1" x14ac:dyDescent="0.25">
      <c r="A203" s="322" t="s">
        <v>149</v>
      </c>
      <c r="B203" s="322"/>
      <c r="C203" s="322"/>
      <c r="D203" s="322"/>
      <c r="E203" s="322"/>
      <c r="F203" s="20"/>
      <c r="G203" s="20"/>
      <c r="I203" s="54"/>
      <c r="J203" s="54"/>
      <c r="K203" s="54"/>
      <c r="L203" s="54"/>
      <c r="M203" s="54"/>
    </row>
    <row r="204" spans="1:13" ht="6" customHeight="1" x14ac:dyDescent="0.25">
      <c r="A204" s="208"/>
      <c r="C204" s="20"/>
      <c r="D204" s="20"/>
      <c r="E204" s="20"/>
      <c r="F204" s="20"/>
      <c r="G204" s="20"/>
      <c r="I204" s="54"/>
      <c r="J204" s="54"/>
      <c r="K204" s="54"/>
      <c r="L204" s="54"/>
      <c r="M204" s="54"/>
    </row>
    <row r="205" spans="1:13" ht="12.75" customHeight="1" x14ac:dyDescent="0.25">
      <c r="A205" s="63"/>
      <c r="C205" s="329" t="s">
        <v>126</v>
      </c>
      <c r="D205" s="329"/>
      <c r="E205" s="329"/>
      <c r="F205" s="329"/>
      <c r="G205" s="329"/>
      <c r="H205" s="210"/>
      <c r="I205" s="328" t="s">
        <v>127</v>
      </c>
      <c r="J205" s="328"/>
      <c r="K205" s="328"/>
      <c r="L205" s="328"/>
      <c r="M205" s="328"/>
    </row>
    <row r="206" spans="1:13" ht="12.75" customHeight="1" x14ac:dyDescent="0.25">
      <c r="A206" s="63"/>
      <c r="C206" s="64" t="s">
        <v>4</v>
      </c>
      <c r="D206" s="64" t="s">
        <v>0</v>
      </c>
      <c r="E206" s="64" t="s">
        <v>1</v>
      </c>
      <c r="F206" s="64" t="s">
        <v>2</v>
      </c>
      <c r="G206" s="64" t="s">
        <v>3</v>
      </c>
      <c r="H206" s="64"/>
      <c r="I206" s="65" t="s">
        <v>4</v>
      </c>
      <c r="J206" s="65" t="s">
        <v>0</v>
      </c>
      <c r="K206" s="65" t="s">
        <v>1</v>
      </c>
      <c r="L206" s="65" t="s">
        <v>2</v>
      </c>
      <c r="M206" s="65" t="s">
        <v>3</v>
      </c>
    </row>
    <row r="207" spans="1:13" ht="12.75" customHeight="1" x14ac:dyDescent="0.25">
      <c r="B207" s="66" t="s">
        <v>75</v>
      </c>
      <c r="C207" s="20">
        <v>40</v>
      </c>
      <c r="D207" s="20">
        <v>0</v>
      </c>
      <c r="E207" s="20">
        <v>10</v>
      </c>
      <c r="F207" s="20">
        <v>10</v>
      </c>
      <c r="G207" s="20">
        <v>20</v>
      </c>
      <c r="I207" s="54">
        <v>16</v>
      </c>
      <c r="J207" s="54">
        <v>9</v>
      </c>
      <c r="K207" s="54">
        <v>14</v>
      </c>
      <c r="L207" s="54">
        <v>18</v>
      </c>
      <c r="M207" s="54">
        <v>20</v>
      </c>
    </row>
    <row r="208" spans="1:13" ht="12.75" customHeight="1" x14ac:dyDescent="0.25">
      <c r="B208" s="66" t="s">
        <v>26</v>
      </c>
      <c r="C208" s="20">
        <v>10</v>
      </c>
      <c r="D208" s="20">
        <v>10</v>
      </c>
      <c r="E208" s="20">
        <v>-10</v>
      </c>
      <c r="F208" s="20">
        <v>0</v>
      </c>
      <c r="G208" s="20">
        <v>20</v>
      </c>
      <c r="I208" s="54">
        <v>6</v>
      </c>
      <c r="J208" s="54">
        <v>20</v>
      </c>
      <c r="K208" s="54" t="s">
        <v>74</v>
      </c>
      <c r="L208" s="54" t="s">
        <v>74</v>
      </c>
      <c r="M208" s="54">
        <v>19</v>
      </c>
    </row>
    <row r="209" spans="1:13" ht="12.75" customHeight="1" x14ac:dyDescent="0.25">
      <c r="B209" s="66" t="s">
        <v>27</v>
      </c>
      <c r="C209" s="20">
        <v>20</v>
      </c>
      <c r="D209" s="20">
        <v>10</v>
      </c>
      <c r="E209" s="20">
        <v>-10</v>
      </c>
      <c r="F209" s="20">
        <v>-10</v>
      </c>
      <c r="G209" s="20">
        <v>30</v>
      </c>
      <c r="I209" s="54">
        <v>6</v>
      </c>
      <c r="J209" s="54">
        <v>10</v>
      </c>
      <c r="K209" s="54" t="s">
        <v>74</v>
      </c>
      <c r="L209" s="54" t="s">
        <v>74</v>
      </c>
      <c r="M209" s="54">
        <v>38</v>
      </c>
    </row>
    <row r="210" spans="1:13" ht="12.75" customHeight="1" x14ac:dyDescent="0.25">
      <c r="B210" s="66" t="s">
        <v>118</v>
      </c>
      <c r="C210" s="20">
        <v>30</v>
      </c>
      <c r="D210" s="20">
        <v>0</v>
      </c>
      <c r="E210" s="20">
        <v>0</v>
      </c>
      <c r="F210" s="20">
        <v>0</v>
      </c>
      <c r="G210" s="20">
        <v>30</v>
      </c>
      <c r="I210" s="54">
        <v>15</v>
      </c>
      <c r="J210" s="54">
        <v>6</v>
      </c>
      <c r="K210" s="54" t="s">
        <v>74</v>
      </c>
      <c r="L210" s="54" t="s">
        <v>74</v>
      </c>
      <c r="M210" s="54">
        <v>49</v>
      </c>
    </row>
    <row r="211" spans="1:13" ht="12.75" customHeight="1" x14ac:dyDescent="0.25">
      <c r="B211" s="66" t="s">
        <v>141</v>
      </c>
      <c r="C211" s="20">
        <v>80</v>
      </c>
      <c r="D211" s="20">
        <v>20</v>
      </c>
      <c r="E211" s="20">
        <v>10</v>
      </c>
      <c r="F211" s="20">
        <v>20</v>
      </c>
      <c r="G211" s="20">
        <v>30</v>
      </c>
      <c r="I211" s="54">
        <v>31</v>
      </c>
      <c r="J211" s="54">
        <v>33</v>
      </c>
      <c r="K211" s="54">
        <v>26</v>
      </c>
      <c r="L211" s="54">
        <v>29</v>
      </c>
      <c r="M211" s="54">
        <v>35</v>
      </c>
    </row>
    <row r="212" spans="1:13" ht="12.75" customHeight="1" x14ac:dyDescent="0.25">
      <c r="B212" s="66" t="s">
        <v>162</v>
      </c>
      <c r="C212" s="20">
        <v>50</v>
      </c>
      <c r="D212" s="20">
        <v>10</v>
      </c>
      <c r="E212" s="20">
        <v>20</v>
      </c>
      <c r="F212" s="20">
        <v>10</v>
      </c>
      <c r="G212" s="20">
        <v>0</v>
      </c>
      <c r="I212" s="54">
        <v>21</v>
      </c>
      <c r="J212" s="54">
        <v>33</v>
      </c>
      <c r="K212" s="54">
        <v>66</v>
      </c>
      <c r="L212" s="54">
        <v>16</v>
      </c>
      <c r="M212" s="54" t="s">
        <v>74</v>
      </c>
    </row>
    <row r="213" spans="1:13" ht="12.75" customHeight="1" x14ac:dyDescent="0.25">
      <c r="B213" s="66" t="s">
        <v>165</v>
      </c>
      <c r="C213" s="20">
        <v>30</v>
      </c>
      <c r="D213" s="20">
        <v>10</v>
      </c>
      <c r="E213" s="20">
        <v>0</v>
      </c>
      <c r="F213" s="20">
        <v>0</v>
      </c>
      <c r="G213" s="20">
        <v>10</v>
      </c>
      <c r="I213" s="54">
        <v>13</v>
      </c>
      <c r="J213" s="54">
        <v>24</v>
      </c>
      <c r="K213" s="54">
        <v>10</v>
      </c>
      <c r="L213" s="54">
        <v>0</v>
      </c>
      <c r="M213" s="54">
        <v>19</v>
      </c>
    </row>
    <row r="214" spans="1:13" ht="12.75" customHeight="1" x14ac:dyDescent="0.25">
      <c r="B214" s="66" t="s">
        <v>177</v>
      </c>
      <c r="C214" s="20">
        <v>90</v>
      </c>
      <c r="D214" s="20">
        <v>20</v>
      </c>
      <c r="E214" s="20">
        <v>10</v>
      </c>
      <c r="F214" s="20">
        <v>20</v>
      </c>
      <c r="G214" s="20">
        <v>30</v>
      </c>
      <c r="I214" s="54">
        <v>40</v>
      </c>
      <c r="J214" s="54">
        <v>50</v>
      </c>
      <c r="K214" s="54">
        <v>39</v>
      </c>
      <c r="L214" s="54">
        <v>32</v>
      </c>
      <c r="M214" s="54">
        <v>42</v>
      </c>
    </row>
    <row r="215" spans="1:13" ht="12.75" customHeight="1" x14ac:dyDescent="0.25">
      <c r="B215" s="87" t="s">
        <v>193</v>
      </c>
      <c r="C215" s="20">
        <v>50</v>
      </c>
      <c r="D215" s="20">
        <v>20</v>
      </c>
      <c r="E215" s="20">
        <v>0</v>
      </c>
      <c r="F215" s="20">
        <v>10</v>
      </c>
      <c r="G215" s="20">
        <v>20</v>
      </c>
      <c r="I215" s="54">
        <v>25</v>
      </c>
      <c r="J215" s="54">
        <v>53</v>
      </c>
      <c r="K215" s="54">
        <v>0</v>
      </c>
      <c r="L215" s="54">
        <v>18</v>
      </c>
      <c r="M215" s="54">
        <v>29</v>
      </c>
    </row>
    <row r="216" spans="1:13" ht="12.75" customHeight="1" x14ac:dyDescent="0.25">
      <c r="B216" s="87" t="s">
        <v>208</v>
      </c>
      <c r="C216" s="20">
        <v>70</v>
      </c>
      <c r="D216" s="20">
        <v>20</v>
      </c>
      <c r="E216" s="20">
        <v>0</v>
      </c>
      <c r="F216" s="20">
        <v>20</v>
      </c>
      <c r="G216" s="20">
        <v>20</v>
      </c>
      <c r="I216" s="54">
        <v>30</v>
      </c>
      <c r="J216" s="54">
        <v>62</v>
      </c>
      <c r="K216" s="54">
        <v>7</v>
      </c>
      <c r="L216" s="54">
        <v>29</v>
      </c>
      <c r="M216" s="54">
        <v>28</v>
      </c>
    </row>
    <row r="217" spans="1:13" ht="12.75" customHeight="1" x14ac:dyDescent="0.25">
      <c r="B217" s="87" t="s">
        <v>205</v>
      </c>
      <c r="C217" s="20">
        <v>20</v>
      </c>
      <c r="D217" s="20">
        <v>10</v>
      </c>
      <c r="E217" s="20">
        <v>0</v>
      </c>
      <c r="F217" s="20">
        <v>0</v>
      </c>
      <c r="G217" s="20">
        <v>10</v>
      </c>
      <c r="I217" s="54">
        <v>7</v>
      </c>
      <c r="J217" s="54">
        <v>16</v>
      </c>
      <c r="K217" s="54" t="s">
        <v>74</v>
      </c>
      <c r="L217" s="54" t="s">
        <v>74</v>
      </c>
      <c r="M217" s="54">
        <v>21</v>
      </c>
    </row>
    <row r="218" spans="1:13" ht="12.75" customHeight="1" x14ac:dyDescent="0.25">
      <c r="B218" s="87" t="s">
        <v>236</v>
      </c>
      <c r="C218" s="20">
        <v>60</v>
      </c>
      <c r="D218" s="20">
        <v>20</v>
      </c>
      <c r="E218" s="20">
        <v>20</v>
      </c>
      <c r="F218" s="20">
        <v>10</v>
      </c>
      <c r="G218" s="20">
        <v>10</v>
      </c>
      <c r="I218" s="54">
        <v>25</v>
      </c>
      <c r="J218" s="54">
        <v>64</v>
      </c>
      <c r="K218" s="54">
        <v>38</v>
      </c>
      <c r="L218" s="54">
        <v>12</v>
      </c>
      <c r="M218" s="54">
        <v>15</v>
      </c>
    </row>
    <row r="219" spans="1:13" ht="12.75" customHeight="1" x14ac:dyDescent="0.25">
      <c r="C219" s="20"/>
      <c r="D219" s="20"/>
      <c r="E219" s="20"/>
      <c r="F219" s="20"/>
      <c r="G219" s="20"/>
      <c r="I219" s="54"/>
      <c r="J219" s="54"/>
      <c r="K219" s="54"/>
      <c r="L219" s="54"/>
      <c r="M219" s="54"/>
    </row>
    <row r="220" spans="1:13" ht="12.75" customHeight="1" x14ac:dyDescent="0.25">
      <c r="A220" s="322" t="s">
        <v>150</v>
      </c>
      <c r="B220" s="322"/>
      <c r="C220" s="322"/>
      <c r="D220" s="322"/>
      <c r="E220" s="322"/>
      <c r="F220" s="322"/>
      <c r="G220" s="20"/>
      <c r="I220" s="54"/>
      <c r="J220" s="54"/>
      <c r="K220" s="54"/>
      <c r="L220" s="54"/>
      <c r="M220" s="54"/>
    </row>
    <row r="221" spans="1:13" ht="6" customHeight="1" x14ac:dyDescent="0.25">
      <c r="A221" s="208"/>
      <c r="C221" s="20"/>
      <c r="D221" s="20"/>
      <c r="E221" s="20"/>
      <c r="F221" s="20"/>
      <c r="G221" s="20"/>
      <c r="I221" s="54"/>
      <c r="J221" s="54"/>
      <c r="K221" s="54"/>
      <c r="L221" s="54"/>
      <c r="M221" s="54"/>
    </row>
    <row r="222" spans="1:13" ht="12.75" customHeight="1" x14ac:dyDescent="0.25">
      <c r="A222" s="63"/>
      <c r="C222" s="329" t="s">
        <v>126</v>
      </c>
      <c r="D222" s="329"/>
      <c r="E222" s="329"/>
      <c r="F222" s="329"/>
      <c r="G222" s="329"/>
      <c r="H222" s="210"/>
      <c r="I222" s="328" t="s">
        <v>127</v>
      </c>
      <c r="J222" s="328"/>
      <c r="K222" s="328"/>
      <c r="L222" s="328"/>
      <c r="M222" s="328"/>
    </row>
    <row r="223" spans="1:13" ht="12.75" customHeight="1" x14ac:dyDescent="0.25">
      <c r="A223" s="63"/>
      <c r="C223" s="64" t="s">
        <v>4</v>
      </c>
      <c r="D223" s="64" t="s">
        <v>0</v>
      </c>
      <c r="E223" s="64" t="s">
        <v>1</v>
      </c>
      <c r="F223" s="64" t="s">
        <v>2</v>
      </c>
      <c r="G223" s="64" t="s">
        <v>3</v>
      </c>
      <c r="H223" s="64"/>
      <c r="I223" s="65" t="s">
        <v>4</v>
      </c>
      <c r="J223" s="65" t="s">
        <v>0</v>
      </c>
      <c r="K223" s="65" t="s">
        <v>1</v>
      </c>
      <c r="L223" s="65" t="s">
        <v>2</v>
      </c>
      <c r="M223" s="65" t="s">
        <v>3</v>
      </c>
    </row>
    <row r="224" spans="1:13" ht="12.75" customHeight="1" x14ac:dyDescent="0.25">
      <c r="B224" s="66" t="s">
        <v>75</v>
      </c>
      <c r="C224" s="20">
        <v>70</v>
      </c>
      <c r="D224" s="20">
        <v>10</v>
      </c>
      <c r="E224" s="20">
        <v>0</v>
      </c>
      <c r="F224" s="20">
        <v>20</v>
      </c>
      <c r="G224" s="20">
        <v>40</v>
      </c>
      <c r="I224" s="54">
        <v>22</v>
      </c>
      <c r="J224" s="54">
        <v>17</v>
      </c>
      <c r="K224" s="54">
        <v>3</v>
      </c>
      <c r="L224" s="54">
        <v>20</v>
      </c>
      <c r="M224" s="54">
        <v>57</v>
      </c>
    </row>
    <row r="225" spans="1:13" ht="12.75" customHeight="1" x14ac:dyDescent="0.25">
      <c r="B225" s="66" t="s">
        <v>26</v>
      </c>
      <c r="C225" s="20">
        <v>40</v>
      </c>
      <c r="D225" s="20">
        <v>10</v>
      </c>
      <c r="E225" s="20">
        <v>0</v>
      </c>
      <c r="F225" s="20">
        <v>0</v>
      </c>
      <c r="G225" s="20">
        <v>20</v>
      </c>
      <c r="I225" s="54">
        <v>13</v>
      </c>
      <c r="J225" s="54">
        <v>15</v>
      </c>
      <c r="K225" s="54">
        <v>6</v>
      </c>
      <c r="L225" s="54">
        <v>5</v>
      </c>
      <c r="M225" s="54">
        <v>26</v>
      </c>
    </row>
    <row r="226" spans="1:13" ht="12.75" customHeight="1" x14ac:dyDescent="0.25">
      <c r="B226" s="66" t="s">
        <v>27</v>
      </c>
      <c r="C226" s="20">
        <v>70</v>
      </c>
      <c r="D226" s="20">
        <v>20</v>
      </c>
      <c r="E226" s="20">
        <v>10</v>
      </c>
      <c r="F226" s="20">
        <v>10</v>
      </c>
      <c r="G226" s="20">
        <v>20</v>
      </c>
      <c r="I226" s="54">
        <v>22</v>
      </c>
      <c r="J226" s="54">
        <v>32</v>
      </c>
      <c r="K226" s="54">
        <v>18</v>
      </c>
      <c r="L226" s="54">
        <v>14</v>
      </c>
      <c r="M226" s="54">
        <v>27</v>
      </c>
    </row>
    <row r="227" spans="1:13" ht="12.75" customHeight="1" x14ac:dyDescent="0.25">
      <c r="B227" s="66" t="s">
        <v>118</v>
      </c>
      <c r="C227" s="20">
        <v>60</v>
      </c>
      <c r="D227" s="20">
        <v>10</v>
      </c>
      <c r="E227" s="20">
        <v>-10</v>
      </c>
      <c r="F227" s="20">
        <v>20</v>
      </c>
      <c r="G227" s="20">
        <v>40</v>
      </c>
      <c r="I227" s="54">
        <v>19</v>
      </c>
      <c r="J227" s="54">
        <v>11</v>
      </c>
      <c r="K227" s="54" t="s">
        <v>74</v>
      </c>
      <c r="L227" s="54">
        <v>19</v>
      </c>
      <c r="M227" s="54">
        <v>56</v>
      </c>
    </row>
    <row r="228" spans="1:13" ht="12.75" customHeight="1" x14ac:dyDescent="0.25">
      <c r="B228" s="66" t="s">
        <v>141</v>
      </c>
      <c r="C228" s="20">
        <v>80</v>
      </c>
      <c r="D228" s="20">
        <v>0</v>
      </c>
      <c r="E228" s="20">
        <v>20</v>
      </c>
      <c r="F228" s="20">
        <v>40</v>
      </c>
      <c r="G228" s="20">
        <v>20</v>
      </c>
      <c r="I228" s="54">
        <v>25</v>
      </c>
      <c r="J228" s="54">
        <v>6</v>
      </c>
      <c r="K228" s="54">
        <v>28</v>
      </c>
      <c r="L228" s="54">
        <v>32</v>
      </c>
      <c r="M228" s="54">
        <v>27</v>
      </c>
    </row>
    <row r="229" spans="1:13" ht="12.75" customHeight="1" x14ac:dyDescent="0.25">
      <c r="B229" s="66" t="s">
        <v>162</v>
      </c>
      <c r="C229" s="20">
        <v>100</v>
      </c>
      <c r="D229" s="20">
        <v>30</v>
      </c>
      <c r="E229" s="20">
        <v>20</v>
      </c>
      <c r="F229" s="20">
        <v>30</v>
      </c>
      <c r="G229" s="20">
        <v>20</v>
      </c>
      <c r="I229" s="54">
        <v>28</v>
      </c>
      <c r="J229" s="54">
        <v>33</v>
      </c>
      <c r="K229" s="54">
        <v>31</v>
      </c>
      <c r="L229" s="54">
        <v>25</v>
      </c>
      <c r="M229" s="54">
        <v>26</v>
      </c>
    </row>
    <row r="230" spans="1:13" ht="12.75" customHeight="1" x14ac:dyDescent="0.25">
      <c r="B230" s="66" t="s">
        <v>165</v>
      </c>
      <c r="C230" s="20">
        <v>40</v>
      </c>
      <c r="D230" s="20">
        <v>0</v>
      </c>
      <c r="E230" s="20">
        <v>10</v>
      </c>
      <c r="F230" s="20">
        <v>20</v>
      </c>
      <c r="G230" s="20">
        <v>10</v>
      </c>
      <c r="I230" s="54">
        <v>11</v>
      </c>
      <c r="J230" s="54">
        <v>4</v>
      </c>
      <c r="K230" s="54">
        <v>16</v>
      </c>
      <c r="L230" s="54">
        <v>13</v>
      </c>
      <c r="M230" s="54">
        <v>9</v>
      </c>
    </row>
    <row r="231" spans="1:13" ht="12.75" customHeight="1" x14ac:dyDescent="0.25">
      <c r="B231" s="66" t="s">
        <v>177</v>
      </c>
      <c r="C231" s="20">
        <v>90</v>
      </c>
      <c r="D231" s="20">
        <v>20</v>
      </c>
      <c r="E231" s="20">
        <v>10</v>
      </c>
      <c r="F231" s="20">
        <v>40</v>
      </c>
      <c r="G231" s="20">
        <v>20</v>
      </c>
      <c r="I231" s="54">
        <v>20</v>
      </c>
      <c r="J231" s="54">
        <v>16</v>
      </c>
      <c r="K231" s="54">
        <v>11</v>
      </c>
      <c r="L231" s="54">
        <v>29</v>
      </c>
      <c r="M231" s="54">
        <v>21</v>
      </c>
    </row>
    <row r="232" spans="1:13" ht="12.75" customHeight="1" x14ac:dyDescent="0.25">
      <c r="B232" s="87" t="s">
        <v>193</v>
      </c>
      <c r="C232" s="20">
        <v>40</v>
      </c>
      <c r="D232" s="20">
        <v>20</v>
      </c>
      <c r="E232" s="20">
        <v>10</v>
      </c>
      <c r="F232" s="20">
        <v>20</v>
      </c>
      <c r="G232" s="20">
        <v>0</v>
      </c>
      <c r="I232" s="54">
        <v>10</v>
      </c>
      <c r="J232" s="54">
        <v>19</v>
      </c>
      <c r="K232" s="54">
        <v>5</v>
      </c>
      <c r="L232" s="54">
        <v>14</v>
      </c>
      <c r="M232" s="54">
        <v>4</v>
      </c>
    </row>
    <row r="233" spans="1:13" ht="12.75" customHeight="1" x14ac:dyDescent="0.25">
      <c r="B233" s="87" t="s">
        <v>208</v>
      </c>
      <c r="C233" s="20">
        <v>90</v>
      </c>
      <c r="D233" s="20">
        <v>30</v>
      </c>
      <c r="E233" s="20">
        <v>20</v>
      </c>
      <c r="F233" s="20">
        <v>30</v>
      </c>
      <c r="G233" s="20">
        <v>10</v>
      </c>
      <c r="I233" s="54">
        <v>20</v>
      </c>
      <c r="J233" s="54">
        <v>35</v>
      </c>
      <c r="K233" s="54">
        <v>25</v>
      </c>
      <c r="L233" s="54">
        <v>19</v>
      </c>
      <c r="M233" s="54">
        <v>7</v>
      </c>
    </row>
    <row r="234" spans="1:13" ht="12.75" customHeight="1" x14ac:dyDescent="0.25">
      <c r="B234" s="87" t="s">
        <v>205</v>
      </c>
      <c r="C234" s="20">
        <v>100</v>
      </c>
      <c r="D234" s="20">
        <v>20</v>
      </c>
      <c r="E234" s="20">
        <v>10</v>
      </c>
      <c r="F234" s="20">
        <v>40</v>
      </c>
      <c r="G234" s="20">
        <v>40</v>
      </c>
      <c r="I234" s="54">
        <v>24</v>
      </c>
      <c r="J234" s="54">
        <v>19</v>
      </c>
      <c r="K234" s="54">
        <v>7</v>
      </c>
      <c r="L234" s="54">
        <v>28</v>
      </c>
      <c r="M234" s="54">
        <v>40</v>
      </c>
    </row>
    <row r="235" spans="1:13" ht="12.75" customHeight="1" x14ac:dyDescent="0.25">
      <c r="B235" s="87" t="s">
        <v>236</v>
      </c>
      <c r="C235" s="20">
        <v>10</v>
      </c>
      <c r="D235" s="20">
        <v>10</v>
      </c>
      <c r="E235" s="20">
        <v>0</v>
      </c>
      <c r="F235" s="20">
        <v>10</v>
      </c>
      <c r="G235" s="20">
        <v>-10</v>
      </c>
      <c r="I235" s="54">
        <v>3</v>
      </c>
      <c r="J235" s="54">
        <v>8</v>
      </c>
      <c r="K235" s="54">
        <v>1</v>
      </c>
      <c r="L235" s="54">
        <v>6</v>
      </c>
      <c r="M235" s="54" t="s">
        <v>74</v>
      </c>
    </row>
    <row r="236" spans="1:13" ht="12.75" customHeight="1" x14ac:dyDescent="0.25">
      <c r="C236" s="20"/>
      <c r="D236" s="20"/>
      <c r="E236" s="20"/>
      <c r="F236" s="20"/>
      <c r="G236" s="20"/>
      <c r="I236" s="54"/>
      <c r="J236" s="54"/>
      <c r="K236" s="54"/>
      <c r="L236" s="54"/>
      <c r="M236" s="54"/>
    </row>
    <row r="237" spans="1:13" ht="12.75" customHeight="1" x14ac:dyDescent="0.25">
      <c r="A237" s="322" t="s">
        <v>151</v>
      </c>
      <c r="B237" s="322"/>
      <c r="C237" s="322"/>
      <c r="D237" s="322"/>
      <c r="E237" s="20"/>
      <c r="F237" s="20"/>
      <c r="G237" s="20"/>
      <c r="I237" s="54"/>
      <c r="J237" s="54"/>
      <c r="K237" s="54"/>
      <c r="L237" s="54"/>
      <c r="M237" s="54"/>
    </row>
    <row r="238" spans="1:13" ht="6" customHeight="1" x14ac:dyDescent="0.25">
      <c r="A238" s="208"/>
      <c r="C238" s="20"/>
      <c r="D238" s="20"/>
      <c r="E238" s="20"/>
      <c r="F238" s="20"/>
      <c r="G238" s="20"/>
      <c r="I238" s="54"/>
      <c r="J238" s="54"/>
      <c r="K238" s="54"/>
      <c r="L238" s="54"/>
      <c r="M238" s="54"/>
    </row>
    <row r="239" spans="1:13" ht="12.75" customHeight="1" x14ac:dyDescent="0.25">
      <c r="A239" s="63"/>
      <c r="C239" s="329" t="s">
        <v>126</v>
      </c>
      <c r="D239" s="329"/>
      <c r="E239" s="329"/>
      <c r="F239" s="329"/>
      <c r="G239" s="329"/>
      <c r="H239" s="210"/>
      <c r="I239" s="328" t="s">
        <v>127</v>
      </c>
      <c r="J239" s="328"/>
      <c r="K239" s="328"/>
      <c r="L239" s="328"/>
      <c r="M239" s="328"/>
    </row>
    <row r="240" spans="1:13" ht="12.75" customHeight="1" x14ac:dyDescent="0.25">
      <c r="A240" s="63"/>
      <c r="C240" s="64" t="s">
        <v>4</v>
      </c>
      <c r="D240" s="64" t="s">
        <v>0</v>
      </c>
      <c r="E240" s="64" t="s">
        <v>1</v>
      </c>
      <c r="F240" s="64" t="s">
        <v>2</v>
      </c>
      <c r="G240" s="64" t="s">
        <v>3</v>
      </c>
      <c r="H240" s="64"/>
      <c r="I240" s="65" t="s">
        <v>4</v>
      </c>
      <c r="J240" s="65" t="s">
        <v>0</v>
      </c>
      <c r="K240" s="65" t="s">
        <v>1</v>
      </c>
      <c r="L240" s="65" t="s">
        <v>2</v>
      </c>
      <c r="M240" s="65" t="s">
        <v>3</v>
      </c>
    </row>
    <row r="241" spans="1:13" ht="12.75" customHeight="1" x14ac:dyDescent="0.25">
      <c r="B241" s="66" t="s">
        <v>75</v>
      </c>
      <c r="C241" s="20">
        <v>110</v>
      </c>
      <c r="D241" s="20">
        <v>100</v>
      </c>
      <c r="E241" s="20">
        <v>10</v>
      </c>
      <c r="F241" s="20">
        <v>-20</v>
      </c>
      <c r="G241" s="20">
        <v>20</v>
      </c>
      <c r="I241" s="54">
        <v>12</v>
      </c>
      <c r="J241" s="54">
        <v>32</v>
      </c>
      <c r="K241" s="54">
        <v>6</v>
      </c>
      <c r="L241" s="54" t="s">
        <v>74</v>
      </c>
      <c r="M241" s="54">
        <v>8</v>
      </c>
    </row>
    <row r="242" spans="1:13" ht="12.75" customHeight="1" x14ac:dyDescent="0.25">
      <c r="B242" s="66" t="s">
        <v>26</v>
      </c>
      <c r="C242" s="20">
        <v>50</v>
      </c>
      <c r="D242" s="20">
        <v>30</v>
      </c>
      <c r="E242" s="20">
        <v>10</v>
      </c>
      <c r="F242" s="20">
        <v>0</v>
      </c>
      <c r="G242" s="20">
        <v>10</v>
      </c>
      <c r="I242" s="54">
        <v>5</v>
      </c>
      <c r="J242" s="54">
        <v>9</v>
      </c>
      <c r="K242" s="54">
        <v>6</v>
      </c>
      <c r="L242" s="54">
        <v>0</v>
      </c>
      <c r="M242" s="54">
        <v>3</v>
      </c>
    </row>
    <row r="243" spans="1:13" ht="12.75" customHeight="1" x14ac:dyDescent="0.25">
      <c r="B243" s="66" t="s">
        <v>27</v>
      </c>
      <c r="C243" s="20">
        <v>50</v>
      </c>
      <c r="D243" s="20">
        <v>40</v>
      </c>
      <c r="E243" s="20">
        <v>10</v>
      </c>
      <c r="F243" s="20">
        <v>0</v>
      </c>
      <c r="G243" s="20">
        <v>0</v>
      </c>
      <c r="I243" s="54">
        <v>5</v>
      </c>
      <c r="J243" s="54">
        <v>14</v>
      </c>
      <c r="K243" s="54">
        <v>6</v>
      </c>
      <c r="L243" s="54" t="s">
        <v>74</v>
      </c>
      <c r="M243" s="54">
        <v>1</v>
      </c>
    </row>
    <row r="244" spans="1:13" ht="12.75" customHeight="1" x14ac:dyDescent="0.25">
      <c r="B244" s="66" t="s">
        <v>118</v>
      </c>
      <c r="C244" s="20">
        <v>30</v>
      </c>
      <c r="D244" s="20">
        <v>-10</v>
      </c>
      <c r="E244" s="20">
        <v>0</v>
      </c>
      <c r="F244" s="20">
        <v>0</v>
      </c>
      <c r="G244" s="20">
        <v>40</v>
      </c>
      <c r="I244" s="54">
        <v>3</v>
      </c>
      <c r="J244" s="54" t="s">
        <v>74</v>
      </c>
      <c r="K244" s="54">
        <v>0</v>
      </c>
      <c r="L244" s="54">
        <v>0</v>
      </c>
      <c r="M244" s="54">
        <v>18</v>
      </c>
    </row>
    <row r="245" spans="1:13" ht="12.75" customHeight="1" x14ac:dyDescent="0.25">
      <c r="B245" s="66" t="s">
        <v>141</v>
      </c>
      <c r="C245" s="20">
        <v>100</v>
      </c>
      <c r="D245" s="20">
        <v>20</v>
      </c>
      <c r="E245" s="20">
        <v>20</v>
      </c>
      <c r="F245" s="20">
        <v>30</v>
      </c>
      <c r="G245" s="20">
        <v>30</v>
      </c>
      <c r="I245" s="54">
        <v>10</v>
      </c>
      <c r="J245" s="54">
        <v>8</v>
      </c>
      <c r="K245" s="54">
        <v>9</v>
      </c>
      <c r="L245" s="54">
        <v>11</v>
      </c>
      <c r="M245" s="54">
        <v>13</v>
      </c>
    </row>
    <row r="246" spans="1:13" ht="12.75" customHeight="1" x14ac:dyDescent="0.25">
      <c r="B246" s="66" t="s">
        <v>162</v>
      </c>
      <c r="C246" s="20">
        <v>100</v>
      </c>
      <c r="D246" s="20">
        <v>60</v>
      </c>
      <c r="E246" s="20">
        <v>-20</v>
      </c>
      <c r="F246" s="20">
        <v>40</v>
      </c>
      <c r="G246" s="20">
        <v>20</v>
      </c>
      <c r="I246" s="54">
        <v>11</v>
      </c>
      <c r="J246" s="54">
        <v>23</v>
      </c>
      <c r="K246" s="54" t="s">
        <v>74</v>
      </c>
      <c r="L246" s="54">
        <v>15</v>
      </c>
      <c r="M246" s="54">
        <v>10</v>
      </c>
    </row>
    <row r="247" spans="1:13" ht="12.75" customHeight="1" x14ac:dyDescent="0.25">
      <c r="B247" s="66" t="s">
        <v>165</v>
      </c>
      <c r="C247" s="20">
        <v>60</v>
      </c>
      <c r="D247" s="20">
        <v>-30</v>
      </c>
      <c r="E247" s="20">
        <v>20</v>
      </c>
      <c r="F247" s="20">
        <v>30</v>
      </c>
      <c r="G247" s="20">
        <v>50</v>
      </c>
      <c r="I247" s="54">
        <v>6</v>
      </c>
      <c r="J247" s="54" t="s">
        <v>74</v>
      </c>
      <c r="K247" s="54">
        <v>7</v>
      </c>
      <c r="L247" s="54">
        <v>11</v>
      </c>
      <c r="M247" s="54">
        <v>18</v>
      </c>
    </row>
    <row r="248" spans="1:13" ht="12.75" customHeight="1" x14ac:dyDescent="0.25">
      <c r="B248" s="66" t="s">
        <v>177</v>
      </c>
      <c r="C248" s="20">
        <v>130</v>
      </c>
      <c r="D248" s="20">
        <v>50</v>
      </c>
      <c r="E248" s="20">
        <v>-20</v>
      </c>
      <c r="F248" s="20">
        <v>30</v>
      </c>
      <c r="G248" s="20">
        <v>60</v>
      </c>
      <c r="I248" s="54">
        <v>12</v>
      </c>
      <c r="J248" s="54">
        <v>17</v>
      </c>
      <c r="K248" s="54" t="s">
        <v>74</v>
      </c>
      <c r="L248" s="54">
        <v>12</v>
      </c>
      <c r="M248" s="54">
        <v>22</v>
      </c>
    </row>
    <row r="249" spans="1:13" ht="12.75" customHeight="1" x14ac:dyDescent="0.25">
      <c r="B249" s="87" t="s">
        <v>193</v>
      </c>
      <c r="C249" s="20">
        <v>20</v>
      </c>
      <c r="D249" s="20">
        <v>0</v>
      </c>
      <c r="E249" s="20">
        <v>-10</v>
      </c>
      <c r="F249" s="20">
        <v>-20</v>
      </c>
      <c r="G249" s="20">
        <v>50</v>
      </c>
      <c r="I249" s="54">
        <v>2</v>
      </c>
      <c r="J249" s="54">
        <v>1</v>
      </c>
      <c r="K249" s="54" t="s">
        <v>74</v>
      </c>
      <c r="L249" s="54" t="s">
        <v>74</v>
      </c>
      <c r="M249" s="54">
        <v>19</v>
      </c>
    </row>
    <row r="250" spans="1:13" ht="12.75" customHeight="1" x14ac:dyDescent="0.25">
      <c r="B250" s="87" t="s">
        <v>208</v>
      </c>
      <c r="C250" s="20">
        <v>70</v>
      </c>
      <c r="D250" s="20">
        <v>30</v>
      </c>
      <c r="E250" s="20">
        <v>40</v>
      </c>
      <c r="F250" s="20">
        <v>-10</v>
      </c>
      <c r="G250" s="20">
        <v>10</v>
      </c>
      <c r="I250" s="54">
        <v>6</v>
      </c>
      <c r="J250" s="54">
        <v>10</v>
      </c>
      <c r="K250" s="54">
        <v>18</v>
      </c>
      <c r="L250" s="54" t="s">
        <v>74</v>
      </c>
      <c r="M250" s="54">
        <v>4</v>
      </c>
    </row>
    <row r="251" spans="1:13" ht="12.75" customHeight="1" x14ac:dyDescent="0.25">
      <c r="B251" s="87" t="s">
        <v>205</v>
      </c>
      <c r="C251" s="20">
        <v>40</v>
      </c>
      <c r="D251" s="20">
        <v>-10</v>
      </c>
      <c r="E251" s="20">
        <v>0</v>
      </c>
      <c r="F251" s="20">
        <v>40</v>
      </c>
      <c r="G251" s="20">
        <v>10</v>
      </c>
      <c r="I251" s="54">
        <v>4</v>
      </c>
      <c r="J251" s="54" t="s">
        <v>74</v>
      </c>
      <c r="K251" s="54" t="s">
        <v>74</v>
      </c>
      <c r="L251" s="54">
        <v>15</v>
      </c>
      <c r="M251" s="54">
        <v>3</v>
      </c>
    </row>
    <row r="252" spans="1:13" ht="12.75" customHeight="1" x14ac:dyDescent="0.25">
      <c r="B252" s="87" t="s">
        <v>236</v>
      </c>
      <c r="C252" s="20">
        <v>40</v>
      </c>
      <c r="D252" s="20">
        <v>10</v>
      </c>
      <c r="E252" s="20">
        <v>20</v>
      </c>
      <c r="F252" s="20">
        <v>0</v>
      </c>
      <c r="G252" s="20">
        <v>10</v>
      </c>
      <c r="I252" s="54">
        <v>3</v>
      </c>
      <c r="J252" s="54">
        <v>4</v>
      </c>
      <c r="K252" s="54">
        <v>8</v>
      </c>
      <c r="L252" s="54" t="s">
        <v>74</v>
      </c>
      <c r="M252" s="54">
        <v>2</v>
      </c>
    </row>
    <row r="253" spans="1:13" ht="12.75" customHeight="1" x14ac:dyDescent="0.25">
      <c r="C253" s="20"/>
      <c r="D253" s="20"/>
      <c r="E253" s="20"/>
      <c r="F253" s="20"/>
      <c r="G253" s="20"/>
      <c r="I253" s="54"/>
      <c r="J253" s="54"/>
      <c r="K253" s="54"/>
      <c r="L253" s="54"/>
      <c r="M253" s="54"/>
    </row>
    <row r="254" spans="1:13" ht="12.75" customHeight="1" x14ac:dyDescent="0.25">
      <c r="A254" s="322" t="s">
        <v>152</v>
      </c>
      <c r="B254" s="322"/>
      <c r="C254" s="322"/>
      <c r="D254" s="322"/>
      <c r="E254" s="20"/>
      <c r="F254" s="20"/>
      <c r="G254" s="20"/>
      <c r="I254" s="54"/>
      <c r="J254" s="54"/>
      <c r="K254" s="54"/>
      <c r="L254" s="54"/>
      <c r="M254" s="54"/>
    </row>
    <row r="255" spans="1:13" ht="6" customHeight="1" x14ac:dyDescent="0.25">
      <c r="A255" s="208"/>
      <c r="C255" s="20"/>
      <c r="D255" s="20"/>
      <c r="E255" s="20"/>
      <c r="F255" s="20"/>
      <c r="G255" s="20"/>
      <c r="I255" s="54"/>
      <c r="J255" s="54"/>
      <c r="K255" s="54"/>
      <c r="L255" s="54"/>
      <c r="M255" s="54"/>
    </row>
    <row r="256" spans="1:13" ht="12.75" customHeight="1" x14ac:dyDescent="0.25">
      <c r="A256" s="63"/>
      <c r="C256" s="329" t="s">
        <v>126</v>
      </c>
      <c r="D256" s="329"/>
      <c r="E256" s="329"/>
      <c r="F256" s="329"/>
      <c r="G256" s="329"/>
      <c r="H256" s="210"/>
      <c r="I256" s="328" t="s">
        <v>127</v>
      </c>
      <c r="J256" s="328"/>
      <c r="K256" s="328"/>
      <c r="L256" s="328"/>
      <c r="M256" s="328"/>
    </row>
    <row r="257" spans="1:13" ht="12.75" customHeight="1" x14ac:dyDescent="0.25">
      <c r="A257" s="63"/>
      <c r="C257" s="64" t="s">
        <v>4</v>
      </c>
      <c r="D257" s="64" t="s">
        <v>0</v>
      </c>
      <c r="E257" s="64" t="s">
        <v>1</v>
      </c>
      <c r="F257" s="64" t="s">
        <v>2</v>
      </c>
      <c r="G257" s="64" t="s">
        <v>3</v>
      </c>
      <c r="H257" s="64"/>
      <c r="I257" s="65" t="s">
        <v>4</v>
      </c>
      <c r="J257" s="65" t="s">
        <v>0</v>
      </c>
      <c r="K257" s="65" t="s">
        <v>1</v>
      </c>
      <c r="L257" s="65" t="s">
        <v>2</v>
      </c>
      <c r="M257" s="65" t="s">
        <v>3</v>
      </c>
    </row>
    <row r="258" spans="1:13" ht="12.75" customHeight="1" x14ac:dyDescent="0.25">
      <c r="B258" s="66" t="s">
        <v>75</v>
      </c>
      <c r="C258" s="20">
        <v>30</v>
      </c>
      <c r="D258" s="20">
        <v>0</v>
      </c>
      <c r="E258" s="20">
        <v>10</v>
      </c>
      <c r="F258" s="20">
        <v>0</v>
      </c>
      <c r="G258" s="20">
        <v>20</v>
      </c>
      <c r="I258" s="54">
        <v>7</v>
      </c>
      <c r="J258" s="54" t="s">
        <v>74</v>
      </c>
      <c r="K258" s="54">
        <v>17</v>
      </c>
      <c r="L258" s="54" t="s">
        <v>74</v>
      </c>
      <c r="M258" s="54">
        <v>11</v>
      </c>
    </row>
    <row r="259" spans="1:13" ht="12.75" customHeight="1" x14ac:dyDescent="0.25">
      <c r="B259" s="66" t="s">
        <v>26</v>
      </c>
      <c r="C259" s="20">
        <v>20</v>
      </c>
      <c r="D259" s="20">
        <v>0</v>
      </c>
      <c r="E259" s="20">
        <v>0</v>
      </c>
      <c r="F259" s="20">
        <v>0</v>
      </c>
      <c r="G259" s="20">
        <v>20</v>
      </c>
      <c r="I259" s="54">
        <v>6</v>
      </c>
      <c r="J259" s="54">
        <v>6</v>
      </c>
      <c r="K259" s="54" t="s">
        <v>74</v>
      </c>
      <c r="L259" s="54">
        <v>4</v>
      </c>
      <c r="M259" s="54">
        <v>11</v>
      </c>
    </row>
    <row r="260" spans="1:13" ht="12.75" customHeight="1" x14ac:dyDescent="0.25">
      <c r="B260" s="66" t="s">
        <v>27</v>
      </c>
      <c r="C260" s="20">
        <v>40</v>
      </c>
      <c r="D260" s="20">
        <v>10</v>
      </c>
      <c r="E260" s="20">
        <v>10</v>
      </c>
      <c r="F260" s="20">
        <v>10</v>
      </c>
      <c r="G260" s="20">
        <v>10</v>
      </c>
      <c r="I260" s="54">
        <v>11</v>
      </c>
      <c r="J260" s="54">
        <v>71</v>
      </c>
      <c r="K260" s="54">
        <v>14</v>
      </c>
      <c r="L260" s="54">
        <v>7</v>
      </c>
      <c r="M260" s="54">
        <v>7</v>
      </c>
    </row>
    <row r="261" spans="1:13" ht="12.75" customHeight="1" x14ac:dyDescent="0.25">
      <c r="B261" s="66" t="s">
        <v>118</v>
      </c>
      <c r="C261" s="20">
        <v>50</v>
      </c>
      <c r="D261" s="20">
        <v>0</v>
      </c>
      <c r="E261" s="20">
        <v>0</v>
      </c>
      <c r="F261" s="20">
        <v>10</v>
      </c>
      <c r="G261" s="20">
        <v>30</v>
      </c>
      <c r="I261" s="54">
        <v>13</v>
      </c>
      <c r="J261" s="54" t="s">
        <v>74</v>
      </c>
      <c r="K261" s="54">
        <v>9</v>
      </c>
      <c r="L261" s="54">
        <v>12</v>
      </c>
      <c r="M261" s="54">
        <v>17</v>
      </c>
    </row>
    <row r="262" spans="1:13" ht="12.75" customHeight="1" x14ac:dyDescent="0.25">
      <c r="B262" s="66" t="s">
        <v>141</v>
      </c>
      <c r="C262" s="20">
        <v>100</v>
      </c>
      <c r="D262" s="20">
        <v>0</v>
      </c>
      <c r="E262" s="20">
        <v>30</v>
      </c>
      <c r="F262" s="20">
        <v>20</v>
      </c>
      <c r="G262" s="20">
        <v>50</v>
      </c>
      <c r="I262" s="54">
        <v>26</v>
      </c>
      <c r="J262" s="54">
        <v>7</v>
      </c>
      <c r="K262" s="54">
        <v>68</v>
      </c>
      <c r="L262" s="54">
        <v>23</v>
      </c>
      <c r="M262" s="54">
        <v>22</v>
      </c>
    </row>
    <row r="263" spans="1:13" ht="12.75" customHeight="1" x14ac:dyDescent="0.25">
      <c r="B263" s="66" t="s">
        <v>162</v>
      </c>
      <c r="C263" s="20">
        <v>70</v>
      </c>
      <c r="D263" s="20">
        <v>0</v>
      </c>
      <c r="E263" s="20">
        <v>10</v>
      </c>
      <c r="F263" s="20">
        <v>20</v>
      </c>
      <c r="G263" s="20">
        <v>40</v>
      </c>
      <c r="I263" s="54">
        <v>19</v>
      </c>
      <c r="J263" s="54">
        <v>12</v>
      </c>
      <c r="K263" s="54">
        <v>25</v>
      </c>
      <c r="L263" s="54">
        <v>18</v>
      </c>
      <c r="M263" s="54">
        <v>20</v>
      </c>
    </row>
    <row r="264" spans="1:13" ht="12.75" customHeight="1" x14ac:dyDescent="0.25">
      <c r="B264" s="66" t="s">
        <v>165</v>
      </c>
      <c r="C264" s="20">
        <v>30</v>
      </c>
      <c r="D264" s="20">
        <v>0</v>
      </c>
      <c r="E264" s="20">
        <v>-10</v>
      </c>
      <c r="F264" s="20">
        <v>10</v>
      </c>
      <c r="G264" s="20">
        <v>20</v>
      </c>
      <c r="I264" s="54">
        <v>10</v>
      </c>
      <c r="J264" s="54">
        <v>5</v>
      </c>
      <c r="K264" s="54" t="s">
        <v>74</v>
      </c>
      <c r="L264" s="54">
        <v>14</v>
      </c>
      <c r="M264" s="54">
        <v>14</v>
      </c>
    </row>
    <row r="265" spans="1:13" ht="12.75" customHeight="1" x14ac:dyDescent="0.25">
      <c r="B265" s="66" t="s">
        <v>177</v>
      </c>
      <c r="C265" s="20">
        <v>60</v>
      </c>
      <c r="D265" s="20">
        <v>10</v>
      </c>
      <c r="E265" s="20">
        <v>0</v>
      </c>
      <c r="F265" s="20">
        <v>20</v>
      </c>
      <c r="G265" s="20">
        <v>30</v>
      </c>
      <c r="I265" s="54">
        <v>20</v>
      </c>
      <c r="J265" s="54">
        <v>70</v>
      </c>
      <c r="K265" s="54">
        <v>3</v>
      </c>
      <c r="L265" s="54">
        <v>17</v>
      </c>
      <c r="M265" s="54">
        <v>19</v>
      </c>
    </row>
    <row r="266" spans="1:13" ht="12.75" customHeight="1" x14ac:dyDescent="0.25">
      <c r="B266" s="87" t="s">
        <v>193</v>
      </c>
      <c r="C266" s="20">
        <v>40</v>
      </c>
      <c r="D266" s="20">
        <v>-10</v>
      </c>
      <c r="E266" s="20">
        <v>-10</v>
      </c>
      <c r="F266" s="20">
        <v>20</v>
      </c>
      <c r="G266" s="20">
        <v>30</v>
      </c>
      <c r="I266" s="54">
        <v>12</v>
      </c>
      <c r="J266" s="54" t="s">
        <v>74</v>
      </c>
      <c r="K266" s="54" t="s">
        <v>74</v>
      </c>
      <c r="L266" s="54">
        <v>28</v>
      </c>
      <c r="M266" s="54">
        <v>16</v>
      </c>
    </row>
    <row r="267" spans="1:13" ht="12.75" customHeight="1" x14ac:dyDescent="0.25">
      <c r="B267" s="87" t="s">
        <v>208</v>
      </c>
      <c r="C267" s="20">
        <v>0</v>
      </c>
      <c r="D267" s="20">
        <v>10</v>
      </c>
      <c r="E267" s="20">
        <v>0</v>
      </c>
      <c r="F267" s="20">
        <v>10</v>
      </c>
      <c r="G267" s="20">
        <v>-10</v>
      </c>
      <c r="I267" s="54">
        <v>1</v>
      </c>
      <c r="J267" s="54">
        <v>21</v>
      </c>
      <c r="K267" s="54">
        <v>11</v>
      </c>
      <c r="L267" s="54">
        <v>6</v>
      </c>
      <c r="M267" s="54" t="s">
        <v>74</v>
      </c>
    </row>
    <row r="268" spans="1:13" ht="12.75" customHeight="1" x14ac:dyDescent="0.25">
      <c r="B268" s="87" t="s">
        <v>205</v>
      </c>
      <c r="C268" s="20">
        <v>20</v>
      </c>
      <c r="D268" s="20">
        <v>0</v>
      </c>
      <c r="E268" s="20">
        <v>-10</v>
      </c>
      <c r="F268" s="20">
        <v>10</v>
      </c>
      <c r="G268" s="20">
        <v>20</v>
      </c>
      <c r="I268" s="54">
        <v>7</v>
      </c>
      <c r="J268" s="54" t="s">
        <v>74</v>
      </c>
      <c r="K268" s="54" t="s">
        <v>74</v>
      </c>
      <c r="L268" s="54">
        <v>9</v>
      </c>
      <c r="M268" s="54">
        <v>13</v>
      </c>
    </row>
    <row r="269" spans="1:13" ht="12.75" customHeight="1" x14ac:dyDescent="0.25">
      <c r="B269" s="87" t="s">
        <v>236</v>
      </c>
      <c r="C269" s="20">
        <v>50</v>
      </c>
      <c r="D269" s="20">
        <v>10</v>
      </c>
      <c r="E269" s="20">
        <v>10</v>
      </c>
      <c r="F269" s="20">
        <v>10</v>
      </c>
      <c r="G269" s="20">
        <v>20</v>
      </c>
      <c r="I269" s="54">
        <v>16</v>
      </c>
      <c r="J269" s="54">
        <v>24</v>
      </c>
      <c r="K269" s="54">
        <v>35</v>
      </c>
      <c r="L269" s="54">
        <v>10</v>
      </c>
      <c r="M269" s="54">
        <v>15</v>
      </c>
    </row>
    <row r="270" spans="1:13" ht="12.75" customHeight="1" x14ac:dyDescent="0.25">
      <c r="C270" s="20"/>
      <c r="D270" s="20"/>
      <c r="E270" s="20"/>
      <c r="F270" s="20"/>
      <c r="G270" s="20"/>
      <c r="I270" s="54"/>
      <c r="J270" s="54"/>
      <c r="K270" s="54"/>
      <c r="L270" s="54"/>
      <c r="M270" s="54"/>
    </row>
    <row r="271" spans="1:13" ht="12.75" customHeight="1" x14ac:dyDescent="0.25">
      <c r="A271" s="322" t="s">
        <v>153</v>
      </c>
      <c r="B271" s="322"/>
      <c r="C271" s="322"/>
      <c r="D271" s="20"/>
      <c r="E271" s="20"/>
      <c r="F271" s="20"/>
      <c r="G271" s="20"/>
      <c r="I271" s="54"/>
      <c r="J271" s="54"/>
      <c r="K271" s="54"/>
      <c r="L271" s="54"/>
      <c r="M271" s="54"/>
    </row>
    <row r="272" spans="1:13" ht="6" customHeight="1" x14ac:dyDescent="0.25">
      <c r="A272" s="208"/>
      <c r="C272" s="20"/>
      <c r="D272" s="20"/>
      <c r="E272" s="20"/>
      <c r="F272" s="20"/>
      <c r="G272" s="20"/>
      <c r="I272" s="54"/>
      <c r="J272" s="54"/>
      <c r="K272" s="54"/>
      <c r="L272" s="54"/>
      <c r="M272" s="54"/>
    </row>
    <row r="273" spans="1:13" ht="12.75" customHeight="1" x14ac:dyDescent="0.25">
      <c r="A273" s="63"/>
      <c r="C273" s="329" t="s">
        <v>126</v>
      </c>
      <c r="D273" s="329"/>
      <c r="E273" s="329"/>
      <c r="F273" s="329"/>
      <c r="G273" s="329"/>
      <c r="H273" s="210"/>
      <c r="I273" s="328" t="s">
        <v>127</v>
      </c>
      <c r="J273" s="328"/>
      <c r="K273" s="328"/>
      <c r="L273" s="328"/>
      <c r="M273" s="328"/>
    </row>
    <row r="274" spans="1:13" ht="12.75" customHeight="1" x14ac:dyDescent="0.25">
      <c r="A274" s="63"/>
      <c r="C274" s="64" t="s">
        <v>4</v>
      </c>
      <c r="D274" s="64" t="s">
        <v>0</v>
      </c>
      <c r="E274" s="64" t="s">
        <v>1</v>
      </c>
      <c r="F274" s="64" t="s">
        <v>2</v>
      </c>
      <c r="G274" s="64" t="s">
        <v>3</v>
      </c>
      <c r="H274" s="64"/>
      <c r="I274" s="65" t="s">
        <v>4</v>
      </c>
      <c r="J274" s="65" t="s">
        <v>0</v>
      </c>
      <c r="K274" s="65" t="s">
        <v>1</v>
      </c>
      <c r="L274" s="65" t="s">
        <v>2</v>
      </c>
      <c r="M274" s="65" t="s">
        <v>3</v>
      </c>
    </row>
    <row r="275" spans="1:13" ht="12.75" customHeight="1" x14ac:dyDescent="0.25">
      <c r="B275" s="66" t="s">
        <v>75</v>
      </c>
      <c r="C275" s="20">
        <v>30</v>
      </c>
      <c r="D275" s="20">
        <v>-10</v>
      </c>
      <c r="E275" s="20">
        <v>20</v>
      </c>
      <c r="F275" s="20">
        <v>20</v>
      </c>
      <c r="G275" s="20">
        <v>-10</v>
      </c>
      <c r="I275" s="54">
        <v>15</v>
      </c>
      <c r="J275" s="54" t="s">
        <v>74</v>
      </c>
      <c r="K275" s="54">
        <v>175</v>
      </c>
      <c r="L275" s="54">
        <v>39</v>
      </c>
      <c r="M275" s="54" t="s">
        <v>74</v>
      </c>
    </row>
    <row r="276" spans="1:13" ht="12.75" customHeight="1" x14ac:dyDescent="0.25">
      <c r="B276" s="66" t="s">
        <v>26</v>
      </c>
      <c r="C276" s="20">
        <v>10</v>
      </c>
      <c r="D276" s="20">
        <v>-10</v>
      </c>
      <c r="E276" s="20">
        <v>10</v>
      </c>
      <c r="F276" s="20">
        <v>0</v>
      </c>
      <c r="G276" s="20">
        <v>10</v>
      </c>
      <c r="I276" s="54">
        <v>6</v>
      </c>
      <c r="J276" s="54" t="s">
        <v>74</v>
      </c>
      <c r="K276" s="54">
        <v>50</v>
      </c>
      <c r="L276" s="54">
        <v>3</v>
      </c>
      <c r="M276" s="54">
        <v>7</v>
      </c>
    </row>
    <row r="277" spans="1:13" ht="12.75" customHeight="1" x14ac:dyDescent="0.25">
      <c r="B277" s="66" t="s">
        <v>27</v>
      </c>
      <c r="C277" s="20">
        <v>50</v>
      </c>
      <c r="D277" s="20">
        <v>0</v>
      </c>
      <c r="E277" s="20">
        <v>0</v>
      </c>
      <c r="F277" s="20">
        <v>20</v>
      </c>
      <c r="G277" s="20">
        <v>30</v>
      </c>
      <c r="I277" s="54">
        <v>23</v>
      </c>
      <c r="J277" s="54">
        <v>11</v>
      </c>
      <c r="K277" s="54" t="s">
        <v>74</v>
      </c>
      <c r="L277" s="54">
        <v>27</v>
      </c>
      <c r="M277" s="54">
        <v>32</v>
      </c>
    </row>
    <row r="278" spans="1:13" ht="12.75" customHeight="1" x14ac:dyDescent="0.25">
      <c r="B278" s="66" t="s">
        <v>118</v>
      </c>
      <c r="C278" s="20">
        <v>10</v>
      </c>
      <c r="D278" s="20">
        <v>0</v>
      </c>
      <c r="E278" s="20">
        <v>-10</v>
      </c>
      <c r="F278" s="20">
        <v>10</v>
      </c>
      <c r="G278" s="20">
        <v>10</v>
      </c>
      <c r="I278" s="54">
        <v>5</v>
      </c>
      <c r="J278" s="54" t="s">
        <v>74</v>
      </c>
      <c r="K278" s="54" t="s">
        <v>74</v>
      </c>
      <c r="L278" s="54">
        <v>17</v>
      </c>
      <c r="M278" s="54">
        <v>7</v>
      </c>
    </row>
    <row r="279" spans="1:13" ht="12.75" customHeight="1" x14ac:dyDescent="0.25">
      <c r="B279" s="66" t="s">
        <v>141</v>
      </c>
      <c r="C279" s="20">
        <v>20</v>
      </c>
      <c r="D279" s="20">
        <v>0</v>
      </c>
      <c r="E279" s="20">
        <v>20</v>
      </c>
      <c r="F279" s="20">
        <v>0</v>
      </c>
      <c r="G279" s="20">
        <v>10</v>
      </c>
      <c r="I279" s="54">
        <v>9</v>
      </c>
      <c r="J279" s="54" t="s">
        <v>74</v>
      </c>
      <c r="K279" s="54">
        <v>114</v>
      </c>
      <c r="L279" s="54" t="s">
        <v>74</v>
      </c>
      <c r="M279" s="54">
        <v>6</v>
      </c>
    </row>
    <row r="280" spans="1:13" ht="12.75" customHeight="1" x14ac:dyDescent="0.25">
      <c r="B280" s="66" t="s">
        <v>162</v>
      </c>
      <c r="C280" s="20">
        <v>20</v>
      </c>
      <c r="D280" s="20">
        <v>-10</v>
      </c>
      <c r="E280" s="20">
        <v>10</v>
      </c>
      <c r="F280" s="20">
        <v>10</v>
      </c>
      <c r="G280" s="20">
        <v>20</v>
      </c>
      <c r="I280" s="54">
        <v>9</v>
      </c>
      <c r="J280" s="54" t="s">
        <v>74</v>
      </c>
      <c r="K280" s="54">
        <v>27</v>
      </c>
      <c r="L280" s="54">
        <v>8</v>
      </c>
      <c r="M280" s="54">
        <v>13</v>
      </c>
    </row>
    <row r="281" spans="1:13" ht="12.75" customHeight="1" x14ac:dyDescent="0.25">
      <c r="B281" s="66" t="s">
        <v>165</v>
      </c>
      <c r="C281" s="20">
        <v>20</v>
      </c>
      <c r="D281" s="20">
        <v>0</v>
      </c>
      <c r="E281" s="20">
        <v>10</v>
      </c>
      <c r="F281" s="20">
        <v>-10</v>
      </c>
      <c r="G281" s="20">
        <v>10</v>
      </c>
      <c r="I281" s="54">
        <v>6</v>
      </c>
      <c r="J281" s="54" t="s">
        <v>74</v>
      </c>
      <c r="K281" s="54">
        <v>44</v>
      </c>
      <c r="L281" s="54" t="s">
        <v>74</v>
      </c>
      <c r="M281" s="54">
        <v>9</v>
      </c>
    </row>
    <row r="282" spans="1:13" ht="12.75" customHeight="1" x14ac:dyDescent="0.25">
      <c r="B282" s="66" t="s">
        <v>177</v>
      </c>
      <c r="C282" s="20">
        <v>100</v>
      </c>
      <c r="D282" s="20">
        <v>0</v>
      </c>
      <c r="E282" s="20">
        <v>0</v>
      </c>
      <c r="F282" s="20">
        <v>40</v>
      </c>
      <c r="G282" s="20">
        <v>60</v>
      </c>
      <c r="I282" s="54">
        <v>33</v>
      </c>
      <c r="J282" s="54">
        <v>7</v>
      </c>
      <c r="K282" s="54">
        <v>0</v>
      </c>
      <c r="L282" s="54">
        <v>46</v>
      </c>
      <c r="M282" s="54">
        <v>33</v>
      </c>
    </row>
    <row r="283" spans="1:13" ht="12.75" customHeight="1" x14ac:dyDescent="0.25">
      <c r="B283" s="87" t="s">
        <v>193</v>
      </c>
      <c r="C283" s="20">
        <v>60</v>
      </c>
      <c r="D283" s="20">
        <v>0</v>
      </c>
      <c r="E283" s="20">
        <v>0</v>
      </c>
      <c r="F283" s="20">
        <v>10</v>
      </c>
      <c r="G283" s="20">
        <v>50</v>
      </c>
      <c r="I283" s="54">
        <v>21</v>
      </c>
      <c r="J283" s="54">
        <v>2</v>
      </c>
      <c r="K283" s="54">
        <v>9</v>
      </c>
      <c r="L283" s="54">
        <v>10</v>
      </c>
      <c r="M283" s="54">
        <v>32</v>
      </c>
    </row>
    <row r="284" spans="1:13" ht="12.75" customHeight="1" x14ac:dyDescent="0.25">
      <c r="B284" s="87" t="s">
        <v>208</v>
      </c>
      <c r="C284" s="20">
        <v>110</v>
      </c>
      <c r="D284" s="20">
        <v>10</v>
      </c>
      <c r="E284" s="20">
        <v>10</v>
      </c>
      <c r="F284" s="20">
        <v>20</v>
      </c>
      <c r="G284" s="20">
        <v>70</v>
      </c>
      <c r="I284" s="54">
        <v>37</v>
      </c>
      <c r="J284" s="54">
        <v>35</v>
      </c>
      <c r="K284" s="54">
        <v>68</v>
      </c>
      <c r="L284" s="54">
        <v>19</v>
      </c>
      <c r="M284" s="54">
        <v>43</v>
      </c>
    </row>
    <row r="285" spans="1:13" ht="12.75" customHeight="1" x14ac:dyDescent="0.25">
      <c r="B285" s="87" t="s">
        <v>205</v>
      </c>
      <c r="C285" s="20">
        <v>50</v>
      </c>
      <c r="D285" s="20">
        <v>-10</v>
      </c>
      <c r="E285" s="20">
        <v>10</v>
      </c>
      <c r="F285" s="20">
        <v>10</v>
      </c>
      <c r="G285" s="20">
        <v>40</v>
      </c>
      <c r="I285" s="54">
        <v>17</v>
      </c>
      <c r="J285" s="54" t="s">
        <v>74</v>
      </c>
      <c r="K285" s="54">
        <v>69</v>
      </c>
      <c r="L285" s="54">
        <v>10</v>
      </c>
      <c r="M285" s="54">
        <v>24</v>
      </c>
    </row>
    <row r="286" spans="1:13" ht="12.75" customHeight="1" x14ac:dyDescent="0.25">
      <c r="B286" s="87" t="s">
        <v>236</v>
      </c>
      <c r="C286" s="20">
        <v>50</v>
      </c>
      <c r="D286" s="20">
        <v>0</v>
      </c>
      <c r="E286" s="20">
        <v>0</v>
      </c>
      <c r="F286" s="20">
        <v>20</v>
      </c>
      <c r="G286" s="20">
        <v>30</v>
      </c>
      <c r="I286" s="54">
        <v>15</v>
      </c>
      <c r="J286" s="54" t="s">
        <v>74</v>
      </c>
      <c r="K286" s="54">
        <v>13</v>
      </c>
      <c r="L286" s="54">
        <v>18</v>
      </c>
      <c r="M286" s="54">
        <v>16</v>
      </c>
    </row>
    <row r="287" spans="1:13" ht="12.75" customHeight="1" x14ac:dyDescent="0.25">
      <c r="C287" s="20"/>
      <c r="D287" s="20"/>
      <c r="E287" s="20"/>
      <c r="F287" s="20"/>
      <c r="G287" s="20"/>
      <c r="I287" s="54"/>
      <c r="J287" s="54"/>
      <c r="K287" s="54"/>
      <c r="L287" s="54"/>
      <c r="M287" s="54"/>
    </row>
    <row r="288" spans="1:13" ht="12.75" customHeight="1" x14ac:dyDescent="0.25">
      <c r="A288" s="322" t="s">
        <v>154</v>
      </c>
      <c r="B288" s="322"/>
      <c r="C288" s="322"/>
      <c r="D288" s="322"/>
      <c r="E288" s="322"/>
      <c r="F288" s="20"/>
      <c r="G288" s="20"/>
      <c r="I288" s="54"/>
      <c r="J288" s="54"/>
      <c r="K288" s="54"/>
      <c r="L288" s="54"/>
      <c r="M288" s="54"/>
    </row>
    <row r="289" spans="1:13" ht="6" customHeight="1" x14ac:dyDescent="0.25">
      <c r="A289" s="208"/>
      <c r="C289" s="20"/>
      <c r="D289" s="20"/>
      <c r="E289" s="20"/>
      <c r="F289" s="20"/>
      <c r="G289" s="20"/>
      <c r="I289" s="54"/>
      <c r="J289" s="54"/>
      <c r="K289" s="54"/>
      <c r="L289" s="54"/>
      <c r="M289" s="54"/>
    </row>
    <row r="290" spans="1:13" ht="12.75" customHeight="1" x14ac:dyDescent="0.25">
      <c r="A290" s="63"/>
      <c r="C290" s="329" t="s">
        <v>126</v>
      </c>
      <c r="D290" s="329"/>
      <c r="E290" s="329"/>
      <c r="F290" s="329"/>
      <c r="G290" s="329"/>
      <c r="H290" s="210"/>
      <c r="I290" s="328" t="s">
        <v>127</v>
      </c>
      <c r="J290" s="328"/>
      <c r="K290" s="328"/>
      <c r="L290" s="328"/>
      <c r="M290" s="328"/>
    </row>
    <row r="291" spans="1:13" ht="12.75" customHeight="1" x14ac:dyDescent="0.25">
      <c r="A291" s="63"/>
      <c r="C291" s="64" t="s">
        <v>4</v>
      </c>
      <c r="D291" s="64" t="s">
        <v>0</v>
      </c>
      <c r="E291" s="64" t="s">
        <v>1</v>
      </c>
      <c r="F291" s="64" t="s">
        <v>2</v>
      </c>
      <c r="G291" s="64" t="s">
        <v>3</v>
      </c>
      <c r="H291" s="64"/>
      <c r="I291" s="65" t="s">
        <v>4</v>
      </c>
      <c r="J291" s="65" t="s">
        <v>0</v>
      </c>
      <c r="K291" s="65" t="s">
        <v>1</v>
      </c>
      <c r="L291" s="65" t="s">
        <v>2</v>
      </c>
      <c r="M291" s="65" t="s">
        <v>3</v>
      </c>
    </row>
    <row r="292" spans="1:13" ht="12.75" customHeight="1" x14ac:dyDescent="0.25">
      <c r="B292" s="66" t="s">
        <v>75</v>
      </c>
      <c r="C292" s="20">
        <v>120</v>
      </c>
      <c r="D292" s="20">
        <v>70</v>
      </c>
      <c r="E292" s="20">
        <v>20</v>
      </c>
      <c r="F292" s="20">
        <v>10</v>
      </c>
      <c r="G292" s="20">
        <v>10</v>
      </c>
      <c r="I292" s="54">
        <v>22</v>
      </c>
      <c r="J292" s="54">
        <v>16</v>
      </c>
      <c r="K292" s="54">
        <v>54</v>
      </c>
      <c r="L292" s="54">
        <v>37</v>
      </c>
      <c r="M292" s="54">
        <v>71</v>
      </c>
    </row>
    <row r="293" spans="1:13" ht="12.75" customHeight="1" x14ac:dyDescent="0.25">
      <c r="B293" s="66" t="s">
        <v>26</v>
      </c>
      <c r="C293" s="20">
        <v>60</v>
      </c>
      <c r="D293" s="20">
        <v>50</v>
      </c>
      <c r="E293" s="20">
        <v>10</v>
      </c>
      <c r="F293" s="20">
        <v>0</v>
      </c>
      <c r="G293" s="20">
        <v>0</v>
      </c>
      <c r="I293" s="54">
        <v>10</v>
      </c>
      <c r="J293" s="54">
        <v>9</v>
      </c>
      <c r="K293" s="54">
        <v>24</v>
      </c>
      <c r="L293" s="54">
        <v>10</v>
      </c>
      <c r="M293" s="54" t="s">
        <v>74</v>
      </c>
    </row>
    <row r="294" spans="1:13" ht="12.75" customHeight="1" x14ac:dyDescent="0.25">
      <c r="B294" s="66" t="s">
        <v>27</v>
      </c>
      <c r="C294" s="20">
        <v>-40</v>
      </c>
      <c r="D294" s="20">
        <v>-40</v>
      </c>
      <c r="E294" s="20">
        <v>0</v>
      </c>
      <c r="F294" s="20">
        <v>-10</v>
      </c>
      <c r="G294" s="20">
        <v>10</v>
      </c>
      <c r="I294" s="54" t="s">
        <v>74</v>
      </c>
      <c r="J294" s="54" t="s">
        <v>74</v>
      </c>
      <c r="K294" s="54" t="s">
        <v>74</v>
      </c>
      <c r="L294" s="54" t="s">
        <v>74</v>
      </c>
      <c r="M294" s="54">
        <v>54</v>
      </c>
    </row>
    <row r="295" spans="1:13" ht="12.75" customHeight="1" x14ac:dyDescent="0.25">
      <c r="B295" s="66" t="s">
        <v>118</v>
      </c>
      <c r="C295" s="20">
        <v>40</v>
      </c>
      <c r="D295" s="20">
        <v>20</v>
      </c>
      <c r="E295" s="20">
        <v>10</v>
      </c>
      <c r="F295" s="20">
        <v>10</v>
      </c>
      <c r="G295" s="20">
        <v>10</v>
      </c>
      <c r="I295" s="54">
        <v>7</v>
      </c>
      <c r="J295" s="54">
        <v>4</v>
      </c>
      <c r="K295" s="54">
        <v>15</v>
      </c>
      <c r="L295" s="54">
        <v>21</v>
      </c>
      <c r="M295" s="54">
        <v>38</v>
      </c>
    </row>
    <row r="296" spans="1:13" ht="12.75" customHeight="1" x14ac:dyDescent="0.25">
      <c r="B296" s="66" t="s">
        <v>141</v>
      </c>
      <c r="C296" s="20">
        <v>40</v>
      </c>
      <c r="D296" s="20">
        <v>40</v>
      </c>
      <c r="E296" s="20">
        <v>0</v>
      </c>
      <c r="F296" s="20">
        <v>0</v>
      </c>
      <c r="G296" s="20">
        <v>0</v>
      </c>
      <c r="I296" s="54">
        <v>7</v>
      </c>
      <c r="J296" s="54">
        <v>8</v>
      </c>
      <c r="K296" s="54">
        <v>5</v>
      </c>
      <c r="L296" s="54">
        <v>1</v>
      </c>
      <c r="M296" s="54" t="s">
        <v>74</v>
      </c>
    </row>
    <row r="297" spans="1:13" ht="12.75" customHeight="1" x14ac:dyDescent="0.25">
      <c r="B297" s="66" t="s">
        <v>162</v>
      </c>
      <c r="C297" s="20">
        <v>-10</v>
      </c>
      <c r="D297" s="20">
        <v>-20</v>
      </c>
      <c r="E297" s="20">
        <v>0</v>
      </c>
      <c r="F297" s="20">
        <v>0</v>
      </c>
      <c r="G297" s="20">
        <v>10</v>
      </c>
      <c r="I297" s="54" t="s">
        <v>74</v>
      </c>
      <c r="J297" s="54" t="s">
        <v>74</v>
      </c>
      <c r="K297" s="54" t="s">
        <v>74</v>
      </c>
      <c r="L297" s="54">
        <v>5</v>
      </c>
      <c r="M297" s="54">
        <v>43</v>
      </c>
    </row>
    <row r="298" spans="1:13" ht="12.75" customHeight="1" x14ac:dyDescent="0.25">
      <c r="B298" s="66" t="s">
        <v>165</v>
      </c>
      <c r="C298" s="20">
        <v>-50</v>
      </c>
      <c r="D298" s="20">
        <v>-50</v>
      </c>
      <c r="E298" s="20">
        <v>-10</v>
      </c>
      <c r="F298" s="20">
        <v>-10</v>
      </c>
      <c r="G298" s="20">
        <v>20</v>
      </c>
      <c r="I298" s="54" t="s">
        <v>74</v>
      </c>
      <c r="J298" s="54" t="s">
        <v>74</v>
      </c>
      <c r="K298" s="54" t="s">
        <v>74</v>
      </c>
      <c r="L298" s="54" t="s">
        <v>74</v>
      </c>
      <c r="M298" s="54">
        <v>94</v>
      </c>
    </row>
    <row r="299" spans="1:13" ht="12.75" customHeight="1" x14ac:dyDescent="0.25">
      <c r="B299" s="66" t="s">
        <v>177</v>
      </c>
      <c r="C299" s="20">
        <v>-20</v>
      </c>
      <c r="D299" s="20">
        <v>-50</v>
      </c>
      <c r="E299" s="20">
        <v>0</v>
      </c>
      <c r="F299" s="20">
        <v>20</v>
      </c>
      <c r="G299" s="20">
        <v>10</v>
      </c>
      <c r="I299" s="54" t="s">
        <v>74</v>
      </c>
      <c r="J299" s="54" t="s">
        <v>74</v>
      </c>
      <c r="K299" s="54">
        <v>5</v>
      </c>
      <c r="L299" s="54">
        <v>45</v>
      </c>
      <c r="M299" s="54">
        <v>34</v>
      </c>
    </row>
    <row r="300" spans="1:13" ht="12.75" customHeight="1" x14ac:dyDescent="0.25">
      <c r="B300" s="87" t="s">
        <v>193</v>
      </c>
      <c r="C300" s="20">
        <v>110</v>
      </c>
      <c r="D300" s="20">
        <v>90</v>
      </c>
      <c r="E300" s="20">
        <v>0</v>
      </c>
      <c r="F300" s="20">
        <v>0</v>
      </c>
      <c r="G300" s="20">
        <v>10</v>
      </c>
      <c r="I300" s="54">
        <v>13</v>
      </c>
      <c r="J300" s="54">
        <v>13</v>
      </c>
      <c r="K300" s="54">
        <v>2</v>
      </c>
      <c r="L300" s="54" t="s">
        <v>74</v>
      </c>
      <c r="M300" s="54">
        <v>43</v>
      </c>
    </row>
    <row r="301" spans="1:13" ht="12.75" customHeight="1" x14ac:dyDescent="0.25">
      <c r="B301" s="87" t="s">
        <v>208</v>
      </c>
      <c r="C301" s="20">
        <v>-60</v>
      </c>
      <c r="D301" s="20">
        <v>-60</v>
      </c>
      <c r="E301" s="20">
        <v>0</v>
      </c>
      <c r="F301" s="20">
        <v>0</v>
      </c>
      <c r="G301" s="20">
        <v>-10</v>
      </c>
      <c r="I301" s="54" t="s">
        <v>74</v>
      </c>
      <c r="J301" s="54" t="s">
        <v>74</v>
      </c>
      <c r="K301" s="54">
        <v>7</v>
      </c>
      <c r="L301" s="54">
        <v>10</v>
      </c>
      <c r="M301" s="54" t="s">
        <v>74</v>
      </c>
    </row>
    <row r="302" spans="1:13" ht="12.75" customHeight="1" x14ac:dyDescent="0.25">
      <c r="B302" s="87" t="s">
        <v>205</v>
      </c>
      <c r="C302" s="20">
        <v>50</v>
      </c>
      <c r="D302" s="20">
        <v>40</v>
      </c>
      <c r="E302" s="20">
        <v>10</v>
      </c>
      <c r="F302" s="20">
        <v>10</v>
      </c>
      <c r="G302" s="20">
        <v>-10</v>
      </c>
      <c r="I302" s="54">
        <v>5</v>
      </c>
      <c r="J302" s="54">
        <v>6</v>
      </c>
      <c r="K302" s="54">
        <v>8</v>
      </c>
      <c r="L302" s="54">
        <v>28</v>
      </c>
      <c r="M302" s="54" t="s">
        <v>74</v>
      </c>
    </row>
    <row r="303" spans="1:13" ht="12.75" customHeight="1" x14ac:dyDescent="0.25">
      <c r="B303" s="87" t="s">
        <v>236</v>
      </c>
      <c r="C303" s="20">
        <v>-10</v>
      </c>
      <c r="D303" s="20">
        <v>0</v>
      </c>
      <c r="E303" s="20">
        <v>10</v>
      </c>
      <c r="F303" s="20">
        <v>0</v>
      </c>
      <c r="G303" s="20">
        <v>-10</v>
      </c>
      <c r="I303" s="54" t="s">
        <v>74</v>
      </c>
      <c r="J303" s="54" t="s">
        <v>74</v>
      </c>
      <c r="K303" s="54">
        <v>8</v>
      </c>
      <c r="L303" s="54" t="s">
        <v>74</v>
      </c>
      <c r="M303" s="54" t="s">
        <v>74</v>
      </c>
    </row>
    <row r="304" spans="1:13" ht="12.75" customHeight="1" x14ac:dyDescent="0.25">
      <c r="C304" s="20"/>
      <c r="D304" s="20"/>
      <c r="E304" s="20"/>
      <c r="F304" s="20"/>
      <c r="G304" s="20"/>
      <c r="I304" s="54"/>
      <c r="J304" s="54"/>
      <c r="K304" s="54"/>
      <c r="L304" s="54"/>
      <c r="M304" s="54"/>
    </row>
    <row r="305" spans="1:13" ht="12.75" customHeight="1" x14ac:dyDescent="0.25">
      <c r="A305" s="322" t="s">
        <v>155</v>
      </c>
      <c r="B305" s="322"/>
      <c r="C305" s="322"/>
      <c r="D305" s="322"/>
      <c r="E305" s="20"/>
      <c r="F305" s="20"/>
      <c r="G305" s="20"/>
      <c r="I305" s="54"/>
      <c r="J305" s="54"/>
      <c r="K305" s="54"/>
      <c r="L305" s="54"/>
      <c r="M305" s="54"/>
    </row>
    <row r="306" spans="1:13" ht="6" customHeight="1" x14ac:dyDescent="0.25">
      <c r="A306" s="208"/>
      <c r="C306" s="20"/>
      <c r="D306" s="20"/>
      <c r="E306" s="20"/>
      <c r="F306" s="20"/>
      <c r="G306" s="20"/>
      <c r="I306" s="54"/>
      <c r="J306" s="54"/>
      <c r="K306" s="54"/>
      <c r="L306" s="54"/>
      <c r="M306" s="54"/>
    </row>
    <row r="307" spans="1:13" ht="12.75" customHeight="1" x14ac:dyDescent="0.25">
      <c r="A307" s="63"/>
      <c r="C307" s="329" t="s">
        <v>126</v>
      </c>
      <c r="D307" s="329"/>
      <c r="E307" s="329"/>
      <c r="F307" s="329"/>
      <c r="G307" s="329"/>
      <c r="H307" s="210"/>
      <c r="I307" s="328" t="s">
        <v>127</v>
      </c>
      <c r="J307" s="328"/>
      <c r="K307" s="328"/>
      <c r="L307" s="328"/>
      <c r="M307" s="328"/>
    </row>
    <row r="308" spans="1:13" ht="12.75" customHeight="1" x14ac:dyDescent="0.25">
      <c r="A308" s="63"/>
      <c r="C308" s="64" t="s">
        <v>4</v>
      </c>
      <c r="D308" s="64" t="s">
        <v>0</v>
      </c>
      <c r="E308" s="64" t="s">
        <v>1</v>
      </c>
      <c r="F308" s="64" t="s">
        <v>2</v>
      </c>
      <c r="G308" s="64" t="s">
        <v>3</v>
      </c>
      <c r="H308" s="64"/>
      <c r="I308" s="65" t="s">
        <v>4</v>
      </c>
      <c r="J308" s="65" t="s">
        <v>0</v>
      </c>
      <c r="K308" s="65" t="s">
        <v>1</v>
      </c>
      <c r="L308" s="65" t="s">
        <v>2</v>
      </c>
      <c r="M308" s="65" t="s">
        <v>3</v>
      </c>
    </row>
    <row r="309" spans="1:13" ht="12.75" customHeight="1" x14ac:dyDescent="0.25">
      <c r="B309" s="66" t="s">
        <v>75</v>
      </c>
      <c r="C309" s="20">
        <v>10</v>
      </c>
      <c r="D309" s="20">
        <v>10</v>
      </c>
      <c r="E309" s="20">
        <v>0</v>
      </c>
      <c r="F309" s="20">
        <v>0</v>
      </c>
      <c r="G309" s="20">
        <v>0</v>
      </c>
      <c r="I309" s="54">
        <v>24</v>
      </c>
      <c r="J309" s="54">
        <v>16</v>
      </c>
      <c r="K309" s="54">
        <v>60</v>
      </c>
      <c r="L309" s="54">
        <v>100</v>
      </c>
      <c r="M309" s="54">
        <v>33</v>
      </c>
    </row>
    <row r="310" spans="1:13" ht="12.75" customHeight="1" x14ac:dyDescent="0.25">
      <c r="B310" s="66" t="s">
        <v>26</v>
      </c>
      <c r="C310" s="20">
        <v>0</v>
      </c>
      <c r="D310" s="20">
        <v>0</v>
      </c>
      <c r="E310" s="20">
        <v>0</v>
      </c>
      <c r="F310" s="20">
        <v>0</v>
      </c>
      <c r="G310" s="20">
        <v>0</v>
      </c>
      <c r="I310" s="54">
        <v>5</v>
      </c>
      <c r="J310" s="54">
        <v>4</v>
      </c>
      <c r="K310" s="54" t="s">
        <v>74</v>
      </c>
      <c r="L310" s="54">
        <v>0</v>
      </c>
      <c r="M310" s="54">
        <v>300</v>
      </c>
    </row>
    <row r="311" spans="1:13" ht="12.75" customHeight="1" x14ac:dyDescent="0.25">
      <c r="B311" s="66" t="s">
        <v>27</v>
      </c>
      <c r="C311" s="20">
        <v>10</v>
      </c>
      <c r="D311" s="20">
        <v>10</v>
      </c>
      <c r="E311" s="20">
        <v>0</v>
      </c>
      <c r="F311" s="20">
        <v>0</v>
      </c>
      <c r="G311" s="20">
        <v>0</v>
      </c>
      <c r="I311" s="54">
        <v>28</v>
      </c>
      <c r="J311" s="54">
        <v>25</v>
      </c>
      <c r="K311" s="54">
        <v>8</v>
      </c>
      <c r="L311" s="54">
        <v>400</v>
      </c>
      <c r="M311" s="54" t="s">
        <v>74</v>
      </c>
    </row>
    <row r="312" spans="1:13" ht="12.75" customHeight="1" x14ac:dyDescent="0.25">
      <c r="B312" s="66" t="s">
        <v>118</v>
      </c>
      <c r="C312" s="20">
        <v>-10</v>
      </c>
      <c r="D312" s="20">
        <v>-10</v>
      </c>
      <c r="E312" s="20">
        <v>0</v>
      </c>
      <c r="F312" s="20">
        <v>0</v>
      </c>
      <c r="G312" s="20">
        <v>0</v>
      </c>
      <c r="I312" s="54" t="s">
        <v>74</v>
      </c>
      <c r="J312" s="54" t="s">
        <v>74</v>
      </c>
      <c r="K312" s="54" t="s">
        <v>74</v>
      </c>
      <c r="L312" s="54">
        <v>50</v>
      </c>
      <c r="M312" s="54">
        <v>100</v>
      </c>
    </row>
    <row r="313" spans="1:13" ht="12.75" customHeight="1" x14ac:dyDescent="0.25">
      <c r="B313" s="66" t="s">
        <v>141</v>
      </c>
      <c r="C313" s="20">
        <v>-10</v>
      </c>
      <c r="D313" s="20">
        <v>-10</v>
      </c>
      <c r="E313" s="20">
        <v>-10</v>
      </c>
      <c r="F313" s="20">
        <v>0</v>
      </c>
      <c r="G313" s="20">
        <v>0</v>
      </c>
      <c r="I313" s="54" t="s">
        <v>74</v>
      </c>
      <c r="J313" s="54" t="s">
        <v>74</v>
      </c>
      <c r="K313" s="54" t="s">
        <v>74</v>
      </c>
      <c r="L313" s="54">
        <v>45</v>
      </c>
      <c r="M313" s="54" t="s">
        <v>74</v>
      </c>
    </row>
    <row r="314" spans="1:13" ht="12.75" customHeight="1" x14ac:dyDescent="0.25">
      <c r="B314" s="66" t="s">
        <v>162</v>
      </c>
      <c r="C314" s="20">
        <v>0</v>
      </c>
      <c r="D314" s="20">
        <v>-20</v>
      </c>
      <c r="E314" s="20">
        <v>0</v>
      </c>
      <c r="F314" s="20">
        <v>10</v>
      </c>
      <c r="G314" s="20">
        <v>0</v>
      </c>
      <c r="I314" s="54" t="s">
        <v>74</v>
      </c>
      <c r="J314" s="54" t="s">
        <v>74</v>
      </c>
      <c r="K314" s="54" t="s">
        <v>74</v>
      </c>
      <c r="L314" s="54">
        <v>550</v>
      </c>
      <c r="M314" s="54">
        <v>100</v>
      </c>
    </row>
    <row r="315" spans="1:13" ht="12.75" customHeight="1" x14ac:dyDescent="0.25">
      <c r="B315" s="66" t="s">
        <v>165</v>
      </c>
      <c r="C315" s="20">
        <v>10</v>
      </c>
      <c r="D315" s="20">
        <v>0</v>
      </c>
      <c r="E315" s="20">
        <v>0</v>
      </c>
      <c r="F315" s="20">
        <v>0</v>
      </c>
      <c r="G315" s="20">
        <v>0</v>
      </c>
      <c r="I315" s="54">
        <v>11</v>
      </c>
      <c r="J315" s="54">
        <v>7</v>
      </c>
      <c r="K315" s="54" t="s">
        <v>74</v>
      </c>
      <c r="L315" s="54">
        <v>71</v>
      </c>
      <c r="M315" s="54" t="s">
        <v>74</v>
      </c>
    </row>
    <row r="316" spans="1:13" ht="12.75" customHeight="1" x14ac:dyDescent="0.25">
      <c r="B316" s="66" t="s">
        <v>177</v>
      </c>
      <c r="C316" s="20">
        <v>0</v>
      </c>
      <c r="D316" s="20">
        <v>0</v>
      </c>
      <c r="E316" s="20">
        <v>0</v>
      </c>
      <c r="F316" s="20">
        <v>0</v>
      </c>
      <c r="G316" s="20">
        <v>0</v>
      </c>
      <c r="I316" s="54" t="s">
        <v>74</v>
      </c>
      <c r="J316" s="54" t="s">
        <v>74</v>
      </c>
      <c r="K316" s="54">
        <v>17</v>
      </c>
      <c r="L316" s="54">
        <v>25</v>
      </c>
      <c r="M316" s="54" t="s">
        <v>74</v>
      </c>
    </row>
    <row r="317" spans="1:13" ht="12.75" customHeight="1" x14ac:dyDescent="0.25">
      <c r="B317" s="87" t="s">
        <v>193</v>
      </c>
      <c r="C317" s="20">
        <v>-20</v>
      </c>
      <c r="D317" s="20">
        <v>-10</v>
      </c>
      <c r="E317" s="20">
        <v>-10</v>
      </c>
      <c r="F317" s="20">
        <v>0</v>
      </c>
      <c r="G317" s="20">
        <v>0</v>
      </c>
      <c r="I317" s="54" t="s">
        <v>74</v>
      </c>
      <c r="J317" s="54" t="s">
        <v>74</v>
      </c>
      <c r="K317" s="54" t="s">
        <v>74</v>
      </c>
      <c r="L317" s="54" t="s">
        <v>74</v>
      </c>
      <c r="M317" s="54">
        <v>50</v>
      </c>
    </row>
    <row r="318" spans="1:13" ht="12.75" customHeight="1" x14ac:dyDescent="0.25">
      <c r="B318" s="87" t="s">
        <v>208</v>
      </c>
      <c r="C318" s="20">
        <v>-30</v>
      </c>
      <c r="D318" s="20">
        <v>-20</v>
      </c>
      <c r="E318" s="20">
        <v>-10</v>
      </c>
      <c r="F318" s="20">
        <v>0</v>
      </c>
      <c r="G318" s="20">
        <v>0</v>
      </c>
      <c r="I318" s="54" t="s">
        <v>74</v>
      </c>
      <c r="J318" s="54" t="s">
        <v>74</v>
      </c>
      <c r="K318" s="54" t="s">
        <v>74</v>
      </c>
      <c r="L318" s="54">
        <v>0</v>
      </c>
      <c r="M318" s="54" t="s">
        <v>74</v>
      </c>
    </row>
    <row r="319" spans="1:13" ht="12.75" customHeight="1" x14ac:dyDescent="0.25">
      <c r="B319" s="87" t="s">
        <v>205</v>
      </c>
      <c r="C319" s="20">
        <v>10</v>
      </c>
      <c r="D319" s="20">
        <v>0</v>
      </c>
      <c r="E319" s="20">
        <v>0</v>
      </c>
      <c r="F319" s="20">
        <v>0</v>
      </c>
      <c r="G319" s="20">
        <v>0</v>
      </c>
      <c r="I319" s="54">
        <v>9</v>
      </c>
      <c r="J319" s="54">
        <v>6</v>
      </c>
      <c r="K319" s="54">
        <v>36</v>
      </c>
      <c r="L319" s="54">
        <v>0</v>
      </c>
      <c r="M319" s="54" t="s">
        <v>74</v>
      </c>
    </row>
    <row r="320" spans="1:13" ht="12.75" customHeight="1" x14ac:dyDescent="0.25">
      <c r="B320" s="87" t="s">
        <v>236</v>
      </c>
      <c r="C320" s="20">
        <v>30</v>
      </c>
      <c r="D320" s="20">
        <v>20</v>
      </c>
      <c r="E320" s="20">
        <v>10</v>
      </c>
      <c r="F320" s="20">
        <v>0</v>
      </c>
      <c r="G320" s="20">
        <v>0</v>
      </c>
      <c r="I320" s="54">
        <v>13</v>
      </c>
      <c r="J320" s="54">
        <v>13</v>
      </c>
      <c r="K320" s="54">
        <v>23</v>
      </c>
      <c r="L320" s="54" t="s">
        <v>74</v>
      </c>
      <c r="M320" s="54">
        <v>13</v>
      </c>
    </row>
    <row r="321" spans="1:13" ht="12.75" customHeight="1" x14ac:dyDescent="0.25">
      <c r="B321" s="66"/>
      <c r="C321" s="20"/>
      <c r="D321" s="20"/>
      <c r="E321" s="20"/>
      <c r="F321" s="20"/>
      <c r="G321" s="20"/>
      <c r="I321" s="54"/>
      <c r="J321" s="54"/>
      <c r="K321" s="54"/>
      <c r="L321" s="54"/>
      <c r="M321" s="54"/>
    </row>
    <row r="322" spans="1:13" ht="12.75" customHeight="1" x14ac:dyDescent="0.25">
      <c r="A322" s="322" t="s">
        <v>156</v>
      </c>
      <c r="B322" s="322"/>
      <c r="C322" s="322"/>
      <c r="D322" s="322"/>
      <c r="E322" s="20"/>
      <c r="F322" s="20"/>
      <c r="G322" s="20"/>
      <c r="I322" s="54"/>
      <c r="J322" s="54"/>
      <c r="K322" s="54"/>
      <c r="L322" s="54"/>
      <c r="M322" s="54"/>
    </row>
    <row r="323" spans="1:13" ht="6" customHeight="1" x14ac:dyDescent="0.25">
      <c r="A323" s="208"/>
      <c r="C323" s="20"/>
      <c r="D323" s="20"/>
      <c r="E323" s="20"/>
      <c r="F323" s="20"/>
      <c r="G323" s="20"/>
      <c r="I323" s="54"/>
      <c r="J323" s="54"/>
      <c r="K323" s="54"/>
      <c r="L323" s="54"/>
      <c r="M323" s="54"/>
    </row>
    <row r="324" spans="1:13" ht="12.75" customHeight="1" x14ac:dyDescent="0.25">
      <c r="A324" s="63"/>
      <c r="C324" s="329" t="s">
        <v>126</v>
      </c>
      <c r="D324" s="329"/>
      <c r="E324" s="329"/>
      <c r="F324" s="329"/>
      <c r="G324" s="329"/>
      <c r="H324" s="210"/>
      <c r="I324" s="328" t="s">
        <v>127</v>
      </c>
      <c r="J324" s="328"/>
      <c r="K324" s="328"/>
      <c r="L324" s="328"/>
      <c r="M324" s="328"/>
    </row>
    <row r="325" spans="1:13" ht="12.75" customHeight="1" x14ac:dyDescent="0.25">
      <c r="A325" s="63"/>
      <c r="C325" s="64" t="s">
        <v>4</v>
      </c>
      <c r="D325" s="64" t="s">
        <v>0</v>
      </c>
      <c r="E325" s="64" t="s">
        <v>1</v>
      </c>
      <c r="F325" s="64" t="s">
        <v>2</v>
      </c>
      <c r="G325" s="64" t="s">
        <v>3</v>
      </c>
      <c r="H325" s="64"/>
      <c r="I325" s="65" t="s">
        <v>4</v>
      </c>
      <c r="J325" s="65" t="s">
        <v>0</v>
      </c>
      <c r="K325" s="65" t="s">
        <v>1</v>
      </c>
      <c r="L325" s="65" t="s">
        <v>2</v>
      </c>
      <c r="M325" s="65" t="s">
        <v>3</v>
      </c>
    </row>
    <row r="326" spans="1:13" ht="12.75" customHeight="1" x14ac:dyDescent="0.25">
      <c r="B326" s="66" t="s">
        <v>75</v>
      </c>
      <c r="C326" s="20">
        <v>130</v>
      </c>
      <c r="D326" s="20">
        <v>30</v>
      </c>
      <c r="E326" s="20">
        <v>10</v>
      </c>
      <c r="F326" s="20">
        <v>20</v>
      </c>
      <c r="G326" s="20">
        <v>80</v>
      </c>
      <c r="I326" s="54">
        <v>29</v>
      </c>
      <c r="J326" s="54">
        <v>20</v>
      </c>
      <c r="K326" s="54">
        <v>12</v>
      </c>
      <c r="L326" s="54">
        <v>17</v>
      </c>
      <c r="M326" s="54">
        <v>46</v>
      </c>
    </row>
    <row r="327" spans="1:13" ht="12.75" customHeight="1" x14ac:dyDescent="0.25">
      <c r="B327" s="66" t="s">
        <v>26</v>
      </c>
      <c r="C327" s="20">
        <v>30</v>
      </c>
      <c r="D327" s="20">
        <v>10</v>
      </c>
      <c r="E327" s="20">
        <v>0</v>
      </c>
      <c r="F327" s="20">
        <v>0</v>
      </c>
      <c r="G327" s="20">
        <v>30</v>
      </c>
      <c r="I327" s="54">
        <v>7</v>
      </c>
      <c r="J327" s="54">
        <v>4</v>
      </c>
      <c r="K327" s="54" t="s">
        <v>74</v>
      </c>
      <c r="L327" s="54">
        <v>2</v>
      </c>
      <c r="M327" s="54">
        <v>14</v>
      </c>
    </row>
    <row r="328" spans="1:13" ht="12.75" customHeight="1" x14ac:dyDescent="0.25">
      <c r="B328" s="66" t="s">
        <v>27</v>
      </c>
      <c r="C328" s="20">
        <v>20</v>
      </c>
      <c r="D328" s="20">
        <v>-20</v>
      </c>
      <c r="E328" s="20">
        <v>0</v>
      </c>
      <c r="F328" s="20">
        <v>-10</v>
      </c>
      <c r="G328" s="20">
        <v>40</v>
      </c>
      <c r="I328" s="54">
        <v>3</v>
      </c>
      <c r="J328" s="54" t="s">
        <v>74</v>
      </c>
      <c r="K328" s="54">
        <v>4</v>
      </c>
      <c r="L328" s="54" t="s">
        <v>74</v>
      </c>
      <c r="M328" s="54">
        <v>21</v>
      </c>
    </row>
    <row r="329" spans="1:13" ht="12.75" customHeight="1" x14ac:dyDescent="0.25">
      <c r="B329" s="66" t="s">
        <v>118</v>
      </c>
      <c r="C329" s="20">
        <v>20</v>
      </c>
      <c r="D329" s="20">
        <v>10</v>
      </c>
      <c r="E329" s="20">
        <v>-10</v>
      </c>
      <c r="F329" s="20">
        <v>10</v>
      </c>
      <c r="G329" s="20">
        <v>10</v>
      </c>
      <c r="I329" s="54">
        <v>5</v>
      </c>
      <c r="J329" s="54">
        <v>8</v>
      </c>
      <c r="K329" s="54" t="s">
        <v>74</v>
      </c>
      <c r="L329" s="54">
        <v>14</v>
      </c>
      <c r="M329" s="54">
        <v>5</v>
      </c>
    </row>
    <row r="330" spans="1:13" ht="12.75" customHeight="1" x14ac:dyDescent="0.25">
      <c r="B330" s="66" t="s">
        <v>141</v>
      </c>
      <c r="C330" s="20">
        <v>120</v>
      </c>
      <c r="D330" s="20">
        <v>40</v>
      </c>
      <c r="E330" s="20">
        <v>-10</v>
      </c>
      <c r="F330" s="20">
        <v>20</v>
      </c>
      <c r="G330" s="20">
        <v>70</v>
      </c>
      <c r="I330" s="54">
        <v>25</v>
      </c>
      <c r="J330" s="54">
        <v>30</v>
      </c>
      <c r="K330" s="54" t="s">
        <v>74</v>
      </c>
      <c r="L330" s="54">
        <v>16</v>
      </c>
      <c r="M330" s="54">
        <v>38</v>
      </c>
    </row>
    <row r="331" spans="1:13" ht="12.75" customHeight="1" x14ac:dyDescent="0.25">
      <c r="B331" s="66" t="s">
        <v>162</v>
      </c>
      <c r="C331" s="20">
        <v>100</v>
      </c>
      <c r="D331" s="20">
        <v>30</v>
      </c>
      <c r="E331" s="20">
        <v>10</v>
      </c>
      <c r="F331" s="20">
        <v>40</v>
      </c>
      <c r="G331" s="20">
        <v>20</v>
      </c>
      <c r="I331" s="54">
        <v>21</v>
      </c>
      <c r="J331" s="54">
        <v>23</v>
      </c>
      <c r="K331" s="54">
        <v>8</v>
      </c>
      <c r="L331" s="54">
        <v>41</v>
      </c>
      <c r="M331" s="54">
        <v>13</v>
      </c>
    </row>
    <row r="332" spans="1:13" ht="12.75" customHeight="1" x14ac:dyDescent="0.25">
      <c r="B332" s="66" t="s">
        <v>165</v>
      </c>
      <c r="C332" s="20">
        <v>50</v>
      </c>
      <c r="D332" s="20">
        <v>20</v>
      </c>
      <c r="E332" s="20">
        <v>0</v>
      </c>
      <c r="F332" s="20">
        <v>20</v>
      </c>
      <c r="G332" s="20">
        <v>10</v>
      </c>
      <c r="I332" s="54">
        <v>10</v>
      </c>
      <c r="J332" s="54">
        <v>20</v>
      </c>
      <c r="K332" s="54">
        <v>2</v>
      </c>
      <c r="L332" s="54">
        <v>20</v>
      </c>
      <c r="M332" s="54">
        <v>4</v>
      </c>
    </row>
    <row r="333" spans="1:13" ht="12.75" customHeight="1" x14ac:dyDescent="0.25">
      <c r="B333" s="66" t="s">
        <v>177</v>
      </c>
      <c r="C333" s="20">
        <v>90</v>
      </c>
      <c r="D333" s="20">
        <v>10</v>
      </c>
      <c r="E333" s="20">
        <v>20</v>
      </c>
      <c r="F333" s="20">
        <v>0</v>
      </c>
      <c r="G333" s="20">
        <v>60</v>
      </c>
      <c r="I333" s="54">
        <v>17</v>
      </c>
      <c r="J333" s="54">
        <v>10</v>
      </c>
      <c r="K333" s="54">
        <v>36</v>
      </c>
      <c r="L333" s="54" t="s">
        <v>74</v>
      </c>
      <c r="M333" s="54">
        <v>25</v>
      </c>
    </row>
    <row r="334" spans="1:13" ht="12.75" customHeight="1" x14ac:dyDescent="0.25">
      <c r="B334" s="87" t="s">
        <v>193</v>
      </c>
      <c r="C334" s="20">
        <v>80</v>
      </c>
      <c r="D334" s="20">
        <v>30</v>
      </c>
      <c r="E334" s="20">
        <v>20</v>
      </c>
      <c r="F334" s="20">
        <v>20</v>
      </c>
      <c r="G334" s="20">
        <v>20</v>
      </c>
      <c r="I334" s="54">
        <v>15</v>
      </c>
      <c r="J334" s="54">
        <v>27</v>
      </c>
      <c r="K334" s="54">
        <v>20</v>
      </c>
      <c r="L334" s="54">
        <v>15</v>
      </c>
      <c r="M334" s="54">
        <v>8</v>
      </c>
    </row>
    <row r="335" spans="1:13" ht="12.75" customHeight="1" x14ac:dyDescent="0.25">
      <c r="B335" s="87" t="s">
        <v>208</v>
      </c>
      <c r="C335" s="20">
        <v>30</v>
      </c>
      <c r="D335" s="20">
        <v>20</v>
      </c>
      <c r="E335" s="20">
        <v>20</v>
      </c>
      <c r="F335" s="20">
        <v>20</v>
      </c>
      <c r="G335" s="20">
        <v>-20</v>
      </c>
      <c r="I335" s="54">
        <v>5</v>
      </c>
      <c r="J335" s="54">
        <v>14</v>
      </c>
      <c r="K335" s="54">
        <v>26</v>
      </c>
      <c r="L335" s="54">
        <v>13</v>
      </c>
      <c r="M335" s="54" t="s">
        <v>74</v>
      </c>
    </row>
    <row r="336" spans="1:13" ht="12.75" customHeight="1" x14ac:dyDescent="0.25">
      <c r="B336" s="87" t="s">
        <v>205</v>
      </c>
      <c r="C336" s="20">
        <v>30</v>
      </c>
      <c r="D336" s="20">
        <v>-10</v>
      </c>
      <c r="E336" s="20">
        <v>0</v>
      </c>
      <c r="F336" s="20">
        <v>30</v>
      </c>
      <c r="G336" s="20">
        <v>10</v>
      </c>
      <c r="I336" s="54">
        <v>4</v>
      </c>
      <c r="J336" s="54" t="s">
        <v>74</v>
      </c>
      <c r="K336" s="54" t="s">
        <v>74</v>
      </c>
      <c r="L336" s="54">
        <v>23</v>
      </c>
      <c r="M336" s="54">
        <v>3</v>
      </c>
    </row>
    <row r="337" spans="1:13" ht="12.75" customHeight="1" x14ac:dyDescent="0.25">
      <c r="B337" s="87" t="s">
        <v>236</v>
      </c>
      <c r="C337" s="20">
        <v>40</v>
      </c>
      <c r="D337" s="20">
        <v>-10</v>
      </c>
      <c r="E337" s="20">
        <v>20</v>
      </c>
      <c r="F337" s="20">
        <v>30</v>
      </c>
      <c r="G337" s="20">
        <v>0</v>
      </c>
      <c r="I337" s="54">
        <v>6</v>
      </c>
      <c r="J337" s="54" t="s">
        <v>74</v>
      </c>
      <c r="K337" s="54">
        <v>23</v>
      </c>
      <c r="L337" s="54">
        <v>24</v>
      </c>
      <c r="M337" s="54" t="s">
        <v>74</v>
      </c>
    </row>
    <row r="338" spans="1:13" ht="12.75" customHeight="1" x14ac:dyDescent="0.25">
      <c r="B338" s="66"/>
      <c r="C338" s="20"/>
      <c r="D338" s="20"/>
      <c r="E338" s="20"/>
      <c r="F338" s="20"/>
      <c r="G338" s="20"/>
      <c r="I338" s="54"/>
      <c r="J338" s="54"/>
      <c r="K338" s="54"/>
      <c r="L338" s="54"/>
      <c r="M338" s="54"/>
    </row>
    <row r="339" spans="1:13" ht="12.75" customHeight="1" x14ac:dyDescent="0.25">
      <c r="A339" s="335" t="s">
        <v>190</v>
      </c>
      <c r="B339" s="335"/>
      <c r="C339" s="335"/>
      <c r="D339" s="335"/>
      <c r="E339" s="335"/>
      <c r="F339" s="335"/>
      <c r="G339" s="335"/>
      <c r="H339" s="335"/>
      <c r="I339" s="335"/>
      <c r="J339" s="335"/>
      <c r="K339" s="335"/>
      <c r="L339" s="335"/>
      <c r="M339" s="54"/>
    </row>
    <row r="340" spans="1:13" ht="12.75" customHeight="1" x14ac:dyDescent="0.25">
      <c r="A340" s="335"/>
      <c r="B340" s="335"/>
      <c r="C340" s="335"/>
      <c r="D340" s="335"/>
      <c r="E340" s="335"/>
      <c r="F340" s="335"/>
      <c r="G340" s="335"/>
      <c r="H340" s="335"/>
      <c r="I340" s="335"/>
      <c r="J340" s="335"/>
      <c r="K340" s="335"/>
      <c r="L340" s="335"/>
      <c r="M340" s="54"/>
    </row>
    <row r="341" spans="1:13" ht="6.75" customHeight="1" x14ac:dyDescent="0.25">
      <c r="A341" s="63"/>
      <c r="C341" s="20"/>
      <c r="D341" s="20"/>
      <c r="E341" s="20"/>
      <c r="F341" s="20"/>
      <c r="G341" s="20"/>
      <c r="I341" s="54"/>
      <c r="J341" s="54"/>
      <c r="K341" s="54"/>
      <c r="L341" s="54"/>
      <c r="M341" s="54"/>
    </row>
    <row r="342" spans="1:13" ht="12.75" customHeight="1" x14ac:dyDescent="0.25">
      <c r="A342" s="63"/>
      <c r="C342" s="329" t="s">
        <v>126</v>
      </c>
      <c r="D342" s="329"/>
      <c r="E342" s="329"/>
      <c r="F342" s="329"/>
      <c r="G342" s="329"/>
      <c r="H342" s="210"/>
      <c r="I342" s="328" t="s">
        <v>157</v>
      </c>
      <c r="J342" s="328"/>
      <c r="K342" s="328"/>
      <c r="L342" s="328"/>
      <c r="M342" s="328"/>
    </row>
    <row r="343" spans="1:13" ht="12.75" customHeight="1" x14ac:dyDescent="0.25">
      <c r="A343" s="63"/>
      <c r="C343" s="332" t="s">
        <v>191</v>
      </c>
      <c r="D343" s="332"/>
      <c r="E343" s="332"/>
      <c r="F343" s="332"/>
      <c r="G343" s="332"/>
      <c r="H343" s="210"/>
      <c r="I343" s="331" t="s">
        <v>160</v>
      </c>
      <c r="J343" s="331"/>
      <c r="K343" s="331"/>
      <c r="L343" s="331"/>
      <c r="M343" s="331"/>
    </row>
    <row r="344" spans="1:13" ht="12.75" customHeight="1" x14ac:dyDescent="0.25">
      <c r="A344" s="63"/>
      <c r="C344" s="332"/>
      <c r="D344" s="332"/>
      <c r="E344" s="332"/>
      <c r="F344" s="332"/>
      <c r="G344" s="332"/>
      <c r="H344" s="210"/>
      <c r="I344" s="331"/>
      <c r="J344" s="331"/>
      <c r="K344" s="331"/>
      <c r="L344" s="331"/>
      <c r="M344" s="331"/>
    </row>
    <row r="345" spans="1:13" ht="12.75" customHeight="1" x14ac:dyDescent="0.25">
      <c r="A345" s="63"/>
      <c r="C345" s="64" t="s">
        <v>4</v>
      </c>
      <c r="D345" s="64" t="s">
        <v>0</v>
      </c>
      <c r="E345" s="64" t="s">
        <v>1</v>
      </c>
      <c r="F345" s="64" t="s">
        <v>2</v>
      </c>
      <c r="G345" s="64" t="s">
        <v>3</v>
      </c>
      <c r="H345" s="64"/>
      <c r="I345" s="65" t="s">
        <v>4</v>
      </c>
      <c r="J345" s="65" t="s">
        <v>0</v>
      </c>
      <c r="K345" s="65" t="s">
        <v>1</v>
      </c>
      <c r="L345" s="65" t="s">
        <v>2</v>
      </c>
      <c r="M345" s="65" t="s">
        <v>3</v>
      </c>
    </row>
    <row r="346" spans="1:13" ht="12.75" customHeight="1" x14ac:dyDescent="0.25">
      <c r="B346" s="66" t="s">
        <v>75</v>
      </c>
      <c r="C346" s="20">
        <v>1760</v>
      </c>
      <c r="D346" s="20">
        <v>220</v>
      </c>
      <c r="E346" s="20">
        <v>280</v>
      </c>
      <c r="F346" s="20">
        <v>610</v>
      </c>
      <c r="G346" s="20">
        <v>660</v>
      </c>
      <c r="I346" s="70">
        <f t="shared" ref="I346:I354" si="0">C346/C12</f>
        <v>0.71836734693877546</v>
      </c>
      <c r="J346" s="70">
        <f t="shared" ref="J346:J354" si="1">D346/D12</f>
        <v>0.53658536585365857</v>
      </c>
      <c r="K346" s="70">
        <f t="shared" ref="K346:K354" si="2">E346/E12</f>
        <v>0.65116279069767447</v>
      </c>
      <c r="L346" s="70">
        <f t="shared" ref="L346:L354" si="3">F346/F12</f>
        <v>0.84722222222222221</v>
      </c>
      <c r="M346" s="70">
        <f t="shared" ref="M346:M354" si="4">G346/G12</f>
        <v>0.7415730337078652</v>
      </c>
    </row>
    <row r="347" spans="1:13" ht="12.75" customHeight="1" x14ac:dyDescent="0.25">
      <c r="B347" s="66" t="s">
        <v>26</v>
      </c>
      <c r="C347" s="20">
        <v>1140</v>
      </c>
      <c r="D347" s="20">
        <v>70</v>
      </c>
      <c r="E347" s="20">
        <v>110</v>
      </c>
      <c r="F347" s="20">
        <v>430</v>
      </c>
      <c r="G347" s="20">
        <v>520</v>
      </c>
      <c r="I347" s="70">
        <f t="shared" si="0"/>
        <v>0.80281690140845074</v>
      </c>
      <c r="J347" s="70">
        <f t="shared" si="1"/>
        <v>0.30434782608695654</v>
      </c>
      <c r="K347" s="70">
        <f t="shared" si="2"/>
        <v>1</v>
      </c>
      <c r="L347" s="70">
        <f t="shared" si="3"/>
        <v>0.97727272727272729</v>
      </c>
      <c r="M347" s="70">
        <f t="shared" si="4"/>
        <v>0.8</v>
      </c>
    </row>
    <row r="348" spans="1:13" ht="12.75" customHeight="1" x14ac:dyDescent="0.25">
      <c r="B348" s="66" t="s">
        <v>27</v>
      </c>
      <c r="C348" s="20">
        <v>1850</v>
      </c>
      <c r="D348" s="20">
        <v>90</v>
      </c>
      <c r="E348" s="20">
        <v>200</v>
      </c>
      <c r="F348" s="20">
        <v>590</v>
      </c>
      <c r="G348" s="20">
        <v>970</v>
      </c>
      <c r="I348" s="70">
        <f t="shared" si="0"/>
        <v>0.92500000000000004</v>
      </c>
      <c r="J348" s="70">
        <f t="shared" si="1"/>
        <v>1</v>
      </c>
      <c r="K348" s="70">
        <f t="shared" si="2"/>
        <v>1.0526315789473684</v>
      </c>
      <c r="L348" s="70">
        <f t="shared" si="3"/>
        <v>0.98333333333333328</v>
      </c>
      <c r="M348" s="70">
        <f t="shared" si="4"/>
        <v>0.8660714285714286</v>
      </c>
    </row>
    <row r="349" spans="1:13" ht="12.75" customHeight="1" x14ac:dyDescent="0.25">
      <c r="B349" s="66" t="s">
        <v>118</v>
      </c>
      <c r="C349" s="20">
        <v>1230</v>
      </c>
      <c r="D349" s="20">
        <v>80</v>
      </c>
      <c r="E349" s="20">
        <v>180</v>
      </c>
      <c r="F349" s="20">
        <v>410</v>
      </c>
      <c r="G349" s="20">
        <v>560</v>
      </c>
      <c r="I349" s="70">
        <f t="shared" si="0"/>
        <v>0.76875000000000004</v>
      </c>
      <c r="J349" s="70">
        <f t="shared" si="1"/>
        <v>0.5714285714285714</v>
      </c>
      <c r="K349" s="70">
        <f t="shared" si="2"/>
        <v>0.8571428571428571</v>
      </c>
      <c r="L349" s="70">
        <f t="shared" si="3"/>
        <v>0.77358490566037741</v>
      </c>
      <c r="M349" s="70">
        <f t="shared" si="4"/>
        <v>0.76712328767123283</v>
      </c>
    </row>
    <row r="350" spans="1:13" ht="12.75" customHeight="1" x14ac:dyDescent="0.25">
      <c r="B350" s="66" t="s">
        <v>141</v>
      </c>
      <c r="C350" s="20">
        <v>3140</v>
      </c>
      <c r="D350" s="20">
        <v>140</v>
      </c>
      <c r="E350" s="20">
        <v>400</v>
      </c>
      <c r="F350" s="20">
        <v>990</v>
      </c>
      <c r="G350" s="20">
        <v>1620</v>
      </c>
      <c r="I350" s="70">
        <f t="shared" si="0"/>
        <v>0.77339901477832518</v>
      </c>
      <c r="J350" s="70">
        <f t="shared" si="1"/>
        <v>0.51851851851851849</v>
      </c>
      <c r="K350" s="70">
        <f t="shared" si="2"/>
        <v>0.65573770491803274</v>
      </c>
      <c r="L350" s="70">
        <f t="shared" si="3"/>
        <v>0.79838709677419351</v>
      </c>
      <c r="M350" s="70">
        <f t="shared" si="4"/>
        <v>0.83505154639175261</v>
      </c>
    </row>
    <row r="351" spans="1:13" ht="12.75" customHeight="1" x14ac:dyDescent="0.25">
      <c r="B351" s="66" t="s">
        <v>162</v>
      </c>
      <c r="C351" s="20">
        <v>2100</v>
      </c>
      <c r="D351" s="20">
        <v>290</v>
      </c>
      <c r="E351" s="20">
        <v>400</v>
      </c>
      <c r="F351" s="20">
        <v>660</v>
      </c>
      <c r="G351" s="20">
        <v>750</v>
      </c>
      <c r="I351" s="70">
        <f t="shared" si="0"/>
        <v>0.73684210526315785</v>
      </c>
      <c r="J351" s="70">
        <f t="shared" si="1"/>
        <v>0.64444444444444449</v>
      </c>
      <c r="K351" s="70">
        <f t="shared" si="2"/>
        <v>0.75471698113207553</v>
      </c>
      <c r="L351" s="70">
        <f t="shared" si="3"/>
        <v>0.73333333333333328</v>
      </c>
      <c r="M351" s="70">
        <f t="shared" si="4"/>
        <v>0.77319587628865982</v>
      </c>
    </row>
    <row r="352" spans="1:13" ht="12.75" customHeight="1" x14ac:dyDescent="0.25">
      <c r="B352" s="66" t="s">
        <v>165</v>
      </c>
      <c r="C352" s="20">
        <v>2310</v>
      </c>
      <c r="D352" s="20">
        <v>210</v>
      </c>
      <c r="E352" s="20">
        <v>210</v>
      </c>
      <c r="F352" s="20">
        <v>680</v>
      </c>
      <c r="G352" s="20">
        <v>1210</v>
      </c>
      <c r="I352" s="70">
        <f t="shared" si="0"/>
        <v>0.84926470588235292</v>
      </c>
      <c r="J352" s="70">
        <f t="shared" si="1"/>
        <v>1.05</v>
      </c>
      <c r="K352" s="70">
        <f t="shared" si="2"/>
        <v>0.75</v>
      </c>
      <c r="L352" s="70">
        <f t="shared" si="3"/>
        <v>0.83950617283950613</v>
      </c>
      <c r="M352" s="70">
        <f t="shared" si="4"/>
        <v>0.84027777777777779</v>
      </c>
    </row>
    <row r="353" spans="1:13" ht="12.75" customHeight="1" x14ac:dyDescent="0.25">
      <c r="B353" s="66" t="s">
        <v>177</v>
      </c>
      <c r="C353" s="20">
        <v>3790</v>
      </c>
      <c r="D353" s="20">
        <v>170</v>
      </c>
      <c r="E353" s="20">
        <v>440</v>
      </c>
      <c r="F353" s="20">
        <v>1090</v>
      </c>
      <c r="G353" s="20">
        <v>2090</v>
      </c>
      <c r="I353" s="70">
        <f t="shared" si="0"/>
        <v>0.78794178794178793</v>
      </c>
      <c r="J353" s="70">
        <f t="shared" si="1"/>
        <v>0.51515151515151514</v>
      </c>
      <c r="K353" s="70">
        <f t="shared" si="2"/>
        <v>0.72131147540983609</v>
      </c>
      <c r="L353" s="70">
        <f t="shared" si="3"/>
        <v>0.79562043795620441</v>
      </c>
      <c r="M353" s="70">
        <f t="shared" si="4"/>
        <v>0.83599999999999997</v>
      </c>
    </row>
    <row r="354" spans="1:13" ht="12.75" customHeight="1" x14ac:dyDescent="0.25">
      <c r="B354" s="87" t="s">
        <v>193</v>
      </c>
      <c r="C354" s="20">
        <v>1630</v>
      </c>
      <c r="D354" s="20">
        <v>210</v>
      </c>
      <c r="E354" s="20">
        <v>250</v>
      </c>
      <c r="F354" s="20">
        <v>500</v>
      </c>
      <c r="G354" s="20">
        <v>670</v>
      </c>
      <c r="I354" s="70">
        <f t="shared" si="0"/>
        <v>0.79126213592233008</v>
      </c>
      <c r="J354" s="70">
        <f t="shared" si="1"/>
        <v>0.72413793103448276</v>
      </c>
      <c r="K354" s="70">
        <f t="shared" si="2"/>
        <v>0.83333333333333337</v>
      </c>
      <c r="L354" s="70">
        <f t="shared" si="3"/>
        <v>0.8771929824561403</v>
      </c>
      <c r="M354" s="70">
        <f t="shared" si="4"/>
        <v>0.74444444444444446</v>
      </c>
    </row>
    <row r="355" spans="1:13" ht="12.75" customHeight="1" x14ac:dyDescent="0.25">
      <c r="B355" s="87" t="s">
        <v>208</v>
      </c>
      <c r="C355" s="20">
        <v>1800</v>
      </c>
      <c r="D355" s="20">
        <v>140</v>
      </c>
      <c r="E355" s="20">
        <v>300</v>
      </c>
      <c r="F355" s="20">
        <v>450</v>
      </c>
      <c r="G355" s="20">
        <v>910</v>
      </c>
      <c r="I355" s="70">
        <f>C355/C21</f>
        <v>3.2727272727272729</v>
      </c>
      <c r="J355" s="70" t="str">
        <f>IF($D$21&gt;0,D355/D21,".")</f>
        <v>.</v>
      </c>
      <c r="K355" s="70">
        <f t="shared" ref="K355:M356" si="5">E355/E21</f>
        <v>1.1538461538461537</v>
      </c>
      <c r="L355" s="70">
        <f>F355/F21</f>
        <v>5.625</v>
      </c>
      <c r="M355" s="70">
        <f t="shared" si="5"/>
        <v>4.333333333333333</v>
      </c>
    </row>
    <row r="356" spans="1:13" ht="12.75" customHeight="1" x14ac:dyDescent="0.25">
      <c r="B356" s="87" t="s">
        <v>205</v>
      </c>
      <c r="C356" s="20">
        <v>990</v>
      </c>
      <c r="D356" s="20">
        <v>110</v>
      </c>
      <c r="E356" s="20">
        <v>110</v>
      </c>
      <c r="F356" s="20">
        <v>290</v>
      </c>
      <c r="G356" s="20">
        <v>470</v>
      </c>
      <c r="I356" s="70">
        <f>C356/C22</f>
        <v>0.22863741339491916</v>
      </c>
      <c r="J356" s="70">
        <f>D356/D22</f>
        <v>0.171875</v>
      </c>
      <c r="K356" s="70">
        <f>E356/E22</f>
        <v>0.16176470588235295</v>
      </c>
      <c r="L356" s="70">
        <f t="shared" si="5"/>
        <v>0.2196969696969697</v>
      </c>
      <c r="M356" s="70">
        <f t="shared" si="5"/>
        <v>0.27647058823529413</v>
      </c>
    </row>
    <row r="357" spans="1:13" ht="12.75" customHeight="1" x14ac:dyDescent="0.25">
      <c r="B357" s="87" t="s">
        <v>236</v>
      </c>
      <c r="C357" s="20">
        <v>1000</v>
      </c>
      <c r="D357" s="20">
        <v>140</v>
      </c>
      <c r="E357" s="20">
        <v>170</v>
      </c>
      <c r="F357" s="20">
        <v>260</v>
      </c>
      <c r="G357" s="20">
        <v>420</v>
      </c>
      <c r="I357" s="70">
        <f>C357/C23</f>
        <v>0.75757575757575757</v>
      </c>
      <c r="J357" s="70">
        <f>D357/D23</f>
        <v>0.73684210526315785</v>
      </c>
      <c r="K357" s="70">
        <f t="shared" ref="K357" si="6">E357/E23</f>
        <v>1.1333333333333333</v>
      </c>
      <c r="L357" s="70">
        <f t="shared" ref="L357" si="7">F357/F23</f>
        <v>0.72222222222222221</v>
      </c>
      <c r="M357" s="70">
        <f t="shared" ref="M357" si="8">G357/G23</f>
        <v>0.67741935483870963</v>
      </c>
    </row>
    <row r="358" spans="1:13" ht="12.75" customHeight="1" x14ac:dyDescent="0.25"/>
    <row r="359" spans="1:13" ht="11.25" customHeight="1" x14ac:dyDescent="0.25">
      <c r="A359" s="71" t="s">
        <v>24</v>
      </c>
      <c r="B359" s="207"/>
      <c r="C359" s="207"/>
      <c r="D359" s="72"/>
      <c r="E359" s="207"/>
      <c r="F359" s="72"/>
      <c r="G359" s="72"/>
      <c r="H359" s="73"/>
      <c r="I359" s="73"/>
      <c r="J359" s="73"/>
      <c r="K359" s="73"/>
    </row>
    <row r="360" spans="1:13" ht="11.25" customHeight="1" x14ac:dyDescent="0.25">
      <c r="A360" s="323" t="s">
        <v>259</v>
      </c>
      <c r="B360" s="323"/>
      <c r="C360" s="323"/>
      <c r="D360" s="323"/>
      <c r="E360" s="323"/>
      <c r="F360" s="323"/>
      <c r="G360" s="323"/>
      <c r="H360" s="323"/>
      <c r="I360" s="323"/>
      <c r="J360" s="323"/>
      <c r="K360" s="323"/>
      <c r="L360" s="323"/>
      <c r="M360" s="323"/>
    </row>
    <row r="361" spans="1:13" ht="11.25" customHeight="1" x14ac:dyDescent="0.25">
      <c r="A361" s="323"/>
      <c r="B361" s="323"/>
      <c r="C361" s="323"/>
      <c r="D361" s="323"/>
      <c r="E361" s="323"/>
      <c r="F361" s="323"/>
      <c r="G361" s="323"/>
      <c r="H361" s="323"/>
      <c r="I361" s="323"/>
      <c r="J361" s="323"/>
      <c r="K361" s="323"/>
      <c r="L361" s="323"/>
      <c r="M361" s="323"/>
    </row>
    <row r="362" spans="1:13" ht="11.25" customHeight="1" x14ac:dyDescent="0.25">
      <c r="A362" s="323"/>
      <c r="B362" s="323"/>
      <c r="C362" s="323"/>
      <c r="D362" s="323"/>
      <c r="E362" s="323"/>
      <c r="F362" s="323"/>
      <c r="G362" s="323"/>
      <c r="H362" s="323"/>
      <c r="I362" s="323"/>
      <c r="J362" s="323"/>
      <c r="K362" s="323"/>
      <c r="L362" s="323"/>
      <c r="M362" s="323"/>
    </row>
    <row r="363" spans="1:13" ht="11.25" customHeight="1" x14ac:dyDescent="0.25">
      <c r="A363" s="323" t="s">
        <v>73</v>
      </c>
      <c r="B363" s="323"/>
      <c r="C363" s="323"/>
      <c r="D363" s="323"/>
      <c r="E363" s="323"/>
      <c r="F363" s="323"/>
      <c r="G363" s="323"/>
      <c r="H363" s="323"/>
      <c r="I363" s="323"/>
      <c r="J363" s="323"/>
      <c r="K363" s="323"/>
      <c r="L363" s="323"/>
      <c r="M363" s="323"/>
    </row>
    <row r="364" spans="1:13" ht="11.25" customHeight="1" x14ac:dyDescent="0.25">
      <c r="A364" s="323"/>
      <c r="B364" s="323"/>
      <c r="C364" s="323"/>
      <c r="D364" s="323"/>
      <c r="E364" s="323"/>
      <c r="F364" s="323"/>
      <c r="G364" s="323"/>
      <c r="H364" s="323"/>
      <c r="I364" s="323"/>
      <c r="J364" s="323"/>
      <c r="K364" s="323"/>
      <c r="L364" s="323"/>
      <c r="M364" s="323"/>
    </row>
    <row r="365" spans="1:13" ht="11.25" customHeight="1" x14ac:dyDescent="0.25">
      <c r="A365" s="323" t="s">
        <v>258</v>
      </c>
      <c r="B365" s="323"/>
      <c r="C365" s="323"/>
      <c r="D365" s="323"/>
      <c r="E365" s="323"/>
      <c r="F365" s="323"/>
      <c r="G365" s="323"/>
      <c r="H365" s="323"/>
      <c r="I365" s="323"/>
      <c r="J365" s="323"/>
      <c r="K365" s="323"/>
      <c r="L365" s="323"/>
      <c r="M365" s="323"/>
    </row>
    <row r="366" spans="1:13" ht="11.25" customHeight="1" x14ac:dyDescent="0.25">
      <c r="A366" s="323"/>
      <c r="B366" s="323"/>
      <c r="C366" s="323"/>
      <c r="D366" s="323"/>
      <c r="E366" s="323"/>
      <c r="F366" s="323"/>
      <c r="G366" s="323"/>
      <c r="H366" s="323"/>
      <c r="I366" s="323"/>
      <c r="J366" s="323"/>
      <c r="K366" s="323"/>
      <c r="L366" s="323"/>
      <c r="M366" s="323"/>
    </row>
    <row r="367" spans="1:13" ht="11.25" customHeight="1" x14ac:dyDescent="0.25">
      <c r="A367" s="324" t="s">
        <v>257</v>
      </c>
      <c r="B367" s="324"/>
      <c r="C367" s="324"/>
      <c r="D367" s="324"/>
      <c r="E367" s="324"/>
      <c r="F367" s="324"/>
      <c r="G367" s="324"/>
      <c r="H367" s="324"/>
      <c r="I367" s="324"/>
      <c r="J367" s="324"/>
      <c r="K367" s="324"/>
      <c r="L367" s="324"/>
      <c r="M367" s="324"/>
    </row>
    <row r="368" spans="1:13" ht="11.25" customHeight="1" x14ac:dyDescent="0.25">
      <c r="A368" s="323" t="s">
        <v>164</v>
      </c>
      <c r="B368" s="323"/>
      <c r="C368" s="323"/>
      <c r="D368" s="323"/>
      <c r="E368" s="323"/>
      <c r="F368" s="323"/>
      <c r="G368" s="323"/>
      <c r="H368" s="323"/>
      <c r="I368" s="323"/>
      <c r="J368" s="323"/>
      <c r="K368" s="323"/>
      <c r="L368" s="323"/>
      <c r="M368" s="323"/>
    </row>
    <row r="369" spans="1:13" ht="11.25" customHeight="1" x14ac:dyDescent="0.25">
      <c r="A369" s="323" t="s">
        <v>233</v>
      </c>
      <c r="B369" s="323"/>
      <c r="C369" s="323"/>
      <c r="D369" s="323"/>
      <c r="E369" s="323"/>
      <c r="F369" s="323"/>
      <c r="G369" s="323"/>
      <c r="H369" s="323"/>
      <c r="I369" s="323"/>
      <c r="J369" s="323"/>
      <c r="K369" s="323"/>
      <c r="L369" s="323"/>
      <c r="M369" s="323"/>
    </row>
    <row r="370" spans="1:13" ht="11.25" customHeight="1" x14ac:dyDescent="0.25">
      <c r="A370" s="323"/>
      <c r="B370" s="323"/>
      <c r="C370" s="323"/>
      <c r="D370" s="323"/>
      <c r="E370" s="323"/>
      <c r="F370" s="323"/>
      <c r="G370" s="323"/>
      <c r="H370" s="323"/>
      <c r="I370" s="323"/>
      <c r="J370" s="323"/>
      <c r="K370" s="323"/>
      <c r="L370" s="323"/>
      <c r="M370" s="323"/>
    </row>
    <row r="371" spans="1:13" ht="11.25" customHeight="1" x14ac:dyDescent="0.25">
      <c r="A371" s="327" t="s">
        <v>72</v>
      </c>
      <c r="B371" s="327"/>
      <c r="C371" s="327"/>
      <c r="D371" s="327"/>
      <c r="E371" s="207"/>
      <c r="F371" s="72"/>
      <c r="G371" s="72"/>
      <c r="H371" s="73"/>
      <c r="I371" s="73"/>
      <c r="J371" s="73"/>
      <c r="K371" s="73"/>
    </row>
    <row r="372" spans="1:13" ht="11.25" customHeight="1" x14ac:dyDescent="0.25">
      <c r="A372" s="207"/>
      <c r="B372" s="207"/>
      <c r="C372" s="207"/>
      <c r="D372" s="207"/>
      <c r="E372" s="207"/>
      <c r="F372" s="72"/>
      <c r="G372" s="72"/>
      <c r="H372" s="73"/>
      <c r="I372" s="73"/>
      <c r="J372" s="73"/>
      <c r="K372" s="73"/>
    </row>
    <row r="373" spans="1:13" ht="11.25" customHeight="1" x14ac:dyDescent="0.25">
      <c r="A373" s="330" t="s">
        <v>240</v>
      </c>
      <c r="B373" s="330"/>
      <c r="C373" s="207"/>
      <c r="D373" s="72"/>
      <c r="E373" s="207"/>
      <c r="F373" s="72"/>
      <c r="G373" s="72"/>
      <c r="H373" s="73"/>
      <c r="I373" s="73"/>
      <c r="J373" s="73"/>
      <c r="K373" s="73"/>
    </row>
  </sheetData>
  <mergeCells count="76">
    <mergeCell ref="C343:G344"/>
    <mergeCell ref="A135:E135"/>
    <mergeCell ref="A169:E169"/>
    <mergeCell ref="A186:J186"/>
    <mergeCell ref="P1:Q1"/>
    <mergeCell ref="A339:L340"/>
    <mergeCell ref="C69:G69"/>
    <mergeCell ref="A118:C118"/>
    <mergeCell ref="C120:G120"/>
    <mergeCell ref="A4:A6"/>
    <mergeCell ref="A8:B8"/>
    <mergeCell ref="A67:E67"/>
    <mergeCell ref="B4:B6"/>
    <mergeCell ref="A33:E33"/>
    <mergeCell ref="A50:D50"/>
    <mergeCell ref="I69:M69"/>
    <mergeCell ref="A271:C271"/>
    <mergeCell ref="A288:E288"/>
    <mergeCell ref="A305:D305"/>
    <mergeCell ref="C342:G342"/>
    <mergeCell ref="I342:M342"/>
    <mergeCell ref="C324:G324"/>
    <mergeCell ref="I324:M324"/>
    <mergeCell ref="A322:D322"/>
    <mergeCell ref="I86:M86"/>
    <mergeCell ref="C103:G103"/>
    <mergeCell ref="I103:M103"/>
    <mergeCell ref="A84:D84"/>
    <mergeCell ref="A101:C101"/>
    <mergeCell ref="C86:G86"/>
    <mergeCell ref="I10:M10"/>
    <mergeCell ref="C35:G35"/>
    <mergeCell ref="I35:M35"/>
    <mergeCell ref="C52:G52"/>
    <mergeCell ref="I52:M52"/>
    <mergeCell ref="C10:G10"/>
    <mergeCell ref="C27:G27"/>
    <mergeCell ref="I27:M27"/>
    <mergeCell ref="A365:M366"/>
    <mergeCell ref="A367:M367"/>
    <mergeCell ref="I188:M188"/>
    <mergeCell ref="I205:M205"/>
    <mergeCell ref="A373:B373"/>
    <mergeCell ref="A371:D371"/>
    <mergeCell ref="A368:M368"/>
    <mergeCell ref="A369:M370"/>
    <mergeCell ref="A363:M364"/>
    <mergeCell ref="A203:E203"/>
    <mergeCell ref="A220:F220"/>
    <mergeCell ref="C188:G188"/>
    <mergeCell ref="C205:G205"/>
    <mergeCell ref="I343:M344"/>
    <mergeCell ref="A237:D237"/>
    <mergeCell ref="A254:D254"/>
    <mergeCell ref="C154:G154"/>
    <mergeCell ref="I154:M154"/>
    <mergeCell ref="C171:G171"/>
    <mergeCell ref="I171:M171"/>
    <mergeCell ref="C137:G137"/>
    <mergeCell ref="A152:E152"/>
    <mergeCell ref="I120:M120"/>
    <mergeCell ref="A1:N2"/>
    <mergeCell ref="A360:M362"/>
    <mergeCell ref="C222:G222"/>
    <mergeCell ref="I222:M222"/>
    <mergeCell ref="C239:G239"/>
    <mergeCell ref="I239:M239"/>
    <mergeCell ref="C307:G307"/>
    <mergeCell ref="I307:M307"/>
    <mergeCell ref="C256:G256"/>
    <mergeCell ref="I256:M256"/>
    <mergeCell ref="C273:G273"/>
    <mergeCell ref="I273:M273"/>
    <mergeCell ref="C290:G290"/>
    <mergeCell ref="I290:M290"/>
    <mergeCell ref="I137:M137"/>
  </mergeCells>
  <hyperlinks>
    <hyperlink ref="P1" location="Contents!A1" display="back to contents"/>
  </hyperlinks>
  <pageMargins left="0.70866141732283472" right="0.70866141732283472" top="0.74803149606299213" bottom="0.74803149606299213" header="0.31496062992125984" footer="0.31496062992125984"/>
  <pageSetup paperSize="9" scale="77" fitToHeight="0" orientation="portrait" r:id="rId1"/>
  <rowBreaks count="4" manualBreakCount="4">
    <brk id="83" max="13" man="1"/>
    <brk id="167" max="13" man="1"/>
    <brk id="252" max="13" man="1"/>
    <brk id="337" max="13" man="1"/>
  </rowBreaks>
  <ignoredErrors>
    <ignoredError sqref="J355"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showGridLines="0" workbookViewId="0">
      <selection sqref="A1:J2"/>
    </sheetView>
  </sheetViews>
  <sheetFormatPr defaultRowHeight="13.2" x14ac:dyDescent="0.25"/>
  <cols>
    <col min="1" max="1" width="13" customWidth="1"/>
    <col min="2" max="2" width="1.77734375" customWidth="1"/>
    <col min="3" max="6" width="14.77734375" customWidth="1"/>
    <col min="7" max="7" width="2.77734375" customWidth="1"/>
    <col min="8" max="9" width="10.77734375" customWidth="1"/>
    <col min="10" max="10" width="12.77734375" customWidth="1"/>
    <col min="11" max="11" width="6.88671875" customWidth="1"/>
    <col min="12" max="12" width="15.5546875" customWidth="1"/>
    <col min="13" max="13" width="8.6640625" style="187" customWidth="1"/>
    <col min="14" max="19" width="13.6640625" style="187" customWidth="1"/>
  </cols>
  <sheetData>
    <row r="1" spans="1:19" ht="18" customHeight="1" x14ac:dyDescent="0.3">
      <c r="A1" s="275" t="s">
        <v>269</v>
      </c>
      <c r="B1" s="275"/>
      <c r="C1" s="275"/>
      <c r="D1" s="275"/>
      <c r="E1" s="275"/>
      <c r="F1" s="275"/>
      <c r="G1" s="275"/>
      <c r="H1" s="275"/>
      <c r="I1" s="275"/>
      <c r="J1" s="275"/>
      <c r="K1" s="251"/>
      <c r="L1" s="163" t="s">
        <v>192</v>
      </c>
      <c r="M1" s="186"/>
      <c r="N1" s="186"/>
      <c r="O1" s="186"/>
      <c r="P1" s="186"/>
      <c r="Q1" s="186"/>
    </row>
    <row r="2" spans="1:19" ht="18" customHeight="1" x14ac:dyDescent="0.3">
      <c r="A2" s="275"/>
      <c r="B2" s="275"/>
      <c r="C2" s="275"/>
      <c r="D2" s="275"/>
      <c r="E2" s="275"/>
      <c r="F2" s="275"/>
      <c r="G2" s="275"/>
      <c r="H2" s="275"/>
      <c r="I2" s="275"/>
      <c r="J2" s="275"/>
      <c r="K2" s="251"/>
    </row>
    <row r="3" spans="1:19" ht="15" customHeight="1" x14ac:dyDescent="0.25">
      <c r="A3" s="79"/>
      <c r="B3" s="79"/>
      <c r="C3" s="79"/>
      <c r="D3" s="79"/>
      <c r="E3" s="79"/>
      <c r="F3" s="79"/>
      <c r="G3" s="79"/>
      <c r="H3" s="79"/>
      <c r="I3" s="79"/>
      <c r="J3" s="79"/>
      <c r="K3" s="79"/>
    </row>
    <row r="4" spans="1:19" ht="15.6" x14ac:dyDescent="0.25">
      <c r="A4" s="51"/>
      <c r="B4" s="51"/>
      <c r="C4" s="13" t="s">
        <v>183</v>
      </c>
      <c r="D4" s="14"/>
      <c r="E4" s="14"/>
      <c r="F4" s="14"/>
      <c r="G4" s="14"/>
      <c r="H4" s="14"/>
      <c r="I4" s="14"/>
      <c r="J4" s="14"/>
    </row>
    <row r="5" spans="1:19" x14ac:dyDescent="0.25">
      <c r="A5" s="51"/>
      <c r="B5" s="51"/>
      <c r="C5" s="337" t="s">
        <v>86</v>
      </c>
      <c r="D5" s="339" t="s">
        <v>197</v>
      </c>
      <c r="E5" s="93"/>
      <c r="F5" s="339" t="s">
        <v>180</v>
      </c>
      <c r="G5" s="51"/>
      <c r="H5" s="337" t="s">
        <v>181</v>
      </c>
      <c r="I5" s="337"/>
      <c r="J5" s="337"/>
    </row>
    <row r="6" spans="1:19" x14ac:dyDescent="0.25">
      <c r="A6" s="51"/>
      <c r="B6" s="51"/>
      <c r="C6" s="338"/>
      <c r="D6" s="340"/>
      <c r="E6" s="94"/>
      <c r="F6" s="340"/>
      <c r="G6" s="51"/>
      <c r="H6" s="341"/>
      <c r="I6" s="341"/>
      <c r="J6" s="341"/>
    </row>
    <row r="7" spans="1:19" x14ac:dyDescent="0.25">
      <c r="A7" s="51"/>
      <c r="B7" s="51"/>
      <c r="C7" s="338"/>
      <c r="D7" s="340"/>
      <c r="E7" s="94" t="s">
        <v>194</v>
      </c>
      <c r="F7" s="340"/>
      <c r="G7" s="51"/>
      <c r="H7" s="342"/>
      <c r="I7" s="342"/>
      <c r="J7" s="342"/>
    </row>
    <row r="8" spans="1:19" ht="14.25" customHeight="1" x14ac:dyDescent="0.25">
      <c r="A8" s="51"/>
      <c r="B8" s="51"/>
      <c r="C8" s="344" t="s">
        <v>174</v>
      </c>
      <c r="D8" s="344" t="s">
        <v>185</v>
      </c>
      <c r="E8" s="344" t="s">
        <v>185</v>
      </c>
      <c r="F8" s="344" t="s">
        <v>184</v>
      </c>
      <c r="G8" s="51"/>
      <c r="H8" s="347" t="s">
        <v>195</v>
      </c>
      <c r="I8" s="345" t="s">
        <v>196</v>
      </c>
      <c r="J8" s="349" t="s">
        <v>182</v>
      </c>
      <c r="M8" s="188" t="s">
        <v>198</v>
      </c>
      <c r="N8" s="188" t="s">
        <v>199</v>
      </c>
      <c r="O8" s="188" t="s">
        <v>200</v>
      </c>
      <c r="P8" s="188"/>
      <c r="Q8" s="188" t="s">
        <v>201</v>
      </c>
      <c r="R8" s="188" t="s">
        <v>202</v>
      </c>
      <c r="S8" s="188" t="s">
        <v>203</v>
      </c>
    </row>
    <row r="9" spans="1:19" x14ac:dyDescent="0.25">
      <c r="A9" s="51"/>
      <c r="B9" s="51"/>
      <c r="C9" s="344"/>
      <c r="D9" s="344"/>
      <c r="E9" s="344"/>
      <c r="F9" s="344"/>
      <c r="G9" s="51"/>
      <c r="H9" s="348"/>
      <c r="I9" s="346"/>
      <c r="J9" s="348"/>
      <c r="M9" s="188"/>
      <c r="N9" s="188"/>
      <c r="O9" s="188"/>
      <c r="P9" s="188"/>
      <c r="Q9" s="188"/>
      <c r="R9" s="188"/>
      <c r="S9" s="188"/>
    </row>
    <row r="10" spans="1:19" ht="12.75" customHeight="1" x14ac:dyDescent="0.25">
      <c r="A10" s="10" t="s">
        <v>178</v>
      </c>
      <c r="B10" s="51"/>
      <c r="C10" s="344"/>
      <c r="D10" s="344"/>
      <c r="E10" s="344"/>
      <c r="F10" s="344"/>
      <c r="G10" s="51"/>
      <c r="H10" s="348"/>
      <c r="I10" s="346"/>
      <c r="J10" s="348"/>
      <c r="M10" s="188"/>
      <c r="N10" s="188"/>
      <c r="O10" s="188"/>
      <c r="P10" s="188"/>
      <c r="Q10" s="188"/>
      <c r="R10" s="188"/>
      <c r="S10" s="188"/>
    </row>
    <row r="11" spans="1:19" x14ac:dyDescent="0.25">
      <c r="A11" s="51"/>
      <c r="B11" s="51"/>
      <c r="C11" s="51"/>
      <c r="D11" s="51"/>
      <c r="E11" s="51"/>
      <c r="F11" s="51"/>
      <c r="G11" s="51"/>
      <c r="H11" s="51"/>
      <c r="I11" s="51"/>
      <c r="J11" s="51"/>
      <c r="M11" s="188"/>
      <c r="N11" s="188"/>
      <c r="O11" s="188"/>
      <c r="P11" s="188"/>
      <c r="Q11" s="188"/>
      <c r="R11" s="188"/>
      <c r="S11" s="188"/>
    </row>
    <row r="12" spans="1:19" x14ac:dyDescent="0.25">
      <c r="A12" s="4" t="s">
        <v>6</v>
      </c>
      <c r="B12" s="51"/>
      <c r="C12" s="59">
        <f>'Tab 1'!I54</f>
        <v>14.944253304705487</v>
      </c>
      <c r="D12" s="59">
        <v>20.100000000000001</v>
      </c>
      <c r="E12" s="59">
        <v>18.8</v>
      </c>
      <c r="F12" s="110">
        <v>21.1</v>
      </c>
      <c r="G12" s="51"/>
      <c r="H12" s="59">
        <f t="shared" ref="H12:H41" si="0">D12-C12</f>
        <v>5.1557466952945141</v>
      </c>
      <c r="I12" s="59">
        <f>E12-C12</f>
        <v>3.8557466952945134</v>
      </c>
      <c r="J12" s="59">
        <f t="shared" ref="J12:J41" si="1">F12-C12</f>
        <v>6.1557466952945141</v>
      </c>
      <c r="M12" s="188">
        <f t="shared" ref="M12:M40" si="2">IF(H12&gt;0,1,0)</f>
        <v>1</v>
      </c>
      <c r="N12" s="188">
        <f t="shared" ref="N12:N40" si="3">IF(I12&gt;0,1,0)</f>
        <v>1</v>
      </c>
      <c r="O12" s="188">
        <f t="shared" ref="O12:O40" si="4">IF(J12&gt;0,1,0)</f>
        <v>1</v>
      </c>
      <c r="P12" s="188"/>
      <c r="Q12" s="188">
        <f t="shared" ref="Q12:Q40" si="5">IF(ROUND($C12,1)=ROUND(D12,1),1,0)</f>
        <v>0</v>
      </c>
      <c r="R12" s="188">
        <f t="shared" ref="R12:R40" si="6">IF(ROUND($C12,1)=ROUND(E12,1),1,0)</f>
        <v>0</v>
      </c>
      <c r="S12" s="188">
        <f t="shared" ref="S12:S40" si="7">IF(ROUND($C12,1)=ROUND(F12,1),1,0)</f>
        <v>0</v>
      </c>
    </row>
    <row r="13" spans="1:19" x14ac:dyDescent="0.25">
      <c r="A13" s="4" t="s">
        <v>7</v>
      </c>
      <c r="B13" s="51"/>
      <c r="C13" s="59">
        <f>'Tab 1'!I55</f>
        <v>13.94296751893458</v>
      </c>
      <c r="D13" s="59">
        <v>14.6</v>
      </c>
      <c r="E13" s="59">
        <v>14.8</v>
      </c>
      <c r="F13" s="110">
        <v>7.6</v>
      </c>
      <c r="G13" s="51"/>
      <c r="H13" s="59">
        <f t="shared" si="0"/>
        <v>0.65703248106541956</v>
      </c>
      <c r="I13" s="59">
        <f t="shared" ref="I13:I41" si="8">E13-C13</f>
        <v>0.85703248106542063</v>
      </c>
      <c r="J13" s="59">
        <f t="shared" si="1"/>
        <v>-6.3429675189345804</v>
      </c>
      <c r="M13" s="188">
        <f t="shared" si="2"/>
        <v>1</v>
      </c>
      <c r="N13" s="188">
        <f t="shared" si="3"/>
        <v>1</v>
      </c>
      <c r="O13" s="188">
        <f t="shared" si="4"/>
        <v>0</v>
      </c>
      <c r="P13" s="188"/>
      <c r="Q13" s="188">
        <f t="shared" si="5"/>
        <v>0</v>
      </c>
      <c r="R13" s="188">
        <f t="shared" si="6"/>
        <v>0</v>
      </c>
      <c r="S13" s="188">
        <f t="shared" si="7"/>
        <v>0</v>
      </c>
    </row>
    <row r="14" spans="1:19" x14ac:dyDescent="0.25">
      <c r="A14" s="4" t="s">
        <v>8</v>
      </c>
      <c r="B14" s="51"/>
      <c r="C14" s="59">
        <f>'Tab 1'!I56</f>
        <v>12.983231248117281</v>
      </c>
      <c r="D14" s="59">
        <v>14.6</v>
      </c>
      <c r="E14" s="59">
        <v>8.6999999999999993</v>
      </c>
      <c r="F14" s="110">
        <v>12.4</v>
      </c>
      <c r="G14" s="51"/>
      <c r="H14" s="59">
        <f t="shared" si="0"/>
        <v>1.6167687518827183</v>
      </c>
      <c r="I14" s="59">
        <f t="shared" si="8"/>
        <v>-4.2832312481172821</v>
      </c>
      <c r="J14" s="59">
        <f t="shared" si="1"/>
        <v>-0.583231248117281</v>
      </c>
      <c r="M14" s="188">
        <f t="shared" si="2"/>
        <v>1</v>
      </c>
      <c r="N14" s="188">
        <f t="shared" si="3"/>
        <v>0</v>
      </c>
      <c r="O14" s="188">
        <f t="shared" si="4"/>
        <v>0</v>
      </c>
      <c r="P14" s="188"/>
      <c r="Q14" s="188">
        <f t="shared" si="5"/>
        <v>0</v>
      </c>
      <c r="R14" s="188">
        <f t="shared" si="6"/>
        <v>0</v>
      </c>
      <c r="S14" s="188">
        <f t="shared" si="7"/>
        <v>0</v>
      </c>
    </row>
    <row r="15" spans="1:19" x14ac:dyDescent="0.25">
      <c r="A15" s="4" t="s">
        <v>9</v>
      </c>
      <c r="B15" s="51"/>
      <c r="C15" s="59">
        <f>'Tab 1'!I57</f>
        <v>12.019581293615248</v>
      </c>
      <c r="D15" s="59">
        <v>15.6</v>
      </c>
      <c r="E15" s="59">
        <v>15</v>
      </c>
      <c r="F15" s="110">
        <v>16</v>
      </c>
      <c r="G15" s="51"/>
      <c r="H15" s="59">
        <f t="shared" si="0"/>
        <v>3.5804187063847515</v>
      </c>
      <c r="I15" s="59">
        <f t="shared" si="8"/>
        <v>2.9804187063847518</v>
      </c>
      <c r="J15" s="59">
        <f t="shared" si="1"/>
        <v>3.9804187063847518</v>
      </c>
      <c r="M15" s="188">
        <f t="shared" si="2"/>
        <v>1</v>
      </c>
      <c r="N15" s="188">
        <f t="shared" si="3"/>
        <v>1</v>
      </c>
      <c r="O15" s="188">
        <f t="shared" si="4"/>
        <v>1</v>
      </c>
      <c r="P15" s="188"/>
      <c r="Q15" s="188">
        <f t="shared" si="5"/>
        <v>0</v>
      </c>
      <c r="R15" s="188">
        <f t="shared" si="6"/>
        <v>0</v>
      </c>
      <c r="S15" s="188">
        <f t="shared" si="7"/>
        <v>0</v>
      </c>
    </row>
    <row r="16" spans="1:19" x14ac:dyDescent="0.25">
      <c r="A16" s="4" t="s">
        <v>10</v>
      </c>
      <c r="B16" s="51"/>
      <c r="C16" s="59">
        <f>'Tab 1'!I58</f>
        <v>19.064016277977775</v>
      </c>
      <c r="D16" s="59">
        <v>22.9</v>
      </c>
      <c r="E16" s="59">
        <v>22.2</v>
      </c>
      <c r="F16" s="110">
        <v>22.7</v>
      </c>
      <c r="G16" s="51"/>
      <c r="H16" s="59">
        <f t="shared" si="0"/>
        <v>3.8359837220222239</v>
      </c>
      <c r="I16" s="59">
        <f t="shared" si="8"/>
        <v>3.1359837220222246</v>
      </c>
      <c r="J16" s="59">
        <f t="shared" si="1"/>
        <v>3.6359837220222246</v>
      </c>
      <c r="M16" s="188">
        <f t="shared" si="2"/>
        <v>1</v>
      </c>
      <c r="N16" s="188">
        <f t="shared" si="3"/>
        <v>1</v>
      </c>
      <c r="O16" s="188">
        <f t="shared" si="4"/>
        <v>1</v>
      </c>
      <c r="P16" s="188"/>
      <c r="Q16" s="188">
        <f t="shared" si="5"/>
        <v>0</v>
      </c>
      <c r="R16" s="188">
        <f t="shared" si="6"/>
        <v>0</v>
      </c>
      <c r="S16" s="188">
        <f t="shared" si="7"/>
        <v>0</v>
      </c>
    </row>
    <row r="17" spans="1:19" x14ac:dyDescent="0.25">
      <c r="A17" s="4" t="s">
        <v>11</v>
      </c>
      <c r="B17" s="51"/>
      <c r="C17" s="59">
        <f>'Tab 1'!I59</f>
        <v>19.382814578345304</v>
      </c>
      <c r="D17" s="59">
        <v>27.9</v>
      </c>
      <c r="E17" s="59">
        <v>26.8</v>
      </c>
      <c r="F17" s="110">
        <v>19</v>
      </c>
      <c r="G17" s="51"/>
      <c r="H17" s="59">
        <f t="shared" si="0"/>
        <v>8.5171854216546947</v>
      </c>
      <c r="I17" s="59">
        <f t="shared" si="8"/>
        <v>7.4171854216546969</v>
      </c>
      <c r="J17" s="59">
        <f t="shared" si="1"/>
        <v>-0.38281457834530386</v>
      </c>
      <c r="M17" s="188">
        <f t="shared" si="2"/>
        <v>1</v>
      </c>
      <c r="N17" s="188">
        <f t="shared" si="3"/>
        <v>1</v>
      </c>
      <c r="O17" s="188">
        <f t="shared" si="4"/>
        <v>0</v>
      </c>
      <c r="P17" s="188"/>
      <c r="Q17" s="188">
        <f t="shared" si="5"/>
        <v>0</v>
      </c>
      <c r="R17" s="188">
        <f t="shared" si="6"/>
        <v>0</v>
      </c>
      <c r="S17" s="188">
        <f t="shared" si="7"/>
        <v>0</v>
      </c>
    </row>
    <row r="18" spans="1:19" x14ac:dyDescent="0.25">
      <c r="A18" s="4" t="s">
        <v>12</v>
      </c>
      <c r="B18" s="51"/>
      <c r="C18" s="59">
        <f>'Tab 1'!I60</f>
        <v>13.961941415437247</v>
      </c>
      <c r="D18" s="59">
        <v>13.3</v>
      </c>
      <c r="E18" s="59">
        <v>12.1</v>
      </c>
      <c r="F18" s="110">
        <v>15.7</v>
      </c>
      <c r="G18" s="51"/>
      <c r="H18" s="59">
        <f t="shared" si="0"/>
        <v>-0.66194141543724605</v>
      </c>
      <c r="I18" s="59">
        <f t="shared" si="8"/>
        <v>-1.8619414154372471</v>
      </c>
      <c r="J18" s="59">
        <f t="shared" si="1"/>
        <v>1.7380585845627525</v>
      </c>
      <c r="M18" s="188">
        <f t="shared" si="2"/>
        <v>0</v>
      </c>
      <c r="N18" s="188">
        <f t="shared" si="3"/>
        <v>0</v>
      </c>
      <c r="O18" s="188">
        <f t="shared" si="4"/>
        <v>1</v>
      </c>
      <c r="P18" s="188"/>
      <c r="Q18" s="188">
        <f t="shared" si="5"/>
        <v>0</v>
      </c>
      <c r="R18" s="188">
        <f t="shared" si="6"/>
        <v>0</v>
      </c>
      <c r="S18" s="188">
        <f t="shared" si="7"/>
        <v>0</v>
      </c>
    </row>
    <row r="19" spans="1:19" x14ac:dyDescent="0.25">
      <c r="A19" s="4" t="s">
        <v>13</v>
      </c>
      <c r="B19" s="51"/>
      <c r="C19" s="59">
        <f>'Tab 1'!I61</f>
        <v>25.786744141844743</v>
      </c>
      <c r="D19" s="59">
        <v>27.6</v>
      </c>
      <c r="E19" s="59">
        <v>27.2</v>
      </c>
      <c r="F19" s="110">
        <v>29</v>
      </c>
      <c r="G19" s="51"/>
      <c r="H19" s="59">
        <f t="shared" si="0"/>
        <v>1.8132558581552587</v>
      </c>
      <c r="I19" s="59">
        <f t="shared" si="8"/>
        <v>1.4132558581552566</v>
      </c>
      <c r="J19" s="59">
        <f t="shared" si="1"/>
        <v>3.2132558581552573</v>
      </c>
      <c r="M19" s="188">
        <f t="shared" si="2"/>
        <v>1</v>
      </c>
      <c r="N19" s="188">
        <f t="shared" si="3"/>
        <v>1</v>
      </c>
      <c r="O19" s="188">
        <f t="shared" si="4"/>
        <v>1</v>
      </c>
      <c r="P19" s="188"/>
      <c r="Q19" s="188">
        <f t="shared" si="5"/>
        <v>0</v>
      </c>
      <c r="R19" s="188">
        <f t="shared" si="6"/>
        <v>0</v>
      </c>
      <c r="S19" s="188">
        <f t="shared" si="7"/>
        <v>0</v>
      </c>
    </row>
    <row r="20" spans="1:19" x14ac:dyDescent="0.25">
      <c r="A20" s="4" t="s">
        <v>14</v>
      </c>
      <c r="B20" s="51"/>
      <c r="C20" s="59">
        <f>'Tab 1'!I62</f>
        <v>28.523130205326957</v>
      </c>
      <c r="D20" s="59">
        <v>29</v>
      </c>
      <c r="E20" s="59">
        <v>27.4</v>
      </c>
      <c r="F20" s="110">
        <v>31.3</v>
      </c>
      <c r="G20" s="51"/>
      <c r="H20" s="59">
        <f t="shared" si="0"/>
        <v>0.47686979467304269</v>
      </c>
      <c r="I20" s="59">
        <f t="shared" si="8"/>
        <v>-1.1231302053269587</v>
      </c>
      <c r="J20" s="59">
        <f t="shared" si="1"/>
        <v>2.7768697946730434</v>
      </c>
      <c r="M20" s="188">
        <f t="shared" si="2"/>
        <v>1</v>
      </c>
      <c r="N20" s="188">
        <f t="shared" si="3"/>
        <v>0</v>
      </c>
      <c r="O20" s="188">
        <f t="shared" si="4"/>
        <v>1</v>
      </c>
      <c r="P20" s="188"/>
      <c r="Q20" s="188">
        <f t="shared" si="5"/>
        <v>0</v>
      </c>
      <c r="R20" s="188">
        <f t="shared" si="6"/>
        <v>0</v>
      </c>
      <c r="S20" s="188">
        <f t="shared" si="7"/>
        <v>0</v>
      </c>
    </row>
    <row r="21" spans="1:19" x14ac:dyDescent="0.25">
      <c r="A21" s="4" t="s">
        <v>15</v>
      </c>
      <c r="B21" s="51"/>
      <c r="C21" s="59">
        <f>'Tab 1'!I63</f>
        <v>12.200759451873864</v>
      </c>
      <c r="D21" s="59">
        <v>14.8</v>
      </c>
      <c r="E21" s="59">
        <v>15.5</v>
      </c>
      <c r="F21" s="110">
        <v>12.8</v>
      </c>
      <c r="G21" s="51"/>
      <c r="H21" s="59">
        <f t="shared" si="0"/>
        <v>2.5992405481261365</v>
      </c>
      <c r="I21" s="59">
        <f t="shared" si="8"/>
        <v>3.2992405481261358</v>
      </c>
      <c r="J21" s="59">
        <f t="shared" si="1"/>
        <v>0.59924054812613647</v>
      </c>
      <c r="M21" s="188">
        <f t="shared" si="2"/>
        <v>1</v>
      </c>
      <c r="N21" s="188">
        <f t="shared" si="3"/>
        <v>1</v>
      </c>
      <c r="O21" s="188">
        <f t="shared" si="4"/>
        <v>1</v>
      </c>
      <c r="P21" s="188"/>
      <c r="Q21" s="188">
        <f t="shared" si="5"/>
        <v>0</v>
      </c>
      <c r="R21" s="188">
        <f t="shared" si="6"/>
        <v>0</v>
      </c>
      <c r="S21" s="188">
        <f t="shared" si="7"/>
        <v>0</v>
      </c>
    </row>
    <row r="22" spans="1:19" x14ac:dyDescent="0.25">
      <c r="A22" s="4" t="s">
        <v>16</v>
      </c>
      <c r="B22" s="51"/>
      <c r="C22" s="59">
        <f>'Tab 1'!I64</f>
        <v>9.926053867328763</v>
      </c>
      <c r="D22" s="59">
        <v>16.399999999999999</v>
      </c>
      <c r="E22" s="59">
        <v>14.3</v>
      </c>
      <c r="F22" s="110">
        <v>10.6</v>
      </c>
      <c r="G22" s="51"/>
      <c r="H22" s="59">
        <f t="shared" si="0"/>
        <v>6.4739461326712355</v>
      </c>
      <c r="I22" s="59">
        <f t="shared" si="8"/>
        <v>4.3739461326712377</v>
      </c>
      <c r="J22" s="59">
        <f t="shared" si="1"/>
        <v>0.6739461326712366</v>
      </c>
      <c r="M22" s="188">
        <f t="shared" si="2"/>
        <v>1</v>
      </c>
      <c r="N22" s="188">
        <f t="shared" si="3"/>
        <v>1</v>
      </c>
      <c r="O22" s="188">
        <f t="shared" si="4"/>
        <v>1</v>
      </c>
      <c r="P22" s="188"/>
      <c r="Q22" s="188">
        <f t="shared" si="5"/>
        <v>0</v>
      </c>
      <c r="R22" s="188">
        <f t="shared" si="6"/>
        <v>0</v>
      </c>
      <c r="S22" s="188">
        <f t="shared" si="7"/>
        <v>0</v>
      </c>
    </row>
    <row r="23" spans="1:19" x14ac:dyDescent="0.25">
      <c r="A23" s="4" t="s">
        <v>17</v>
      </c>
      <c r="B23" s="51"/>
      <c r="C23" s="59">
        <f>'Tab 1'!I65</f>
        <v>13.526335651517602</v>
      </c>
      <c r="D23" s="59">
        <v>14.3</v>
      </c>
      <c r="E23" s="59">
        <v>12.9</v>
      </c>
      <c r="F23" s="110">
        <v>11.2</v>
      </c>
      <c r="G23" s="51"/>
      <c r="H23" s="59">
        <f t="shared" si="0"/>
        <v>0.77366434848239862</v>
      </c>
      <c r="I23" s="59">
        <f t="shared" si="8"/>
        <v>-0.62633565151760173</v>
      </c>
      <c r="J23" s="59">
        <f t="shared" si="1"/>
        <v>-2.3263356515176028</v>
      </c>
      <c r="M23" s="188">
        <f t="shared" si="2"/>
        <v>1</v>
      </c>
      <c r="N23" s="188">
        <f t="shared" si="3"/>
        <v>0</v>
      </c>
      <c r="O23" s="188">
        <f t="shared" si="4"/>
        <v>0</v>
      </c>
      <c r="P23" s="188"/>
      <c r="Q23" s="188">
        <f t="shared" si="5"/>
        <v>0</v>
      </c>
      <c r="R23" s="188">
        <f t="shared" si="6"/>
        <v>0</v>
      </c>
      <c r="S23" s="188">
        <f t="shared" si="7"/>
        <v>0</v>
      </c>
    </row>
    <row r="24" spans="1:19" x14ac:dyDescent="0.25">
      <c r="A24" s="4" t="s">
        <v>18</v>
      </c>
      <c r="B24" s="51"/>
      <c r="C24" s="59">
        <f>'Tab 1'!I66</f>
        <v>15.627663962601403</v>
      </c>
      <c r="D24" s="59">
        <v>13.8</v>
      </c>
      <c r="E24" s="59">
        <v>14.7</v>
      </c>
      <c r="F24" s="110">
        <v>8.3000000000000007</v>
      </c>
      <c r="G24" s="51"/>
      <c r="H24" s="59">
        <f t="shared" si="0"/>
        <v>-1.8276639626014024</v>
      </c>
      <c r="I24" s="59">
        <f t="shared" si="8"/>
        <v>-0.92766396260140382</v>
      </c>
      <c r="J24" s="59">
        <f t="shared" si="1"/>
        <v>-7.3276639626014024</v>
      </c>
      <c r="M24" s="188">
        <f t="shared" si="2"/>
        <v>0</v>
      </c>
      <c r="N24" s="188">
        <f t="shared" si="3"/>
        <v>0</v>
      </c>
      <c r="O24" s="188">
        <f t="shared" si="4"/>
        <v>0</v>
      </c>
      <c r="P24" s="188"/>
      <c r="Q24" s="188">
        <f t="shared" si="5"/>
        <v>0</v>
      </c>
      <c r="R24" s="188">
        <f t="shared" si="6"/>
        <v>0</v>
      </c>
      <c r="S24" s="188">
        <f t="shared" si="7"/>
        <v>0</v>
      </c>
    </row>
    <row r="25" spans="1:19" x14ac:dyDescent="0.25">
      <c r="A25" s="4" t="s">
        <v>19</v>
      </c>
      <c r="B25" s="51"/>
      <c r="C25" s="59">
        <f>'Tab 1'!I67</f>
        <v>15.407821229050279</v>
      </c>
      <c r="D25" s="59">
        <v>19.5</v>
      </c>
      <c r="E25" s="59">
        <v>18.600000000000001</v>
      </c>
      <c r="F25" s="110">
        <v>12</v>
      </c>
      <c r="G25" s="51"/>
      <c r="H25" s="59">
        <f t="shared" si="0"/>
        <v>4.0921787709497206</v>
      </c>
      <c r="I25" s="59">
        <f t="shared" si="8"/>
        <v>3.192178770949722</v>
      </c>
      <c r="J25" s="59">
        <f t="shared" si="1"/>
        <v>-3.4078212290502794</v>
      </c>
      <c r="M25" s="188">
        <f t="shared" si="2"/>
        <v>1</v>
      </c>
      <c r="N25" s="188">
        <f t="shared" si="3"/>
        <v>1</v>
      </c>
      <c r="O25" s="188">
        <f t="shared" si="4"/>
        <v>0</v>
      </c>
      <c r="P25" s="188"/>
      <c r="Q25" s="188">
        <f t="shared" si="5"/>
        <v>0</v>
      </c>
      <c r="R25" s="188">
        <f t="shared" si="6"/>
        <v>0</v>
      </c>
      <c r="S25" s="188">
        <f t="shared" si="7"/>
        <v>0</v>
      </c>
    </row>
    <row r="26" spans="1:19" x14ac:dyDescent="0.25">
      <c r="A26" s="4" t="s">
        <v>20</v>
      </c>
      <c r="B26" s="51"/>
      <c r="C26" s="59">
        <f>'Tab 1'!I68</f>
        <v>9.9479662060090632</v>
      </c>
      <c r="D26" s="59">
        <v>15.7</v>
      </c>
      <c r="E26" s="59">
        <v>15.6</v>
      </c>
      <c r="F26" s="110">
        <v>12.4</v>
      </c>
      <c r="G26" s="51"/>
      <c r="H26" s="59">
        <f t="shared" si="0"/>
        <v>5.7520337939909361</v>
      </c>
      <c r="I26" s="59">
        <f t="shared" si="8"/>
        <v>5.6520337939909364</v>
      </c>
      <c r="J26" s="59">
        <f t="shared" si="1"/>
        <v>2.4520337939909371</v>
      </c>
      <c r="M26" s="188">
        <f t="shared" si="2"/>
        <v>1</v>
      </c>
      <c r="N26" s="188">
        <f t="shared" si="3"/>
        <v>1</v>
      </c>
      <c r="O26" s="188">
        <f t="shared" si="4"/>
        <v>1</v>
      </c>
      <c r="P26" s="188"/>
      <c r="Q26" s="188">
        <f t="shared" si="5"/>
        <v>0</v>
      </c>
      <c r="R26" s="188">
        <f t="shared" si="6"/>
        <v>0</v>
      </c>
      <c r="S26" s="188">
        <f t="shared" si="7"/>
        <v>0</v>
      </c>
    </row>
    <row r="27" spans="1:19" x14ac:dyDescent="0.25">
      <c r="A27" s="28" t="s">
        <v>21</v>
      </c>
      <c r="B27" s="51"/>
      <c r="C27" s="59">
        <f>'Tab 1'!I69</f>
        <v>15.604707216787183</v>
      </c>
      <c r="D27" s="59">
        <v>15</v>
      </c>
      <c r="E27" s="59">
        <v>13.9</v>
      </c>
      <c r="F27" s="110">
        <v>15.3</v>
      </c>
      <c r="G27" s="51"/>
      <c r="H27" s="59">
        <f t="shared" si="0"/>
        <v>-0.6047072167871832</v>
      </c>
      <c r="I27" s="59">
        <f t="shared" si="8"/>
        <v>-1.7047072167871828</v>
      </c>
      <c r="J27" s="59">
        <f t="shared" si="1"/>
        <v>-0.30470721678718249</v>
      </c>
      <c r="M27" s="188">
        <f t="shared" si="2"/>
        <v>0</v>
      </c>
      <c r="N27" s="188">
        <f t="shared" si="3"/>
        <v>0</v>
      </c>
      <c r="O27" s="188">
        <f t="shared" si="4"/>
        <v>0</v>
      </c>
      <c r="P27" s="188"/>
      <c r="Q27" s="188">
        <f t="shared" si="5"/>
        <v>0</v>
      </c>
      <c r="R27" s="188">
        <f t="shared" si="6"/>
        <v>0</v>
      </c>
      <c r="S27" s="188">
        <f t="shared" si="7"/>
        <v>0</v>
      </c>
    </row>
    <row r="28" spans="1:19" x14ac:dyDescent="0.25">
      <c r="A28" s="28" t="s">
        <v>22</v>
      </c>
      <c r="B28" s="51"/>
      <c r="C28" s="59">
        <f>'Tab 1'!I70</f>
        <v>12.270803949224259</v>
      </c>
      <c r="D28" s="59">
        <v>15.5</v>
      </c>
      <c r="E28" s="59">
        <v>14.2</v>
      </c>
      <c r="F28" s="110">
        <v>19</v>
      </c>
      <c r="G28" s="51"/>
      <c r="H28" s="59">
        <f t="shared" si="0"/>
        <v>3.2291960507757409</v>
      </c>
      <c r="I28" s="59">
        <f t="shared" si="8"/>
        <v>1.9291960507757402</v>
      </c>
      <c r="J28" s="59">
        <f t="shared" si="1"/>
        <v>6.7291960507757409</v>
      </c>
      <c r="M28" s="188">
        <f t="shared" si="2"/>
        <v>1</v>
      </c>
      <c r="N28" s="188">
        <f t="shared" si="3"/>
        <v>1</v>
      </c>
      <c r="O28" s="188">
        <f t="shared" si="4"/>
        <v>1</v>
      </c>
      <c r="P28" s="188"/>
      <c r="Q28" s="188">
        <f t="shared" si="5"/>
        <v>0</v>
      </c>
      <c r="R28" s="188">
        <f t="shared" si="6"/>
        <v>0</v>
      </c>
      <c r="S28" s="188">
        <f t="shared" si="7"/>
        <v>0</v>
      </c>
    </row>
    <row r="29" spans="1:19" x14ac:dyDescent="0.25">
      <c r="A29" s="28" t="s">
        <v>23</v>
      </c>
      <c r="B29" s="51"/>
      <c r="C29" s="59">
        <f>'Tab 1'!I71</f>
        <v>20.620373634120551</v>
      </c>
      <c r="D29" s="59">
        <v>23.4</v>
      </c>
      <c r="E29" s="59">
        <v>25.1</v>
      </c>
      <c r="F29" s="110">
        <v>21.6</v>
      </c>
      <c r="G29" s="51"/>
      <c r="H29" s="59">
        <f t="shared" si="0"/>
        <v>2.779626365879448</v>
      </c>
      <c r="I29" s="59">
        <f t="shared" si="8"/>
        <v>4.4796263658794508</v>
      </c>
      <c r="J29" s="59">
        <f t="shared" si="1"/>
        <v>0.97962636587945084</v>
      </c>
      <c r="M29" s="188">
        <f t="shared" si="2"/>
        <v>1</v>
      </c>
      <c r="N29" s="188">
        <f t="shared" si="3"/>
        <v>1</v>
      </c>
      <c r="O29" s="188">
        <f t="shared" si="4"/>
        <v>1</v>
      </c>
      <c r="P29" s="188"/>
      <c r="Q29" s="188">
        <f t="shared" si="5"/>
        <v>0</v>
      </c>
      <c r="R29" s="188">
        <f t="shared" si="6"/>
        <v>0</v>
      </c>
      <c r="S29" s="188">
        <f t="shared" si="7"/>
        <v>0</v>
      </c>
    </row>
    <row r="30" spans="1:19" x14ac:dyDescent="0.25">
      <c r="A30" s="28" t="s">
        <v>88</v>
      </c>
      <c r="B30" s="51"/>
      <c r="C30" s="59">
        <f>'Tab 1'!I72</f>
        <v>16.331836445284804</v>
      </c>
      <c r="D30" s="59">
        <v>16.7</v>
      </c>
      <c r="E30" s="59">
        <v>17.3</v>
      </c>
      <c r="F30" s="110">
        <v>19.2</v>
      </c>
      <c r="G30" s="51"/>
      <c r="H30" s="59">
        <f t="shared" si="0"/>
        <v>0.36816355471519557</v>
      </c>
      <c r="I30" s="59">
        <f t="shared" si="8"/>
        <v>0.96816355471519699</v>
      </c>
      <c r="J30" s="59">
        <f t="shared" si="1"/>
        <v>2.8681635547151956</v>
      </c>
      <c r="M30" s="188">
        <f t="shared" si="2"/>
        <v>1</v>
      </c>
      <c r="N30" s="188">
        <f t="shared" si="3"/>
        <v>1</v>
      </c>
      <c r="O30" s="188">
        <f t="shared" si="4"/>
        <v>1</v>
      </c>
      <c r="P30" s="188"/>
      <c r="Q30" s="188">
        <f t="shared" si="5"/>
        <v>0</v>
      </c>
      <c r="R30" s="188">
        <f t="shared" si="6"/>
        <v>0</v>
      </c>
      <c r="S30" s="188">
        <f t="shared" si="7"/>
        <v>0</v>
      </c>
    </row>
    <row r="31" spans="1:19" x14ac:dyDescent="0.25">
      <c r="A31" s="28" t="s">
        <v>25</v>
      </c>
      <c r="B31" s="51"/>
      <c r="C31" s="59">
        <f>'Tab 1'!I73</f>
        <v>14.25411148304468</v>
      </c>
      <c r="D31" s="59">
        <v>16.5</v>
      </c>
      <c r="E31" s="59">
        <v>20.399999999999999</v>
      </c>
      <c r="F31" s="110">
        <v>12.4</v>
      </c>
      <c r="G31" s="51"/>
      <c r="H31" s="59">
        <f t="shared" si="0"/>
        <v>2.2458885169553202</v>
      </c>
      <c r="I31" s="59">
        <f t="shared" si="8"/>
        <v>6.1458885169553188</v>
      </c>
      <c r="J31" s="59">
        <f t="shared" si="1"/>
        <v>-1.8541114830446794</v>
      </c>
      <c r="M31" s="188">
        <f t="shared" si="2"/>
        <v>1</v>
      </c>
      <c r="N31" s="188">
        <f t="shared" si="3"/>
        <v>1</v>
      </c>
      <c r="O31" s="188">
        <f t="shared" si="4"/>
        <v>0</v>
      </c>
      <c r="P31" s="188"/>
      <c r="Q31" s="188">
        <f t="shared" si="5"/>
        <v>0</v>
      </c>
      <c r="R31" s="188">
        <f t="shared" si="6"/>
        <v>0</v>
      </c>
      <c r="S31" s="188">
        <f t="shared" si="7"/>
        <v>0</v>
      </c>
    </row>
    <row r="32" spans="1:19" x14ac:dyDescent="0.25">
      <c r="A32" s="28" t="s">
        <v>26</v>
      </c>
      <c r="B32" s="51"/>
      <c r="C32" s="59">
        <f>'Tab 1'!I74</f>
        <v>8.0291558368177203</v>
      </c>
      <c r="D32" s="59">
        <v>15.6</v>
      </c>
      <c r="E32" s="59">
        <v>12.7</v>
      </c>
      <c r="F32" s="110">
        <v>12.9</v>
      </c>
      <c r="G32" s="51"/>
      <c r="H32" s="59">
        <f t="shared" si="0"/>
        <v>7.5708441631822794</v>
      </c>
      <c r="I32" s="59">
        <f t="shared" si="8"/>
        <v>4.670844163182279</v>
      </c>
      <c r="J32" s="59">
        <f t="shared" si="1"/>
        <v>4.8708441631822801</v>
      </c>
      <c r="M32" s="188">
        <f t="shared" si="2"/>
        <v>1</v>
      </c>
      <c r="N32" s="188">
        <f t="shared" si="3"/>
        <v>1</v>
      </c>
      <c r="O32" s="188">
        <f t="shared" si="4"/>
        <v>1</v>
      </c>
      <c r="P32" s="188"/>
      <c r="Q32" s="188">
        <f t="shared" si="5"/>
        <v>0</v>
      </c>
      <c r="R32" s="188">
        <f t="shared" si="6"/>
        <v>0</v>
      </c>
      <c r="S32" s="188">
        <f t="shared" si="7"/>
        <v>0</v>
      </c>
    </row>
    <row r="33" spans="1:19" x14ac:dyDescent="0.25">
      <c r="A33" s="28" t="s">
        <v>27</v>
      </c>
      <c r="B33" s="51"/>
      <c r="C33" s="59">
        <f>'Tab 1'!I75</f>
        <v>11.161985593835501</v>
      </c>
      <c r="D33" s="59">
        <v>19.600000000000001</v>
      </c>
      <c r="E33" s="59">
        <v>18</v>
      </c>
      <c r="F33" s="110">
        <v>17.899999999999999</v>
      </c>
      <c r="G33" s="51"/>
      <c r="H33" s="59">
        <f t="shared" si="0"/>
        <v>8.4380144061645002</v>
      </c>
      <c r="I33" s="59">
        <f t="shared" si="8"/>
        <v>6.8380144061644987</v>
      </c>
      <c r="J33" s="59">
        <f t="shared" si="1"/>
        <v>6.7380144061644973</v>
      </c>
      <c r="M33" s="188">
        <f t="shared" si="2"/>
        <v>1</v>
      </c>
      <c r="N33" s="188">
        <f t="shared" si="3"/>
        <v>1</v>
      </c>
      <c r="O33" s="188">
        <f t="shared" si="4"/>
        <v>1</v>
      </c>
      <c r="P33" s="188"/>
      <c r="Q33" s="188">
        <f t="shared" si="5"/>
        <v>0</v>
      </c>
      <c r="R33" s="188">
        <f t="shared" si="6"/>
        <v>0</v>
      </c>
      <c r="S33" s="188">
        <f t="shared" si="7"/>
        <v>0</v>
      </c>
    </row>
    <row r="34" spans="1:19" x14ac:dyDescent="0.25">
      <c r="A34" s="28" t="s">
        <v>118</v>
      </c>
      <c r="B34" s="51"/>
      <c r="C34" s="59">
        <f>'Tab 1'!I76</f>
        <v>9.3864401815785623</v>
      </c>
      <c r="D34" s="59">
        <v>11.1</v>
      </c>
      <c r="E34" s="59">
        <v>10.199999999999999</v>
      </c>
      <c r="F34" s="110">
        <v>14.5</v>
      </c>
      <c r="G34" s="51"/>
      <c r="H34" s="59">
        <f t="shared" si="0"/>
        <v>1.7135598184214373</v>
      </c>
      <c r="I34" s="59">
        <f t="shared" si="8"/>
        <v>0.81355981842143699</v>
      </c>
      <c r="J34" s="59">
        <f t="shared" si="1"/>
        <v>5.1135598184214377</v>
      </c>
      <c r="M34" s="188">
        <f t="shared" si="2"/>
        <v>1</v>
      </c>
      <c r="N34" s="188">
        <f t="shared" si="3"/>
        <v>1</v>
      </c>
      <c r="O34" s="188">
        <f t="shared" si="4"/>
        <v>1</v>
      </c>
      <c r="P34" s="188"/>
      <c r="Q34" s="188">
        <f t="shared" si="5"/>
        <v>0</v>
      </c>
      <c r="R34" s="188">
        <f t="shared" si="6"/>
        <v>0</v>
      </c>
      <c r="S34" s="188">
        <f t="shared" si="7"/>
        <v>0</v>
      </c>
    </row>
    <row r="35" spans="1:19" x14ac:dyDescent="0.25">
      <c r="A35" s="28" t="s">
        <v>138</v>
      </c>
      <c r="B35" s="51"/>
      <c r="C35" s="59">
        <f>'Tab 1'!I77</f>
        <v>22.613709160794361</v>
      </c>
      <c r="D35" s="59">
        <v>27</v>
      </c>
      <c r="E35" s="59">
        <v>24.9</v>
      </c>
      <c r="F35" s="110">
        <v>18.7</v>
      </c>
      <c r="G35" s="51"/>
      <c r="H35" s="59">
        <f t="shared" si="0"/>
        <v>4.386290839205639</v>
      </c>
      <c r="I35" s="59">
        <f t="shared" si="8"/>
        <v>2.2862908392056376</v>
      </c>
      <c r="J35" s="59">
        <f t="shared" si="1"/>
        <v>-3.9137091607943617</v>
      </c>
      <c r="M35" s="188">
        <f t="shared" si="2"/>
        <v>1</v>
      </c>
      <c r="N35" s="188">
        <f t="shared" si="3"/>
        <v>1</v>
      </c>
      <c r="O35" s="188">
        <f t="shared" si="4"/>
        <v>0</v>
      </c>
      <c r="P35" s="188"/>
      <c r="Q35" s="188">
        <f t="shared" si="5"/>
        <v>0</v>
      </c>
      <c r="R35" s="188">
        <f t="shared" si="6"/>
        <v>0</v>
      </c>
      <c r="S35" s="188">
        <f t="shared" si="7"/>
        <v>0</v>
      </c>
    </row>
    <row r="36" spans="1:19" x14ac:dyDescent="0.25">
      <c r="A36" s="28" t="s">
        <v>162</v>
      </c>
      <c r="B36" s="51"/>
      <c r="C36" s="59">
        <f>'Tab 1'!I78</f>
        <v>16.145110588768372</v>
      </c>
      <c r="D36" s="59">
        <v>14.6</v>
      </c>
      <c r="E36" s="59">
        <v>17.399999999999999</v>
      </c>
      <c r="F36" s="110">
        <v>14.8</v>
      </c>
      <c r="G36" s="51"/>
      <c r="H36" s="59">
        <f t="shared" si="0"/>
        <v>-1.545110588768372</v>
      </c>
      <c r="I36" s="59">
        <f t="shared" si="8"/>
        <v>1.2548894112316269</v>
      </c>
      <c r="J36" s="59">
        <f t="shared" si="1"/>
        <v>-1.345110588768371</v>
      </c>
      <c r="M36" s="188">
        <f t="shared" si="2"/>
        <v>0</v>
      </c>
      <c r="N36" s="188">
        <f t="shared" si="3"/>
        <v>1</v>
      </c>
      <c r="O36" s="188">
        <f t="shared" si="4"/>
        <v>0</v>
      </c>
      <c r="P36" s="188"/>
      <c r="Q36" s="188">
        <f t="shared" si="5"/>
        <v>0</v>
      </c>
      <c r="R36" s="188">
        <f t="shared" si="6"/>
        <v>0</v>
      </c>
      <c r="S36" s="188">
        <f t="shared" si="7"/>
        <v>0</v>
      </c>
    </row>
    <row r="37" spans="1:19" x14ac:dyDescent="0.25">
      <c r="A37" s="28" t="s">
        <v>165</v>
      </c>
      <c r="B37" s="51"/>
      <c r="C37" s="59">
        <f>'Tab 1'!I79</f>
        <v>14.929592929098844</v>
      </c>
      <c r="D37" s="59">
        <v>21.1</v>
      </c>
      <c r="E37" s="59">
        <v>17.600000000000001</v>
      </c>
      <c r="F37" s="110">
        <v>20.7</v>
      </c>
      <c r="G37" s="51"/>
      <c r="H37" s="59">
        <f t="shared" si="0"/>
        <v>6.1704070709011578</v>
      </c>
      <c r="I37" s="59">
        <f t="shared" si="8"/>
        <v>2.6704070709011578</v>
      </c>
      <c r="J37" s="59">
        <f t="shared" si="1"/>
        <v>5.7704070709011557</v>
      </c>
      <c r="M37" s="188">
        <f t="shared" si="2"/>
        <v>1</v>
      </c>
      <c r="N37" s="188">
        <f t="shared" si="3"/>
        <v>1</v>
      </c>
      <c r="O37" s="188">
        <f t="shared" si="4"/>
        <v>1</v>
      </c>
      <c r="P37" s="188"/>
      <c r="Q37" s="188">
        <f t="shared" si="5"/>
        <v>0</v>
      </c>
      <c r="R37" s="188">
        <f t="shared" si="6"/>
        <v>0</v>
      </c>
      <c r="S37" s="188">
        <f t="shared" si="7"/>
        <v>0</v>
      </c>
    </row>
    <row r="38" spans="1:19" x14ac:dyDescent="0.25">
      <c r="A38" s="75" t="s">
        <v>176</v>
      </c>
      <c r="B38" s="51"/>
      <c r="C38" s="59">
        <f>'Tab 1'!I80</f>
        <v>26.243184296619411</v>
      </c>
      <c r="D38" s="59">
        <v>29.6</v>
      </c>
      <c r="E38" s="59">
        <v>32.299999999999997</v>
      </c>
      <c r="F38" s="110">
        <v>33</v>
      </c>
      <c r="G38" s="51"/>
      <c r="H38" s="59">
        <f t="shared" si="0"/>
        <v>3.3568157033805903</v>
      </c>
      <c r="I38" s="59">
        <f t="shared" si="8"/>
        <v>6.0568157033805861</v>
      </c>
      <c r="J38" s="59">
        <f t="shared" si="1"/>
        <v>6.7568157033805889</v>
      </c>
      <c r="M38" s="188">
        <f t="shared" si="2"/>
        <v>1</v>
      </c>
      <c r="N38" s="188">
        <f t="shared" si="3"/>
        <v>1</v>
      </c>
      <c r="O38" s="188">
        <f t="shared" si="4"/>
        <v>1</v>
      </c>
      <c r="P38" s="188"/>
      <c r="Q38" s="188">
        <f t="shared" si="5"/>
        <v>0</v>
      </c>
      <c r="R38" s="188">
        <f t="shared" si="6"/>
        <v>0</v>
      </c>
      <c r="S38" s="188">
        <f t="shared" si="7"/>
        <v>0</v>
      </c>
    </row>
    <row r="39" spans="1:19" x14ac:dyDescent="0.25">
      <c r="A39" s="89" t="s">
        <v>193</v>
      </c>
      <c r="B39" s="51"/>
      <c r="C39" s="59">
        <f>'Tab 1'!I81</f>
        <v>11.345209861563069</v>
      </c>
      <c r="D39" s="59">
        <v>14.6</v>
      </c>
      <c r="E39" s="59">
        <v>13.3</v>
      </c>
      <c r="F39" s="110">
        <v>11.3</v>
      </c>
      <c r="G39" s="34"/>
      <c r="H39" s="59">
        <f t="shared" si="0"/>
        <v>3.2547901384369311</v>
      </c>
      <c r="I39" s="59">
        <f t="shared" si="8"/>
        <v>1.9547901384369322</v>
      </c>
      <c r="J39" s="59">
        <f t="shared" si="1"/>
        <v>-4.5209861563067832E-2</v>
      </c>
      <c r="M39" s="188">
        <f t="shared" si="2"/>
        <v>1</v>
      </c>
      <c r="N39" s="188">
        <f t="shared" si="3"/>
        <v>1</v>
      </c>
      <c r="O39" s="188">
        <f t="shared" si="4"/>
        <v>0</v>
      </c>
      <c r="P39" s="188"/>
      <c r="Q39" s="188">
        <f t="shared" si="5"/>
        <v>0</v>
      </c>
      <c r="R39" s="188">
        <f t="shared" si="6"/>
        <v>0</v>
      </c>
      <c r="S39" s="188">
        <f t="shared" si="7"/>
        <v>1</v>
      </c>
    </row>
    <row r="40" spans="1:19" x14ac:dyDescent="0.25">
      <c r="A40" s="89" t="s">
        <v>208</v>
      </c>
      <c r="B40" s="51"/>
      <c r="C40" s="59">
        <f>'Tab 1'!I82</f>
        <v>2.6364399664147773</v>
      </c>
      <c r="D40" s="59">
        <v>5</v>
      </c>
      <c r="E40" s="59">
        <v>10</v>
      </c>
      <c r="F40" s="110">
        <v>9.8000000000000007</v>
      </c>
      <c r="G40" s="34"/>
      <c r="H40" s="59">
        <f t="shared" si="0"/>
        <v>2.3635600335852227</v>
      </c>
      <c r="I40" s="59">
        <f t="shared" si="8"/>
        <v>7.3635600335852232</v>
      </c>
      <c r="J40" s="59">
        <f t="shared" si="1"/>
        <v>7.1635600335852239</v>
      </c>
      <c r="M40" s="188">
        <f t="shared" si="2"/>
        <v>1</v>
      </c>
      <c r="N40" s="188">
        <f t="shared" si="3"/>
        <v>1</v>
      </c>
      <c r="O40" s="188">
        <f t="shared" si="4"/>
        <v>1</v>
      </c>
      <c r="P40" s="188"/>
      <c r="Q40" s="188">
        <f t="shared" si="5"/>
        <v>0</v>
      </c>
      <c r="R40" s="188">
        <f t="shared" si="6"/>
        <v>0</v>
      </c>
      <c r="S40" s="188">
        <f t="shared" si="7"/>
        <v>0</v>
      </c>
    </row>
    <row r="41" spans="1:19" x14ac:dyDescent="0.25">
      <c r="A41" s="89" t="s">
        <v>205</v>
      </c>
      <c r="B41" s="51"/>
      <c r="C41" s="59">
        <f>'Tab 1'!I83</f>
        <v>22.735150464786514</v>
      </c>
      <c r="D41" s="185">
        <v>36.5</v>
      </c>
      <c r="E41" s="185">
        <v>32.299999999999997</v>
      </c>
      <c r="F41" s="185">
        <v>21.4</v>
      </c>
      <c r="G41" s="34"/>
      <c r="H41" s="59">
        <f t="shared" si="0"/>
        <v>13.764849535213486</v>
      </c>
      <c r="I41" s="59">
        <f t="shared" si="8"/>
        <v>9.564849535213483</v>
      </c>
      <c r="J41" s="59">
        <f t="shared" si="1"/>
        <v>-1.3351504647865156</v>
      </c>
      <c r="M41" s="188">
        <f t="shared" ref="M41" si="9">IF(H41&gt;0,1,0)</f>
        <v>1</v>
      </c>
      <c r="N41" s="188">
        <f t="shared" ref="N41" si="10">IF(I41&gt;0,1,0)</f>
        <v>1</v>
      </c>
      <c r="O41" s="188">
        <f t="shared" ref="O41" si="11">IF(J41&gt;0,1,0)</f>
        <v>0</v>
      </c>
      <c r="P41" s="188"/>
      <c r="Q41" s="188">
        <f t="shared" ref="Q41" si="12">IF(ROUND($C41,1)=ROUND(D41,1),1,0)</f>
        <v>0</v>
      </c>
      <c r="R41" s="188">
        <f t="shared" ref="R41" si="13">IF(ROUND($C41,1)=ROUND(E41,1),1,0)</f>
        <v>0</v>
      </c>
      <c r="S41" s="188">
        <f t="shared" ref="S41" si="14">IF(ROUND($C41,1)=ROUND(F41,1),1,0)</f>
        <v>0</v>
      </c>
    </row>
    <row r="42" spans="1:19" x14ac:dyDescent="0.25">
      <c r="A42" s="89" t="s">
        <v>236</v>
      </c>
      <c r="B42" s="51"/>
      <c r="C42" s="59">
        <f>'Tab 1'!I84</f>
        <v>6.3404050144648023</v>
      </c>
      <c r="D42" s="185" t="s">
        <v>179</v>
      </c>
      <c r="E42" s="185" t="s">
        <v>179</v>
      </c>
      <c r="F42" s="185" t="s">
        <v>179</v>
      </c>
      <c r="G42" s="34"/>
      <c r="H42" s="59"/>
      <c r="I42" s="59"/>
      <c r="J42" s="59"/>
      <c r="M42" s="188"/>
      <c r="N42" s="188"/>
      <c r="O42" s="188"/>
      <c r="P42" s="188"/>
      <c r="Q42" s="188"/>
      <c r="R42" s="188"/>
      <c r="S42" s="188"/>
    </row>
    <row r="43" spans="1:19" x14ac:dyDescent="0.25">
      <c r="A43" s="7"/>
      <c r="B43" s="14"/>
      <c r="C43" s="14"/>
      <c r="D43" s="14"/>
      <c r="E43" s="14"/>
      <c r="F43" s="14"/>
      <c r="G43" s="14"/>
      <c r="H43" s="14"/>
      <c r="I43" s="14"/>
      <c r="J43" s="14"/>
      <c r="M43" s="189">
        <f>SUM(M12:M41)</f>
        <v>26</v>
      </c>
      <c r="N43" s="189">
        <f t="shared" ref="N43:S43" si="15">SUM(N12:N41)</f>
        <v>24</v>
      </c>
      <c r="O43" s="189">
        <f t="shared" si="15"/>
        <v>18</v>
      </c>
      <c r="P43" s="189"/>
      <c r="Q43" s="189">
        <f t="shared" si="15"/>
        <v>0</v>
      </c>
      <c r="R43" s="189">
        <f t="shared" si="15"/>
        <v>0</v>
      </c>
      <c r="S43" s="189">
        <f t="shared" si="15"/>
        <v>1</v>
      </c>
    </row>
    <row r="44" spans="1:19" ht="12" customHeight="1" x14ac:dyDescent="0.25">
      <c r="A44" s="51"/>
      <c r="B44" s="51"/>
      <c r="C44" s="51"/>
      <c r="D44" s="51"/>
      <c r="E44" s="51"/>
      <c r="F44" s="51"/>
      <c r="G44" s="51"/>
      <c r="H44" s="51"/>
      <c r="I44" s="51"/>
      <c r="J44" s="51"/>
    </row>
    <row r="45" spans="1:19" ht="12" customHeight="1" x14ac:dyDescent="0.25">
      <c r="A45" s="247" t="s">
        <v>24</v>
      </c>
      <c r="B45" s="249"/>
      <c r="C45" s="249"/>
      <c r="D45" s="249"/>
      <c r="E45" s="249"/>
      <c r="F45" s="249"/>
      <c r="G45" s="249"/>
      <c r="H45" s="249"/>
      <c r="I45" s="249"/>
      <c r="J45" s="249"/>
    </row>
    <row r="46" spans="1:19" ht="12" customHeight="1" x14ac:dyDescent="0.25">
      <c r="A46" s="343" t="s">
        <v>286</v>
      </c>
      <c r="B46" s="343"/>
      <c r="C46" s="343"/>
      <c r="D46" s="343"/>
      <c r="E46" s="343"/>
      <c r="F46" s="343"/>
      <c r="G46" s="343"/>
      <c r="H46" s="343"/>
      <c r="I46" s="343"/>
      <c r="J46" s="343"/>
    </row>
    <row r="47" spans="1:19" ht="12" customHeight="1" x14ac:dyDescent="0.25">
      <c r="A47" s="343"/>
      <c r="B47" s="343"/>
      <c r="C47" s="343"/>
      <c r="D47" s="343"/>
      <c r="E47" s="343"/>
      <c r="F47" s="343"/>
      <c r="G47" s="343"/>
      <c r="H47" s="343"/>
      <c r="I47" s="343"/>
      <c r="J47" s="343"/>
    </row>
    <row r="48" spans="1:19" ht="12" customHeight="1" x14ac:dyDescent="0.25">
      <c r="A48" s="343"/>
      <c r="B48" s="343"/>
      <c r="C48" s="343"/>
      <c r="D48" s="343"/>
      <c r="E48" s="343"/>
      <c r="F48" s="343"/>
      <c r="G48" s="343"/>
      <c r="H48" s="343"/>
      <c r="I48" s="343"/>
      <c r="J48" s="343"/>
    </row>
    <row r="49" spans="1:10" ht="12" customHeight="1" x14ac:dyDescent="0.25">
      <c r="A49" s="343" t="s">
        <v>287</v>
      </c>
      <c r="B49" s="343"/>
      <c r="C49" s="343"/>
      <c r="D49" s="343"/>
      <c r="E49" s="343"/>
      <c r="F49" s="343"/>
      <c r="G49" s="343"/>
      <c r="H49" s="343"/>
      <c r="I49" s="343"/>
      <c r="J49" s="343"/>
    </row>
    <row r="50" spans="1:10" ht="12" customHeight="1" x14ac:dyDescent="0.25">
      <c r="A50" s="343"/>
      <c r="B50" s="343"/>
      <c r="C50" s="343"/>
      <c r="D50" s="343"/>
      <c r="E50" s="343"/>
      <c r="F50" s="343"/>
      <c r="G50" s="343"/>
      <c r="H50" s="343"/>
      <c r="I50" s="343"/>
      <c r="J50" s="343"/>
    </row>
    <row r="51" spans="1:10" ht="12" customHeight="1" x14ac:dyDescent="0.25">
      <c r="A51" s="343" t="s">
        <v>256</v>
      </c>
      <c r="B51" s="343"/>
      <c r="C51" s="343"/>
      <c r="D51" s="343"/>
      <c r="E51" s="343"/>
      <c r="F51" s="343"/>
      <c r="G51" s="343"/>
      <c r="H51" s="343"/>
      <c r="I51" s="343"/>
      <c r="J51" s="343"/>
    </row>
    <row r="52" spans="1:10" ht="12" customHeight="1" x14ac:dyDescent="0.25">
      <c r="A52" s="343"/>
      <c r="B52" s="343"/>
      <c r="C52" s="343"/>
      <c r="D52" s="343"/>
      <c r="E52" s="343"/>
      <c r="F52" s="343"/>
      <c r="G52" s="343"/>
      <c r="H52" s="343"/>
      <c r="I52" s="343"/>
      <c r="J52" s="343"/>
    </row>
    <row r="53" spans="1:10" ht="12" customHeight="1" x14ac:dyDescent="0.25">
      <c r="A53" s="343"/>
      <c r="B53" s="343"/>
      <c r="C53" s="343"/>
      <c r="D53" s="343"/>
      <c r="E53" s="343"/>
      <c r="F53" s="343"/>
      <c r="G53" s="343"/>
      <c r="H53" s="343"/>
      <c r="I53" s="343"/>
      <c r="J53" s="343"/>
    </row>
    <row r="54" spans="1:10" ht="12" customHeight="1" x14ac:dyDescent="0.25">
      <c r="A54" s="343"/>
      <c r="B54" s="343"/>
      <c r="C54" s="343"/>
      <c r="D54" s="343"/>
      <c r="E54" s="343"/>
      <c r="F54" s="343"/>
      <c r="G54" s="343"/>
      <c r="H54" s="343"/>
      <c r="I54" s="343"/>
      <c r="J54" s="343"/>
    </row>
    <row r="55" spans="1:10" ht="12" customHeight="1" x14ac:dyDescent="0.25">
      <c r="A55" s="255"/>
      <c r="B55" s="255"/>
      <c r="C55" s="255"/>
      <c r="D55" s="255"/>
      <c r="E55" s="255"/>
      <c r="F55" s="255"/>
      <c r="G55" s="255"/>
      <c r="H55" s="255"/>
      <c r="I55" s="255"/>
      <c r="J55" s="255"/>
    </row>
    <row r="56" spans="1:10" ht="12" customHeight="1" x14ac:dyDescent="0.25">
      <c r="A56" s="343" t="s">
        <v>288</v>
      </c>
      <c r="B56" s="343"/>
      <c r="C56" s="343"/>
      <c r="D56" s="343"/>
      <c r="E56" s="343"/>
      <c r="F56" s="343"/>
      <c r="G56" s="343"/>
      <c r="H56" s="343"/>
      <c r="I56" s="343"/>
      <c r="J56" s="343"/>
    </row>
    <row r="57" spans="1:10" ht="12" customHeight="1" x14ac:dyDescent="0.25">
      <c r="A57" s="343"/>
      <c r="B57" s="343"/>
      <c r="C57" s="343"/>
      <c r="D57" s="343"/>
      <c r="E57" s="343"/>
      <c r="F57" s="343"/>
      <c r="G57" s="343"/>
      <c r="H57" s="343"/>
      <c r="I57" s="343"/>
      <c r="J57" s="343"/>
    </row>
    <row r="58" spans="1:10" ht="12" customHeight="1" x14ac:dyDescent="0.25">
      <c r="A58" s="343"/>
      <c r="B58" s="343"/>
      <c r="C58" s="343"/>
      <c r="D58" s="343"/>
      <c r="E58" s="343"/>
      <c r="F58" s="343"/>
      <c r="G58" s="343"/>
      <c r="H58" s="343"/>
      <c r="I58" s="343"/>
      <c r="J58" s="343"/>
    </row>
    <row r="59" spans="1:10" ht="12" customHeight="1" x14ac:dyDescent="0.25">
      <c r="A59" s="255"/>
      <c r="B59" s="255"/>
      <c r="C59" s="255"/>
      <c r="D59" s="255"/>
      <c r="E59" s="255"/>
      <c r="F59" s="255"/>
      <c r="G59" s="255"/>
      <c r="H59" s="255"/>
      <c r="I59" s="255"/>
      <c r="J59" s="255"/>
    </row>
    <row r="60" spans="1:10" x14ac:dyDescent="0.25">
      <c r="A60" s="122"/>
      <c r="B60" s="122"/>
      <c r="C60" s="122"/>
      <c r="D60" s="122"/>
      <c r="E60" s="122"/>
      <c r="F60" s="122"/>
      <c r="G60" s="122"/>
      <c r="H60" s="122"/>
      <c r="I60" s="122"/>
      <c r="J60" s="122"/>
    </row>
    <row r="61" spans="1:10" x14ac:dyDescent="0.25">
      <c r="A61" s="306" t="s">
        <v>240</v>
      </c>
      <c r="B61" s="306"/>
      <c r="C61" s="306"/>
      <c r="D61" s="39"/>
      <c r="E61" s="39"/>
      <c r="F61" s="39"/>
      <c r="G61" s="39"/>
      <c r="H61" s="39"/>
      <c r="I61" s="39"/>
      <c r="J61" s="39"/>
    </row>
  </sheetData>
  <mergeCells count="17">
    <mergeCell ref="A46:J48"/>
    <mergeCell ref="E8:E10"/>
    <mergeCell ref="I8:I10"/>
    <mergeCell ref="A61:C61"/>
    <mergeCell ref="C8:C10"/>
    <mergeCell ref="D8:D10"/>
    <mergeCell ref="F8:F10"/>
    <mergeCell ref="H8:H10"/>
    <mergeCell ref="A49:J50"/>
    <mergeCell ref="J8:J10"/>
    <mergeCell ref="A56:J58"/>
    <mergeCell ref="A51:J54"/>
    <mergeCell ref="C5:C7"/>
    <mergeCell ref="D5:D7"/>
    <mergeCell ref="F5:F7"/>
    <mergeCell ref="H5:J7"/>
    <mergeCell ref="A1:J2"/>
  </mergeCells>
  <hyperlinks>
    <hyperlink ref="L1" location="Contents!A1" display="back to contents"/>
  </hyperlinks>
  <pageMargins left="0.70866141732283472" right="0.70866141732283472" top="0.74803149606299213" bottom="0.74803149606299213" header="0.31496062992125984" footer="0.31496062992125984"/>
  <pageSetup paperSize="9" scale="7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68"/>
  <sheetViews>
    <sheetView showGridLines="0" zoomScaleNormal="100" workbookViewId="0">
      <selection sqref="A1:T2"/>
    </sheetView>
  </sheetViews>
  <sheetFormatPr defaultColWidth="9.21875" defaultRowHeight="11.25" customHeight="1" x14ac:dyDescent="0.25"/>
  <cols>
    <col min="1" max="1" width="10.5546875" style="210" customWidth="1"/>
    <col min="2" max="4" width="11.21875" style="210" customWidth="1"/>
    <col min="5" max="5" width="2.77734375" style="210" customWidth="1"/>
    <col min="6" max="7" width="11.77734375" style="210" customWidth="1"/>
    <col min="8" max="8" width="3.21875" style="210" customWidth="1"/>
    <col min="9" max="10" width="9.21875" style="165" customWidth="1"/>
    <col min="11" max="11" width="9.21875" style="83" customWidth="1"/>
    <col min="12" max="12" width="9.21875" style="165" customWidth="1"/>
    <col min="13" max="13" width="9.21875" style="83" customWidth="1"/>
    <col min="14" max="14" width="2.77734375" style="83" customWidth="1"/>
    <col min="15" max="19" width="9.21875" style="192" customWidth="1"/>
    <col min="20" max="20" width="1.21875" style="165" customWidth="1"/>
    <col min="21" max="21" width="6" style="165" customWidth="1"/>
    <col min="22" max="22" width="6.44140625" style="165" customWidth="1"/>
    <col min="23" max="23" width="7" style="165" customWidth="1"/>
    <col min="24" max="24" width="5.5546875" style="165" customWidth="1"/>
    <col min="25" max="26" width="5.44140625" style="165" customWidth="1"/>
    <col min="27" max="27" width="5" style="165" customWidth="1"/>
    <col min="28" max="16384" width="9.21875" style="165"/>
  </cols>
  <sheetData>
    <row r="1" spans="1:27" s="1" customFormat="1" ht="18" customHeight="1" x14ac:dyDescent="0.25">
      <c r="A1" s="292" t="s">
        <v>289</v>
      </c>
      <c r="B1" s="292"/>
      <c r="C1" s="292"/>
      <c r="D1" s="292"/>
      <c r="E1" s="292"/>
      <c r="F1" s="292"/>
      <c r="G1" s="292"/>
      <c r="H1" s="292"/>
      <c r="I1" s="292"/>
      <c r="J1" s="292"/>
      <c r="K1" s="292"/>
      <c r="L1" s="292"/>
      <c r="M1" s="292"/>
      <c r="N1" s="292"/>
      <c r="O1" s="292"/>
      <c r="P1" s="292"/>
      <c r="Q1" s="292"/>
      <c r="R1" s="292"/>
      <c r="S1" s="292"/>
      <c r="T1" s="292"/>
      <c r="V1" s="285" t="s">
        <v>192</v>
      </c>
      <c r="W1" s="285"/>
      <c r="X1" s="285"/>
    </row>
    <row r="2" spans="1:27" s="1" customFormat="1" ht="18" customHeight="1" x14ac:dyDescent="0.25">
      <c r="A2" s="292"/>
      <c r="B2" s="292"/>
      <c r="C2" s="292"/>
      <c r="D2" s="292"/>
      <c r="E2" s="292"/>
      <c r="F2" s="292"/>
      <c r="G2" s="292"/>
      <c r="H2" s="292"/>
      <c r="I2" s="292"/>
      <c r="J2" s="292"/>
      <c r="K2" s="292"/>
      <c r="L2" s="292"/>
      <c r="M2" s="292"/>
      <c r="N2" s="292"/>
      <c r="O2" s="292"/>
      <c r="P2" s="292"/>
      <c r="Q2" s="292"/>
      <c r="R2" s="292"/>
      <c r="S2" s="292"/>
      <c r="T2" s="292"/>
      <c r="V2" s="206"/>
      <c r="W2" s="206"/>
    </row>
    <row r="3" spans="1:27" ht="15" customHeight="1" x14ac:dyDescent="0.25">
      <c r="A3" s="208"/>
      <c r="B3" s="193"/>
      <c r="C3" s="193"/>
      <c r="D3" s="193"/>
      <c r="E3" s="214"/>
      <c r="F3" s="193"/>
      <c r="G3" s="193"/>
      <c r="H3" s="193"/>
    </row>
    <row r="4" spans="1:27" ht="11.25" customHeight="1" x14ac:dyDescent="0.25">
      <c r="A4" s="208" t="s">
        <v>86</v>
      </c>
      <c r="B4" s="193"/>
      <c r="C4" s="193"/>
      <c r="D4" s="193"/>
      <c r="E4" s="214"/>
      <c r="F4" s="193"/>
      <c r="G4" s="193"/>
      <c r="H4" s="193"/>
    </row>
    <row r="5" spans="1:27" ht="11.25" customHeight="1" x14ac:dyDescent="0.25">
      <c r="A5" s="165"/>
      <c r="B5" s="356" t="s">
        <v>92</v>
      </c>
      <c r="C5" s="356"/>
      <c r="D5" s="356"/>
      <c r="E5" s="212"/>
      <c r="F5" s="193"/>
      <c r="G5" s="193"/>
      <c r="H5" s="193"/>
      <c r="J5" s="194"/>
      <c r="K5" s="194"/>
      <c r="L5" s="194"/>
      <c r="M5" s="194"/>
      <c r="N5" s="194"/>
      <c r="O5" s="165"/>
      <c r="P5" s="195"/>
      <c r="Q5" s="195"/>
      <c r="R5" s="195"/>
      <c r="S5" s="195"/>
    </row>
    <row r="6" spans="1:27" s="101" customFormat="1" ht="27.6" customHeight="1" x14ac:dyDescent="0.25">
      <c r="A6" s="196"/>
      <c r="B6" s="352" t="s">
        <v>122</v>
      </c>
      <c r="C6" s="352" t="s">
        <v>123</v>
      </c>
      <c r="D6" s="352" t="s">
        <v>94</v>
      </c>
      <c r="E6" s="197"/>
      <c r="F6" s="353" t="s">
        <v>254</v>
      </c>
      <c r="G6" s="353"/>
      <c r="H6" s="215"/>
      <c r="I6" s="355" t="s">
        <v>126</v>
      </c>
      <c r="J6" s="355"/>
      <c r="K6" s="355"/>
      <c r="L6" s="355"/>
      <c r="M6" s="355"/>
      <c r="N6" s="216"/>
      <c r="O6" s="354" t="s">
        <v>127</v>
      </c>
      <c r="P6" s="354"/>
      <c r="Q6" s="354"/>
      <c r="R6" s="354"/>
      <c r="S6" s="354"/>
    </row>
    <row r="7" spans="1:27" s="200" customFormat="1" ht="17.100000000000001" customHeight="1" x14ac:dyDescent="0.25">
      <c r="A7" s="198"/>
      <c r="B7" s="352"/>
      <c r="C7" s="352"/>
      <c r="D7" s="352"/>
      <c r="E7" s="199"/>
      <c r="F7" s="212" t="s">
        <v>252</v>
      </c>
      <c r="G7" s="212" t="s">
        <v>253</v>
      </c>
      <c r="H7" s="212"/>
      <c r="I7" s="200" t="s">
        <v>4</v>
      </c>
      <c r="J7" s="200" t="s">
        <v>0</v>
      </c>
      <c r="K7" s="200" t="s">
        <v>1</v>
      </c>
      <c r="L7" s="200" t="s">
        <v>2</v>
      </c>
      <c r="M7" s="200" t="s">
        <v>3</v>
      </c>
      <c r="O7" s="201" t="s">
        <v>4</v>
      </c>
      <c r="P7" s="201" t="s">
        <v>0</v>
      </c>
      <c r="Q7" s="201" t="s">
        <v>1</v>
      </c>
      <c r="R7" s="201" t="s">
        <v>2</v>
      </c>
      <c r="S7" s="201" t="s">
        <v>3</v>
      </c>
      <c r="V7" s="202"/>
      <c r="W7" s="202"/>
      <c r="X7" s="202"/>
      <c r="Y7" s="202"/>
      <c r="Z7" s="202"/>
      <c r="AA7" s="202"/>
    </row>
    <row r="8" spans="1:27" ht="11.25" customHeight="1" x14ac:dyDescent="0.25">
      <c r="A8" s="87" t="s">
        <v>26</v>
      </c>
      <c r="B8" s="190">
        <v>19119</v>
      </c>
      <c r="C8" s="190">
        <v>17269</v>
      </c>
      <c r="D8" s="190">
        <v>18127</v>
      </c>
      <c r="E8" s="190"/>
      <c r="F8" s="190">
        <v>1421</v>
      </c>
      <c r="G8" s="190">
        <v>1420</v>
      </c>
      <c r="H8" s="190"/>
      <c r="I8" s="136">
        <v>1420</v>
      </c>
      <c r="J8" s="136">
        <v>230</v>
      </c>
      <c r="K8" s="136">
        <v>110</v>
      </c>
      <c r="L8" s="136">
        <v>440</v>
      </c>
      <c r="M8" s="136">
        <v>650</v>
      </c>
      <c r="N8" s="136"/>
      <c r="O8" s="241">
        <v>8</v>
      </c>
      <c r="P8" s="241">
        <v>7</v>
      </c>
      <c r="Q8" s="241">
        <v>3</v>
      </c>
      <c r="R8" s="241">
        <v>8</v>
      </c>
      <c r="S8" s="18">
        <v>12</v>
      </c>
    </row>
    <row r="9" spans="1:27" ht="11.25" customHeight="1" x14ac:dyDescent="0.25">
      <c r="A9" s="87" t="s">
        <v>27</v>
      </c>
      <c r="B9" s="190">
        <v>19908</v>
      </c>
      <c r="C9" s="190">
        <v>17773</v>
      </c>
      <c r="D9" s="190">
        <v>18045</v>
      </c>
      <c r="E9" s="190"/>
      <c r="F9" s="190">
        <v>1999</v>
      </c>
      <c r="G9" s="190">
        <v>2000</v>
      </c>
      <c r="H9" s="190"/>
      <c r="I9" s="136">
        <v>2000</v>
      </c>
      <c r="J9" s="136">
        <v>90</v>
      </c>
      <c r="K9" s="136">
        <v>190</v>
      </c>
      <c r="L9" s="136">
        <v>600</v>
      </c>
      <c r="M9" s="136">
        <v>1120</v>
      </c>
      <c r="N9" s="136"/>
      <c r="O9" s="241">
        <v>11</v>
      </c>
      <c r="P9" s="241">
        <v>3</v>
      </c>
      <c r="Q9" s="241">
        <v>6</v>
      </c>
      <c r="R9" s="241">
        <v>11</v>
      </c>
      <c r="S9" s="18">
        <v>20</v>
      </c>
    </row>
    <row r="10" spans="1:27" ht="11.25" customHeight="1" x14ac:dyDescent="0.25">
      <c r="A10" s="87" t="s">
        <v>118</v>
      </c>
      <c r="B10" s="190">
        <v>18675</v>
      </c>
      <c r="C10" s="190">
        <v>16848</v>
      </c>
      <c r="D10" s="190">
        <v>17297</v>
      </c>
      <c r="E10" s="190"/>
      <c r="F10" s="190">
        <v>1602.5</v>
      </c>
      <c r="G10" s="190">
        <v>1600</v>
      </c>
      <c r="H10" s="190"/>
      <c r="I10" s="136">
        <v>1600</v>
      </c>
      <c r="J10" s="136">
        <v>140</v>
      </c>
      <c r="K10" s="136">
        <v>210</v>
      </c>
      <c r="L10" s="136">
        <v>530</v>
      </c>
      <c r="M10" s="136">
        <v>730</v>
      </c>
      <c r="N10" s="136"/>
      <c r="O10" s="241">
        <v>9</v>
      </c>
      <c r="P10" s="241">
        <v>4</v>
      </c>
      <c r="Q10" s="241">
        <v>6</v>
      </c>
      <c r="R10" s="241">
        <v>10</v>
      </c>
      <c r="S10" s="18">
        <v>14</v>
      </c>
    </row>
    <row r="11" spans="1:27" ht="11.25" customHeight="1" x14ac:dyDescent="0.25">
      <c r="A11" s="87" t="s">
        <v>141</v>
      </c>
      <c r="B11" s="190">
        <v>22011</v>
      </c>
      <c r="C11" s="190">
        <v>17493</v>
      </c>
      <c r="D11" s="190">
        <v>18410</v>
      </c>
      <c r="E11" s="190"/>
      <c r="F11" s="190">
        <v>4059.5</v>
      </c>
      <c r="G11" s="190">
        <v>4060</v>
      </c>
      <c r="H11" s="190"/>
      <c r="I11" s="136">
        <v>4060</v>
      </c>
      <c r="J11" s="136">
        <v>270</v>
      </c>
      <c r="K11" s="136">
        <v>610</v>
      </c>
      <c r="L11" s="136">
        <v>1240</v>
      </c>
      <c r="M11" s="136">
        <v>1940</v>
      </c>
      <c r="N11" s="136"/>
      <c r="O11" s="241">
        <v>23</v>
      </c>
      <c r="P11" s="241">
        <v>8</v>
      </c>
      <c r="Q11" s="241">
        <v>18</v>
      </c>
      <c r="R11" s="241">
        <v>23</v>
      </c>
      <c r="S11" s="18">
        <v>33</v>
      </c>
    </row>
    <row r="12" spans="1:27" ht="11.25" customHeight="1" x14ac:dyDescent="0.25">
      <c r="A12" s="87" t="s">
        <v>162</v>
      </c>
      <c r="B12" s="190">
        <v>20506</v>
      </c>
      <c r="C12" s="190">
        <v>17625</v>
      </c>
      <c r="D12" s="190">
        <v>17686</v>
      </c>
      <c r="E12" s="190"/>
      <c r="F12" s="190">
        <v>2850.5</v>
      </c>
      <c r="G12" s="190">
        <v>2850</v>
      </c>
      <c r="H12" s="190"/>
      <c r="I12" s="136">
        <v>2850</v>
      </c>
      <c r="J12" s="136">
        <v>450</v>
      </c>
      <c r="K12" s="136">
        <v>530</v>
      </c>
      <c r="L12" s="136">
        <v>900</v>
      </c>
      <c r="M12" s="136">
        <v>970</v>
      </c>
      <c r="N12" s="136"/>
      <c r="O12" s="241">
        <v>16</v>
      </c>
      <c r="P12" s="241">
        <v>13</v>
      </c>
      <c r="Q12" s="241">
        <v>16</v>
      </c>
      <c r="R12" s="241">
        <v>17</v>
      </c>
      <c r="S12" s="18">
        <v>17</v>
      </c>
    </row>
    <row r="13" spans="1:27" ht="11.25" customHeight="1" x14ac:dyDescent="0.25">
      <c r="A13" s="87" t="s">
        <v>165</v>
      </c>
      <c r="B13" s="190">
        <v>20935</v>
      </c>
      <c r="C13" s="190">
        <v>18335</v>
      </c>
      <c r="D13" s="190">
        <v>18096</v>
      </c>
      <c r="E13" s="190"/>
      <c r="F13" s="190">
        <v>2719.5</v>
      </c>
      <c r="G13" s="190">
        <v>2720</v>
      </c>
      <c r="H13" s="190"/>
      <c r="I13" s="136">
        <v>2720</v>
      </c>
      <c r="J13" s="136">
        <v>200</v>
      </c>
      <c r="K13" s="136">
        <v>280</v>
      </c>
      <c r="L13" s="136">
        <v>810</v>
      </c>
      <c r="M13" s="136">
        <v>1440</v>
      </c>
      <c r="N13" s="136"/>
      <c r="O13" s="241">
        <v>15</v>
      </c>
      <c r="P13" s="241">
        <v>6</v>
      </c>
      <c r="Q13" s="241">
        <v>8</v>
      </c>
      <c r="R13" s="241">
        <v>15</v>
      </c>
      <c r="S13" s="18">
        <v>24</v>
      </c>
    </row>
    <row r="14" spans="1:27" ht="11.25" customHeight="1" x14ac:dyDescent="0.25">
      <c r="A14" s="87" t="s">
        <v>177</v>
      </c>
      <c r="B14" s="190">
        <v>23153</v>
      </c>
      <c r="C14" s="190">
        <v>18694</v>
      </c>
      <c r="D14" s="190">
        <v>17986</v>
      </c>
      <c r="E14" s="190"/>
      <c r="F14" s="190">
        <v>4813</v>
      </c>
      <c r="G14" s="190">
        <v>4810</v>
      </c>
      <c r="H14" s="190"/>
      <c r="I14" s="136">
        <v>4810</v>
      </c>
      <c r="J14" s="136">
        <v>330</v>
      </c>
      <c r="K14" s="136">
        <v>610</v>
      </c>
      <c r="L14" s="136">
        <v>1370</v>
      </c>
      <c r="M14" s="136">
        <v>2500</v>
      </c>
      <c r="N14" s="136"/>
      <c r="O14" s="241">
        <v>26</v>
      </c>
      <c r="P14" s="241">
        <v>9</v>
      </c>
      <c r="Q14" s="241">
        <v>18</v>
      </c>
      <c r="R14" s="241">
        <v>25</v>
      </c>
      <c r="S14" s="18">
        <v>43</v>
      </c>
    </row>
    <row r="15" spans="1:27" ht="11.25" customHeight="1" x14ac:dyDescent="0.25">
      <c r="A15" s="87" t="s">
        <v>193</v>
      </c>
      <c r="B15" s="191">
        <v>20188</v>
      </c>
      <c r="C15" s="191">
        <v>17864</v>
      </c>
      <c r="D15" s="191">
        <v>18398</v>
      </c>
      <c r="E15" s="191"/>
      <c r="F15" s="191">
        <v>2057</v>
      </c>
      <c r="G15" s="191">
        <v>2060</v>
      </c>
      <c r="H15" s="191"/>
      <c r="I15" s="136">
        <v>2060</v>
      </c>
      <c r="J15" s="136">
        <v>290</v>
      </c>
      <c r="K15" s="136">
        <v>300</v>
      </c>
      <c r="L15" s="136">
        <v>570</v>
      </c>
      <c r="M15" s="136">
        <v>900</v>
      </c>
      <c r="N15" s="136"/>
      <c r="O15" s="241">
        <v>11</v>
      </c>
      <c r="P15" s="241">
        <v>8</v>
      </c>
      <c r="Q15" s="241">
        <v>9</v>
      </c>
      <c r="R15" s="241">
        <v>11</v>
      </c>
      <c r="S15" s="18">
        <v>15</v>
      </c>
    </row>
    <row r="16" spans="1:27" ht="11.25" customHeight="1" x14ac:dyDescent="0.25">
      <c r="A16" s="87" t="s">
        <v>208</v>
      </c>
      <c r="B16" s="191">
        <v>21392</v>
      </c>
      <c r="C16" s="191">
        <v>18973</v>
      </c>
      <c r="D16" s="191">
        <v>22712</v>
      </c>
      <c r="E16" s="191"/>
      <c r="F16" s="191">
        <v>549.5</v>
      </c>
      <c r="G16" s="191">
        <v>550</v>
      </c>
      <c r="H16" s="191"/>
      <c r="I16" s="136">
        <v>550</v>
      </c>
      <c r="J16" s="136">
        <v>0</v>
      </c>
      <c r="K16" s="136">
        <v>260</v>
      </c>
      <c r="L16" s="136">
        <v>80</v>
      </c>
      <c r="M16" s="136">
        <v>210</v>
      </c>
      <c r="N16" s="136"/>
      <c r="O16" s="241">
        <v>3</v>
      </c>
      <c r="P16" s="241" t="s">
        <v>74</v>
      </c>
      <c r="Q16" s="241">
        <v>7</v>
      </c>
      <c r="R16" s="241">
        <v>1</v>
      </c>
      <c r="S16" s="18">
        <v>3</v>
      </c>
    </row>
    <row r="17" spans="1:27" ht="11.25" customHeight="1" x14ac:dyDescent="0.25">
      <c r="A17" s="87" t="s">
        <v>205</v>
      </c>
      <c r="B17" s="191">
        <v>23370</v>
      </c>
      <c r="C17" s="191">
        <v>19421</v>
      </c>
      <c r="D17" s="191">
        <v>18661</v>
      </c>
      <c r="E17" s="191"/>
      <c r="F17" s="191">
        <v>4329</v>
      </c>
      <c r="G17" s="191">
        <v>4330</v>
      </c>
      <c r="H17" s="191"/>
      <c r="I17" s="136">
        <v>4330</v>
      </c>
      <c r="J17" s="136">
        <v>640</v>
      </c>
      <c r="K17" s="136">
        <v>680</v>
      </c>
      <c r="L17" s="136">
        <v>1320</v>
      </c>
      <c r="M17" s="136">
        <v>1700</v>
      </c>
      <c r="N17" s="136"/>
      <c r="O17" s="241">
        <v>23</v>
      </c>
      <c r="P17" s="241">
        <v>17</v>
      </c>
      <c r="Q17" s="241">
        <v>19</v>
      </c>
      <c r="R17" s="241">
        <v>24</v>
      </c>
      <c r="S17" s="18">
        <v>28</v>
      </c>
    </row>
    <row r="18" spans="1:27" ht="11.25" customHeight="1" x14ac:dyDescent="0.25">
      <c r="A18" s="87" t="s">
        <v>236</v>
      </c>
      <c r="B18" s="191">
        <v>22055</v>
      </c>
      <c r="C18" s="191">
        <v>21679</v>
      </c>
      <c r="D18" s="191">
        <v>19801</v>
      </c>
      <c r="E18" s="191"/>
      <c r="F18" s="191">
        <v>1315</v>
      </c>
      <c r="G18" s="191">
        <v>1320</v>
      </c>
      <c r="H18" s="191"/>
      <c r="I18" s="136">
        <v>1320</v>
      </c>
      <c r="J18" s="136">
        <v>190</v>
      </c>
      <c r="K18" s="136">
        <v>150</v>
      </c>
      <c r="L18" s="136">
        <v>360</v>
      </c>
      <c r="M18" s="136">
        <v>620</v>
      </c>
      <c r="N18" s="136"/>
      <c r="O18" s="241">
        <v>6</v>
      </c>
      <c r="P18" s="241">
        <v>5</v>
      </c>
      <c r="Q18" s="241">
        <v>4</v>
      </c>
      <c r="R18" s="241">
        <v>6</v>
      </c>
      <c r="S18" s="18">
        <v>9</v>
      </c>
    </row>
    <row r="20" spans="1:27" ht="11.25" customHeight="1" x14ac:dyDescent="0.25">
      <c r="A20" s="208" t="s">
        <v>168</v>
      </c>
      <c r="B20" s="208"/>
      <c r="C20" s="208"/>
      <c r="D20" s="208"/>
      <c r="E20" s="208"/>
      <c r="F20" s="208"/>
      <c r="G20" s="208"/>
      <c r="H20" s="208"/>
      <c r="I20" s="208"/>
    </row>
    <row r="21" spans="1:27" ht="11.25" customHeight="1" x14ac:dyDescent="0.25">
      <c r="A21" s="217"/>
      <c r="B21" s="356" t="s">
        <v>92</v>
      </c>
      <c r="C21" s="356"/>
      <c r="D21" s="356"/>
      <c r="E21" s="217"/>
      <c r="F21" s="217"/>
      <c r="G21" s="217"/>
      <c r="H21" s="217"/>
      <c r="I21" s="350" t="s">
        <v>126</v>
      </c>
      <c r="J21" s="350"/>
      <c r="K21" s="350"/>
      <c r="L21" s="350"/>
      <c r="M21" s="350"/>
      <c r="N21" s="226"/>
      <c r="O21" s="351" t="s">
        <v>127</v>
      </c>
      <c r="P21" s="351"/>
      <c r="Q21" s="351"/>
      <c r="R21" s="351"/>
      <c r="S21" s="351"/>
    </row>
    <row r="22" spans="1:27" s="101" customFormat="1" ht="27" customHeight="1" x14ac:dyDescent="0.25">
      <c r="A22" s="196"/>
      <c r="B22" s="352" t="s">
        <v>122</v>
      </c>
      <c r="C22" s="352" t="s">
        <v>123</v>
      </c>
      <c r="D22" s="352" t="s">
        <v>94</v>
      </c>
      <c r="E22" s="197"/>
      <c r="F22" s="353" t="s">
        <v>254</v>
      </c>
      <c r="G22" s="353"/>
      <c r="H22" s="215"/>
      <c r="I22" s="350"/>
      <c r="J22" s="350"/>
      <c r="K22" s="350"/>
      <c r="L22" s="350"/>
      <c r="M22" s="350"/>
      <c r="N22" s="226"/>
      <c r="O22" s="351"/>
      <c r="P22" s="351"/>
      <c r="Q22" s="351"/>
      <c r="R22" s="351"/>
      <c r="S22" s="351"/>
    </row>
    <row r="23" spans="1:27" s="200" customFormat="1" ht="17.100000000000001" customHeight="1" x14ac:dyDescent="0.25">
      <c r="A23" s="198"/>
      <c r="B23" s="352"/>
      <c r="C23" s="352"/>
      <c r="D23" s="352"/>
      <c r="E23" s="199"/>
      <c r="F23" s="212" t="s">
        <v>252</v>
      </c>
      <c r="G23" s="212" t="s">
        <v>253</v>
      </c>
      <c r="H23" s="212"/>
      <c r="I23" s="200" t="s">
        <v>4</v>
      </c>
      <c r="J23" s="200" t="s">
        <v>0</v>
      </c>
      <c r="K23" s="200" t="s">
        <v>1</v>
      </c>
      <c r="L23" s="200" t="s">
        <v>2</v>
      </c>
      <c r="M23" s="200" t="s">
        <v>3</v>
      </c>
      <c r="O23" s="201" t="s">
        <v>4</v>
      </c>
      <c r="P23" s="201" t="s">
        <v>0</v>
      </c>
      <c r="Q23" s="201" t="s">
        <v>1</v>
      </c>
      <c r="R23" s="201" t="s">
        <v>2</v>
      </c>
      <c r="S23" s="201" t="s">
        <v>3</v>
      </c>
      <c r="V23" s="202"/>
      <c r="W23" s="202"/>
      <c r="X23" s="202"/>
      <c r="Y23" s="202"/>
      <c r="Z23" s="202"/>
      <c r="AA23" s="202"/>
    </row>
    <row r="24" spans="1:27" ht="11.25" customHeight="1" x14ac:dyDescent="0.25">
      <c r="A24" s="87" t="s">
        <v>75</v>
      </c>
      <c r="B24" s="191">
        <v>1558</v>
      </c>
      <c r="C24" s="191">
        <v>1346</v>
      </c>
      <c r="D24" s="191">
        <v>1367</v>
      </c>
      <c r="E24" s="191"/>
      <c r="F24" s="191">
        <v>201.5</v>
      </c>
      <c r="G24" s="191">
        <v>200</v>
      </c>
      <c r="H24" s="191"/>
      <c r="I24" s="227">
        <v>200</v>
      </c>
      <c r="J24" s="227">
        <v>20</v>
      </c>
      <c r="K24" s="227">
        <v>30</v>
      </c>
      <c r="L24" s="227">
        <v>70</v>
      </c>
      <c r="M24" s="227">
        <v>90</v>
      </c>
      <c r="N24" s="227"/>
      <c r="O24" s="241">
        <v>15</v>
      </c>
      <c r="P24" s="241">
        <v>6</v>
      </c>
      <c r="Q24" s="241">
        <v>13</v>
      </c>
      <c r="R24" s="241">
        <v>15</v>
      </c>
      <c r="S24" s="18">
        <v>22</v>
      </c>
    </row>
    <row r="25" spans="1:27" ht="11.25" customHeight="1" x14ac:dyDescent="0.25">
      <c r="A25" s="87" t="s">
        <v>26</v>
      </c>
      <c r="B25" s="191">
        <v>1446</v>
      </c>
      <c r="C25" s="191">
        <v>1372</v>
      </c>
      <c r="D25" s="191">
        <v>1386</v>
      </c>
      <c r="E25" s="191"/>
      <c r="F25" s="191">
        <v>67</v>
      </c>
      <c r="G25" s="191">
        <v>70</v>
      </c>
      <c r="H25" s="191"/>
      <c r="I25" s="227">
        <v>70</v>
      </c>
      <c r="J25" s="227">
        <v>-10</v>
      </c>
      <c r="K25" s="227">
        <v>20</v>
      </c>
      <c r="L25" s="227">
        <v>60</v>
      </c>
      <c r="M25" s="227">
        <v>-10</v>
      </c>
      <c r="N25" s="227"/>
      <c r="O25" s="241">
        <v>5</v>
      </c>
      <c r="P25" s="241" t="s">
        <v>74</v>
      </c>
      <c r="Q25" s="241">
        <v>9</v>
      </c>
      <c r="R25" s="241">
        <v>16</v>
      </c>
      <c r="S25" s="18" t="s">
        <v>74</v>
      </c>
    </row>
    <row r="26" spans="1:27" ht="11.25" customHeight="1" x14ac:dyDescent="0.25">
      <c r="A26" s="87" t="s">
        <v>27</v>
      </c>
      <c r="B26" s="191">
        <v>1584</v>
      </c>
      <c r="C26" s="191">
        <v>1386</v>
      </c>
      <c r="D26" s="191">
        <v>1490</v>
      </c>
      <c r="E26" s="191"/>
      <c r="F26" s="191">
        <v>146</v>
      </c>
      <c r="G26" s="191">
        <v>150</v>
      </c>
      <c r="H26" s="191"/>
      <c r="I26" s="227">
        <v>150</v>
      </c>
      <c r="J26" s="227">
        <v>-30</v>
      </c>
      <c r="K26" s="227">
        <v>10</v>
      </c>
      <c r="L26" s="227">
        <v>80</v>
      </c>
      <c r="M26" s="227">
        <v>90</v>
      </c>
      <c r="N26" s="227"/>
      <c r="O26" s="241">
        <v>10</v>
      </c>
      <c r="P26" s="241" t="s">
        <v>74</v>
      </c>
      <c r="Q26" s="241">
        <v>4</v>
      </c>
      <c r="R26" s="241">
        <v>17</v>
      </c>
      <c r="S26" s="18">
        <v>21</v>
      </c>
    </row>
    <row r="27" spans="1:27" ht="11.25" customHeight="1" x14ac:dyDescent="0.25">
      <c r="A27" s="87" t="s">
        <v>118</v>
      </c>
      <c r="B27" s="191">
        <v>1552</v>
      </c>
      <c r="C27" s="191">
        <v>1398</v>
      </c>
      <c r="D27" s="191">
        <v>1395</v>
      </c>
      <c r="E27" s="191"/>
      <c r="F27" s="191">
        <v>155.5</v>
      </c>
      <c r="G27" s="191">
        <v>160</v>
      </c>
      <c r="H27" s="191"/>
      <c r="I27" s="227">
        <v>160</v>
      </c>
      <c r="J27" s="227">
        <v>50</v>
      </c>
      <c r="K27" s="227">
        <v>10</v>
      </c>
      <c r="L27" s="227">
        <v>20</v>
      </c>
      <c r="M27" s="227">
        <v>80</v>
      </c>
      <c r="N27" s="227"/>
      <c r="O27" s="241">
        <v>11</v>
      </c>
      <c r="P27" s="241">
        <v>19</v>
      </c>
      <c r="Q27" s="241">
        <v>3</v>
      </c>
      <c r="R27" s="241">
        <v>5</v>
      </c>
      <c r="S27" s="18">
        <v>19</v>
      </c>
    </row>
    <row r="28" spans="1:27" ht="11.25" customHeight="1" x14ac:dyDescent="0.25">
      <c r="A28" s="87" t="s">
        <v>141</v>
      </c>
      <c r="B28" s="191">
        <v>1752</v>
      </c>
      <c r="C28" s="191">
        <v>1398</v>
      </c>
      <c r="D28" s="191">
        <v>1508</v>
      </c>
      <c r="E28" s="191"/>
      <c r="F28" s="191">
        <v>299</v>
      </c>
      <c r="G28" s="191">
        <v>300</v>
      </c>
      <c r="H28" s="191"/>
      <c r="I28" s="227">
        <v>300</v>
      </c>
      <c r="J28" s="227">
        <v>10</v>
      </c>
      <c r="K28" s="227">
        <v>30</v>
      </c>
      <c r="L28" s="227">
        <v>120</v>
      </c>
      <c r="M28" s="227">
        <v>130</v>
      </c>
      <c r="N28" s="227"/>
      <c r="O28" s="241">
        <v>21</v>
      </c>
      <c r="P28" s="241">
        <v>6</v>
      </c>
      <c r="Q28" s="241">
        <v>10</v>
      </c>
      <c r="R28" s="241">
        <v>26</v>
      </c>
      <c r="S28" s="18">
        <v>29</v>
      </c>
    </row>
    <row r="29" spans="1:27" ht="11.25" customHeight="1" x14ac:dyDescent="0.25">
      <c r="A29" s="87" t="s">
        <v>162</v>
      </c>
      <c r="B29" s="191">
        <v>1587</v>
      </c>
      <c r="C29" s="191">
        <v>1436</v>
      </c>
      <c r="D29" s="191">
        <v>1377</v>
      </c>
      <c r="E29" s="191"/>
      <c r="F29" s="191">
        <v>180.5</v>
      </c>
      <c r="G29" s="191">
        <v>180</v>
      </c>
      <c r="H29" s="191"/>
      <c r="I29" s="227">
        <v>180</v>
      </c>
      <c r="J29" s="227">
        <v>0</v>
      </c>
      <c r="K29" s="227">
        <v>60</v>
      </c>
      <c r="L29" s="227">
        <v>100</v>
      </c>
      <c r="M29" s="227">
        <v>30</v>
      </c>
      <c r="N29" s="227"/>
      <c r="O29" s="241">
        <v>13</v>
      </c>
      <c r="P29" s="241">
        <v>0</v>
      </c>
      <c r="Q29" s="241">
        <v>20</v>
      </c>
      <c r="R29" s="241">
        <v>24</v>
      </c>
      <c r="S29" s="18">
        <v>7</v>
      </c>
    </row>
    <row r="30" spans="1:27" ht="11.25" customHeight="1" x14ac:dyDescent="0.25">
      <c r="A30" s="87" t="s">
        <v>165</v>
      </c>
      <c r="B30" s="191">
        <v>1660</v>
      </c>
      <c r="C30" s="191">
        <v>1460</v>
      </c>
      <c r="D30" s="191">
        <v>1374</v>
      </c>
      <c r="E30" s="191"/>
      <c r="F30" s="191">
        <v>243</v>
      </c>
      <c r="G30" s="191">
        <v>240</v>
      </c>
      <c r="H30" s="191"/>
      <c r="I30" s="227">
        <v>240</v>
      </c>
      <c r="J30" s="227">
        <v>0</v>
      </c>
      <c r="K30" s="227">
        <v>30</v>
      </c>
      <c r="L30" s="227">
        <v>40</v>
      </c>
      <c r="M30" s="227">
        <v>170</v>
      </c>
      <c r="N30" s="227"/>
      <c r="O30" s="242">
        <v>17</v>
      </c>
      <c r="P30" s="242">
        <v>1</v>
      </c>
      <c r="Q30" s="242">
        <v>12</v>
      </c>
      <c r="R30" s="242">
        <v>8</v>
      </c>
      <c r="S30" s="54">
        <v>40</v>
      </c>
    </row>
    <row r="31" spans="1:27" ht="11.25" customHeight="1" x14ac:dyDescent="0.25">
      <c r="A31" s="87" t="s">
        <v>177</v>
      </c>
      <c r="B31" s="191">
        <v>1865</v>
      </c>
      <c r="C31" s="191">
        <v>1505</v>
      </c>
      <c r="D31" s="191">
        <v>1535</v>
      </c>
      <c r="E31" s="191"/>
      <c r="F31" s="191">
        <v>345</v>
      </c>
      <c r="G31" s="191">
        <v>350</v>
      </c>
      <c r="H31" s="191"/>
      <c r="I31" s="227">
        <v>350</v>
      </c>
      <c r="J31" s="227">
        <v>0</v>
      </c>
      <c r="K31" s="227">
        <v>50</v>
      </c>
      <c r="L31" s="227">
        <v>140</v>
      </c>
      <c r="M31" s="227">
        <v>160</v>
      </c>
      <c r="N31" s="227"/>
      <c r="O31" s="242">
        <v>23</v>
      </c>
      <c r="P31" s="242">
        <v>0</v>
      </c>
      <c r="Q31" s="242">
        <v>15</v>
      </c>
      <c r="R31" s="242">
        <v>29</v>
      </c>
      <c r="S31" s="54">
        <v>34</v>
      </c>
    </row>
    <row r="32" spans="1:27" ht="11.25" customHeight="1" x14ac:dyDescent="0.25">
      <c r="A32" s="87" t="s">
        <v>193</v>
      </c>
      <c r="B32" s="191">
        <v>1603</v>
      </c>
      <c r="C32" s="191">
        <v>1404</v>
      </c>
      <c r="D32" s="191">
        <v>1517</v>
      </c>
      <c r="E32" s="191"/>
      <c r="F32" s="191">
        <v>142.5</v>
      </c>
      <c r="G32" s="191">
        <v>140</v>
      </c>
      <c r="H32" s="191"/>
      <c r="I32" s="227">
        <v>140</v>
      </c>
      <c r="J32" s="227">
        <v>40</v>
      </c>
      <c r="K32" s="227">
        <v>70</v>
      </c>
      <c r="L32" s="227">
        <v>10</v>
      </c>
      <c r="M32" s="227">
        <v>20</v>
      </c>
      <c r="N32" s="227"/>
      <c r="O32" s="242">
        <v>10</v>
      </c>
      <c r="P32" s="242">
        <v>14</v>
      </c>
      <c r="Q32" s="242">
        <v>25</v>
      </c>
      <c r="R32" s="242">
        <v>3</v>
      </c>
      <c r="S32" s="54">
        <v>5</v>
      </c>
    </row>
    <row r="33" spans="1:27" ht="11.25" customHeight="1" x14ac:dyDescent="0.25">
      <c r="A33" s="87" t="s">
        <v>208</v>
      </c>
      <c r="B33" s="191">
        <v>1757</v>
      </c>
      <c r="C33" s="191">
        <v>1569</v>
      </c>
      <c r="D33" s="191">
        <v>1766</v>
      </c>
      <c r="E33" s="191"/>
      <c r="F33" s="191">
        <v>89.5</v>
      </c>
      <c r="G33" s="191">
        <v>90</v>
      </c>
      <c r="H33" s="191"/>
      <c r="I33" s="227">
        <v>90</v>
      </c>
      <c r="J33" s="227">
        <v>-20</v>
      </c>
      <c r="K33" s="227">
        <v>30</v>
      </c>
      <c r="L33" s="227">
        <v>-10</v>
      </c>
      <c r="M33" s="227">
        <v>90</v>
      </c>
      <c r="N33" s="227"/>
      <c r="O33" s="242">
        <v>5</v>
      </c>
      <c r="P33" s="242" t="s">
        <v>74</v>
      </c>
      <c r="Q33" s="242">
        <v>9</v>
      </c>
      <c r="R33" s="242" t="s">
        <v>74</v>
      </c>
      <c r="S33" s="54">
        <v>17</v>
      </c>
    </row>
    <row r="34" spans="1:27" ht="11.25" customHeight="1" x14ac:dyDescent="0.25">
      <c r="A34" s="87" t="s">
        <v>205</v>
      </c>
      <c r="B34" s="191">
        <v>1939</v>
      </c>
      <c r="C34" s="191">
        <v>1635</v>
      </c>
      <c r="D34" s="191">
        <v>1590</v>
      </c>
      <c r="E34" s="191"/>
      <c r="F34" s="191">
        <v>326.5</v>
      </c>
      <c r="G34" s="191">
        <v>330</v>
      </c>
      <c r="H34" s="191"/>
      <c r="I34" s="227">
        <v>330</v>
      </c>
      <c r="J34" s="227">
        <v>70</v>
      </c>
      <c r="K34" s="227">
        <v>40</v>
      </c>
      <c r="L34" s="227">
        <v>140</v>
      </c>
      <c r="M34" s="227">
        <v>70</v>
      </c>
      <c r="N34" s="227"/>
      <c r="O34" s="242">
        <v>20</v>
      </c>
      <c r="P34" s="242">
        <v>25</v>
      </c>
      <c r="Q34" s="242">
        <v>13</v>
      </c>
      <c r="R34" s="242">
        <v>28</v>
      </c>
      <c r="S34" s="54">
        <v>14</v>
      </c>
    </row>
    <row r="35" spans="1:27" ht="11.25" customHeight="1" x14ac:dyDescent="0.25">
      <c r="A35" s="87" t="s">
        <v>236</v>
      </c>
      <c r="B35" s="191">
        <v>1870</v>
      </c>
      <c r="C35" s="191">
        <v>1821</v>
      </c>
      <c r="D35" s="191">
        <v>1626</v>
      </c>
      <c r="E35" s="191"/>
      <c r="F35" s="191">
        <v>146.5</v>
      </c>
      <c r="G35" s="191">
        <v>150</v>
      </c>
      <c r="H35" s="228"/>
      <c r="I35" s="227">
        <v>150</v>
      </c>
      <c r="J35" s="227">
        <v>50</v>
      </c>
      <c r="K35" s="227">
        <v>30</v>
      </c>
      <c r="L35" s="227">
        <v>30</v>
      </c>
      <c r="M35" s="227">
        <v>40</v>
      </c>
      <c r="N35" s="227"/>
      <c r="O35" s="242">
        <v>9</v>
      </c>
      <c r="P35" s="242">
        <v>15</v>
      </c>
      <c r="Q35" s="242">
        <v>8</v>
      </c>
      <c r="R35" s="242">
        <v>5</v>
      </c>
      <c r="S35" s="54">
        <v>8</v>
      </c>
    </row>
    <row r="36" spans="1:27" ht="11.25" customHeight="1" x14ac:dyDescent="0.25">
      <c r="A36" s="208"/>
      <c r="B36" s="208"/>
      <c r="C36" s="208"/>
      <c r="D36" s="208"/>
      <c r="E36" s="208"/>
      <c r="F36" s="208"/>
      <c r="G36" s="208"/>
      <c r="H36" s="208"/>
    </row>
    <row r="37" spans="1:27" s="101" customFormat="1" ht="11.25" customHeight="1" x14ac:dyDescent="0.25">
      <c r="A37" s="208" t="s">
        <v>85</v>
      </c>
      <c r="B37" s="208"/>
      <c r="C37" s="208"/>
      <c r="D37" s="208"/>
      <c r="E37" s="208"/>
      <c r="F37" s="208"/>
      <c r="G37" s="208"/>
      <c r="H37" s="208"/>
      <c r="I37" s="165"/>
      <c r="J37" s="165"/>
      <c r="K37" s="83"/>
      <c r="L37" s="165"/>
      <c r="M37" s="83"/>
      <c r="N37" s="83"/>
      <c r="O37" s="192"/>
      <c r="P37" s="192"/>
      <c r="Q37" s="192"/>
      <c r="R37" s="192"/>
      <c r="S37" s="192"/>
    </row>
    <row r="38" spans="1:27" s="101" customFormat="1" ht="11.25" customHeight="1" x14ac:dyDescent="0.25">
      <c r="A38" s="208"/>
      <c r="B38" s="356" t="s">
        <v>92</v>
      </c>
      <c r="C38" s="356"/>
      <c r="D38" s="356"/>
      <c r="E38" s="208"/>
      <c r="F38" s="208"/>
      <c r="G38" s="208"/>
      <c r="H38" s="208"/>
      <c r="I38" s="350" t="s">
        <v>126</v>
      </c>
      <c r="J38" s="350"/>
      <c r="K38" s="350"/>
      <c r="L38" s="350"/>
      <c r="M38" s="350"/>
      <c r="N38" s="226"/>
      <c r="O38" s="351" t="s">
        <v>127</v>
      </c>
      <c r="P38" s="351"/>
      <c r="Q38" s="351"/>
      <c r="R38" s="351"/>
      <c r="S38" s="351"/>
    </row>
    <row r="39" spans="1:27" s="101" customFormat="1" ht="27" customHeight="1" x14ac:dyDescent="0.25">
      <c r="A39" s="196"/>
      <c r="B39" s="352" t="s">
        <v>122</v>
      </c>
      <c r="C39" s="352" t="s">
        <v>123</v>
      </c>
      <c r="D39" s="352" t="s">
        <v>94</v>
      </c>
      <c r="E39" s="197"/>
      <c r="F39" s="353" t="s">
        <v>254</v>
      </c>
      <c r="G39" s="353"/>
      <c r="H39" s="215"/>
      <c r="I39" s="350"/>
      <c r="J39" s="350"/>
      <c r="K39" s="350"/>
      <c r="L39" s="350"/>
      <c r="M39" s="350"/>
      <c r="N39" s="226"/>
      <c r="O39" s="351"/>
      <c r="P39" s="351"/>
      <c r="Q39" s="351"/>
      <c r="R39" s="351"/>
      <c r="S39" s="351"/>
    </row>
    <row r="40" spans="1:27" s="200" customFormat="1" ht="17.100000000000001" customHeight="1" x14ac:dyDescent="0.25">
      <c r="A40" s="198"/>
      <c r="B40" s="352"/>
      <c r="C40" s="352"/>
      <c r="D40" s="352"/>
      <c r="E40" s="199"/>
      <c r="F40" s="212" t="s">
        <v>252</v>
      </c>
      <c r="G40" s="212" t="s">
        <v>253</v>
      </c>
      <c r="H40" s="212"/>
      <c r="I40" s="200" t="s">
        <v>4</v>
      </c>
      <c r="J40" s="200" t="s">
        <v>0</v>
      </c>
      <c r="K40" s="200" t="s">
        <v>1</v>
      </c>
      <c r="L40" s="200" t="s">
        <v>2</v>
      </c>
      <c r="M40" s="200" t="s">
        <v>3</v>
      </c>
      <c r="O40" s="201" t="s">
        <v>4</v>
      </c>
      <c r="P40" s="201" t="s">
        <v>0</v>
      </c>
      <c r="Q40" s="201" t="s">
        <v>1</v>
      </c>
      <c r="R40" s="201" t="s">
        <v>2</v>
      </c>
      <c r="S40" s="201" t="s">
        <v>3</v>
      </c>
      <c r="V40" s="202"/>
      <c r="W40" s="202"/>
      <c r="X40" s="202"/>
      <c r="Y40" s="202"/>
      <c r="Z40" s="202"/>
      <c r="AA40" s="202"/>
    </row>
    <row r="41" spans="1:27" ht="11.25" customHeight="1" x14ac:dyDescent="0.25">
      <c r="A41" s="87" t="s">
        <v>75</v>
      </c>
      <c r="B41" s="191">
        <v>462</v>
      </c>
      <c r="C41" s="191">
        <v>390</v>
      </c>
      <c r="D41" s="191">
        <v>385</v>
      </c>
      <c r="E41" s="191"/>
      <c r="F41" s="203">
        <v>74.5</v>
      </c>
      <c r="G41" s="203">
        <v>70</v>
      </c>
      <c r="H41" s="191"/>
      <c r="I41" s="227">
        <v>70</v>
      </c>
      <c r="J41" s="227">
        <v>10</v>
      </c>
      <c r="K41" s="227">
        <v>20</v>
      </c>
      <c r="L41" s="227">
        <v>10</v>
      </c>
      <c r="M41" s="227">
        <v>30</v>
      </c>
      <c r="N41" s="227"/>
      <c r="O41" s="241">
        <v>19</v>
      </c>
      <c r="P41" s="241">
        <v>21</v>
      </c>
      <c r="Q41" s="241">
        <v>39</v>
      </c>
      <c r="R41" s="241">
        <v>6</v>
      </c>
      <c r="S41" s="18">
        <v>22</v>
      </c>
    </row>
    <row r="42" spans="1:27" ht="11.25" customHeight="1" x14ac:dyDescent="0.25">
      <c r="A42" s="87" t="s">
        <v>26</v>
      </c>
      <c r="B42" s="191">
        <v>451</v>
      </c>
      <c r="C42" s="191">
        <v>398</v>
      </c>
      <c r="D42" s="191">
        <v>429</v>
      </c>
      <c r="E42" s="191"/>
      <c r="F42" s="203">
        <v>37.5</v>
      </c>
      <c r="G42" s="203">
        <v>40</v>
      </c>
      <c r="H42" s="191"/>
      <c r="I42" s="227">
        <v>40</v>
      </c>
      <c r="J42" s="227">
        <v>-10</v>
      </c>
      <c r="K42" s="227">
        <v>20</v>
      </c>
      <c r="L42" s="227">
        <v>20</v>
      </c>
      <c r="M42" s="227">
        <v>10</v>
      </c>
      <c r="N42" s="227"/>
      <c r="O42" s="241">
        <v>9</v>
      </c>
      <c r="P42" s="241" t="s">
        <v>74</v>
      </c>
      <c r="Q42" s="241">
        <v>26</v>
      </c>
      <c r="R42" s="241">
        <v>19</v>
      </c>
      <c r="S42" s="18">
        <v>4</v>
      </c>
    </row>
    <row r="43" spans="1:27" ht="11.25" customHeight="1" x14ac:dyDescent="0.25">
      <c r="A43" s="87" t="s">
        <v>27</v>
      </c>
      <c r="B43" s="191">
        <v>468</v>
      </c>
      <c r="C43" s="191">
        <v>407</v>
      </c>
      <c r="D43" s="191">
        <v>397</v>
      </c>
      <c r="E43" s="191"/>
      <c r="F43" s="203">
        <v>66</v>
      </c>
      <c r="G43" s="203">
        <v>70</v>
      </c>
      <c r="H43" s="191"/>
      <c r="I43" s="227">
        <v>70</v>
      </c>
      <c r="J43" s="227">
        <v>0</v>
      </c>
      <c r="K43" s="227">
        <v>-10</v>
      </c>
      <c r="L43" s="227">
        <v>40</v>
      </c>
      <c r="M43" s="227">
        <v>40</v>
      </c>
      <c r="N43" s="227"/>
      <c r="O43" s="241">
        <v>16</v>
      </c>
      <c r="P43" s="241" t="s">
        <v>74</v>
      </c>
      <c r="Q43" s="241" t="s">
        <v>74</v>
      </c>
      <c r="R43" s="241">
        <v>31</v>
      </c>
      <c r="S43" s="18">
        <v>24</v>
      </c>
    </row>
    <row r="44" spans="1:27" ht="11.25" customHeight="1" x14ac:dyDescent="0.25">
      <c r="A44" s="87" t="s">
        <v>118</v>
      </c>
      <c r="B44" s="191">
        <v>414</v>
      </c>
      <c r="C44" s="191">
        <v>372</v>
      </c>
      <c r="D44" s="191">
        <v>431</v>
      </c>
      <c r="E44" s="191"/>
      <c r="F44" s="203">
        <v>12.5</v>
      </c>
      <c r="G44" s="203">
        <v>10</v>
      </c>
      <c r="H44" s="191"/>
      <c r="I44" s="227">
        <v>10</v>
      </c>
      <c r="J44" s="227">
        <v>-10</v>
      </c>
      <c r="K44" s="227">
        <v>-10</v>
      </c>
      <c r="L44" s="227">
        <v>10</v>
      </c>
      <c r="M44" s="227">
        <v>20</v>
      </c>
      <c r="N44" s="227"/>
      <c r="O44" s="241">
        <v>3</v>
      </c>
      <c r="P44" s="241" t="s">
        <v>74</v>
      </c>
      <c r="Q44" s="241" t="s">
        <v>74</v>
      </c>
      <c r="R44" s="241">
        <v>11</v>
      </c>
      <c r="S44" s="18">
        <v>11</v>
      </c>
    </row>
    <row r="45" spans="1:27" ht="11.25" customHeight="1" x14ac:dyDescent="0.25">
      <c r="A45" s="87" t="s">
        <v>141</v>
      </c>
      <c r="B45" s="191">
        <v>569</v>
      </c>
      <c r="C45" s="191">
        <v>439</v>
      </c>
      <c r="D45" s="191">
        <v>451</v>
      </c>
      <c r="E45" s="191"/>
      <c r="F45" s="203">
        <v>124</v>
      </c>
      <c r="G45" s="203">
        <v>120</v>
      </c>
      <c r="H45" s="191"/>
      <c r="I45" s="227">
        <v>120</v>
      </c>
      <c r="J45" s="227">
        <v>10</v>
      </c>
      <c r="K45" s="227">
        <v>20</v>
      </c>
      <c r="L45" s="227">
        <v>30</v>
      </c>
      <c r="M45" s="227">
        <v>60</v>
      </c>
      <c r="N45" s="227"/>
      <c r="O45" s="241">
        <v>28</v>
      </c>
      <c r="P45" s="241">
        <v>23</v>
      </c>
      <c r="Q45" s="241">
        <v>30</v>
      </c>
      <c r="R45" s="241">
        <v>19</v>
      </c>
      <c r="S45" s="18">
        <v>36</v>
      </c>
    </row>
    <row r="46" spans="1:27" ht="11.25" customHeight="1" x14ac:dyDescent="0.25">
      <c r="A46" s="87" t="s">
        <v>162</v>
      </c>
      <c r="B46" s="191">
        <v>467</v>
      </c>
      <c r="C46" s="191">
        <v>382</v>
      </c>
      <c r="D46" s="191">
        <v>405</v>
      </c>
      <c r="E46" s="191"/>
      <c r="F46" s="203">
        <v>73.5</v>
      </c>
      <c r="G46" s="203">
        <v>70</v>
      </c>
      <c r="H46" s="191"/>
      <c r="I46" s="227">
        <v>70</v>
      </c>
      <c r="J46" s="227">
        <v>0</v>
      </c>
      <c r="K46" s="227">
        <v>20</v>
      </c>
      <c r="L46" s="227">
        <v>20</v>
      </c>
      <c r="M46" s="227">
        <v>30</v>
      </c>
      <c r="N46" s="227"/>
      <c r="O46" s="241">
        <v>19</v>
      </c>
      <c r="P46" s="241">
        <v>5</v>
      </c>
      <c r="Q46" s="241">
        <v>31</v>
      </c>
      <c r="R46" s="241">
        <v>19</v>
      </c>
      <c r="S46" s="18">
        <v>19</v>
      </c>
    </row>
    <row r="47" spans="1:27" ht="11.25" customHeight="1" x14ac:dyDescent="0.25">
      <c r="A47" s="87" t="s">
        <v>165</v>
      </c>
      <c r="B47" s="191">
        <v>476</v>
      </c>
      <c r="C47" s="191">
        <v>420</v>
      </c>
      <c r="D47" s="191">
        <v>416</v>
      </c>
      <c r="E47" s="191"/>
      <c r="F47" s="203">
        <v>58</v>
      </c>
      <c r="G47" s="203">
        <v>60</v>
      </c>
      <c r="H47" s="191"/>
      <c r="I47" s="227">
        <v>60</v>
      </c>
      <c r="J47" s="227">
        <v>10</v>
      </c>
      <c r="K47" s="227">
        <v>20</v>
      </c>
      <c r="L47" s="227">
        <v>0</v>
      </c>
      <c r="M47" s="227">
        <v>20</v>
      </c>
      <c r="N47" s="227"/>
      <c r="O47" s="241">
        <v>14</v>
      </c>
      <c r="P47" s="241">
        <v>21</v>
      </c>
      <c r="Q47" s="241">
        <v>28</v>
      </c>
      <c r="R47" s="241">
        <v>3</v>
      </c>
      <c r="S47" s="18">
        <v>14</v>
      </c>
    </row>
    <row r="48" spans="1:27" ht="11.25" customHeight="1" x14ac:dyDescent="0.25">
      <c r="A48" s="87" t="s">
        <v>177</v>
      </c>
      <c r="B48" s="191">
        <v>570</v>
      </c>
      <c r="C48" s="191">
        <v>404</v>
      </c>
      <c r="D48" s="191">
        <v>465</v>
      </c>
      <c r="E48" s="191"/>
      <c r="F48" s="203">
        <v>135.5</v>
      </c>
      <c r="G48" s="203">
        <v>140</v>
      </c>
      <c r="H48" s="191"/>
      <c r="I48" s="227">
        <v>140</v>
      </c>
      <c r="J48" s="227">
        <v>0</v>
      </c>
      <c r="K48" s="227">
        <v>10</v>
      </c>
      <c r="L48" s="227">
        <v>40</v>
      </c>
      <c r="M48" s="227">
        <v>90</v>
      </c>
      <c r="N48" s="227"/>
      <c r="O48" s="241">
        <v>31</v>
      </c>
      <c r="P48" s="241">
        <v>0</v>
      </c>
      <c r="Q48" s="241">
        <v>15</v>
      </c>
      <c r="R48" s="241">
        <v>26</v>
      </c>
      <c r="S48" s="18">
        <v>59</v>
      </c>
    </row>
    <row r="49" spans="1:27" ht="11.25" customHeight="1" x14ac:dyDescent="0.25">
      <c r="A49" s="87" t="s">
        <v>193</v>
      </c>
      <c r="B49" s="191">
        <v>455</v>
      </c>
      <c r="C49" s="191">
        <v>436</v>
      </c>
      <c r="D49" s="191">
        <v>404</v>
      </c>
      <c r="E49" s="191"/>
      <c r="F49" s="203">
        <v>35</v>
      </c>
      <c r="G49" s="203">
        <v>40</v>
      </c>
      <c r="H49" s="191"/>
      <c r="I49" s="227">
        <v>40</v>
      </c>
      <c r="J49" s="227">
        <v>-10</v>
      </c>
      <c r="K49" s="227">
        <v>0</v>
      </c>
      <c r="L49" s="227">
        <v>20</v>
      </c>
      <c r="M49" s="227">
        <v>30</v>
      </c>
      <c r="N49" s="227"/>
      <c r="O49" s="241">
        <v>8</v>
      </c>
      <c r="P49" s="241" t="s">
        <v>74</v>
      </c>
      <c r="Q49" s="241" t="s">
        <v>74</v>
      </c>
      <c r="R49" s="241">
        <v>17</v>
      </c>
      <c r="S49" s="18">
        <v>16</v>
      </c>
    </row>
    <row r="50" spans="1:27" ht="11.25" customHeight="1" x14ac:dyDescent="0.25">
      <c r="A50" s="87" t="s">
        <v>208</v>
      </c>
      <c r="B50" s="191">
        <v>509</v>
      </c>
      <c r="C50" s="191">
        <v>437</v>
      </c>
      <c r="D50" s="191">
        <v>491</v>
      </c>
      <c r="E50" s="191"/>
      <c r="F50" s="203">
        <v>45</v>
      </c>
      <c r="G50" s="203">
        <v>50</v>
      </c>
      <c r="H50" s="191"/>
      <c r="I50" s="227">
        <v>50</v>
      </c>
      <c r="J50" s="227">
        <v>10</v>
      </c>
      <c r="K50" s="227">
        <v>0</v>
      </c>
      <c r="L50" s="227">
        <v>20</v>
      </c>
      <c r="M50" s="227">
        <v>10</v>
      </c>
      <c r="N50" s="227"/>
      <c r="O50" s="241">
        <v>10</v>
      </c>
      <c r="P50" s="241">
        <v>16</v>
      </c>
      <c r="Q50" s="241" t="s">
        <v>74</v>
      </c>
      <c r="R50" s="241">
        <v>17</v>
      </c>
      <c r="S50" s="18">
        <v>8</v>
      </c>
    </row>
    <row r="51" spans="1:27" ht="11.25" customHeight="1" x14ac:dyDescent="0.25">
      <c r="A51" s="87" t="s">
        <v>205</v>
      </c>
      <c r="B51" s="191">
        <v>505</v>
      </c>
      <c r="C51" s="191">
        <v>412</v>
      </c>
      <c r="D51" s="191">
        <v>405</v>
      </c>
      <c r="E51" s="191"/>
      <c r="F51" s="203">
        <v>96.5</v>
      </c>
      <c r="G51" s="203">
        <v>100</v>
      </c>
      <c r="H51" s="191"/>
      <c r="I51" s="227">
        <v>100</v>
      </c>
      <c r="J51" s="227">
        <v>0</v>
      </c>
      <c r="K51" s="227">
        <v>20</v>
      </c>
      <c r="L51" s="227">
        <v>30</v>
      </c>
      <c r="M51" s="227">
        <v>40</v>
      </c>
      <c r="N51" s="227"/>
      <c r="O51" s="241">
        <v>24</v>
      </c>
      <c r="P51" s="241">
        <v>7</v>
      </c>
      <c r="Q51" s="241">
        <v>29</v>
      </c>
      <c r="R51" s="241">
        <v>26</v>
      </c>
      <c r="S51" s="18">
        <v>26</v>
      </c>
    </row>
    <row r="52" spans="1:27" ht="11.25" customHeight="1" x14ac:dyDescent="0.25">
      <c r="A52" s="87" t="s">
        <v>236</v>
      </c>
      <c r="B52" s="191">
        <v>504</v>
      </c>
      <c r="C52" s="191">
        <v>513</v>
      </c>
      <c r="D52" s="191">
        <v>507</v>
      </c>
      <c r="E52" s="191"/>
      <c r="F52" s="203">
        <v>-6</v>
      </c>
      <c r="G52" s="203">
        <v>-10</v>
      </c>
      <c r="H52" s="87"/>
      <c r="I52" s="227">
        <v>-10</v>
      </c>
      <c r="J52" s="227">
        <v>-10</v>
      </c>
      <c r="K52" s="227">
        <v>0</v>
      </c>
      <c r="L52" s="227">
        <v>10</v>
      </c>
      <c r="M52" s="227">
        <v>-10</v>
      </c>
      <c r="N52" s="227"/>
      <c r="O52" s="241" t="s">
        <v>74</v>
      </c>
      <c r="P52" s="241" t="s">
        <v>74</v>
      </c>
      <c r="Q52" s="241">
        <v>5</v>
      </c>
      <c r="R52" s="241">
        <v>6</v>
      </c>
      <c r="S52" s="18" t="s">
        <v>74</v>
      </c>
    </row>
    <row r="53" spans="1:27" ht="11.25" customHeight="1" x14ac:dyDescent="0.25">
      <c r="A53" s="208"/>
      <c r="B53" s="208"/>
      <c r="C53" s="208"/>
      <c r="D53" s="208"/>
      <c r="E53" s="208"/>
      <c r="F53" s="208"/>
      <c r="G53" s="208"/>
      <c r="H53" s="208"/>
      <c r="I53" s="136"/>
      <c r="J53" s="136"/>
      <c r="K53" s="136"/>
      <c r="L53" s="136"/>
      <c r="M53" s="136"/>
      <c r="N53" s="136"/>
      <c r="O53" s="241"/>
      <c r="P53" s="241"/>
      <c r="Q53" s="241"/>
      <c r="R53" s="241"/>
      <c r="S53" s="18"/>
    </row>
    <row r="54" spans="1:27" s="23" customFormat="1" ht="11.25" customHeight="1" x14ac:dyDescent="0.25">
      <c r="A54" s="208" t="s">
        <v>169</v>
      </c>
      <c r="B54" s="208"/>
      <c r="C54" s="208"/>
      <c r="D54" s="208"/>
      <c r="E54" s="208"/>
      <c r="F54" s="208"/>
      <c r="G54" s="208"/>
      <c r="H54" s="208"/>
      <c r="I54" s="208"/>
      <c r="J54" s="208"/>
      <c r="K54" s="83"/>
      <c r="L54" s="165"/>
      <c r="M54" s="83"/>
      <c r="N54" s="83"/>
      <c r="O54" s="192"/>
      <c r="P54" s="192"/>
      <c r="Q54" s="192"/>
      <c r="R54" s="192"/>
      <c r="S54" s="192"/>
    </row>
    <row r="55" spans="1:27" s="23" customFormat="1" ht="11.25" customHeight="1" x14ac:dyDescent="0.25">
      <c r="A55" s="217"/>
      <c r="B55" s="356" t="s">
        <v>92</v>
      </c>
      <c r="C55" s="356"/>
      <c r="D55" s="356"/>
      <c r="E55" s="217"/>
      <c r="F55" s="217"/>
      <c r="G55" s="217"/>
      <c r="H55" s="217"/>
      <c r="I55" s="350" t="s">
        <v>126</v>
      </c>
      <c r="J55" s="350"/>
      <c r="K55" s="350"/>
      <c r="L55" s="350"/>
      <c r="M55" s="350"/>
      <c r="N55" s="226"/>
      <c r="O55" s="351" t="s">
        <v>127</v>
      </c>
      <c r="P55" s="351"/>
      <c r="Q55" s="351"/>
      <c r="R55" s="351"/>
      <c r="S55" s="351"/>
    </row>
    <row r="56" spans="1:27" s="101" customFormat="1" ht="27" customHeight="1" x14ac:dyDescent="0.25">
      <c r="A56" s="196"/>
      <c r="B56" s="352" t="s">
        <v>122</v>
      </c>
      <c r="C56" s="352" t="s">
        <v>123</v>
      </c>
      <c r="D56" s="352" t="s">
        <v>94</v>
      </c>
      <c r="E56" s="197"/>
      <c r="F56" s="353" t="s">
        <v>254</v>
      </c>
      <c r="G56" s="353"/>
      <c r="H56" s="215"/>
      <c r="I56" s="350"/>
      <c r="J56" s="350"/>
      <c r="K56" s="350"/>
      <c r="L56" s="350"/>
      <c r="M56" s="350"/>
      <c r="N56" s="226"/>
      <c r="O56" s="351"/>
      <c r="P56" s="351"/>
      <c r="Q56" s="351"/>
      <c r="R56" s="351"/>
      <c r="S56" s="351"/>
    </row>
    <row r="57" spans="1:27" s="200" customFormat="1" ht="17.100000000000001" customHeight="1" x14ac:dyDescent="0.25">
      <c r="A57" s="198"/>
      <c r="B57" s="352"/>
      <c r="C57" s="352"/>
      <c r="D57" s="352"/>
      <c r="E57" s="199"/>
      <c r="F57" s="212" t="s">
        <v>252</v>
      </c>
      <c r="G57" s="212" t="s">
        <v>253</v>
      </c>
      <c r="H57" s="212"/>
      <c r="I57" s="200" t="s">
        <v>4</v>
      </c>
      <c r="J57" s="200" t="s">
        <v>0</v>
      </c>
      <c r="K57" s="200" t="s">
        <v>1</v>
      </c>
      <c r="L57" s="200" t="s">
        <v>2</v>
      </c>
      <c r="M57" s="200" t="s">
        <v>3</v>
      </c>
      <c r="O57" s="201" t="s">
        <v>4</v>
      </c>
      <c r="P57" s="201" t="s">
        <v>0</v>
      </c>
      <c r="Q57" s="201" t="s">
        <v>1</v>
      </c>
      <c r="R57" s="201" t="s">
        <v>2</v>
      </c>
      <c r="S57" s="201" t="s">
        <v>3</v>
      </c>
      <c r="V57" s="202"/>
      <c r="W57" s="202"/>
      <c r="X57" s="202"/>
      <c r="Y57" s="202"/>
      <c r="Z57" s="202"/>
      <c r="AA57" s="202"/>
    </row>
    <row r="58" spans="1:27" ht="11.25" customHeight="1" x14ac:dyDescent="0.25">
      <c r="A58" s="87" t="s">
        <v>75</v>
      </c>
      <c r="B58" s="191">
        <v>625</v>
      </c>
      <c r="C58" s="191">
        <v>613</v>
      </c>
      <c r="D58" s="191">
        <v>541</v>
      </c>
      <c r="E58" s="191"/>
      <c r="F58" s="203">
        <v>48</v>
      </c>
      <c r="G58" s="203">
        <v>50</v>
      </c>
      <c r="H58" s="191"/>
      <c r="I58" s="227">
        <v>50</v>
      </c>
      <c r="J58" s="227">
        <v>20</v>
      </c>
      <c r="K58" s="227">
        <v>10</v>
      </c>
      <c r="L58" s="227">
        <v>10</v>
      </c>
      <c r="M58" s="227">
        <v>20</v>
      </c>
      <c r="N58" s="227"/>
      <c r="O58" s="241">
        <v>8</v>
      </c>
      <c r="P58" s="241">
        <v>17</v>
      </c>
      <c r="Q58" s="241">
        <v>7</v>
      </c>
      <c r="R58" s="241">
        <v>4</v>
      </c>
      <c r="S58" s="18">
        <v>9</v>
      </c>
    </row>
    <row r="59" spans="1:27" ht="11.25" customHeight="1" x14ac:dyDescent="0.25">
      <c r="A59" s="87" t="s">
        <v>26</v>
      </c>
      <c r="B59" s="191">
        <v>614</v>
      </c>
      <c r="C59" s="191">
        <v>534</v>
      </c>
      <c r="D59" s="191">
        <v>659</v>
      </c>
      <c r="E59" s="191"/>
      <c r="F59" s="203">
        <v>17.5</v>
      </c>
      <c r="G59" s="203">
        <v>20</v>
      </c>
      <c r="H59" s="191"/>
      <c r="I59" s="227">
        <v>20</v>
      </c>
      <c r="J59" s="227">
        <v>-20</v>
      </c>
      <c r="K59" s="227">
        <v>-20</v>
      </c>
      <c r="L59" s="227">
        <v>10</v>
      </c>
      <c r="M59" s="227">
        <v>40</v>
      </c>
      <c r="N59" s="227"/>
      <c r="O59" s="241">
        <v>3</v>
      </c>
      <c r="P59" s="241" t="s">
        <v>74</v>
      </c>
      <c r="Q59" s="241" t="s">
        <v>74</v>
      </c>
      <c r="R59" s="241">
        <v>6</v>
      </c>
      <c r="S59" s="18">
        <v>19</v>
      </c>
    </row>
    <row r="60" spans="1:27" ht="11.25" customHeight="1" x14ac:dyDescent="0.25">
      <c r="A60" s="87" t="s">
        <v>27</v>
      </c>
      <c r="B60" s="191">
        <v>649</v>
      </c>
      <c r="C60" s="191">
        <v>583</v>
      </c>
      <c r="D60" s="191">
        <v>634</v>
      </c>
      <c r="E60" s="191"/>
      <c r="F60" s="203">
        <v>40.5</v>
      </c>
      <c r="G60" s="203">
        <v>40</v>
      </c>
      <c r="H60" s="191"/>
      <c r="I60" s="227">
        <v>40</v>
      </c>
      <c r="J60" s="227">
        <v>0</v>
      </c>
      <c r="K60" s="227">
        <v>-10</v>
      </c>
      <c r="L60" s="227">
        <v>20</v>
      </c>
      <c r="M60" s="227">
        <v>40</v>
      </c>
      <c r="N60" s="227"/>
      <c r="O60" s="241">
        <v>7</v>
      </c>
      <c r="P60" s="241" t="s">
        <v>74</v>
      </c>
      <c r="Q60" s="241" t="s">
        <v>74</v>
      </c>
      <c r="R60" s="241">
        <v>10</v>
      </c>
      <c r="S60" s="18">
        <v>18</v>
      </c>
    </row>
    <row r="61" spans="1:27" ht="11.25" customHeight="1" x14ac:dyDescent="0.25">
      <c r="A61" s="87" t="s">
        <v>118</v>
      </c>
      <c r="B61" s="191">
        <v>697</v>
      </c>
      <c r="C61" s="191">
        <v>554</v>
      </c>
      <c r="D61" s="191">
        <v>615</v>
      </c>
      <c r="E61" s="191"/>
      <c r="F61" s="203">
        <v>112.5</v>
      </c>
      <c r="G61" s="203">
        <v>110</v>
      </c>
      <c r="H61" s="191"/>
      <c r="I61" s="227">
        <v>110</v>
      </c>
      <c r="J61" s="227">
        <v>20</v>
      </c>
      <c r="K61" s="227">
        <v>30</v>
      </c>
      <c r="L61" s="227">
        <v>20</v>
      </c>
      <c r="M61" s="227">
        <v>40</v>
      </c>
      <c r="N61" s="227"/>
      <c r="O61" s="241">
        <v>19</v>
      </c>
      <c r="P61" s="241">
        <v>24</v>
      </c>
      <c r="Q61" s="241">
        <v>28</v>
      </c>
      <c r="R61" s="241">
        <v>10</v>
      </c>
      <c r="S61" s="18">
        <v>21</v>
      </c>
    </row>
    <row r="62" spans="1:27" ht="11.25" customHeight="1" x14ac:dyDescent="0.25">
      <c r="A62" s="87" t="s">
        <v>141</v>
      </c>
      <c r="B62" s="191">
        <v>746</v>
      </c>
      <c r="C62" s="191">
        <v>579</v>
      </c>
      <c r="D62" s="191">
        <v>602</v>
      </c>
      <c r="E62" s="191"/>
      <c r="F62" s="203">
        <v>155.5</v>
      </c>
      <c r="G62" s="203">
        <v>160</v>
      </c>
      <c r="H62" s="191"/>
      <c r="I62" s="227">
        <v>160</v>
      </c>
      <c r="J62" s="227">
        <v>10</v>
      </c>
      <c r="K62" s="227">
        <v>30</v>
      </c>
      <c r="L62" s="227">
        <v>50</v>
      </c>
      <c r="M62" s="227">
        <v>60</v>
      </c>
      <c r="N62" s="227"/>
      <c r="O62" s="241">
        <v>26</v>
      </c>
      <c r="P62" s="241">
        <v>18</v>
      </c>
      <c r="Q62" s="241">
        <v>23</v>
      </c>
      <c r="R62" s="241">
        <v>28</v>
      </c>
      <c r="S62" s="18">
        <v>29</v>
      </c>
    </row>
    <row r="63" spans="1:27" ht="11.25" customHeight="1" x14ac:dyDescent="0.25">
      <c r="A63" s="87" t="s">
        <v>162</v>
      </c>
      <c r="B63" s="191">
        <v>701</v>
      </c>
      <c r="C63" s="191">
        <v>556</v>
      </c>
      <c r="D63" s="191">
        <v>587</v>
      </c>
      <c r="E63" s="191"/>
      <c r="F63" s="203">
        <v>129.5</v>
      </c>
      <c r="G63" s="203">
        <v>130</v>
      </c>
      <c r="H63" s="191"/>
      <c r="I63" s="227">
        <v>130</v>
      </c>
      <c r="J63" s="227">
        <v>20</v>
      </c>
      <c r="K63" s="227">
        <v>30</v>
      </c>
      <c r="L63" s="227">
        <v>20</v>
      </c>
      <c r="M63" s="227">
        <v>50</v>
      </c>
      <c r="N63" s="227"/>
      <c r="O63" s="241">
        <v>23</v>
      </c>
      <c r="P63" s="241">
        <v>30</v>
      </c>
      <c r="Q63" s="241">
        <v>28</v>
      </c>
      <c r="R63" s="241">
        <v>13</v>
      </c>
      <c r="S63" s="18">
        <v>27</v>
      </c>
    </row>
    <row r="64" spans="1:27" ht="11.25" customHeight="1" x14ac:dyDescent="0.25">
      <c r="A64" s="87" t="s">
        <v>165</v>
      </c>
      <c r="B64" s="191">
        <v>723</v>
      </c>
      <c r="C64" s="191">
        <v>567</v>
      </c>
      <c r="D64" s="191">
        <v>617</v>
      </c>
      <c r="E64" s="191"/>
      <c r="F64" s="203">
        <v>131</v>
      </c>
      <c r="G64" s="203">
        <v>130</v>
      </c>
      <c r="H64" s="191"/>
      <c r="I64" s="227">
        <v>130</v>
      </c>
      <c r="J64" s="227">
        <v>-10</v>
      </c>
      <c r="K64" s="227">
        <v>30</v>
      </c>
      <c r="L64" s="227">
        <v>60</v>
      </c>
      <c r="M64" s="227">
        <v>50</v>
      </c>
      <c r="N64" s="227"/>
      <c r="O64" s="241">
        <v>22</v>
      </c>
      <c r="P64" s="241" t="s">
        <v>74</v>
      </c>
      <c r="Q64" s="241">
        <v>29</v>
      </c>
      <c r="R64" s="241">
        <v>34</v>
      </c>
      <c r="S64" s="18">
        <v>21</v>
      </c>
    </row>
    <row r="65" spans="1:27" ht="11.25" customHeight="1" x14ac:dyDescent="0.25">
      <c r="A65" s="87" t="s">
        <v>177</v>
      </c>
      <c r="B65" s="191">
        <v>803</v>
      </c>
      <c r="C65" s="191">
        <v>623</v>
      </c>
      <c r="D65" s="191">
        <v>605</v>
      </c>
      <c r="E65" s="191"/>
      <c r="F65" s="203">
        <v>189</v>
      </c>
      <c r="G65" s="203">
        <v>190</v>
      </c>
      <c r="H65" s="191"/>
      <c r="I65" s="227">
        <v>190</v>
      </c>
      <c r="J65" s="227">
        <v>10</v>
      </c>
      <c r="K65" s="227">
        <v>40</v>
      </c>
      <c r="L65" s="227">
        <v>30</v>
      </c>
      <c r="M65" s="227">
        <v>110</v>
      </c>
      <c r="N65" s="227"/>
      <c r="O65" s="241">
        <v>31</v>
      </c>
      <c r="P65" s="241">
        <v>9</v>
      </c>
      <c r="Q65" s="241">
        <v>41</v>
      </c>
      <c r="R65" s="241">
        <v>17</v>
      </c>
      <c r="S65" s="18">
        <v>46</v>
      </c>
    </row>
    <row r="66" spans="1:27" ht="11.25" customHeight="1" x14ac:dyDescent="0.25">
      <c r="A66" s="87" t="s">
        <v>193</v>
      </c>
      <c r="B66" s="191">
        <v>647</v>
      </c>
      <c r="C66" s="191">
        <v>582</v>
      </c>
      <c r="D66" s="191">
        <v>601</v>
      </c>
      <c r="E66" s="191"/>
      <c r="F66" s="203">
        <v>55.5</v>
      </c>
      <c r="G66" s="203">
        <v>60</v>
      </c>
      <c r="H66" s="191"/>
      <c r="I66" s="227">
        <v>60</v>
      </c>
      <c r="J66" s="227">
        <v>0</v>
      </c>
      <c r="K66" s="227">
        <v>10</v>
      </c>
      <c r="L66" s="227">
        <v>10</v>
      </c>
      <c r="M66" s="227">
        <v>30</v>
      </c>
      <c r="N66" s="227"/>
      <c r="O66" s="241">
        <v>9</v>
      </c>
      <c r="P66" s="241">
        <v>5</v>
      </c>
      <c r="Q66" s="241">
        <v>14</v>
      </c>
      <c r="R66" s="241">
        <v>6</v>
      </c>
      <c r="S66" s="18">
        <v>12</v>
      </c>
    </row>
    <row r="67" spans="1:27" ht="11.25" customHeight="1" x14ac:dyDescent="0.25">
      <c r="A67" s="87" t="s">
        <v>208</v>
      </c>
      <c r="B67" s="191">
        <v>742</v>
      </c>
      <c r="C67" s="191">
        <v>654</v>
      </c>
      <c r="D67" s="191">
        <v>673</v>
      </c>
      <c r="E67" s="191"/>
      <c r="F67" s="203">
        <v>78.5</v>
      </c>
      <c r="G67" s="203">
        <v>80</v>
      </c>
      <c r="H67" s="191"/>
      <c r="I67" s="227">
        <v>80</v>
      </c>
      <c r="J67" s="227">
        <v>0</v>
      </c>
      <c r="K67" s="227">
        <v>20</v>
      </c>
      <c r="L67" s="227">
        <v>30</v>
      </c>
      <c r="M67" s="227">
        <v>20</v>
      </c>
      <c r="N67" s="227"/>
      <c r="O67" s="241">
        <v>12</v>
      </c>
      <c r="P67" s="241">
        <v>1</v>
      </c>
      <c r="Q67" s="241">
        <v>22</v>
      </c>
      <c r="R67" s="241">
        <v>17</v>
      </c>
      <c r="S67" s="18">
        <v>8</v>
      </c>
    </row>
    <row r="68" spans="1:27" ht="11.25" customHeight="1" x14ac:dyDescent="0.25">
      <c r="A68" s="87" t="s">
        <v>205</v>
      </c>
      <c r="B68" s="191">
        <v>810</v>
      </c>
      <c r="C68" s="191">
        <v>661</v>
      </c>
      <c r="D68" s="191">
        <v>592</v>
      </c>
      <c r="E68" s="191"/>
      <c r="F68" s="203">
        <v>183.5</v>
      </c>
      <c r="G68" s="203">
        <v>180</v>
      </c>
      <c r="H68" s="191"/>
      <c r="I68" s="227">
        <v>180</v>
      </c>
      <c r="J68" s="227">
        <v>40</v>
      </c>
      <c r="K68" s="227">
        <v>30</v>
      </c>
      <c r="L68" s="227">
        <v>30</v>
      </c>
      <c r="M68" s="227">
        <v>80</v>
      </c>
      <c r="N68" s="227"/>
      <c r="O68" s="241">
        <v>29</v>
      </c>
      <c r="P68" s="241">
        <v>42</v>
      </c>
      <c r="Q68" s="241">
        <v>23</v>
      </c>
      <c r="R68" s="241">
        <v>18</v>
      </c>
      <c r="S68" s="18">
        <v>37</v>
      </c>
    </row>
    <row r="69" spans="1:27" ht="11.25" customHeight="1" x14ac:dyDescent="0.25">
      <c r="A69" s="87" t="s">
        <v>236</v>
      </c>
      <c r="B69" s="191">
        <v>762</v>
      </c>
      <c r="C69" s="191">
        <v>734</v>
      </c>
      <c r="D69" s="191">
        <v>688</v>
      </c>
      <c r="E69" s="191"/>
      <c r="F69" s="203">
        <v>51</v>
      </c>
      <c r="G69" s="203">
        <v>50</v>
      </c>
      <c r="H69" s="87"/>
      <c r="I69" s="227">
        <v>50</v>
      </c>
      <c r="J69" s="227">
        <v>0</v>
      </c>
      <c r="K69" s="227">
        <v>-10</v>
      </c>
      <c r="L69" s="227">
        <v>20</v>
      </c>
      <c r="M69" s="227">
        <v>40</v>
      </c>
      <c r="N69" s="227"/>
      <c r="O69" s="241">
        <v>7</v>
      </c>
      <c r="P69" s="241">
        <v>1</v>
      </c>
      <c r="Q69" s="241" t="s">
        <v>74</v>
      </c>
      <c r="R69" s="241">
        <v>8</v>
      </c>
      <c r="S69" s="18">
        <v>15</v>
      </c>
    </row>
    <row r="70" spans="1:27" s="101" customFormat="1" ht="11.25" customHeight="1" x14ac:dyDescent="0.25">
      <c r="A70" s="210"/>
      <c r="B70" s="210"/>
      <c r="C70" s="210"/>
      <c r="D70" s="210"/>
      <c r="E70" s="210"/>
      <c r="F70" s="210"/>
      <c r="G70" s="210"/>
      <c r="H70" s="210"/>
      <c r="I70" s="165"/>
      <c r="J70" s="165"/>
      <c r="K70" s="83"/>
      <c r="L70" s="165"/>
      <c r="M70" s="83"/>
      <c r="N70" s="83"/>
      <c r="O70" s="192"/>
      <c r="P70" s="192"/>
      <c r="Q70" s="192"/>
      <c r="R70" s="192"/>
      <c r="S70" s="192"/>
    </row>
    <row r="71" spans="1:27" s="23" customFormat="1" ht="11.25" customHeight="1" x14ac:dyDescent="0.25">
      <c r="A71" s="208" t="s">
        <v>84</v>
      </c>
      <c r="B71" s="208"/>
      <c r="C71" s="208"/>
      <c r="D71" s="208"/>
      <c r="E71" s="208"/>
      <c r="F71" s="208"/>
      <c r="G71" s="208"/>
      <c r="H71" s="208"/>
      <c r="I71" s="165"/>
      <c r="J71" s="165"/>
      <c r="K71" s="83"/>
      <c r="L71" s="165"/>
      <c r="M71" s="83"/>
      <c r="N71" s="83"/>
      <c r="O71" s="192"/>
      <c r="P71" s="192"/>
      <c r="Q71" s="192"/>
      <c r="R71" s="192"/>
      <c r="S71" s="192"/>
    </row>
    <row r="72" spans="1:27" s="23" customFormat="1" ht="11.25" customHeight="1" x14ac:dyDescent="0.25">
      <c r="A72" s="208"/>
      <c r="B72" s="356" t="s">
        <v>92</v>
      </c>
      <c r="C72" s="356"/>
      <c r="D72" s="356"/>
      <c r="E72" s="208"/>
      <c r="F72" s="208"/>
      <c r="G72" s="208"/>
      <c r="H72" s="208"/>
      <c r="I72" s="350" t="s">
        <v>126</v>
      </c>
      <c r="J72" s="350"/>
      <c r="K72" s="350"/>
      <c r="L72" s="350"/>
      <c r="M72" s="350"/>
      <c r="N72" s="226"/>
      <c r="O72" s="351" t="s">
        <v>127</v>
      </c>
      <c r="P72" s="351"/>
      <c r="Q72" s="351"/>
      <c r="R72" s="351"/>
      <c r="S72" s="351"/>
    </row>
    <row r="73" spans="1:27" s="101" customFormat="1" ht="27" customHeight="1" x14ac:dyDescent="0.25">
      <c r="A73" s="196"/>
      <c r="B73" s="352" t="s">
        <v>122</v>
      </c>
      <c r="C73" s="352" t="s">
        <v>123</v>
      </c>
      <c r="D73" s="352" t="s">
        <v>94</v>
      </c>
      <c r="E73" s="197"/>
      <c r="F73" s="353" t="s">
        <v>254</v>
      </c>
      <c r="G73" s="353"/>
      <c r="H73" s="215"/>
      <c r="I73" s="350"/>
      <c r="J73" s="350"/>
      <c r="K73" s="350"/>
      <c r="L73" s="350"/>
      <c r="M73" s="350"/>
      <c r="N73" s="226"/>
      <c r="O73" s="351"/>
      <c r="P73" s="351"/>
      <c r="Q73" s="351"/>
      <c r="R73" s="351"/>
      <c r="S73" s="351"/>
    </row>
    <row r="74" spans="1:27" s="200" customFormat="1" ht="17.100000000000001" customHeight="1" x14ac:dyDescent="0.25">
      <c r="A74" s="198"/>
      <c r="B74" s="352"/>
      <c r="C74" s="352"/>
      <c r="D74" s="352"/>
      <c r="E74" s="199"/>
      <c r="F74" s="212" t="s">
        <v>252</v>
      </c>
      <c r="G74" s="212" t="s">
        <v>253</v>
      </c>
      <c r="H74" s="212"/>
      <c r="I74" s="200" t="s">
        <v>4</v>
      </c>
      <c r="J74" s="200" t="s">
        <v>0</v>
      </c>
      <c r="K74" s="200" t="s">
        <v>1</v>
      </c>
      <c r="L74" s="200" t="s">
        <v>2</v>
      </c>
      <c r="M74" s="200" t="s">
        <v>3</v>
      </c>
      <c r="O74" s="201" t="s">
        <v>4</v>
      </c>
      <c r="P74" s="201" t="s">
        <v>0</v>
      </c>
      <c r="Q74" s="201" t="s">
        <v>1</v>
      </c>
      <c r="R74" s="201" t="s">
        <v>2</v>
      </c>
      <c r="S74" s="201" t="s">
        <v>3</v>
      </c>
      <c r="V74" s="202"/>
      <c r="W74" s="202"/>
      <c r="X74" s="202"/>
      <c r="Y74" s="202"/>
      <c r="Z74" s="202"/>
      <c r="AA74" s="202"/>
    </row>
    <row r="75" spans="1:27" s="101" customFormat="1" ht="11.25" customHeight="1" x14ac:dyDescent="0.25">
      <c r="A75" s="87" t="s">
        <v>75</v>
      </c>
      <c r="B75" s="191">
        <v>1301</v>
      </c>
      <c r="C75" s="191">
        <v>1211</v>
      </c>
      <c r="D75" s="191">
        <v>1210</v>
      </c>
      <c r="E75" s="191"/>
      <c r="F75" s="203">
        <v>90.5</v>
      </c>
      <c r="G75" s="203">
        <v>90</v>
      </c>
      <c r="H75" s="191"/>
      <c r="I75" s="227">
        <v>90</v>
      </c>
      <c r="J75" s="227">
        <v>30</v>
      </c>
      <c r="K75" s="227">
        <v>-10</v>
      </c>
      <c r="L75" s="227">
        <v>50</v>
      </c>
      <c r="M75" s="227">
        <v>20</v>
      </c>
      <c r="N75" s="227"/>
      <c r="O75" s="241">
        <v>7</v>
      </c>
      <c r="P75" s="241">
        <v>13</v>
      </c>
      <c r="Q75" s="241" t="s">
        <v>74</v>
      </c>
      <c r="R75" s="241">
        <v>12</v>
      </c>
      <c r="S75" s="18">
        <v>6</v>
      </c>
    </row>
    <row r="76" spans="1:27" s="101" customFormat="1" ht="11.25" customHeight="1" x14ac:dyDescent="0.25">
      <c r="A76" s="87" t="s">
        <v>26</v>
      </c>
      <c r="B76" s="191">
        <v>1360</v>
      </c>
      <c r="C76" s="191">
        <v>1220</v>
      </c>
      <c r="D76" s="191">
        <v>1262</v>
      </c>
      <c r="E76" s="191"/>
      <c r="F76" s="203">
        <v>119</v>
      </c>
      <c r="G76" s="203">
        <v>120</v>
      </c>
      <c r="H76" s="191"/>
      <c r="I76" s="227">
        <v>120</v>
      </c>
      <c r="J76" s="227">
        <v>20</v>
      </c>
      <c r="K76" s="227">
        <v>50</v>
      </c>
      <c r="L76" s="227">
        <v>-10</v>
      </c>
      <c r="M76" s="227">
        <v>60</v>
      </c>
      <c r="N76" s="227"/>
      <c r="O76" s="241">
        <v>10</v>
      </c>
      <c r="P76" s="241">
        <v>8</v>
      </c>
      <c r="Q76" s="241">
        <v>23</v>
      </c>
      <c r="R76" s="241" t="s">
        <v>74</v>
      </c>
      <c r="S76" s="18">
        <v>15</v>
      </c>
    </row>
    <row r="77" spans="1:27" s="101" customFormat="1" ht="11.25" customHeight="1" x14ac:dyDescent="0.25">
      <c r="A77" s="87" t="s">
        <v>27</v>
      </c>
      <c r="B77" s="191">
        <v>1393</v>
      </c>
      <c r="C77" s="191">
        <v>1252</v>
      </c>
      <c r="D77" s="191">
        <v>1252</v>
      </c>
      <c r="E77" s="191"/>
      <c r="F77" s="203">
        <v>141</v>
      </c>
      <c r="G77" s="203">
        <v>140</v>
      </c>
      <c r="H77" s="191"/>
      <c r="I77" s="227">
        <v>140</v>
      </c>
      <c r="J77" s="227">
        <v>-10</v>
      </c>
      <c r="K77" s="227">
        <v>60</v>
      </c>
      <c r="L77" s="227">
        <v>30</v>
      </c>
      <c r="M77" s="227">
        <v>70</v>
      </c>
      <c r="N77" s="227"/>
      <c r="O77" s="241">
        <v>11</v>
      </c>
      <c r="P77" s="241" t="s">
        <v>74</v>
      </c>
      <c r="Q77" s="241">
        <v>27</v>
      </c>
      <c r="R77" s="241">
        <v>7</v>
      </c>
      <c r="S77" s="18">
        <v>16</v>
      </c>
    </row>
    <row r="78" spans="1:27" s="101" customFormat="1" ht="11.25" customHeight="1" x14ac:dyDescent="0.25">
      <c r="A78" s="87" t="s">
        <v>118</v>
      </c>
      <c r="B78" s="191">
        <v>1217</v>
      </c>
      <c r="C78" s="191">
        <v>1174</v>
      </c>
      <c r="D78" s="191">
        <v>1179</v>
      </c>
      <c r="E78" s="191"/>
      <c r="F78" s="203">
        <v>40.5</v>
      </c>
      <c r="G78" s="203">
        <v>40</v>
      </c>
      <c r="H78" s="191"/>
      <c r="I78" s="227">
        <v>40</v>
      </c>
      <c r="J78" s="227">
        <v>0</v>
      </c>
      <c r="K78" s="227">
        <v>-10</v>
      </c>
      <c r="L78" s="227">
        <v>0</v>
      </c>
      <c r="M78" s="227">
        <v>50</v>
      </c>
      <c r="N78" s="227"/>
      <c r="O78" s="241">
        <v>3</v>
      </c>
      <c r="P78" s="241">
        <v>2</v>
      </c>
      <c r="Q78" s="241" t="s">
        <v>74</v>
      </c>
      <c r="R78" s="241">
        <v>1</v>
      </c>
      <c r="S78" s="18">
        <v>13</v>
      </c>
    </row>
    <row r="79" spans="1:27" s="101" customFormat="1" ht="11.25" customHeight="1" x14ac:dyDescent="0.25">
      <c r="A79" s="87" t="s">
        <v>141</v>
      </c>
      <c r="B79" s="191">
        <v>1493</v>
      </c>
      <c r="C79" s="191">
        <v>1186</v>
      </c>
      <c r="D79" s="191">
        <v>1295</v>
      </c>
      <c r="E79" s="191"/>
      <c r="F79" s="203">
        <v>252.5</v>
      </c>
      <c r="G79" s="203">
        <v>250</v>
      </c>
      <c r="H79" s="191"/>
      <c r="I79" s="227">
        <v>250</v>
      </c>
      <c r="J79" s="227">
        <v>0</v>
      </c>
      <c r="K79" s="227">
        <v>30</v>
      </c>
      <c r="L79" s="227">
        <v>90</v>
      </c>
      <c r="M79" s="227">
        <v>130</v>
      </c>
      <c r="N79" s="227"/>
      <c r="O79" s="241">
        <v>20</v>
      </c>
      <c r="P79" s="241">
        <v>2</v>
      </c>
      <c r="Q79" s="241">
        <v>14</v>
      </c>
      <c r="R79" s="241">
        <v>24</v>
      </c>
      <c r="S79" s="18">
        <v>31</v>
      </c>
    </row>
    <row r="80" spans="1:27" s="101" customFormat="1" ht="11.25" customHeight="1" x14ac:dyDescent="0.25">
      <c r="A80" s="87" t="s">
        <v>162</v>
      </c>
      <c r="B80" s="191">
        <v>1477</v>
      </c>
      <c r="C80" s="191">
        <v>1208</v>
      </c>
      <c r="D80" s="191">
        <v>1285</v>
      </c>
      <c r="E80" s="191"/>
      <c r="F80" s="203">
        <v>230.5</v>
      </c>
      <c r="G80" s="203">
        <v>230</v>
      </c>
      <c r="H80" s="191"/>
      <c r="I80" s="227">
        <v>230</v>
      </c>
      <c r="J80" s="227">
        <v>30</v>
      </c>
      <c r="K80" s="227">
        <v>40</v>
      </c>
      <c r="L80" s="227">
        <v>110</v>
      </c>
      <c r="M80" s="227">
        <v>50</v>
      </c>
      <c r="N80" s="227"/>
      <c r="O80" s="241">
        <v>18</v>
      </c>
      <c r="P80" s="241">
        <v>15</v>
      </c>
      <c r="Q80" s="241">
        <v>17</v>
      </c>
      <c r="R80" s="241">
        <v>30</v>
      </c>
      <c r="S80" s="18">
        <v>12</v>
      </c>
    </row>
    <row r="81" spans="1:27" s="101" customFormat="1" ht="11.25" customHeight="1" x14ac:dyDescent="0.25">
      <c r="A81" s="87" t="s">
        <v>165</v>
      </c>
      <c r="B81" s="191">
        <v>1501</v>
      </c>
      <c r="C81" s="191">
        <v>1293</v>
      </c>
      <c r="D81" s="191">
        <v>1384</v>
      </c>
      <c r="E81" s="191"/>
      <c r="F81" s="203">
        <v>162.5</v>
      </c>
      <c r="G81" s="203">
        <v>160</v>
      </c>
      <c r="H81" s="191"/>
      <c r="I81" s="227">
        <v>160</v>
      </c>
      <c r="J81" s="227">
        <v>0</v>
      </c>
      <c r="K81" s="227">
        <v>30</v>
      </c>
      <c r="L81" s="227">
        <v>60</v>
      </c>
      <c r="M81" s="227">
        <v>70</v>
      </c>
      <c r="N81" s="227"/>
      <c r="O81" s="241">
        <v>12</v>
      </c>
      <c r="P81" s="241" t="s">
        <v>74</v>
      </c>
      <c r="Q81" s="241">
        <v>11</v>
      </c>
      <c r="R81" s="241">
        <v>16</v>
      </c>
      <c r="S81" s="18">
        <v>16</v>
      </c>
    </row>
    <row r="82" spans="1:27" s="101" customFormat="1" ht="11.25" customHeight="1" x14ac:dyDescent="0.25">
      <c r="A82" s="87" t="s">
        <v>177</v>
      </c>
      <c r="B82" s="191">
        <v>1622</v>
      </c>
      <c r="C82" s="191">
        <v>1312</v>
      </c>
      <c r="D82" s="191">
        <v>1187</v>
      </c>
      <c r="E82" s="191"/>
      <c r="F82" s="203">
        <v>372.5</v>
      </c>
      <c r="G82" s="203">
        <v>370</v>
      </c>
      <c r="H82" s="191"/>
      <c r="I82" s="227">
        <v>370</v>
      </c>
      <c r="J82" s="227">
        <v>40</v>
      </c>
      <c r="K82" s="227">
        <v>70</v>
      </c>
      <c r="L82" s="227">
        <v>100</v>
      </c>
      <c r="M82" s="227">
        <v>170</v>
      </c>
      <c r="N82" s="227"/>
      <c r="O82" s="241">
        <v>30</v>
      </c>
      <c r="P82" s="241">
        <v>16</v>
      </c>
      <c r="Q82" s="241">
        <v>30</v>
      </c>
      <c r="R82" s="241">
        <v>26</v>
      </c>
      <c r="S82" s="18">
        <v>41</v>
      </c>
    </row>
    <row r="83" spans="1:27" s="101" customFormat="1" ht="11.25" customHeight="1" x14ac:dyDescent="0.25">
      <c r="A83" s="87" t="s">
        <v>193</v>
      </c>
      <c r="B83" s="191">
        <v>1475</v>
      </c>
      <c r="C83" s="191">
        <v>1267</v>
      </c>
      <c r="D83" s="191">
        <v>1311</v>
      </c>
      <c r="E83" s="191"/>
      <c r="F83" s="203">
        <v>186</v>
      </c>
      <c r="G83" s="203">
        <v>190</v>
      </c>
      <c r="H83" s="191"/>
      <c r="I83" s="227">
        <v>190</v>
      </c>
      <c r="J83" s="227">
        <v>40</v>
      </c>
      <c r="K83" s="227">
        <v>30</v>
      </c>
      <c r="L83" s="227">
        <v>60</v>
      </c>
      <c r="M83" s="227">
        <v>60</v>
      </c>
      <c r="N83" s="227"/>
      <c r="O83" s="241">
        <v>14</v>
      </c>
      <c r="P83" s="241">
        <v>16</v>
      </c>
      <c r="Q83" s="241">
        <v>11</v>
      </c>
      <c r="R83" s="241">
        <v>16</v>
      </c>
      <c r="S83" s="18">
        <v>14</v>
      </c>
    </row>
    <row r="84" spans="1:27" s="101" customFormat="1" ht="11.25" customHeight="1" x14ac:dyDescent="0.25">
      <c r="A84" s="87" t="s">
        <v>208</v>
      </c>
      <c r="B84" s="191">
        <v>1470</v>
      </c>
      <c r="C84" s="191">
        <v>1315</v>
      </c>
      <c r="D84" s="191">
        <v>1434</v>
      </c>
      <c r="E84" s="191"/>
      <c r="F84" s="203">
        <v>95.5</v>
      </c>
      <c r="G84" s="203">
        <v>100</v>
      </c>
      <c r="H84" s="191"/>
      <c r="I84" s="227">
        <v>100</v>
      </c>
      <c r="J84" s="227">
        <v>-10</v>
      </c>
      <c r="K84" s="227">
        <v>10</v>
      </c>
      <c r="L84" s="227">
        <v>50</v>
      </c>
      <c r="M84" s="227">
        <v>40</v>
      </c>
      <c r="N84" s="227"/>
      <c r="O84" s="241">
        <v>7</v>
      </c>
      <c r="P84" s="241" t="s">
        <v>74</v>
      </c>
      <c r="Q84" s="241">
        <v>4</v>
      </c>
      <c r="R84" s="241">
        <v>12</v>
      </c>
      <c r="S84" s="18">
        <v>9</v>
      </c>
    </row>
    <row r="85" spans="1:27" s="101" customFormat="1" ht="11.25" customHeight="1" x14ac:dyDescent="0.25">
      <c r="A85" s="87" t="s">
        <v>205</v>
      </c>
      <c r="B85" s="191">
        <v>1668</v>
      </c>
      <c r="C85" s="191">
        <v>1328</v>
      </c>
      <c r="D85" s="191">
        <v>1358</v>
      </c>
      <c r="E85" s="191"/>
      <c r="F85" s="203">
        <v>325</v>
      </c>
      <c r="G85" s="203">
        <v>330</v>
      </c>
      <c r="H85" s="191"/>
      <c r="I85" s="227">
        <v>330</v>
      </c>
      <c r="J85" s="227">
        <v>40</v>
      </c>
      <c r="K85" s="227">
        <v>60</v>
      </c>
      <c r="L85" s="227">
        <v>90</v>
      </c>
      <c r="M85" s="227">
        <v>140</v>
      </c>
      <c r="N85" s="227"/>
      <c r="O85" s="241">
        <v>24</v>
      </c>
      <c r="P85" s="241">
        <v>16</v>
      </c>
      <c r="Q85" s="241">
        <v>26</v>
      </c>
      <c r="R85" s="241">
        <v>21</v>
      </c>
      <c r="S85" s="18">
        <v>31</v>
      </c>
    </row>
    <row r="86" spans="1:27" s="101" customFormat="1" ht="11.25" customHeight="1" x14ac:dyDescent="0.25">
      <c r="A86" s="87" t="s">
        <v>236</v>
      </c>
      <c r="B86" s="191">
        <v>1608</v>
      </c>
      <c r="C86" s="191">
        <v>1611</v>
      </c>
      <c r="D86" s="191">
        <v>1388</v>
      </c>
      <c r="E86" s="191"/>
      <c r="F86" s="203">
        <v>108.5</v>
      </c>
      <c r="G86" s="203">
        <v>110</v>
      </c>
      <c r="H86" s="87"/>
      <c r="I86" s="227">
        <v>110</v>
      </c>
      <c r="J86" s="227">
        <v>20</v>
      </c>
      <c r="K86" s="227">
        <v>10</v>
      </c>
      <c r="L86" s="227">
        <v>40</v>
      </c>
      <c r="M86" s="227">
        <v>40</v>
      </c>
      <c r="N86" s="227"/>
      <c r="O86" s="241">
        <v>7</v>
      </c>
      <c r="P86" s="241">
        <v>8</v>
      </c>
      <c r="Q86" s="241">
        <v>4</v>
      </c>
      <c r="R86" s="241">
        <v>10</v>
      </c>
      <c r="S86" s="18">
        <v>7</v>
      </c>
    </row>
    <row r="87" spans="1:27" s="101" customFormat="1" ht="11.25" customHeight="1" x14ac:dyDescent="0.25">
      <c r="A87" s="210"/>
      <c r="B87" s="210"/>
      <c r="C87" s="210"/>
      <c r="D87" s="210"/>
      <c r="E87" s="210"/>
      <c r="F87" s="210"/>
      <c r="G87" s="210"/>
      <c r="H87" s="210"/>
      <c r="I87" s="165"/>
      <c r="J87" s="165"/>
      <c r="K87" s="165"/>
      <c r="L87" s="165"/>
      <c r="M87" s="165"/>
      <c r="N87" s="165"/>
      <c r="O87" s="192"/>
      <c r="P87" s="192"/>
      <c r="Q87" s="192"/>
      <c r="R87" s="192"/>
      <c r="S87" s="192"/>
    </row>
    <row r="88" spans="1:27" s="23" customFormat="1" ht="11.25" customHeight="1" x14ac:dyDescent="0.25">
      <c r="A88" s="208" t="s">
        <v>83</v>
      </c>
      <c r="B88" s="208"/>
      <c r="C88" s="208"/>
      <c r="D88" s="208"/>
      <c r="E88" s="208"/>
      <c r="F88" s="208"/>
      <c r="G88" s="208"/>
      <c r="H88" s="208"/>
      <c r="I88" s="165"/>
      <c r="J88" s="165"/>
      <c r="K88" s="83"/>
      <c r="L88" s="165"/>
      <c r="M88" s="83"/>
      <c r="N88" s="83"/>
      <c r="O88" s="192"/>
      <c r="P88" s="192"/>
      <c r="Q88" s="192"/>
      <c r="R88" s="192"/>
      <c r="S88" s="192"/>
    </row>
    <row r="89" spans="1:27" s="23" customFormat="1" ht="11.25" customHeight="1" x14ac:dyDescent="0.25">
      <c r="A89" s="208"/>
      <c r="B89" s="356" t="s">
        <v>92</v>
      </c>
      <c r="C89" s="356"/>
      <c r="D89" s="356"/>
      <c r="E89" s="208"/>
      <c r="F89" s="208"/>
      <c r="G89" s="208"/>
      <c r="H89" s="208"/>
      <c r="I89" s="350" t="s">
        <v>126</v>
      </c>
      <c r="J89" s="350"/>
      <c r="K89" s="350"/>
      <c r="L89" s="350"/>
      <c r="M89" s="350"/>
      <c r="N89" s="226"/>
      <c r="O89" s="351" t="s">
        <v>127</v>
      </c>
      <c r="P89" s="351"/>
      <c r="Q89" s="351"/>
      <c r="R89" s="351"/>
      <c r="S89" s="351"/>
    </row>
    <row r="90" spans="1:27" s="101" customFormat="1" ht="27" customHeight="1" x14ac:dyDescent="0.25">
      <c r="A90" s="196"/>
      <c r="B90" s="352" t="s">
        <v>122</v>
      </c>
      <c r="C90" s="352" t="s">
        <v>123</v>
      </c>
      <c r="D90" s="352" t="s">
        <v>94</v>
      </c>
      <c r="E90" s="197"/>
      <c r="F90" s="353" t="s">
        <v>254</v>
      </c>
      <c r="G90" s="353"/>
      <c r="H90" s="215"/>
      <c r="I90" s="350"/>
      <c r="J90" s="350"/>
      <c r="K90" s="350"/>
      <c r="L90" s="350"/>
      <c r="M90" s="350"/>
      <c r="N90" s="226"/>
      <c r="O90" s="351"/>
      <c r="P90" s="351"/>
      <c r="Q90" s="351"/>
      <c r="R90" s="351"/>
      <c r="S90" s="351"/>
    </row>
    <row r="91" spans="1:27" s="200" customFormat="1" ht="17.100000000000001" customHeight="1" x14ac:dyDescent="0.25">
      <c r="A91" s="198"/>
      <c r="B91" s="352"/>
      <c r="C91" s="352"/>
      <c r="D91" s="352"/>
      <c r="E91" s="199"/>
      <c r="F91" s="212" t="s">
        <v>252</v>
      </c>
      <c r="G91" s="212" t="s">
        <v>253</v>
      </c>
      <c r="H91" s="212"/>
      <c r="I91" s="200" t="s">
        <v>4</v>
      </c>
      <c r="J91" s="200" t="s">
        <v>0</v>
      </c>
      <c r="K91" s="200" t="s">
        <v>1</v>
      </c>
      <c r="L91" s="200" t="s">
        <v>2</v>
      </c>
      <c r="M91" s="200" t="s">
        <v>3</v>
      </c>
      <c r="O91" s="201" t="s">
        <v>4</v>
      </c>
      <c r="P91" s="201" t="s">
        <v>0</v>
      </c>
      <c r="Q91" s="201" t="s">
        <v>1</v>
      </c>
      <c r="R91" s="201" t="s">
        <v>2</v>
      </c>
      <c r="S91" s="201" t="s">
        <v>3</v>
      </c>
      <c r="V91" s="202"/>
      <c r="W91" s="202"/>
      <c r="X91" s="202"/>
      <c r="Y91" s="202"/>
      <c r="Z91" s="202"/>
      <c r="AA91" s="202"/>
    </row>
    <row r="92" spans="1:27" ht="11.25" customHeight="1" x14ac:dyDescent="0.25">
      <c r="A92" s="87" t="s">
        <v>75</v>
      </c>
      <c r="B92" s="191">
        <v>1038</v>
      </c>
      <c r="C92" s="191">
        <v>901</v>
      </c>
      <c r="D92" s="191">
        <v>904</v>
      </c>
      <c r="E92" s="191"/>
      <c r="F92" s="203">
        <v>135.5</v>
      </c>
      <c r="G92" s="203">
        <v>140</v>
      </c>
      <c r="H92" s="191"/>
      <c r="I92" s="227">
        <v>140</v>
      </c>
      <c r="J92" s="227">
        <v>30</v>
      </c>
      <c r="K92" s="227">
        <v>30</v>
      </c>
      <c r="L92" s="227">
        <v>30</v>
      </c>
      <c r="M92" s="227">
        <v>40</v>
      </c>
      <c r="N92" s="227"/>
      <c r="O92" s="241">
        <v>15</v>
      </c>
      <c r="P92" s="241">
        <v>16</v>
      </c>
      <c r="Q92" s="241">
        <v>18</v>
      </c>
      <c r="R92" s="241">
        <v>11</v>
      </c>
      <c r="S92" s="18">
        <v>17</v>
      </c>
    </row>
    <row r="93" spans="1:27" ht="11.25" customHeight="1" x14ac:dyDescent="0.25">
      <c r="A93" s="87" t="s">
        <v>26</v>
      </c>
      <c r="B93" s="191">
        <v>986</v>
      </c>
      <c r="C93" s="191">
        <v>889</v>
      </c>
      <c r="D93" s="191">
        <v>965</v>
      </c>
      <c r="E93" s="191"/>
      <c r="F93" s="203">
        <v>59</v>
      </c>
      <c r="G93" s="203">
        <v>60</v>
      </c>
      <c r="H93" s="191"/>
      <c r="I93" s="227">
        <v>60</v>
      </c>
      <c r="J93" s="227">
        <v>0</v>
      </c>
      <c r="K93" s="227">
        <v>-10</v>
      </c>
      <c r="L93" s="227">
        <v>40</v>
      </c>
      <c r="M93" s="227">
        <v>30</v>
      </c>
      <c r="N93" s="227"/>
      <c r="O93" s="241">
        <v>6</v>
      </c>
      <c r="P93" s="241" t="s">
        <v>74</v>
      </c>
      <c r="Q93" s="241" t="s">
        <v>74</v>
      </c>
      <c r="R93" s="241">
        <v>13</v>
      </c>
      <c r="S93" s="18">
        <v>10</v>
      </c>
    </row>
    <row r="94" spans="1:27" ht="11.25" customHeight="1" x14ac:dyDescent="0.25">
      <c r="A94" s="87" t="s">
        <v>27</v>
      </c>
      <c r="B94" s="191">
        <v>1076</v>
      </c>
      <c r="C94" s="191">
        <v>982</v>
      </c>
      <c r="D94" s="191">
        <v>998</v>
      </c>
      <c r="E94" s="191"/>
      <c r="F94" s="203">
        <v>86</v>
      </c>
      <c r="G94" s="203">
        <v>90</v>
      </c>
      <c r="H94" s="191"/>
      <c r="I94" s="227">
        <v>90</v>
      </c>
      <c r="J94" s="227">
        <v>10</v>
      </c>
      <c r="K94" s="227">
        <v>-20</v>
      </c>
      <c r="L94" s="227">
        <v>30</v>
      </c>
      <c r="M94" s="227">
        <v>60</v>
      </c>
      <c r="N94" s="227"/>
      <c r="O94" s="241">
        <v>9</v>
      </c>
      <c r="P94" s="241">
        <v>7</v>
      </c>
      <c r="Q94" s="241" t="s">
        <v>74</v>
      </c>
      <c r="R94" s="241">
        <v>11</v>
      </c>
      <c r="S94" s="18">
        <v>22</v>
      </c>
    </row>
    <row r="95" spans="1:27" ht="11.25" customHeight="1" x14ac:dyDescent="0.25">
      <c r="A95" s="87" t="s">
        <v>118</v>
      </c>
      <c r="B95" s="191">
        <v>1002</v>
      </c>
      <c r="C95" s="191">
        <v>943</v>
      </c>
      <c r="D95" s="191">
        <v>916</v>
      </c>
      <c r="E95" s="191"/>
      <c r="F95" s="203">
        <v>72.5</v>
      </c>
      <c r="G95" s="203">
        <v>70</v>
      </c>
      <c r="H95" s="191"/>
      <c r="I95" s="227">
        <v>70</v>
      </c>
      <c r="J95" s="227">
        <v>-10</v>
      </c>
      <c r="K95" s="227">
        <v>10</v>
      </c>
      <c r="L95" s="227">
        <v>30</v>
      </c>
      <c r="M95" s="227">
        <v>50</v>
      </c>
      <c r="N95" s="227"/>
      <c r="O95" s="241">
        <v>8</v>
      </c>
      <c r="P95" s="241" t="s">
        <v>74</v>
      </c>
      <c r="Q95" s="241">
        <v>4</v>
      </c>
      <c r="R95" s="241">
        <v>11</v>
      </c>
      <c r="S95" s="18">
        <v>16</v>
      </c>
    </row>
    <row r="96" spans="1:27" ht="11.25" customHeight="1" x14ac:dyDescent="0.25">
      <c r="A96" s="87" t="s">
        <v>141</v>
      </c>
      <c r="B96" s="191">
        <v>1177</v>
      </c>
      <c r="C96" s="191">
        <v>916</v>
      </c>
      <c r="D96" s="191">
        <v>974</v>
      </c>
      <c r="E96" s="191"/>
      <c r="F96" s="203">
        <v>232</v>
      </c>
      <c r="G96" s="203">
        <v>230</v>
      </c>
      <c r="H96" s="191"/>
      <c r="I96" s="227">
        <v>230</v>
      </c>
      <c r="J96" s="227">
        <v>30</v>
      </c>
      <c r="K96" s="227">
        <v>20</v>
      </c>
      <c r="L96" s="227">
        <v>60</v>
      </c>
      <c r="M96" s="227">
        <v>130</v>
      </c>
      <c r="N96" s="227"/>
      <c r="O96" s="241">
        <v>25</v>
      </c>
      <c r="P96" s="241">
        <v>15</v>
      </c>
      <c r="Q96" s="241">
        <v>10</v>
      </c>
      <c r="R96" s="241">
        <v>18</v>
      </c>
      <c r="S96" s="18">
        <v>46</v>
      </c>
    </row>
    <row r="97" spans="1:27" ht="11.25" customHeight="1" x14ac:dyDescent="0.25">
      <c r="A97" s="87" t="s">
        <v>162</v>
      </c>
      <c r="B97" s="191">
        <v>1134</v>
      </c>
      <c r="C97" s="191">
        <v>980</v>
      </c>
      <c r="D97" s="191">
        <v>992</v>
      </c>
      <c r="E97" s="191"/>
      <c r="F97" s="203">
        <v>148</v>
      </c>
      <c r="G97" s="203">
        <v>150</v>
      </c>
      <c r="H97" s="191"/>
      <c r="I97" s="227">
        <v>150</v>
      </c>
      <c r="J97" s="227">
        <v>40</v>
      </c>
      <c r="K97" s="227">
        <v>-10</v>
      </c>
      <c r="L97" s="227">
        <v>100</v>
      </c>
      <c r="M97" s="227">
        <v>30</v>
      </c>
      <c r="N97" s="227"/>
      <c r="O97" s="241">
        <v>15</v>
      </c>
      <c r="P97" s="241">
        <v>19</v>
      </c>
      <c r="Q97" s="241" t="s">
        <v>74</v>
      </c>
      <c r="R97" s="241">
        <v>33</v>
      </c>
      <c r="S97" s="18">
        <v>10</v>
      </c>
    </row>
    <row r="98" spans="1:27" ht="11.25" customHeight="1" x14ac:dyDescent="0.25">
      <c r="A98" s="87" t="s">
        <v>165</v>
      </c>
      <c r="B98" s="191">
        <v>1076</v>
      </c>
      <c r="C98" s="191">
        <v>1053</v>
      </c>
      <c r="D98" s="191">
        <v>960</v>
      </c>
      <c r="E98" s="191"/>
      <c r="F98" s="203">
        <v>69.5</v>
      </c>
      <c r="G98" s="203">
        <v>70</v>
      </c>
      <c r="H98" s="191"/>
      <c r="I98" s="227">
        <v>70</v>
      </c>
      <c r="J98" s="227">
        <v>10</v>
      </c>
      <c r="K98" s="227">
        <v>0</v>
      </c>
      <c r="L98" s="227">
        <v>20</v>
      </c>
      <c r="M98" s="227">
        <v>40</v>
      </c>
      <c r="N98" s="227"/>
      <c r="O98" s="241">
        <v>7</v>
      </c>
      <c r="P98" s="241">
        <v>4</v>
      </c>
      <c r="Q98" s="241">
        <v>1</v>
      </c>
      <c r="R98" s="241">
        <v>5</v>
      </c>
      <c r="S98" s="18">
        <v>14</v>
      </c>
    </row>
    <row r="99" spans="1:27" ht="11.25" customHeight="1" x14ac:dyDescent="0.25">
      <c r="A99" s="87" t="s">
        <v>177</v>
      </c>
      <c r="B99" s="191">
        <v>1255</v>
      </c>
      <c r="C99" s="191">
        <v>984</v>
      </c>
      <c r="D99" s="191">
        <v>991</v>
      </c>
      <c r="E99" s="191"/>
      <c r="F99" s="203">
        <v>267.5</v>
      </c>
      <c r="G99" s="203">
        <v>270</v>
      </c>
      <c r="H99" s="191"/>
      <c r="I99" s="227">
        <v>270</v>
      </c>
      <c r="J99" s="227">
        <v>-10</v>
      </c>
      <c r="K99" s="227">
        <v>60</v>
      </c>
      <c r="L99" s="227">
        <v>90</v>
      </c>
      <c r="M99" s="227">
        <v>130</v>
      </c>
      <c r="N99" s="227"/>
      <c r="O99" s="241">
        <v>27</v>
      </c>
      <c r="P99" s="241" t="s">
        <v>74</v>
      </c>
      <c r="Q99" s="241">
        <v>31</v>
      </c>
      <c r="R99" s="241">
        <v>29</v>
      </c>
      <c r="S99" s="18">
        <v>44</v>
      </c>
    </row>
    <row r="100" spans="1:27" ht="11.25" customHeight="1" x14ac:dyDescent="0.25">
      <c r="A100" s="87" t="s">
        <v>193</v>
      </c>
      <c r="B100" s="191">
        <v>1139</v>
      </c>
      <c r="C100" s="191">
        <v>1001</v>
      </c>
      <c r="D100" s="191">
        <v>1073</v>
      </c>
      <c r="E100" s="191"/>
      <c r="F100" s="203">
        <v>102</v>
      </c>
      <c r="G100" s="203">
        <v>100</v>
      </c>
      <c r="H100" s="191"/>
      <c r="I100" s="227">
        <v>100</v>
      </c>
      <c r="J100" s="227">
        <v>20</v>
      </c>
      <c r="K100" s="227">
        <v>-10</v>
      </c>
      <c r="L100" s="227">
        <v>40</v>
      </c>
      <c r="M100" s="227">
        <v>50</v>
      </c>
      <c r="N100" s="227"/>
      <c r="O100" s="241">
        <v>10</v>
      </c>
      <c r="P100" s="241">
        <v>8</v>
      </c>
      <c r="Q100" s="241" t="s">
        <v>74</v>
      </c>
      <c r="R100" s="241">
        <v>13</v>
      </c>
      <c r="S100" s="18">
        <v>16</v>
      </c>
    </row>
    <row r="101" spans="1:27" ht="11.25" customHeight="1" x14ac:dyDescent="0.25">
      <c r="A101" s="87" t="s">
        <v>208</v>
      </c>
      <c r="B101" s="191">
        <v>1218</v>
      </c>
      <c r="C101" s="191">
        <v>1086</v>
      </c>
      <c r="D101" s="191">
        <v>1283</v>
      </c>
      <c r="E101" s="191"/>
      <c r="F101" s="203">
        <v>33.5</v>
      </c>
      <c r="G101" s="203">
        <v>30</v>
      </c>
      <c r="H101" s="191"/>
      <c r="I101" s="227">
        <v>30</v>
      </c>
      <c r="J101" s="227">
        <v>-10</v>
      </c>
      <c r="K101" s="227">
        <v>30</v>
      </c>
      <c r="L101" s="227">
        <v>30</v>
      </c>
      <c r="M101" s="227">
        <v>-10</v>
      </c>
      <c r="N101" s="227"/>
      <c r="O101" s="241">
        <v>3</v>
      </c>
      <c r="P101" s="241" t="s">
        <v>74</v>
      </c>
      <c r="Q101" s="241">
        <v>12</v>
      </c>
      <c r="R101" s="241">
        <v>7</v>
      </c>
      <c r="S101" s="18" t="s">
        <v>74</v>
      </c>
    </row>
    <row r="102" spans="1:27" ht="11.25" customHeight="1" x14ac:dyDescent="0.25">
      <c r="A102" s="87" t="s">
        <v>205</v>
      </c>
      <c r="B102" s="191">
        <v>1354</v>
      </c>
      <c r="C102" s="191">
        <v>1101</v>
      </c>
      <c r="D102" s="191">
        <v>1017</v>
      </c>
      <c r="E102" s="191"/>
      <c r="F102" s="203">
        <v>295</v>
      </c>
      <c r="G102" s="203">
        <v>300</v>
      </c>
      <c r="H102" s="191"/>
      <c r="I102" s="227">
        <v>300</v>
      </c>
      <c r="J102" s="227">
        <v>60</v>
      </c>
      <c r="K102" s="227">
        <v>40</v>
      </c>
      <c r="L102" s="227">
        <v>100</v>
      </c>
      <c r="M102" s="227">
        <v>90</v>
      </c>
      <c r="N102" s="227"/>
      <c r="O102" s="241">
        <v>28</v>
      </c>
      <c r="P102" s="241">
        <v>28</v>
      </c>
      <c r="Q102" s="241">
        <v>19</v>
      </c>
      <c r="R102" s="241">
        <v>33</v>
      </c>
      <c r="S102" s="18">
        <v>29</v>
      </c>
    </row>
    <row r="103" spans="1:27" ht="11.25" customHeight="1" x14ac:dyDescent="0.25">
      <c r="A103" s="87" t="s">
        <v>236</v>
      </c>
      <c r="B103" s="191">
        <v>1275</v>
      </c>
      <c r="C103" s="191">
        <v>1224</v>
      </c>
      <c r="D103" s="191">
        <v>1102</v>
      </c>
      <c r="E103" s="191"/>
      <c r="F103" s="203">
        <v>112</v>
      </c>
      <c r="G103" s="203">
        <v>110</v>
      </c>
      <c r="H103" s="87"/>
      <c r="I103" s="227">
        <v>110</v>
      </c>
      <c r="J103" s="227">
        <v>10</v>
      </c>
      <c r="K103" s="227">
        <v>20</v>
      </c>
      <c r="L103" s="227">
        <v>40</v>
      </c>
      <c r="M103" s="227">
        <v>50</v>
      </c>
      <c r="N103" s="227"/>
      <c r="O103" s="241">
        <v>10</v>
      </c>
      <c r="P103" s="241">
        <v>4</v>
      </c>
      <c r="Q103" s="241">
        <v>9</v>
      </c>
      <c r="R103" s="241">
        <v>10</v>
      </c>
      <c r="S103" s="18">
        <v>12</v>
      </c>
    </row>
    <row r="104" spans="1:27" s="101" customFormat="1" ht="11.25" customHeight="1" x14ac:dyDescent="0.25">
      <c r="A104" s="210"/>
      <c r="B104" s="210"/>
      <c r="C104" s="210"/>
      <c r="D104" s="210"/>
      <c r="E104" s="210"/>
      <c r="F104" s="210"/>
      <c r="G104" s="210"/>
      <c r="H104" s="210"/>
      <c r="I104" s="165"/>
      <c r="J104" s="165"/>
      <c r="K104" s="83"/>
      <c r="L104" s="165"/>
      <c r="M104" s="83"/>
      <c r="N104" s="83"/>
      <c r="O104" s="192"/>
      <c r="P104" s="192"/>
      <c r="Q104" s="192"/>
      <c r="R104" s="192"/>
      <c r="S104" s="192"/>
    </row>
    <row r="105" spans="1:27" s="23" customFormat="1" ht="11.25" customHeight="1" x14ac:dyDescent="0.25">
      <c r="A105" s="208" t="s">
        <v>82</v>
      </c>
      <c r="B105" s="208"/>
      <c r="C105" s="208"/>
      <c r="D105" s="208"/>
      <c r="E105" s="208"/>
      <c r="F105" s="208"/>
      <c r="G105" s="208"/>
      <c r="H105" s="208"/>
      <c r="I105" s="165"/>
      <c r="J105" s="165"/>
      <c r="K105" s="83"/>
      <c r="L105" s="165"/>
      <c r="M105" s="83"/>
      <c r="N105" s="83"/>
      <c r="O105" s="192"/>
      <c r="P105" s="192"/>
      <c r="Q105" s="192"/>
      <c r="R105" s="192"/>
      <c r="S105" s="192"/>
    </row>
    <row r="106" spans="1:27" s="23" customFormat="1" ht="11.25" customHeight="1" x14ac:dyDescent="0.25">
      <c r="A106" s="208"/>
      <c r="B106" s="356" t="s">
        <v>92</v>
      </c>
      <c r="C106" s="356"/>
      <c r="D106" s="356"/>
      <c r="I106" s="350" t="s">
        <v>126</v>
      </c>
      <c r="J106" s="350"/>
      <c r="K106" s="350"/>
      <c r="L106" s="350"/>
      <c r="M106" s="350"/>
      <c r="N106" s="226"/>
      <c r="O106" s="351" t="s">
        <v>127</v>
      </c>
      <c r="P106" s="351"/>
      <c r="Q106" s="351"/>
      <c r="R106" s="351"/>
      <c r="S106" s="351"/>
    </row>
    <row r="107" spans="1:27" s="101" customFormat="1" ht="27" customHeight="1" x14ac:dyDescent="0.25">
      <c r="A107" s="196"/>
      <c r="B107" s="352" t="s">
        <v>122</v>
      </c>
      <c r="C107" s="352" t="s">
        <v>123</v>
      </c>
      <c r="D107" s="352" t="s">
        <v>94</v>
      </c>
      <c r="E107" s="197"/>
      <c r="F107" s="353" t="s">
        <v>254</v>
      </c>
      <c r="G107" s="353"/>
      <c r="H107" s="215"/>
      <c r="I107" s="350"/>
      <c r="J107" s="350"/>
      <c r="K107" s="350"/>
      <c r="L107" s="350"/>
      <c r="M107" s="350"/>
      <c r="N107" s="226"/>
      <c r="O107" s="351"/>
      <c r="P107" s="351"/>
      <c r="Q107" s="351"/>
      <c r="R107" s="351"/>
      <c r="S107" s="351"/>
    </row>
    <row r="108" spans="1:27" s="200" customFormat="1" ht="17.100000000000001" customHeight="1" x14ac:dyDescent="0.25">
      <c r="A108" s="198"/>
      <c r="B108" s="352"/>
      <c r="C108" s="352"/>
      <c r="D108" s="352"/>
      <c r="E108" s="199"/>
      <c r="F108" s="212" t="s">
        <v>252</v>
      </c>
      <c r="G108" s="212" t="s">
        <v>253</v>
      </c>
      <c r="H108" s="212"/>
      <c r="I108" s="200" t="s">
        <v>4</v>
      </c>
      <c r="J108" s="200" t="s">
        <v>0</v>
      </c>
      <c r="K108" s="200" t="s">
        <v>1</v>
      </c>
      <c r="L108" s="200" t="s">
        <v>2</v>
      </c>
      <c r="M108" s="200" t="s">
        <v>3</v>
      </c>
      <c r="O108" s="201" t="s">
        <v>4</v>
      </c>
      <c r="P108" s="201" t="s">
        <v>0</v>
      </c>
      <c r="Q108" s="201" t="s">
        <v>1</v>
      </c>
      <c r="R108" s="201" t="s">
        <v>2</v>
      </c>
      <c r="S108" s="201" t="s">
        <v>3</v>
      </c>
      <c r="V108" s="202"/>
      <c r="W108" s="202"/>
      <c r="X108" s="202"/>
      <c r="Y108" s="202"/>
      <c r="Z108" s="202"/>
      <c r="AA108" s="202"/>
    </row>
    <row r="109" spans="1:27" ht="11.25" customHeight="1" x14ac:dyDescent="0.25">
      <c r="A109" s="87" t="s">
        <v>75</v>
      </c>
      <c r="B109" s="191">
        <v>1902</v>
      </c>
      <c r="C109" s="191">
        <v>1667</v>
      </c>
      <c r="D109" s="191">
        <v>1630</v>
      </c>
      <c r="E109" s="191"/>
      <c r="F109" s="203">
        <v>253.5</v>
      </c>
      <c r="G109" s="203">
        <v>250</v>
      </c>
      <c r="H109" s="191"/>
      <c r="I109" s="227">
        <v>250</v>
      </c>
      <c r="J109" s="227">
        <v>20</v>
      </c>
      <c r="K109" s="227">
        <v>40</v>
      </c>
      <c r="L109" s="227">
        <v>80</v>
      </c>
      <c r="M109" s="227">
        <v>120</v>
      </c>
      <c r="N109" s="227"/>
      <c r="O109" s="241">
        <v>15</v>
      </c>
      <c r="P109" s="241">
        <v>6</v>
      </c>
      <c r="Q109" s="241">
        <v>15</v>
      </c>
      <c r="R109" s="241">
        <v>15</v>
      </c>
      <c r="S109" s="18">
        <v>22</v>
      </c>
    </row>
    <row r="110" spans="1:27" ht="11.25" customHeight="1" x14ac:dyDescent="0.25">
      <c r="A110" s="87" t="s">
        <v>26</v>
      </c>
      <c r="B110" s="191">
        <v>1872</v>
      </c>
      <c r="C110" s="191">
        <v>1634</v>
      </c>
      <c r="D110" s="191">
        <v>1747</v>
      </c>
      <c r="E110" s="191"/>
      <c r="F110" s="203">
        <v>181.5</v>
      </c>
      <c r="G110" s="203">
        <v>180</v>
      </c>
      <c r="H110" s="191"/>
      <c r="I110" s="227">
        <v>180</v>
      </c>
      <c r="J110" s="227">
        <v>40</v>
      </c>
      <c r="K110" s="227">
        <v>10</v>
      </c>
      <c r="L110" s="227">
        <v>70</v>
      </c>
      <c r="M110" s="227">
        <v>70</v>
      </c>
      <c r="N110" s="227"/>
      <c r="O110" s="241">
        <v>11</v>
      </c>
      <c r="P110" s="241">
        <v>14</v>
      </c>
      <c r="Q110" s="241">
        <v>2</v>
      </c>
      <c r="R110" s="241">
        <v>13</v>
      </c>
      <c r="S110" s="18">
        <v>12</v>
      </c>
    </row>
    <row r="111" spans="1:27" ht="11.25" customHeight="1" x14ac:dyDescent="0.25">
      <c r="A111" s="87" t="s">
        <v>27</v>
      </c>
      <c r="B111" s="191">
        <v>1892</v>
      </c>
      <c r="C111" s="191">
        <v>1685</v>
      </c>
      <c r="D111" s="191">
        <v>1753</v>
      </c>
      <c r="E111" s="191"/>
      <c r="F111" s="203">
        <v>173</v>
      </c>
      <c r="G111" s="203">
        <v>170</v>
      </c>
      <c r="H111" s="191"/>
      <c r="I111" s="227">
        <v>170</v>
      </c>
      <c r="J111" s="227">
        <v>30</v>
      </c>
      <c r="K111" s="227">
        <v>30</v>
      </c>
      <c r="L111" s="227">
        <v>-10</v>
      </c>
      <c r="M111" s="227">
        <v>120</v>
      </c>
      <c r="N111" s="227"/>
      <c r="O111" s="241">
        <v>10</v>
      </c>
      <c r="P111" s="241">
        <v>9</v>
      </c>
      <c r="Q111" s="241">
        <v>10</v>
      </c>
      <c r="R111" s="241" t="s">
        <v>74</v>
      </c>
      <c r="S111" s="18">
        <v>22</v>
      </c>
    </row>
    <row r="112" spans="1:27" ht="11.25" customHeight="1" x14ac:dyDescent="0.25">
      <c r="A112" s="87" t="s">
        <v>118</v>
      </c>
      <c r="B112" s="191">
        <v>1905</v>
      </c>
      <c r="C112" s="191">
        <v>1669</v>
      </c>
      <c r="D112" s="191">
        <v>1676</v>
      </c>
      <c r="E112" s="191"/>
      <c r="F112" s="203">
        <v>232.5</v>
      </c>
      <c r="G112" s="203">
        <v>230</v>
      </c>
      <c r="H112" s="191"/>
      <c r="I112" s="227">
        <v>230</v>
      </c>
      <c r="J112" s="227">
        <v>20</v>
      </c>
      <c r="K112" s="227">
        <v>50</v>
      </c>
      <c r="L112" s="227">
        <v>60</v>
      </c>
      <c r="M112" s="227">
        <v>110</v>
      </c>
      <c r="N112" s="227"/>
      <c r="O112" s="241">
        <v>14</v>
      </c>
      <c r="P112" s="241">
        <v>6</v>
      </c>
      <c r="Q112" s="241">
        <v>18</v>
      </c>
      <c r="R112" s="241">
        <v>10</v>
      </c>
      <c r="S112" s="18">
        <v>20</v>
      </c>
    </row>
    <row r="113" spans="1:27" ht="11.25" customHeight="1" x14ac:dyDescent="0.25">
      <c r="A113" s="87" t="s">
        <v>141</v>
      </c>
      <c r="B113" s="191">
        <v>2192</v>
      </c>
      <c r="C113" s="191">
        <v>1721</v>
      </c>
      <c r="D113" s="191">
        <v>1809</v>
      </c>
      <c r="E113" s="191"/>
      <c r="F113" s="203">
        <v>427</v>
      </c>
      <c r="G113" s="203">
        <v>430</v>
      </c>
      <c r="H113" s="191"/>
      <c r="I113" s="227">
        <v>430</v>
      </c>
      <c r="J113" s="227">
        <v>10</v>
      </c>
      <c r="K113" s="227">
        <v>60</v>
      </c>
      <c r="L113" s="227">
        <v>100</v>
      </c>
      <c r="M113" s="227">
        <v>260</v>
      </c>
      <c r="N113" s="227"/>
      <c r="O113" s="241">
        <v>24</v>
      </c>
      <c r="P113" s="241">
        <v>4</v>
      </c>
      <c r="Q113" s="241">
        <v>19</v>
      </c>
      <c r="R113" s="241">
        <v>18</v>
      </c>
      <c r="S113" s="18">
        <v>44</v>
      </c>
    </row>
    <row r="114" spans="1:27" ht="11.25" customHeight="1" x14ac:dyDescent="0.25">
      <c r="A114" s="87" t="s">
        <v>162</v>
      </c>
      <c r="B114" s="191">
        <v>2016</v>
      </c>
      <c r="C114" s="191">
        <v>1786</v>
      </c>
      <c r="D114" s="191">
        <v>1707</v>
      </c>
      <c r="E114" s="191"/>
      <c r="F114" s="203">
        <v>269.5</v>
      </c>
      <c r="G114" s="203">
        <v>270</v>
      </c>
      <c r="H114" s="191"/>
      <c r="I114" s="227">
        <v>270</v>
      </c>
      <c r="J114" s="227">
        <v>30</v>
      </c>
      <c r="K114" s="227">
        <v>40</v>
      </c>
      <c r="L114" s="227">
        <v>50</v>
      </c>
      <c r="M114" s="227">
        <v>140</v>
      </c>
      <c r="N114" s="227"/>
      <c r="O114" s="241">
        <v>15</v>
      </c>
      <c r="P114" s="241">
        <v>9</v>
      </c>
      <c r="Q114" s="241">
        <v>14</v>
      </c>
      <c r="R114" s="241">
        <v>10</v>
      </c>
      <c r="S114" s="18">
        <v>23</v>
      </c>
    </row>
    <row r="115" spans="1:27" ht="11.25" customHeight="1" x14ac:dyDescent="0.25">
      <c r="A115" s="87" t="s">
        <v>165</v>
      </c>
      <c r="B115" s="191">
        <v>2028</v>
      </c>
      <c r="C115" s="191">
        <v>1774</v>
      </c>
      <c r="D115" s="191">
        <v>1726</v>
      </c>
      <c r="E115" s="191"/>
      <c r="F115" s="203">
        <v>278</v>
      </c>
      <c r="G115" s="203">
        <v>280</v>
      </c>
      <c r="H115" s="191"/>
      <c r="I115" s="227">
        <v>280</v>
      </c>
      <c r="J115" s="227">
        <v>20</v>
      </c>
      <c r="K115" s="227">
        <v>-30</v>
      </c>
      <c r="L115" s="227">
        <v>110</v>
      </c>
      <c r="M115" s="227">
        <v>180</v>
      </c>
      <c r="N115" s="227"/>
      <c r="O115" s="241">
        <v>16</v>
      </c>
      <c r="P115" s="241">
        <v>7</v>
      </c>
      <c r="Q115" s="241" t="s">
        <v>74</v>
      </c>
      <c r="R115" s="241">
        <v>21</v>
      </c>
      <c r="S115" s="18">
        <v>30</v>
      </c>
    </row>
    <row r="116" spans="1:27" ht="11.25" customHeight="1" x14ac:dyDescent="0.25">
      <c r="A116" s="87" t="s">
        <v>177</v>
      </c>
      <c r="B116" s="191">
        <v>2274</v>
      </c>
      <c r="C116" s="191">
        <v>1803</v>
      </c>
      <c r="D116" s="191">
        <v>1752</v>
      </c>
      <c r="E116" s="191"/>
      <c r="F116" s="203">
        <v>496.5</v>
      </c>
      <c r="G116" s="203">
        <v>500</v>
      </c>
      <c r="H116" s="191"/>
      <c r="I116" s="227">
        <v>500</v>
      </c>
      <c r="J116" s="227">
        <v>60</v>
      </c>
      <c r="K116" s="227">
        <v>50</v>
      </c>
      <c r="L116" s="227">
        <v>130</v>
      </c>
      <c r="M116" s="227">
        <v>260</v>
      </c>
      <c r="N116" s="227"/>
      <c r="O116" s="241">
        <v>28</v>
      </c>
      <c r="P116" s="241">
        <v>18</v>
      </c>
      <c r="Q116" s="241">
        <v>15</v>
      </c>
      <c r="R116" s="241">
        <v>25</v>
      </c>
      <c r="S116" s="18">
        <v>43</v>
      </c>
    </row>
    <row r="117" spans="1:27" ht="11.25" customHeight="1" x14ac:dyDescent="0.25">
      <c r="A117" s="87" t="s">
        <v>193</v>
      </c>
      <c r="B117" s="191">
        <v>2024</v>
      </c>
      <c r="C117" s="191">
        <v>1693</v>
      </c>
      <c r="D117" s="191">
        <v>1818</v>
      </c>
      <c r="E117" s="191"/>
      <c r="F117" s="203">
        <v>268.5</v>
      </c>
      <c r="G117" s="203">
        <v>270</v>
      </c>
      <c r="H117" s="191"/>
      <c r="I117" s="227">
        <v>270</v>
      </c>
      <c r="J117" s="227">
        <v>40</v>
      </c>
      <c r="K117" s="227">
        <v>70</v>
      </c>
      <c r="L117" s="227">
        <v>50</v>
      </c>
      <c r="M117" s="227">
        <v>120</v>
      </c>
      <c r="N117" s="227"/>
      <c r="O117" s="241">
        <v>15</v>
      </c>
      <c r="P117" s="241">
        <v>12</v>
      </c>
      <c r="Q117" s="241">
        <v>22</v>
      </c>
      <c r="R117" s="241">
        <v>9</v>
      </c>
      <c r="S117" s="18">
        <v>19</v>
      </c>
    </row>
    <row r="118" spans="1:27" ht="11.25" customHeight="1" x14ac:dyDescent="0.25">
      <c r="A118" s="87" t="s">
        <v>208</v>
      </c>
      <c r="B118" s="191">
        <v>2139</v>
      </c>
      <c r="C118" s="191">
        <v>1857</v>
      </c>
      <c r="D118" s="191">
        <v>2004</v>
      </c>
      <c r="E118" s="191"/>
      <c r="F118" s="203">
        <v>208.5</v>
      </c>
      <c r="G118" s="203">
        <v>210</v>
      </c>
      <c r="H118" s="191"/>
      <c r="I118" s="227">
        <v>210</v>
      </c>
      <c r="J118" s="227">
        <v>20</v>
      </c>
      <c r="K118" s="227">
        <v>20</v>
      </c>
      <c r="L118" s="227">
        <v>70</v>
      </c>
      <c r="M118" s="227">
        <v>100</v>
      </c>
      <c r="N118" s="227"/>
      <c r="O118" s="241">
        <v>11</v>
      </c>
      <c r="P118" s="241">
        <v>6</v>
      </c>
      <c r="Q118" s="241">
        <v>6</v>
      </c>
      <c r="R118" s="241">
        <v>13</v>
      </c>
      <c r="S118" s="18">
        <v>14</v>
      </c>
    </row>
    <row r="119" spans="1:27" ht="11.25" customHeight="1" x14ac:dyDescent="0.25">
      <c r="A119" s="87" t="s">
        <v>205</v>
      </c>
      <c r="B119" s="191">
        <v>2210</v>
      </c>
      <c r="C119" s="191">
        <v>1722</v>
      </c>
      <c r="D119" s="191">
        <v>1831</v>
      </c>
      <c r="E119" s="191"/>
      <c r="F119" s="203">
        <v>433.5</v>
      </c>
      <c r="G119" s="203">
        <v>430</v>
      </c>
      <c r="H119" s="191"/>
      <c r="I119" s="227">
        <v>430</v>
      </c>
      <c r="J119" s="227">
        <v>50</v>
      </c>
      <c r="K119" s="227">
        <v>60</v>
      </c>
      <c r="L119" s="227">
        <v>150</v>
      </c>
      <c r="M119" s="227">
        <v>180</v>
      </c>
      <c r="N119" s="227"/>
      <c r="O119" s="241">
        <v>24</v>
      </c>
      <c r="P119" s="241">
        <v>15</v>
      </c>
      <c r="Q119" s="241">
        <v>18</v>
      </c>
      <c r="R119" s="241">
        <v>30</v>
      </c>
      <c r="S119" s="18">
        <v>28</v>
      </c>
    </row>
    <row r="120" spans="1:27" ht="11.25" customHeight="1" x14ac:dyDescent="0.25">
      <c r="A120" s="87" t="s">
        <v>236</v>
      </c>
      <c r="B120" s="191">
        <v>2076</v>
      </c>
      <c r="C120" s="191">
        <v>2067</v>
      </c>
      <c r="D120" s="191">
        <v>1886</v>
      </c>
      <c r="E120" s="191"/>
      <c r="F120" s="203">
        <v>99.5</v>
      </c>
      <c r="G120" s="203">
        <v>100</v>
      </c>
      <c r="H120" s="87"/>
      <c r="I120" s="227">
        <v>100</v>
      </c>
      <c r="J120" s="227">
        <v>40</v>
      </c>
      <c r="K120" s="227">
        <v>30</v>
      </c>
      <c r="L120" s="227">
        <v>10</v>
      </c>
      <c r="M120" s="227">
        <v>30</v>
      </c>
      <c r="N120" s="227"/>
      <c r="O120" s="241">
        <v>5</v>
      </c>
      <c r="P120" s="241">
        <v>11</v>
      </c>
      <c r="Q120" s="241">
        <v>7</v>
      </c>
      <c r="R120" s="241">
        <v>1</v>
      </c>
      <c r="S120" s="18">
        <v>4</v>
      </c>
    </row>
    <row r="121" spans="1:27" s="101" customFormat="1" ht="11.25" customHeight="1" x14ac:dyDescent="0.25">
      <c r="A121" s="210"/>
      <c r="B121" s="210"/>
      <c r="C121" s="210"/>
      <c r="D121" s="210"/>
      <c r="E121" s="210"/>
      <c r="F121" s="210"/>
      <c r="G121" s="210"/>
      <c r="H121" s="210"/>
      <c r="I121" s="165"/>
      <c r="J121" s="165"/>
      <c r="K121" s="83"/>
      <c r="L121" s="165"/>
      <c r="M121" s="83"/>
      <c r="N121" s="83"/>
      <c r="O121" s="192"/>
      <c r="P121" s="192"/>
      <c r="Q121" s="192"/>
      <c r="R121" s="192"/>
      <c r="S121" s="192"/>
    </row>
    <row r="122" spans="1:27" s="23" customFormat="1" ht="13.2" x14ac:dyDescent="0.25">
      <c r="A122" s="208" t="s">
        <v>170</v>
      </c>
      <c r="B122" s="208"/>
      <c r="C122" s="208"/>
      <c r="D122" s="208"/>
      <c r="E122" s="208"/>
      <c r="F122" s="208"/>
      <c r="G122" s="208"/>
      <c r="H122" s="208"/>
      <c r="I122" s="208"/>
      <c r="J122" s="208"/>
      <c r="K122" s="83"/>
      <c r="L122" s="165"/>
      <c r="M122" s="83"/>
      <c r="N122" s="83"/>
      <c r="O122" s="192"/>
      <c r="P122" s="192"/>
      <c r="Q122" s="192"/>
      <c r="R122" s="192"/>
      <c r="S122" s="192"/>
    </row>
    <row r="123" spans="1:27" s="23" customFormat="1" ht="14.25" customHeight="1" x14ac:dyDescent="0.25">
      <c r="A123" s="217"/>
      <c r="B123" s="356" t="s">
        <v>92</v>
      </c>
      <c r="C123" s="356"/>
      <c r="D123" s="356"/>
      <c r="E123" s="217"/>
      <c r="F123" s="217"/>
      <c r="G123" s="217"/>
      <c r="H123" s="217"/>
      <c r="I123" s="350" t="s">
        <v>126</v>
      </c>
      <c r="J123" s="350"/>
      <c r="K123" s="350"/>
      <c r="L123" s="350"/>
      <c r="M123" s="350"/>
      <c r="N123" s="226"/>
      <c r="O123" s="351" t="s">
        <v>127</v>
      </c>
      <c r="P123" s="351"/>
      <c r="Q123" s="351"/>
      <c r="R123" s="351"/>
      <c r="S123" s="351"/>
    </row>
    <row r="124" spans="1:27" s="101" customFormat="1" ht="27" customHeight="1" x14ac:dyDescent="0.25">
      <c r="A124" s="196"/>
      <c r="B124" s="352" t="s">
        <v>122</v>
      </c>
      <c r="C124" s="352" t="s">
        <v>123</v>
      </c>
      <c r="D124" s="352" t="s">
        <v>94</v>
      </c>
      <c r="E124" s="197"/>
      <c r="F124" s="353" t="s">
        <v>254</v>
      </c>
      <c r="G124" s="353"/>
      <c r="H124" s="215"/>
      <c r="I124" s="350"/>
      <c r="J124" s="350"/>
      <c r="K124" s="350"/>
      <c r="L124" s="350"/>
      <c r="M124" s="350"/>
      <c r="N124" s="226"/>
      <c r="O124" s="351"/>
      <c r="P124" s="351"/>
      <c r="Q124" s="351"/>
      <c r="R124" s="351"/>
      <c r="S124" s="351"/>
    </row>
    <row r="125" spans="1:27" s="200" customFormat="1" ht="17.100000000000001" customHeight="1" x14ac:dyDescent="0.25">
      <c r="A125" s="198"/>
      <c r="B125" s="352"/>
      <c r="C125" s="352"/>
      <c r="D125" s="352"/>
      <c r="E125" s="199"/>
      <c r="F125" s="212" t="s">
        <v>252</v>
      </c>
      <c r="G125" s="212" t="s">
        <v>253</v>
      </c>
      <c r="H125" s="212"/>
      <c r="I125" s="200" t="s">
        <v>4</v>
      </c>
      <c r="J125" s="200" t="s">
        <v>0</v>
      </c>
      <c r="K125" s="200" t="s">
        <v>1</v>
      </c>
      <c r="L125" s="200" t="s">
        <v>2</v>
      </c>
      <c r="M125" s="200" t="s">
        <v>3</v>
      </c>
      <c r="O125" s="201" t="s">
        <v>4</v>
      </c>
      <c r="P125" s="201" t="s">
        <v>0</v>
      </c>
      <c r="Q125" s="201" t="s">
        <v>1</v>
      </c>
      <c r="R125" s="201" t="s">
        <v>2</v>
      </c>
      <c r="S125" s="201" t="s">
        <v>3</v>
      </c>
      <c r="V125" s="202"/>
      <c r="W125" s="202"/>
      <c r="X125" s="202"/>
      <c r="Y125" s="202"/>
      <c r="Z125" s="202"/>
      <c r="AA125" s="202"/>
    </row>
    <row r="126" spans="1:27" ht="11.25" customHeight="1" x14ac:dyDescent="0.25">
      <c r="A126" s="87" t="s">
        <v>75</v>
      </c>
      <c r="B126" s="191">
        <v>4439</v>
      </c>
      <c r="C126" s="191">
        <v>3961</v>
      </c>
      <c r="D126" s="191">
        <v>3797</v>
      </c>
      <c r="E126" s="191"/>
      <c r="F126" s="203">
        <v>560</v>
      </c>
      <c r="G126" s="203">
        <v>560</v>
      </c>
      <c r="H126" s="191"/>
      <c r="I126" s="227">
        <v>560</v>
      </c>
      <c r="J126" s="227">
        <v>130</v>
      </c>
      <c r="K126" s="227">
        <v>90</v>
      </c>
      <c r="L126" s="227">
        <v>140</v>
      </c>
      <c r="M126" s="227">
        <v>210</v>
      </c>
      <c r="N126" s="227"/>
      <c r="O126" s="241">
        <v>14</v>
      </c>
      <c r="P126" s="241">
        <v>14</v>
      </c>
      <c r="Q126" s="241">
        <v>12</v>
      </c>
      <c r="R126" s="241">
        <v>12</v>
      </c>
      <c r="S126" s="18">
        <v>20</v>
      </c>
    </row>
    <row r="127" spans="1:27" ht="11.25" customHeight="1" x14ac:dyDescent="0.25">
      <c r="A127" s="87" t="s">
        <v>26</v>
      </c>
      <c r="B127" s="191">
        <v>4240</v>
      </c>
      <c r="C127" s="191">
        <v>3897</v>
      </c>
      <c r="D127" s="191">
        <v>4092</v>
      </c>
      <c r="E127" s="191"/>
      <c r="F127" s="203">
        <v>245.5</v>
      </c>
      <c r="G127" s="203">
        <v>250</v>
      </c>
      <c r="H127" s="191"/>
      <c r="I127" s="227">
        <v>250</v>
      </c>
      <c r="J127" s="227">
        <v>40</v>
      </c>
      <c r="K127" s="227">
        <v>30</v>
      </c>
      <c r="L127" s="227">
        <v>60</v>
      </c>
      <c r="M127" s="227">
        <v>120</v>
      </c>
      <c r="N127" s="227"/>
      <c r="O127" s="241">
        <v>6</v>
      </c>
      <c r="P127" s="241">
        <v>4</v>
      </c>
      <c r="Q127" s="241">
        <v>4</v>
      </c>
      <c r="R127" s="241">
        <v>5</v>
      </c>
      <c r="S127" s="18">
        <v>10</v>
      </c>
    </row>
    <row r="128" spans="1:27" ht="11.25" customHeight="1" x14ac:dyDescent="0.25">
      <c r="A128" s="87" t="s">
        <v>27</v>
      </c>
      <c r="B128" s="191">
        <v>4396</v>
      </c>
      <c r="C128" s="191">
        <v>4007</v>
      </c>
      <c r="D128" s="191">
        <v>3974</v>
      </c>
      <c r="E128" s="191"/>
      <c r="F128" s="203">
        <v>405.5</v>
      </c>
      <c r="G128" s="203">
        <v>410</v>
      </c>
      <c r="H128" s="191"/>
      <c r="I128" s="227">
        <v>410</v>
      </c>
      <c r="J128" s="227">
        <v>40</v>
      </c>
      <c r="K128" s="227">
        <v>20</v>
      </c>
      <c r="L128" s="227">
        <v>100</v>
      </c>
      <c r="M128" s="227">
        <v>250</v>
      </c>
      <c r="N128" s="227"/>
      <c r="O128" s="241">
        <v>10</v>
      </c>
      <c r="P128" s="241">
        <v>4</v>
      </c>
      <c r="Q128" s="241">
        <v>2</v>
      </c>
      <c r="R128" s="241">
        <v>8</v>
      </c>
      <c r="S128" s="18">
        <v>22</v>
      </c>
    </row>
    <row r="129" spans="1:27" ht="11.25" customHeight="1" x14ac:dyDescent="0.25">
      <c r="A129" s="87" t="s">
        <v>118</v>
      </c>
      <c r="B129" s="191">
        <v>4126</v>
      </c>
      <c r="C129" s="191">
        <v>3756</v>
      </c>
      <c r="D129" s="191">
        <v>3892</v>
      </c>
      <c r="E129" s="191"/>
      <c r="F129" s="203">
        <v>302</v>
      </c>
      <c r="G129" s="203">
        <v>300</v>
      </c>
      <c r="H129" s="191"/>
      <c r="I129" s="227">
        <v>300</v>
      </c>
      <c r="J129" s="227">
        <v>0</v>
      </c>
      <c r="K129" s="227">
        <v>100</v>
      </c>
      <c r="L129" s="227">
        <v>110</v>
      </c>
      <c r="M129" s="227">
        <v>90</v>
      </c>
      <c r="N129" s="227"/>
      <c r="O129" s="241">
        <v>8</v>
      </c>
      <c r="P129" s="241" t="s">
        <v>74</v>
      </c>
      <c r="Q129" s="241">
        <v>14</v>
      </c>
      <c r="R129" s="241">
        <v>9</v>
      </c>
      <c r="S129" s="18">
        <v>8</v>
      </c>
    </row>
    <row r="130" spans="1:27" ht="11.25" customHeight="1" x14ac:dyDescent="0.25">
      <c r="A130" s="87" t="s">
        <v>141</v>
      </c>
      <c r="B130" s="191">
        <v>4881</v>
      </c>
      <c r="C130" s="191">
        <v>3855</v>
      </c>
      <c r="D130" s="191">
        <v>4002</v>
      </c>
      <c r="E130" s="191"/>
      <c r="F130" s="203">
        <v>952.5</v>
      </c>
      <c r="G130" s="203">
        <v>950</v>
      </c>
      <c r="H130" s="191"/>
      <c r="I130" s="227">
        <v>950</v>
      </c>
      <c r="J130" s="227">
        <v>110</v>
      </c>
      <c r="K130" s="227">
        <v>170</v>
      </c>
      <c r="L130" s="227">
        <v>290</v>
      </c>
      <c r="M130" s="227">
        <v>390</v>
      </c>
      <c r="N130" s="227"/>
      <c r="O130" s="241">
        <v>24</v>
      </c>
      <c r="P130" s="241">
        <v>13</v>
      </c>
      <c r="Q130" s="241">
        <v>24</v>
      </c>
      <c r="R130" s="241">
        <v>24</v>
      </c>
      <c r="S130" s="18">
        <v>33</v>
      </c>
    </row>
    <row r="131" spans="1:27" ht="11.25" customHeight="1" x14ac:dyDescent="0.25">
      <c r="A131" s="87" t="s">
        <v>162</v>
      </c>
      <c r="B131" s="191">
        <v>4430</v>
      </c>
      <c r="C131" s="191">
        <v>3792</v>
      </c>
      <c r="D131" s="191">
        <v>3950</v>
      </c>
      <c r="E131" s="191"/>
      <c r="F131" s="203">
        <v>559</v>
      </c>
      <c r="G131" s="203">
        <v>560</v>
      </c>
      <c r="H131" s="191"/>
      <c r="I131" s="227">
        <v>560</v>
      </c>
      <c r="J131" s="227">
        <v>120</v>
      </c>
      <c r="K131" s="227">
        <v>70</v>
      </c>
      <c r="L131" s="227">
        <v>180</v>
      </c>
      <c r="M131" s="227">
        <v>190</v>
      </c>
      <c r="N131" s="227"/>
      <c r="O131" s="241">
        <v>14</v>
      </c>
      <c r="P131" s="241">
        <v>15</v>
      </c>
      <c r="Q131" s="241">
        <v>9</v>
      </c>
      <c r="R131" s="241">
        <v>15</v>
      </c>
      <c r="S131" s="18">
        <v>17</v>
      </c>
    </row>
    <row r="132" spans="1:27" ht="11.25" customHeight="1" x14ac:dyDescent="0.25">
      <c r="A132" s="87" t="s">
        <v>165</v>
      </c>
      <c r="B132" s="191">
        <v>4558</v>
      </c>
      <c r="C132" s="191">
        <v>4020</v>
      </c>
      <c r="D132" s="191">
        <v>4027</v>
      </c>
      <c r="E132" s="191"/>
      <c r="F132" s="203">
        <v>534.5</v>
      </c>
      <c r="G132" s="203">
        <v>530</v>
      </c>
      <c r="H132" s="191"/>
      <c r="I132" s="227">
        <v>540</v>
      </c>
      <c r="J132" s="227">
        <v>30</v>
      </c>
      <c r="K132" s="227">
        <v>40</v>
      </c>
      <c r="L132" s="227">
        <v>180</v>
      </c>
      <c r="M132" s="227">
        <v>280</v>
      </c>
      <c r="N132" s="227"/>
      <c r="O132" s="241">
        <v>13</v>
      </c>
      <c r="P132" s="241">
        <v>4</v>
      </c>
      <c r="Q132" s="241">
        <v>6</v>
      </c>
      <c r="R132" s="241">
        <v>15</v>
      </c>
      <c r="S132" s="18">
        <v>24</v>
      </c>
    </row>
    <row r="133" spans="1:27" ht="11.25" customHeight="1" x14ac:dyDescent="0.25">
      <c r="A133" s="87" t="s">
        <v>177</v>
      </c>
      <c r="B133" s="191">
        <v>5045</v>
      </c>
      <c r="C133" s="191">
        <v>4103</v>
      </c>
      <c r="D133" s="191">
        <v>3831</v>
      </c>
      <c r="E133" s="191"/>
      <c r="F133" s="203">
        <v>1078</v>
      </c>
      <c r="G133" s="203">
        <v>1080</v>
      </c>
      <c r="H133" s="191"/>
      <c r="I133" s="227">
        <v>1080</v>
      </c>
      <c r="J133" s="227">
        <v>130</v>
      </c>
      <c r="K133" s="227">
        <v>140</v>
      </c>
      <c r="L133" s="227">
        <v>270</v>
      </c>
      <c r="M133" s="227">
        <v>540</v>
      </c>
      <c r="N133" s="227"/>
      <c r="O133" s="241">
        <v>27</v>
      </c>
      <c r="P133" s="241">
        <v>15</v>
      </c>
      <c r="Q133" s="241">
        <v>18</v>
      </c>
      <c r="R133" s="241">
        <v>23</v>
      </c>
      <c r="S133" s="18">
        <v>47</v>
      </c>
    </row>
    <row r="134" spans="1:27" ht="11.25" customHeight="1" x14ac:dyDescent="0.25">
      <c r="A134" s="87" t="s">
        <v>193</v>
      </c>
      <c r="B134" s="191">
        <v>4415</v>
      </c>
      <c r="C134" s="191">
        <v>3860</v>
      </c>
      <c r="D134" s="191">
        <v>4003</v>
      </c>
      <c r="E134" s="191"/>
      <c r="F134" s="203">
        <v>483.5</v>
      </c>
      <c r="G134" s="203">
        <v>480</v>
      </c>
      <c r="H134" s="191"/>
      <c r="I134" s="227">
        <v>480</v>
      </c>
      <c r="J134" s="227">
        <v>100</v>
      </c>
      <c r="K134" s="227">
        <v>50</v>
      </c>
      <c r="L134" s="227">
        <v>140</v>
      </c>
      <c r="M134" s="227">
        <v>200</v>
      </c>
      <c r="N134" s="227"/>
      <c r="O134" s="241">
        <v>12</v>
      </c>
      <c r="P134" s="241">
        <v>11</v>
      </c>
      <c r="Q134" s="241">
        <v>6</v>
      </c>
      <c r="R134" s="241">
        <v>12</v>
      </c>
      <c r="S134" s="18">
        <v>18</v>
      </c>
    </row>
    <row r="135" spans="1:27" ht="11.25" customHeight="1" x14ac:dyDescent="0.25">
      <c r="A135" s="87" t="s">
        <v>208</v>
      </c>
      <c r="B135" s="191">
        <v>4584</v>
      </c>
      <c r="C135" s="191">
        <v>4023</v>
      </c>
      <c r="D135" s="191">
        <v>5404</v>
      </c>
      <c r="E135" s="191"/>
      <c r="F135" s="203">
        <v>-129.5</v>
      </c>
      <c r="G135" s="203">
        <v>-130</v>
      </c>
      <c r="H135" s="191"/>
      <c r="I135" s="227">
        <v>-130</v>
      </c>
      <c r="J135" s="227">
        <v>40</v>
      </c>
      <c r="K135" s="227">
        <v>30</v>
      </c>
      <c r="L135" s="227">
        <v>-100</v>
      </c>
      <c r="M135" s="227">
        <v>-100</v>
      </c>
      <c r="N135" s="227"/>
      <c r="O135" s="241" t="s">
        <v>74</v>
      </c>
      <c r="P135" s="241">
        <v>4</v>
      </c>
      <c r="Q135" s="241">
        <v>4</v>
      </c>
      <c r="R135" s="241" t="s">
        <v>74</v>
      </c>
      <c r="S135" s="18" t="s">
        <v>74</v>
      </c>
    </row>
    <row r="136" spans="1:27" ht="11.25" customHeight="1" x14ac:dyDescent="0.25">
      <c r="A136" s="87" t="s">
        <v>205</v>
      </c>
      <c r="B136" s="191">
        <v>5111</v>
      </c>
      <c r="C136" s="191">
        <v>4385</v>
      </c>
      <c r="D136" s="191">
        <v>3977</v>
      </c>
      <c r="E136" s="191"/>
      <c r="F136" s="203">
        <v>930</v>
      </c>
      <c r="G136" s="203">
        <v>930</v>
      </c>
      <c r="H136" s="191"/>
      <c r="I136" s="227">
        <v>930</v>
      </c>
      <c r="J136" s="227">
        <v>140</v>
      </c>
      <c r="K136" s="227">
        <v>140</v>
      </c>
      <c r="L136" s="227">
        <v>290</v>
      </c>
      <c r="M136" s="227">
        <v>350</v>
      </c>
      <c r="N136" s="227"/>
      <c r="O136" s="241">
        <v>22</v>
      </c>
      <c r="P136" s="241">
        <v>15</v>
      </c>
      <c r="Q136" s="241">
        <v>18</v>
      </c>
      <c r="R136" s="241">
        <v>25</v>
      </c>
      <c r="S136" s="18">
        <v>28</v>
      </c>
    </row>
    <row r="137" spans="1:27" ht="11.25" customHeight="1" x14ac:dyDescent="0.25">
      <c r="A137" s="87" t="s">
        <v>236</v>
      </c>
      <c r="B137" s="191">
        <v>4636</v>
      </c>
      <c r="C137" s="191">
        <v>4546</v>
      </c>
      <c r="D137" s="191">
        <v>4157</v>
      </c>
      <c r="E137" s="191"/>
      <c r="F137" s="203">
        <v>284.5</v>
      </c>
      <c r="G137" s="203">
        <v>280</v>
      </c>
      <c r="H137" s="87"/>
      <c r="I137" s="227">
        <v>280</v>
      </c>
      <c r="J137" s="227">
        <v>30</v>
      </c>
      <c r="K137" s="227">
        <v>40</v>
      </c>
      <c r="L137" s="227">
        <v>90</v>
      </c>
      <c r="M137" s="227">
        <v>120</v>
      </c>
      <c r="N137" s="227"/>
      <c r="O137" s="241">
        <v>7</v>
      </c>
      <c r="P137" s="241">
        <v>3</v>
      </c>
      <c r="Q137" s="241">
        <v>5</v>
      </c>
      <c r="R137" s="241">
        <v>7</v>
      </c>
      <c r="S137" s="18">
        <v>9</v>
      </c>
    </row>
    <row r="138" spans="1:27" s="101" customFormat="1" ht="11.25" customHeight="1" x14ac:dyDescent="0.25">
      <c r="A138" s="210"/>
      <c r="B138" s="210"/>
      <c r="C138" s="210"/>
      <c r="D138" s="210"/>
      <c r="E138" s="210"/>
      <c r="F138" s="210"/>
      <c r="G138" s="210"/>
      <c r="H138" s="210"/>
      <c r="I138" s="165"/>
      <c r="J138" s="165"/>
      <c r="K138" s="83"/>
      <c r="L138" s="165"/>
      <c r="M138" s="83"/>
      <c r="N138" s="83"/>
      <c r="O138" s="192"/>
      <c r="P138" s="192"/>
      <c r="Q138" s="192"/>
      <c r="R138" s="192"/>
      <c r="S138" s="192"/>
    </row>
    <row r="139" spans="1:27" s="23" customFormat="1" ht="13.2" x14ac:dyDescent="0.25">
      <c r="A139" s="208" t="s">
        <v>93</v>
      </c>
      <c r="B139" s="208"/>
      <c r="C139" s="208"/>
      <c r="D139" s="208"/>
      <c r="E139" s="208"/>
      <c r="F139" s="208"/>
      <c r="G139" s="208"/>
      <c r="H139" s="208"/>
      <c r="I139" s="165"/>
      <c r="J139" s="165"/>
      <c r="K139" s="83"/>
      <c r="L139" s="165"/>
      <c r="M139" s="83"/>
      <c r="N139" s="83"/>
      <c r="O139" s="192"/>
      <c r="P139" s="192"/>
      <c r="Q139" s="192"/>
      <c r="R139" s="192"/>
      <c r="S139" s="192"/>
    </row>
    <row r="140" spans="1:27" s="23" customFormat="1" ht="14.25" customHeight="1" x14ac:dyDescent="0.25">
      <c r="A140" s="208"/>
      <c r="B140" s="356" t="s">
        <v>92</v>
      </c>
      <c r="C140" s="356"/>
      <c r="D140" s="356"/>
      <c r="E140" s="208"/>
      <c r="F140" s="208"/>
      <c r="G140" s="208"/>
      <c r="H140" s="208"/>
      <c r="I140" s="350" t="s">
        <v>126</v>
      </c>
      <c r="J140" s="350"/>
      <c r="K140" s="350"/>
      <c r="L140" s="350"/>
      <c r="M140" s="350"/>
      <c r="N140" s="226"/>
      <c r="O140" s="351" t="s">
        <v>127</v>
      </c>
      <c r="P140" s="351"/>
      <c r="Q140" s="351"/>
      <c r="R140" s="351"/>
      <c r="S140" s="351"/>
    </row>
    <row r="141" spans="1:27" s="101" customFormat="1" ht="27" customHeight="1" x14ac:dyDescent="0.25">
      <c r="A141" s="196"/>
      <c r="B141" s="352" t="s">
        <v>122</v>
      </c>
      <c r="C141" s="352" t="s">
        <v>123</v>
      </c>
      <c r="D141" s="352" t="s">
        <v>94</v>
      </c>
      <c r="E141" s="197"/>
      <c r="F141" s="353" t="s">
        <v>254</v>
      </c>
      <c r="G141" s="353"/>
      <c r="H141" s="215"/>
      <c r="I141" s="350"/>
      <c r="J141" s="350"/>
      <c r="K141" s="350"/>
      <c r="L141" s="350"/>
      <c r="M141" s="350"/>
      <c r="N141" s="226"/>
      <c r="O141" s="351"/>
      <c r="P141" s="351"/>
      <c r="Q141" s="351"/>
      <c r="R141" s="351"/>
      <c r="S141" s="351"/>
    </row>
    <row r="142" spans="1:27" s="200" customFormat="1" ht="17.100000000000001" customHeight="1" x14ac:dyDescent="0.25">
      <c r="A142" s="198"/>
      <c r="B142" s="352"/>
      <c r="C142" s="352"/>
      <c r="D142" s="352"/>
      <c r="E142" s="199"/>
      <c r="F142" s="212" t="s">
        <v>252</v>
      </c>
      <c r="G142" s="212" t="s">
        <v>253</v>
      </c>
      <c r="H142" s="212"/>
      <c r="I142" s="200" t="s">
        <v>4</v>
      </c>
      <c r="J142" s="200" t="s">
        <v>0</v>
      </c>
      <c r="K142" s="200" t="s">
        <v>1</v>
      </c>
      <c r="L142" s="200" t="s">
        <v>2</v>
      </c>
      <c r="M142" s="200" t="s">
        <v>3</v>
      </c>
      <c r="O142" s="201" t="s">
        <v>4</v>
      </c>
      <c r="P142" s="201" t="s">
        <v>0</v>
      </c>
      <c r="Q142" s="201" t="s">
        <v>1</v>
      </c>
      <c r="R142" s="201" t="s">
        <v>2</v>
      </c>
      <c r="S142" s="201" t="s">
        <v>3</v>
      </c>
      <c r="V142" s="202"/>
      <c r="W142" s="202"/>
      <c r="X142" s="202"/>
      <c r="Y142" s="202"/>
      <c r="Z142" s="202"/>
      <c r="AA142" s="202"/>
    </row>
    <row r="143" spans="1:27" ht="11.25" customHeight="1" x14ac:dyDescent="0.25">
      <c r="A143" s="87" t="s">
        <v>75</v>
      </c>
      <c r="B143" s="191">
        <v>1225</v>
      </c>
      <c r="C143" s="191">
        <v>1142</v>
      </c>
      <c r="D143" s="191">
        <v>1087</v>
      </c>
      <c r="E143" s="191"/>
      <c r="F143" s="203">
        <v>110.5</v>
      </c>
      <c r="G143" s="203">
        <v>110</v>
      </c>
      <c r="H143" s="191"/>
      <c r="I143" s="227">
        <v>110</v>
      </c>
      <c r="J143" s="227">
        <v>10</v>
      </c>
      <c r="K143" s="227">
        <v>40</v>
      </c>
      <c r="L143" s="227">
        <v>20</v>
      </c>
      <c r="M143" s="227">
        <v>40</v>
      </c>
      <c r="N143" s="227"/>
      <c r="O143" s="241">
        <v>10</v>
      </c>
      <c r="P143" s="241">
        <v>3</v>
      </c>
      <c r="Q143" s="241">
        <v>22</v>
      </c>
      <c r="R143" s="241">
        <v>6</v>
      </c>
      <c r="S143" s="18">
        <v>12</v>
      </c>
    </row>
    <row r="144" spans="1:27" ht="11.25" customHeight="1" x14ac:dyDescent="0.25">
      <c r="A144" s="87" t="s">
        <v>26</v>
      </c>
      <c r="B144" s="191">
        <v>1202</v>
      </c>
      <c r="C144" s="191">
        <v>1163</v>
      </c>
      <c r="D144" s="191">
        <v>1071</v>
      </c>
      <c r="E144" s="191"/>
      <c r="F144" s="203">
        <v>85</v>
      </c>
      <c r="G144" s="203">
        <v>90</v>
      </c>
      <c r="H144" s="191"/>
      <c r="I144" s="227">
        <v>90</v>
      </c>
      <c r="J144" s="227">
        <v>20</v>
      </c>
      <c r="K144" s="227">
        <v>-10</v>
      </c>
      <c r="L144" s="227">
        <v>40</v>
      </c>
      <c r="M144" s="227">
        <v>40</v>
      </c>
      <c r="N144" s="227"/>
      <c r="O144" s="241">
        <v>8</v>
      </c>
      <c r="P144" s="241">
        <v>10</v>
      </c>
      <c r="Q144" s="241" t="s">
        <v>74</v>
      </c>
      <c r="R144" s="241">
        <v>11</v>
      </c>
      <c r="S144" s="18">
        <v>11</v>
      </c>
    </row>
    <row r="145" spans="1:27" ht="11.25" customHeight="1" x14ac:dyDescent="0.25">
      <c r="A145" s="87" t="s">
        <v>27</v>
      </c>
      <c r="B145" s="191">
        <v>1238</v>
      </c>
      <c r="C145" s="191">
        <v>1100</v>
      </c>
      <c r="D145" s="191">
        <v>1097</v>
      </c>
      <c r="E145" s="191"/>
      <c r="F145" s="203">
        <v>139.5</v>
      </c>
      <c r="G145" s="203">
        <v>140</v>
      </c>
      <c r="H145" s="191"/>
      <c r="I145" s="227">
        <v>140</v>
      </c>
      <c r="J145" s="227">
        <v>20</v>
      </c>
      <c r="K145" s="227">
        <v>10</v>
      </c>
      <c r="L145" s="227">
        <v>60</v>
      </c>
      <c r="M145" s="227">
        <v>60</v>
      </c>
      <c r="N145" s="227"/>
      <c r="O145" s="241">
        <v>13</v>
      </c>
      <c r="P145" s="241">
        <v>9</v>
      </c>
      <c r="Q145" s="241">
        <v>4</v>
      </c>
      <c r="R145" s="241">
        <v>19</v>
      </c>
      <c r="S145" s="18">
        <v>15</v>
      </c>
    </row>
    <row r="146" spans="1:27" ht="11.25" customHeight="1" x14ac:dyDescent="0.25">
      <c r="A146" s="87" t="s">
        <v>118</v>
      </c>
      <c r="B146" s="191">
        <v>1141</v>
      </c>
      <c r="C146" s="191">
        <v>1007</v>
      </c>
      <c r="D146" s="191">
        <v>1067</v>
      </c>
      <c r="E146" s="191"/>
      <c r="F146" s="203">
        <v>104</v>
      </c>
      <c r="G146" s="203">
        <v>100</v>
      </c>
      <c r="H146" s="191"/>
      <c r="I146" s="227">
        <v>100</v>
      </c>
      <c r="J146" s="227">
        <v>0</v>
      </c>
      <c r="K146" s="227">
        <v>30</v>
      </c>
      <c r="L146" s="227">
        <v>40</v>
      </c>
      <c r="M146" s="227">
        <v>40</v>
      </c>
      <c r="N146" s="227"/>
      <c r="O146" s="241">
        <v>10</v>
      </c>
      <c r="P146" s="241">
        <v>0</v>
      </c>
      <c r="Q146" s="241">
        <v>15</v>
      </c>
      <c r="R146" s="241">
        <v>13</v>
      </c>
      <c r="S146" s="18">
        <v>11</v>
      </c>
    </row>
    <row r="147" spans="1:27" ht="11.25" customHeight="1" x14ac:dyDescent="0.25">
      <c r="A147" s="87" t="s">
        <v>141</v>
      </c>
      <c r="B147" s="191">
        <v>1322</v>
      </c>
      <c r="C147" s="191">
        <v>1111</v>
      </c>
      <c r="D147" s="191">
        <v>1268</v>
      </c>
      <c r="E147" s="191"/>
      <c r="F147" s="203">
        <v>132.5</v>
      </c>
      <c r="G147" s="203">
        <v>130</v>
      </c>
      <c r="H147" s="191"/>
      <c r="I147" s="227">
        <v>130</v>
      </c>
      <c r="J147" s="227">
        <v>-40</v>
      </c>
      <c r="K147" s="227">
        <v>30</v>
      </c>
      <c r="L147" s="227">
        <v>50</v>
      </c>
      <c r="M147" s="227">
        <v>90</v>
      </c>
      <c r="N147" s="227"/>
      <c r="O147" s="241">
        <v>11</v>
      </c>
      <c r="P147" s="241" t="s">
        <v>74</v>
      </c>
      <c r="Q147" s="241">
        <v>12</v>
      </c>
      <c r="R147" s="241">
        <v>14</v>
      </c>
      <c r="S147" s="18">
        <v>22</v>
      </c>
    </row>
    <row r="148" spans="1:27" ht="11.25" customHeight="1" x14ac:dyDescent="0.25">
      <c r="A148" s="87" t="s">
        <v>162</v>
      </c>
      <c r="B148" s="191">
        <v>1352</v>
      </c>
      <c r="C148" s="191">
        <v>1137</v>
      </c>
      <c r="D148" s="191">
        <v>993</v>
      </c>
      <c r="E148" s="191"/>
      <c r="F148" s="203">
        <v>287</v>
      </c>
      <c r="G148" s="203">
        <v>290</v>
      </c>
      <c r="H148" s="191"/>
      <c r="I148" s="227">
        <v>290</v>
      </c>
      <c r="J148" s="227">
        <v>60</v>
      </c>
      <c r="K148" s="227">
        <v>60</v>
      </c>
      <c r="L148" s="227">
        <v>60</v>
      </c>
      <c r="M148" s="227">
        <v>110</v>
      </c>
      <c r="N148" s="227"/>
      <c r="O148" s="241">
        <v>27</v>
      </c>
      <c r="P148" s="241">
        <v>30</v>
      </c>
      <c r="Q148" s="241">
        <v>29</v>
      </c>
      <c r="R148" s="241">
        <v>20</v>
      </c>
      <c r="S148" s="18">
        <v>30</v>
      </c>
    </row>
    <row r="149" spans="1:27" ht="11.25" customHeight="1" x14ac:dyDescent="0.25">
      <c r="A149" s="87" t="s">
        <v>165</v>
      </c>
      <c r="B149" s="191">
        <v>1346</v>
      </c>
      <c r="C149" s="191">
        <v>1191</v>
      </c>
      <c r="D149" s="191">
        <v>1116</v>
      </c>
      <c r="E149" s="191"/>
      <c r="F149" s="203">
        <v>192.5</v>
      </c>
      <c r="G149" s="203">
        <v>190</v>
      </c>
      <c r="H149" s="191"/>
      <c r="I149" s="227">
        <v>190</v>
      </c>
      <c r="J149" s="227">
        <v>10</v>
      </c>
      <c r="K149" s="227">
        <v>10</v>
      </c>
      <c r="L149" s="227">
        <v>70</v>
      </c>
      <c r="M149" s="227">
        <v>100</v>
      </c>
      <c r="N149" s="227"/>
      <c r="O149" s="241">
        <v>17</v>
      </c>
      <c r="P149" s="241">
        <v>3</v>
      </c>
      <c r="Q149" s="241">
        <v>6</v>
      </c>
      <c r="R149" s="241">
        <v>21</v>
      </c>
      <c r="S149" s="18">
        <v>26</v>
      </c>
    </row>
    <row r="150" spans="1:27" ht="11.25" customHeight="1" x14ac:dyDescent="0.25">
      <c r="A150" s="87" t="s">
        <v>177</v>
      </c>
      <c r="B150" s="191">
        <v>1406</v>
      </c>
      <c r="C150" s="191">
        <v>1187</v>
      </c>
      <c r="D150" s="191">
        <v>1178</v>
      </c>
      <c r="E150" s="191"/>
      <c r="F150" s="203">
        <v>223.5</v>
      </c>
      <c r="G150" s="203">
        <v>220</v>
      </c>
      <c r="H150" s="191"/>
      <c r="I150" s="227">
        <v>220</v>
      </c>
      <c r="J150" s="227">
        <v>-10</v>
      </c>
      <c r="K150" s="227">
        <v>0</v>
      </c>
      <c r="L150" s="227">
        <v>70</v>
      </c>
      <c r="M150" s="227">
        <v>160</v>
      </c>
      <c r="N150" s="227"/>
      <c r="O150" s="241">
        <v>19</v>
      </c>
      <c r="P150" s="241" t="s">
        <v>74</v>
      </c>
      <c r="Q150" s="241">
        <v>2</v>
      </c>
      <c r="R150" s="241">
        <v>19</v>
      </c>
      <c r="S150" s="18">
        <v>41</v>
      </c>
    </row>
    <row r="151" spans="1:27" ht="11.25" customHeight="1" x14ac:dyDescent="0.25">
      <c r="A151" s="87" t="s">
        <v>193</v>
      </c>
      <c r="B151" s="191">
        <v>1274</v>
      </c>
      <c r="C151" s="191">
        <v>1211</v>
      </c>
      <c r="D151" s="191">
        <v>1202</v>
      </c>
      <c r="E151" s="191"/>
      <c r="F151" s="203">
        <v>67.5</v>
      </c>
      <c r="G151" s="203">
        <v>70</v>
      </c>
      <c r="H151" s="191"/>
      <c r="I151" s="227">
        <v>70</v>
      </c>
      <c r="J151" s="227">
        <v>-30</v>
      </c>
      <c r="K151" s="227">
        <v>0</v>
      </c>
      <c r="L151" s="227">
        <v>20</v>
      </c>
      <c r="M151" s="227">
        <v>80</v>
      </c>
      <c r="N151" s="227"/>
      <c r="O151" s="241">
        <v>6</v>
      </c>
      <c r="P151" s="241" t="s">
        <v>74</v>
      </c>
      <c r="Q151" s="241" t="s">
        <v>74</v>
      </c>
      <c r="R151" s="241">
        <v>6</v>
      </c>
      <c r="S151" s="18">
        <v>20</v>
      </c>
    </row>
    <row r="152" spans="1:27" ht="11.25" customHeight="1" x14ac:dyDescent="0.25">
      <c r="A152" s="87" t="s">
        <v>208</v>
      </c>
      <c r="B152" s="191">
        <v>1345</v>
      </c>
      <c r="C152" s="191">
        <v>1219</v>
      </c>
      <c r="D152" s="191">
        <v>1322</v>
      </c>
      <c r="E152" s="191"/>
      <c r="F152" s="203">
        <v>74.5</v>
      </c>
      <c r="G152" s="203">
        <v>70</v>
      </c>
      <c r="H152" s="191"/>
      <c r="I152" s="227">
        <v>70</v>
      </c>
      <c r="J152" s="227">
        <v>30</v>
      </c>
      <c r="K152" s="227">
        <v>10</v>
      </c>
      <c r="L152" s="227">
        <v>-10</v>
      </c>
      <c r="M152" s="227">
        <v>40</v>
      </c>
      <c r="N152" s="227"/>
      <c r="O152" s="241">
        <v>6</v>
      </c>
      <c r="P152" s="241">
        <v>15</v>
      </c>
      <c r="Q152" s="241">
        <v>4</v>
      </c>
      <c r="R152" s="241" t="s">
        <v>74</v>
      </c>
      <c r="S152" s="18">
        <v>9</v>
      </c>
    </row>
    <row r="153" spans="1:27" ht="11.25" customHeight="1" x14ac:dyDescent="0.25">
      <c r="A153" s="87" t="s">
        <v>205</v>
      </c>
      <c r="B153" s="191">
        <v>1396</v>
      </c>
      <c r="C153" s="191">
        <v>1188</v>
      </c>
      <c r="D153" s="191">
        <v>1197</v>
      </c>
      <c r="E153" s="191"/>
      <c r="F153" s="203">
        <v>203.5</v>
      </c>
      <c r="G153" s="203">
        <v>200</v>
      </c>
      <c r="H153" s="191"/>
      <c r="I153" s="227">
        <v>200</v>
      </c>
      <c r="J153" s="227">
        <v>10</v>
      </c>
      <c r="K153" s="227">
        <v>30</v>
      </c>
      <c r="L153" s="227">
        <v>40</v>
      </c>
      <c r="M153" s="227">
        <v>130</v>
      </c>
      <c r="N153" s="227"/>
      <c r="O153" s="241">
        <v>17</v>
      </c>
      <c r="P153" s="241">
        <v>3</v>
      </c>
      <c r="Q153" s="241">
        <v>14</v>
      </c>
      <c r="R153" s="241">
        <v>11</v>
      </c>
      <c r="S153" s="18">
        <v>31</v>
      </c>
    </row>
    <row r="154" spans="1:27" ht="11.25" customHeight="1" x14ac:dyDescent="0.25">
      <c r="A154" s="87" t="s">
        <v>236</v>
      </c>
      <c r="B154" s="191">
        <v>1407</v>
      </c>
      <c r="C154" s="191">
        <v>1377</v>
      </c>
      <c r="D154" s="191">
        <v>1289</v>
      </c>
      <c r="E154" s="191"/>
      <c r="F154" s="203">
        <v>74</v>
      </c>
      <c r="G154" s="203">
        <v>70</v>
      </c>
      <c r="H154" s="87"/>
      <c r="I154" s="227">
        <v>70</v>
      </c>
      <c r="J154" s="227">
        <v>0</v>
      </c>
      <c r="K154" s="227">
        <v>20</v>
      </c>
      <c r="L154" s="227">
        <v>10</v>
      </c>
      <c r="M154" s="227">
        <v>40</v>
      </c>
      <c r="N154" s="227"/>
      <c r="O154" s="241">
        <v>6</v>
      </c>
      <c r="P154" s="241">
        <v>2</v>
      </c>
      <c r="Q154" s="241">
        <v>8</v>
      </c>
      <c r="R154" s="241">
        <v>2</v>
      </c>
      <c r="S154" s="18">
        <v>9</v>
      </c>
    </row>
    <row r="155" spans="1:27" s="101" customFormat="1" ht="11.25" customHeight="1" x14ac:dyDescent="0.25">
      <c r="A155" s="210"/>
      <c r="B155" s="210"/>
      <c r="C155" s="210"/>
      <c r="D155" s="210"/>
      <c r="E155" s="210"/>
      <c r="F155" s="210"/>
      <c r="G155" s="210"/>
      <c r="H155" s="210"/>
      <c r="I155" s="165"/>
      <c r="J155" s="165"/>
      <c r="K155" s="83"/>
      <c r="L155" s="165"/>
      <c r="M155" s="83"/>
      <c r="N155" s="83"/>
      <c r="O155" s="192"/>
      <c r="P155" s="192"/>
      <c r="Q155" s="192"/>
      <c r="R155" s="192"/>
      <c r="S155" s="192"/>
    </row>
    <row r="156" spans="1:27" s="23" customFormat="1" ht="11.25" customHeight="1" x14ac:dyDescent="0.25">
      <c r="A156" s="208" t="s">
        <v>81</v>
      </c>
      <c r="B156" s="208"/>
      <c r="C156" s="208"/>
      <c r="D156" s="208"/>
      <c r="E156" s="208"/>
      <c r="F156" s="208"/>
      <c r="G156" s="208"/>
      <c r="H156" s="208"/>
      <c r="I156" s="165"/>
      <c r="J156" s="165"/>
      <c r="K156" s="83"/>
      <c r="L156" s="165"/>
      <c r="M156" s="83"/>
      <c r="N156" s="83"/>
      <c r="O156" s="192"/>
      <c r="P156" s="192"/>
      <c r="Q156" s="192"/>
      <c r="R156" s="192"/>
      <c r="S156" s="192"/>
    </row>
    <row r="157" spans="1:27" s="23" customFormat="1" ht="11.25" customHeight="1" x14ac:dyDescent="0.25">
      <c r="A157" s="208"/>
      <c r="B157" s="356" t="s">
        <v>92</v>
      </c>
      <c r="C157" s="356"/>
      <c r="D157" s="356"/>
      <c r="E157" s="208"/>
      <c r="F157" s="208"/>
      <c r="G157" s="208"/>
      <c r="H157" s="208"/>
      <c r="I157" s="350" t="s">
        <v>126</v>
      </c>
      <c r="J157" s="350"/>
      <c r="K157" s="350"/>
      <c r="L157" s="350"/>
      <c r="M157" s="350"/>
      <c r="N157" s="226"/>
      <c r="O157" s="351" t="s">
        <v>127</v>
      </c>
      <c r="P157" s="351"/>
      <c r="Q157" s="351"/>
      <c r="R157" s="351"/>
      <c r="S157" s="351"/>
    </row>
    <row r="158" spans="1:27" s="101" customFormat="1" ht="27" customHeight="1" x14ac:dyDescent="0.25">
      <c r="A158" s="196"/>
      <c r="B158" s="352" t="s">
        <v>122</v>
      </c>
      <c r="C158" s="352" t="s">
        <v>123</v>
      </c>
      <c r="D158" s="352" t="s">
        <v>94</v>
      </c>
      <c r="E158" s="197"/>
      <c r="F158" s="353" t="s">
        <v>254</v>
      </c>
      <c r="G158" s="353"/>
      <c r="H158" s="215"/>
      <c r="I158" s="350"/>
      <c r="J158" s="350"/>
      <c r="K158" s="350"/>
      <c r="L158" s="350"/>
      <c r="M158" s="350"/>
      <c r="N158" s="226"/>
      <c r="O158" s="351"/>
      <c r="P158" s="351"/>
      <c r="Q158" s="351"/>
      <c r="R158" s="351"/>
      <c r="S158" s="351"/>
    </row>
    <row r="159" spans="1:27" s="200" customFormat="1" ht="17.100000000000001" customHeight="1" x14ac:dyDescent="0.25">
      <c r="A159" s="198"/>
      <c r="B159" s="352"/>
      <c r="C159" s="352"/>
      <c r="D159" s="352"/>
      <c r="E159" s="199"/>
      <c r="F159" s="212" t="s">
        <v>252</v>
      </c>
      <c r="G159" s="212" t="s">
        <v>253</v>
      </c>
      <c r="H159" s="212"/>
      <c r="I159" s="200" t="s">
        <v>4</v>
      </c>
      <c r="J159" s="200" t="s">
        <v>0</v>
      </c>
      <c r="K159" s="200" t="s">
        <v>1</v>
      </c>
      <c r="L159" s="200" t="s">
        <v>2</v>
      </c>
      <c r="M159" s="200" t="s">
        <v>3</v>
      </c>
      <c r="O159" s="201" t="s">
        <v>4</v>
      </c>
      <c r="P159" s="201" t="s">
        <v>0</v>
      </c>
      <c r="Q159" s="201" t="s">
        <v>1</v>
      </c>
      <c r="R159" s="201" t="s">
        <v>2</v>
      </c>
      <c r="S159" s="201" t="s">
        <v>3</v>
      </c>
      <c r="V159" s="202"/>
      <c r="W159" s="202"/>
      <c r="X159" s="202"/>
      <c r="Y159" s="202"/>
      <c r="Z159" s="202"/>
      <c r="AA159" s="202"/>
    </row>
    <row r="160" spans="1:27" ht="11.25" customHeight="1" x14ac:dyDescent="0.25">
      <c r="A160" s="87" t="s">
        <v>75</v>
      </c>
      <c r="B160" s="191">
        <v>2412</v>
      </c>
      <c r="C160" s="191">
        <v>2096</v>
      </c>
      <c r="D160" s="191">
        <v>2059</v>
      </c>
      <c r="E160" s="191"/>
      <c r="F160" s="203">
        <v>334.5</v>
      </c>
      <c r="G160" s="203">
        <v>330</v>
      </c>
      <c r="H160" s="191"/>
      <c r="I160" s="227">
        <v>330</v>
      </c>
      <c r="J160" s="227">
        <v>50</v>
      </c>
      <c r="K160" s="227">
        <v>70</v>
      </c>
      <c r="L160" s="227">
        <v>90</v>
      </c>
      <c r="M160" s="227">
        <v>120</v>
      </c>
      <c r="N160" s="227"/>
      <c r="O160" s="241">
        <v>16</v>
      </c>
      <c r="P160" s="241">
        <v>12</v>
      </c>
      <c r="Q160" s="241">
        <v>16</v>
      </c>
      <c r="R160" s="241">
        <v>14</v>
      </c>
      <c r="S160" s="18">
        <v>23</v>
      </c>
    </row>
    <row r="161" spans="1:27" ht="11.25" customHeight="1" x14ac:dyDescent="0.25">
      <c r="A161" s="87" t="s">
        <v>26</v>
      </c>
      <c r="B161" s="191">
        <v>2391</v>
      </c>
      <c r="C161" s="191">
        <v>2139</v>
      </c>
      <c r="D161" s="191">
        <v>2221</v>
      </c>
      <c r="E161" s="191"/>
      <c r="F161" s="203">
        <v>211</v>
      </c>
      <c r="G161" s="203">
        <v>210</v>
      </c>
      <c r="H161" s="191"/>
      <c r="I161" s="227">
        <v>210</v>
      </c>
      <c r="J161" s="227">
        <v>50</v>
      </c>
      <c r="K161" s="227">
        <v>-20</v>
      </c>
      <c r="L161" s="227">
        <v>60</v>
      </c>
      <c r="M161" s="227">
        <v>110</v>
      </c>
      <c r="N161" s="227"/>
      <c r="O161" s="241">
        <v>10</v>
      </c>
      <c r="P161" s="241">
        <v>12</v>
      </c>
      <c r="Q161" s="241" t="s">
        <v>74</v>
      </c>
      <c r="R161" s="241">
        <v>10</v>
      </c>
      <c r="S161" s="18">
        <v>18</v>
      </c>
    </row>
    <row r="162" spans="1:27" ht="11.25" customHeight="1" x14ac:dyDescent="0.25">
      <c r="A162" s="87" t="s">
        <v>27</v>
      </c>
      <c r="B162" s="191">
        <v>2501</v>
      </c>
      <c r="C162" s="191">
        <v>2177</v>
      </c>
      <c r="D162" s="191">
        <v>2218</v>
      </c>
      <c r="E162" s="191"/>
      <c r="F162" s="203">
        <v>303.5</v>
      </c>
      <c r="G162" s="203">
        <v>300</v>
      </c>
      <c r="H162" s="191"/>
      <c r="I162" s="227">
        <v>300</v>
      </c>
      <c r="J162" s="227">
        <v>30</v>
      </c>
      <c r="K162" s="227">
        <v>60</v>
      </c>
      <c r="L162" s="227">
        <v>110</v>
      </c>
      <c r="M162" s="227">
        <v>110</v>
      </c>
      <c r="N162" s="227"/>
      <c r="O162" s="241">
        <v>14</v>
      </c>
      <c r="P162" s="241">
        <v>6</v>
      </c>
      <c r="Q162" s="241">
        <v>14</v>
      </c>
      <c r="R162" s="241">
        <v>15</v>
      </c>
      <c r="S162" s="18">
        <v>18</v>
      </c>
    </row>
    <row r="163" spans="1:27" ht="11.25" customHeight="1" x14ac:dyDescent="0.25">
      <c r="A163" s="87" t="s">
        <v>118</v>
      </c>
      <c r="B163" s="191">
        <v>2305</v>
      </c>
      <c r="C163" s="191">
        <v>2062</v>
      </c>
      <c r="D163" s="191">
        <v>2126</v>
      </c>
      <c r="E163" s="191"/>
      <c r="F163" s="203">
        <v>211</v>
      </c>
      <c r="G163" s="203">
        <v>210</v>
      </c>
      <c r="H163" s="191"/>
      <c r="I163" s="227">
        <v>210</v>
      </c>
      <c r="J163" s="227">
        <v>20</v>
      </c>
      <c r="K163" s="227">
        <v>0</v>
      </c>
      <c r="L163" s="227">
        <v>80</v>
      </c>
      <c r="M163" s="227">
        <v>110</v>
      </c>
      <c r="N163" s="227"/>
      <c r="O163" s="241">
        <v>10</v>
      </c>
      <c r="P163" s="241">
        <v>5</v>
      </c>
      <c r="Q163" s="241">
        <v>0</v>
      </c>
      <c r="R163" s="241">
        <v>12</v>
      </c>
      <c r="S163" s="18">
        <v>18</v>
      </c>
    </row>
    <row r="164" spans="1:27" ht="11.25" customHeight="1" x14ac:dyDescent="0.25">
      <c r="A164" s="87" t="s">
        <v>141</v>
      </c>
      <c r="B164" s="191">
        <v>2751</v>
      </c>
      <c r="C164" s="191">
        <v>2176</v>
      </c>
      <c r="D164" s="191">
        <v>2304</v>
      </c>
      <c r="E164" s="191"/>
      <c r="F164" s="203">
        <v>511</v>
      </c>
      <c r="G164" s="203">
        <v>510</v>
      </c>
      <c r="H164" s="191"/>
      <c r="I164" s="227">
        <v>510</v>
      </c>
      <c r="J164" s="227">
        <v>20</v>
      </c>
      <c r="K164" s="227">
        <v>120</v>
      </c>
      <c r="L164" s="227">
        <v>170</v>
      </c>
      <c r="M164" s="227">
        <v>210</v>
      </c>
      <c r="N164" s="227"/>
      <c r="O164" s="241">
        <v>23</v>
      </c>
      <c r="P164" s="241">
        <v>4</v>
      </c>
      <c r="Q164" s="241">
        <v>27</v>
      </c>
      <c r="R164" s="241">
        <v>23</v>
      </c>
      <c r="S164" s="18">
        <v>33</v>
      </c>
    </row>
    <row r="165" spans="1:27" ht="11.25" customHeight="1" x14ac:dyDescent="0.25">
      <c r="A165" s="87" t="s">
        <v>162</v>
      </c>
      <c r="B165" s="191">
        <v>2549</v>
      </c>
      <c r="C165" s="191">
        <v>2205</v>
      </c>
      <c r="D165" s="191">
        <v>2168</v>
      </c>
      <c r="E165" s="191"/>
      <c r="F165" s="203">
        <v>362.5</v>
      </c>
      <c r="G165" s="203">
        <v>360</v>
      </c>
      <c r="H165" s="191"/>
      <c r="I165" s="227">
        <v>360</v>
      </c>
      <c r="J165" s="227">
        <v>30</v>
      </c>
      <c r="K165" s="227">
        <v>100</v>
      </c>
      <c r="L165" s="227">
        <v>100</v>
      </c>
      <c r="M165" s="227">
        <v>130</v>
      </c>
      <c r="N165" s="227"/>
      <c r="O165" s="241">
        <v>17</v>
      </c>
      <c r="P165" s="241">
        <v>7</v>
      </c>
      <c r="Q165" s="241">
        <v>24</v>
      </c>
      <c r="R165" s="241">
        <v>14</v>
      </c>
      <c r="S165" s="18">
        <v>21</v>
      </c>
    </row>
    <row r="166" spans="1:27" ht="11.25" customHeight="1" x14ac:dyDescent="0.25">
      <c r="A166" s="87" t="s">
        <v>165</v>
      </c>
      <c r="B166" s="191">
        <v>2611</v>
      </c>
      <c r="C166" s="191">
        <v>2294</v>
      </c>
      <c r="D166" s="191">
        <v>2251</v>
      </c>
      <c r="E166" s="191"/>
      <c r="F166" s="203">
        <v>338.5</v>
      </c>
      <c r="G166" s="203">
        <v>340</v>
      </c>
      <c r="H166" s="191"/>
      <c r="I166" s="227">
        <v>340</v>
      </c>
      <c r="J166" s="227">
        <v>70</v>
      </c>
      <c r="K166" s="227">
        <v>30</v>
      </c>
      <c r="L166" s="227">
        <v>110</v>
      </c>
      <c r="M166" s="227">
        <v>140</v>
      </c>
      <c r="N166" s="227"/>
      <c r="O166" s="241">
        <v>15</v>
      </c>
      <c r="P166" s="241">
        <v>15</v>
      </c>
      <c r="Q166" s="241">
        <v>6</v>
      </c>
      <c r="R166" s="241">
        <v>15</v>
      </c>
      <c r="S166" s="18">
        <v>21</v>
      </c>
    </row>
    <row r="167" spans="1:27" ht="11.25" customHeight="1" x14ac:dyDescent="0.25">
      <c r="A167" s="87" t="s">
        <v>177</v>
      </c>
      <c r="B167" s="191">
        <v>2875</v>
      </c>
      <c r="C167" s="191">
        <v>2353</v>
      </c>
      <c r="D167" s="191">
        <v>2249</v>
      </c>
      <c r="E167" s="191"/>
      <c r="F167" s="203">
        <v>574</v>
      </c>
      <c r="G167" s="203">
        <v>570</v>
      </c>
      <c r="H167" s="191"/>
      <c r="I167" s="227">
        <v>570</v>
      </c>
      <c r="J167" s="227">
        <v>50</v>
      </c>
      <c r="K167" s="227">
        <v>130</v>
      </c>
      <c r="L167" s="227">
        <v>140</v>
      </c>
      <c r="M167" s="227">
        <v>260</v>
      </c>
      <c r="N167" s="227"/>
      <c r="O167" s="241">
        <v>25</v>
      </c>
      <c r="P167" s="241">
        <v>10</v>
      </c>
      <c r="Q167" s="241">
        <v>29</v>
      </c>
      <c r="R167" s="241">
        <v>19</v>
      </c>
      <c r="S167" s="18">
        <v>41</v>
      </c>
    </row>
    <row r="168" spans="1:27" ht="11.25" customHeight="1" x14ac:dyDescent="0.25">
      <c r="A168" s="87" t="s">
        <v>193</v>
      </c>
      <c r="B168" s="191">
        <v>2452</v>
      </c>
      <c r="C168" s="191">
        <v>2174</v>
      </c>
      <c r="D168" s="191">
        <v>2299</v>
      </c>
      <c r="E168" s="191"/>
      <c r="F168" s="203">
        <v>215.5</v>
      </c>
      <c r="G168" s="203">
        <v>220</v>
      </c>
      <c r="H168" s="191"/>
      <c r="I168" s="227">
        <v>220</v>
      </c>
      <c r="J168" s="227">
        <v>20</v>
      </c>
      <c r="K168" s="227">
        <v>50</v>
      </c>
      <c r="L168" s="227">
        <v>70</v>
      </c>
      <c r="M168" s="227">
        <v>80</v>
      </c>
      <c r="N168" s="227"/>
      <c r="O168" s="241">
        <v>10</v>
      </c>
      <c r="P168" s="241">
        <v>4</v>
      </c>
      <c r="Q168" s="241">
        <v>11</v>
      </c>
      <c r="R168" s="241">
        <v>10</v>
      </c>
      <c r="S168" s="18">
        <v>12</v>
      </c>
    </row>
    <row r="169" spans="1:27" ht="11.25" customHeight="1" x14ac:dyDescent="0.25">
      <c r="A169" s="87" t="s">
        <v>208</v>
      </c>
      <c r="B169" s="191">
        <v>2628</v>
      </c>
      <c r="C169" s="191">
        <v>2432</v>
      </c>
      <c r="D169" s="191">
        <v>2929</v>
      </c>
      <c r="E169" s="191"/>
      <c r="F169" s="203">
        <v>-52.5</v>
      </c>
      <c r="G169" s="203">
        <v>-50</v>
      </c>
      <c r="H169" s="191"/>
      <c r="I169" s="227">
        <v>-50</v>
      </c>
      <c r="J169" s="227">
        <v>-70</v>
      </c>
      <c r="K169" s="227">
        <v>50</v>
      </c>
      <c r="L169" s="227">
        <v>0</v>
      </c>
      <c r="M169" s="227">
        <v>-40</v>
      </c>
      <c r="N169" s="227"/>
      <c r="O169" s="241" t="s">
        <v>74</v>
      </c>
      <c r="P169" s="241" t="s">
        <v>74</v>
      </c>
      <c r="Q169" s="241">
        <v>10</v>
      </c>
      <c r="R169" s="241">
        <v>0</v>
      </c>
      <c r="S169" s="18" t="s">
        <v>74</v>
      </c>
    </row>
    <row r="170" spans="1:27" ht="11.25" customHeight="1" x14ac:dyDescent="0.25">
      <c r="A170" s="87" t="s">
        <v>205</v>
      </c>
      <c r="B170" s="191">
        <v>3010</v>
      </c>
      <c r="C170" s="191">
        <v>2627</v>
      </c>
      <c r="D170" s="191">
        <v>2343</v>
      </c>
      <c r="E170" s="191"/>
      <c r="F170" s="203">
        <v>525</v>
      </c>
      <c r="G170" s="203">
        <v>530</v>
      </c>
      <c r="H170" s="191"/>
      <c r="I170" s="227">
        <v>530</v>
      </c>
      <c r="J170" s="227">
        <v>50</v>
      </c>
      <c r="K170" s="227">
        <v>110</v>
      </c>
      <c r="L170" s="227">
        <v>150</v>
      </c>
      <c r="M170" s="227">
        <v>220</v>
      </c>
      <c r="N170" s="227"/>
      <c r="O170" s="241">
        <v>21</v>
      </c>
      <c r="P170" s="241">
        <v>9</v>
      </c>
      <c r="Q170" s="241">
        <v>21</v>
      </c>
      <c r="R170" s="241">
        <v>20</v>
      </c>
      <c r="S170" s="18">
        <v>32</v>
      </c>
    </row>
    <row r="171" spans="1:27" ht="11.25" customHeight="1" x14ac:dyDescent="0.25">
      <c r="A171" s="87" t="s">
        <v>236</v>
      </c>
      <c r="B171" s="191">
        <v>2777</v>
      </c>
      <c r="C171" s="191">
        <v>2789</v>
      </c>
      <c r="D171" s="191">
        <v>2423</v>
      </c>
      <c r="E171" s="191"/>
      <c r="F171" s="203">
        <v>171</v>
      </c>
      <c r="G171" s="203">
        <v>170</v>
      </c>
      <c r="H171" s="87"/>
      <c r="I171" s="227">
        <v>170</v>
      </c>
      <c r="J171" s="227">
        <v>20</v>
      </c>
      <c r="K171" s="227">
        <v>10</v>
      </c>
      <c r="L171" s="227">
        <v>50</v>
      </c>
      <c r="M171" s="227">
        <v>80</v>
      </c>
      <c r="N171" s="227"/>
      <c r="O171" s="241">
        <v>7</v>
      </c>
      <c r="P171" s="241">
        <v>4</v>
      </c>
      <c r="Q171" s="241">
        <v>2</v>
      </c>
      <c r="R171" s="241">
        <v>7</v>
      </c>
      <c r="S171" s="18">
        <v>11</v>
      </c>
    </row>
    <row r="172" spans="1:27" s="101" customFormat="1" ht="11.25" customHeight="1" x14ac:dyDescent="0.25">
      <c r="A172" s="210"/>
      <c r="B172" s="210"/>
      <c r="C172" s="210"/>
      <c r="D172" s="210"/>
      <c r="E172" s="210"/>
      <c r="F172" s="210"/>
      <c r="G172" s="210"/>
      <c r="H172" s="210"/>
      <c r="I172" s="165"/>
      <c r="J172" s="165"/>
      <c r="K172" s="83"/>
      <c r="L172" s="165"/>
      <c r="M172" s="83"/>
      <c r="N172" s="83"/>
      <c r="O172" s="192"/>
      <c r="P172" s="192"/>
      <c r="Q172" s="192"/>
      <c r="R172" s="192"/>
      <c r="S172" s="192"/>
    </row>
    <row r="173" spans="1:27" s="23" customFormat="1" ht="11.25" customHeight="1" x14ac:dyDescent="0.25">
      <c r="A173" s="208" t="s">
        <v>80</v>
      </c>
      <c r="B173" s="208"/>
      <c r="C173" s="208"/>
      <c r="D173" s="208"/>
      <c r="E173" s="208"/>
      <c r="F173" s="208"/>
      <c r="G173" s="208"/>
      <c r="H173" s="208"/>
      <c r="I173" s="165"/>
      <c r="J173" s="165"/>
      <c r="K173" s="83"/>
      <c r="L173" s="165"/>
      <c r="M173" s="83"/>
      <c r="N173" s="83"/>
      <c r="O173" s="192"/>
      <c r="P173" s="192"/>
      <c r="Q173" s="192"/>
      <c r="R173" s="192"/>
      <c r="S173" s="192"/>
    </row>
    <row r="174" spans="1:27" s="23" customFormat="1" ht="11.25" customHeight="1" x14ac:dyDescent="0.25">
      <c r="A174" s="208"/>
      <c r="B174" s="356" t="s">
        <v>92</v>
      </c>
      <c r="C174" s="356"/>
      <c r="D174" s="356"/>
      <c r="E174" s="208"/>
      <c r="F174" s="208"/>
      <c r="G174" s="208"/>
      <c r="H174" s="208"/>
      <c r="I174" s="350" t="s">
        <v>126</v>
      </c>
      <c r="J174" s="350"/>
      <c r="K174" s="350"/>
      <c r="L174" s="350"/>
      <c r="M174" s="350"/>
      <c r="N174" s="226"/>
      <c r="O174" s="351" t="s">
        <v>127</v>
      </c>
      <c r="P174" s="351"/>
      <c r="Q174" s="351"/>
      <c r="R174" s="351"/>
      <c r="S174" s="351"/>
    </row>
    <row r="175" spans="1:27" s="101" customFormat="1" ht="27" customHeight="1" x14ac:dyDescent="0.25">
      <c r="A175" s="196"/>
      <c r="B175" s="352" t="s">
        <v>122</v>
      </c>
      <c r="C175" s="352" t="s">
        <v>123</v>
      </c>
      <c r="D175" s="352" t="s">
        <v>94</v>
      </c>
      <c r="E175" s="197"/>
      <c r="F175" s="353" t="s">
        <v>254</v>
      </c>
      <c r="G175" s="353"/>
      <c r="H175" s="215"/>
      <c r="I175" s="350"/>
      <c r="J175" s="350"/>
      <c r="K175" s="350"/>
      <c r="L175" s="350"/>
      <c r="M175" s="350"/>
      <c r="N175" s="226"/>
      <c r="O175" s="351"/>
      <c r="P175" s="351"/>
      <c r="Q175" s="351"/>
      <c r="R175" s="351"/>
      <c r="S175" s="351"/>
    </row>
    <row r="176" spans="1:27" s="200" customFormat="1" ht="17.100000000000001" customHeight="1" x14ac:dyDescent="0.25">
      <c r="A176" s="198"/>
      <c r="B176" s="352"/>
      <c r="C176" s="352"/>
      <c r="D176" s="352"/>
      <c r="E176" s="199"/>
      <c r="F176" s="212" t="s">
        <v>252</v>
      </c>
      <c r="G176" s="212" t="s">
        <v>253</v>
      </c>
      <c r="H176" s="212"/>
      <c r="I176" s="200" t="s">
        <v>4</v>
      </c>
      <c r="J176" s="200" t="s">
        <v>0</v>
      </c>
      <c r="K176" s="200" t="s">
        <v>1</v>
      </c>
      <c r="L176" s="200" t="s">
        <v>2</v>
      </c>
      <c r="M176" s="200" t="s">
        <v>3</v>
      </c>
      <c r="O176" s="201" t="s">
        <v>4</v>
      </c>
      <c r="P176" s="201" t="s">
        <v>0</v>
      </c>
      <c r="Q176" s="201" t="s">
        <v>1</v>
      </c>
      <c r="R176" s="201" t="s">
        <v>2</v>
      </c>
      <c r="S176" s="201" t="s">
        <v>3</v>
      </c>
      <c r="V176" s="202"/>
      <c r="W176" s="202"/>
      <c r="X176" s="202"/>
      <c r="Y176" s="202"/>
      <c r="Z176" s="202"/>
      <c r="AA176" s="202"/>
    </row>
    <row r="177" spans="1:19" ht="11.25" customHeight="1" x14ac:dyDescent="0.25">
      <c r="A177" s="87" t="s">
        <v>75</v>
      </c>
      <c r="B177" s="191">
        <v>2758</v>
      </c>
      <c r="C177" s="191">
        <v>2417</v>
      </c>
      <c r="D177" s="191">
        <v>2313</v>
      </c>
      <c r="E177" s="191"/>
      <c r="F177" s="203">
        <v>393</v>
      </c>
      <c r="G177" s="203">
        <v>390</v>
      </c>
      <c r="H177" s="191"/>
      <c r="I177" s="227">
        <v>390</v>
      </c>
      <c r="J177" s="227">
        <v>90</v>
      </c>
      <c r="K177" s="227">
        <v>50</v>
      </c>
      <c r="L177" s="227">
        <v>150</v>
      </c>
      <c r="M177" s="227">
        <v>100</v>
      </c>
      <c r="N177" s="227"/>
      <c r="O177" s="241">
        <v>17</v>
      </c>
      <c r="P177" s="241">
        <v>19</v>
      </c>
      <c r="Q177" s="241">
        <v>11</v>
      </c>
      <c r="R177" s="241">
        <v>22</v>
      </c>
      <c r="S177" s="18">
        <v>14</v>
      </c>
    </row>
    <row r="178" spans="1:19" ht="11.25" customHeight="1" x14ac:dyDescent="0.25">
      <c r="A178" s="87" t="s">
        <v>26</v>
      </c>
      <c r="B178" s="191">
        <v>2654</v>
      </c>
      <c r="C178" s="191">
        <v>2385</v>
      </c>
      <c r="D178" s="191">
        <v>2510</v>
      </c>
      <c r="E178" s="191"/>
      <c r="F178" s="203">
        <v>206.5</v>
      </c>
      <c r="G178" s="203">
        <v>210</v>
      </c>
      <c r="H178" s="191"/>
      <c r="I178" s="227">
        <v>210</v>
      </c>
      <c r="J178" s="227">
        <v>80</v>
      </c>
      <c r="K178" s="227">
        <v>10</v>
      </c>
      <c r="L178" s="227">
        <v>30</v>
      </c>
      <c r="M178" s="227">
        <v>90</v>
      </c>
      <c r="N178" s="227"/>
      <c r="O178" s="241">
        <v>8</v>
      </c>
      <c r="P178" s="241">
        <v>16</v>
      </c>
      <c r="Q178" s="241">
        <v>2</v>
      </c>
      <c r="R178" s="241">
        <v>4</v>
      </c>
      <c r="S178" s="18">
        <v>11</v>
      </c>
    </row>
    <row r="179" spans="1:19" ht="11.25" customHeight="1" x14ac:dyDescent="0.25">
      <c r="A179" s="87" t="s">
        <v>27</v>
      </c>
      <c r="B179" s="191">
        <v>2755</v>
      </c>
      <c r="C179" s="191">
        <v>2441</v>
      </c>
      <c r="D179" s="191">
        <v>2498</v>
      </c>
      <c r="E179" s="191"/>
      <c r="F179" s="203">
        <v>285.5</v>
      </c>
      <c r="G179" s="203">
        <v>290</v>
      </c>
      <c r="H179" s="191"/>
      <c r="I179" s="227">
        <v>290</v>
      </c>
      <c r="J179" s="227">
        <v>-10</v>
      </c>
      <c r="K179" s="227">
        <v>50</v>
      </c>
      <c r="L179" s="227">
        <v>100</v>
      </c>
      <c r="M179" s="227">
        <v>140</v>
      </c>
      <c r="N179" s="227"/>
      <c r="O179" s="241">
        <v>12</v>
      </c>
      <c r="P179" s="241" t="s">
        <v>74</v>
      </c>
      <c r="Q179" s="241">
        <v>12</v>
      </c>
      <c r="R179" s="241">
        <v>14</v>
      </c>
      <c r="S179" s="18">
        <v>17</v>
      </c>
    </row>
    <row r="180" spans="1:19" ht="11.25" customHeight="1" x14ac:dyDescent="0.25">
      <c r="A180" s="87" t="s">
        <v>118</v>
      </c>
      <c r="B180" s="191">
        <v>2606</v>
      </c>
      <c r="C180" s="191">
        <v>2307</v>
      </c>
      <c r="D180" s="191">
        <v>2349</v>
      </c>
      <c r="E180" s="191"/>
      <c r="F180" s="203">
        <v>278</v>
      </c>
      <c r="G180" s="203">
        <v>280</v>
      </c>
      <c r="H180" s="191"/>
      <c r="I180" s="227">
        <v>280</v>
      </c>
      <c r="J180" s="227">
        <v>40</v>
      </c>
      <c r="K180" s="227">
        <v>0</v>
      </c>
      <c r="L180" s="227">
        <v>110</v>
      </c>
      <c r="M180" s="227">
        <v>130</v>
      </c>
      <c r="N180" s="227"/>
      <c r="O180" s="241">
        <v>12</v>
      </c>
      <c r="P180" s="241">
        <v>10</v>
      </c>
      <c r="Q180" s="241" t="s">
        <v>74</v>
      </c>
      <c r="R180" s="241">
        <v>16</v>
      </c>
      <c r="S180" s="18">
        <v>17</v>
      </c>
    </row>
    <row r="181" spans="1:19" ht="11.25" customHeight="1" x14ac:dyDescent="0.25">
      <c r="A181" s="87" t="s">
        <v>141</v>
      </c>
      <c r="B181" s="191">
        <v>2929</v>
      </c>
      <c r="C181" s="191">
        <v>2437</v>
      </c>
      <c r="D181" s="191">
        <v>2460</v>
      </c>
      <c r="E181" s="191"/>
      <c r="F181" s="203">
        <v>480.5</v>
      </c>
      <c r="G181" s="203">
        <v>480</v>
      </c>
      <c r="H181" s="191"/>
      <c r="I181" s="227">
        <v>480</v>
      </c>
      <c r="J181" s="227">
        <v>30</v>
      </c>
      <c r="K181" s="227">
        <v>50</v>
      </c>
      <c r="L181" s="227">
        <v>160</v>
      </c>
      <c r="M181" s="227">
        <v>240</v>
      </c>
      <c r="N181" s="227"/>
      <c r="O181" s="241">
        <v>20</v>
      </c>
      <c r="P181" s="241">
        <v>7</v>
      </c>
      <c r="Q181" s="241">
        <v>12</v>
      </c>
      <c r="R181" s="241">
        <v>22</v>
      </c>
      <c r="S181" s="18">
        <v>28</v>
      </c>
    </row>
    <row r="182" spans="1:19" ht="11.25" customHeight="1" x14ac:dyDescent="0.25">
      <c r="A182" s="87" t="s">
        <v>162</v>
      </c>
      <c r="B182" s="191">
        <v>2773</v>
      </c>
      <c r="C182" s="191">
        <v>2426</v>
      </c>
      <c r="D182" s="191">
        <v>2478</v>
      </c>
      <c r="E182" s="191"/>
      <c r="F182" s="203">
        <v>321</v>
      </c>
      <c r="G182" s="203">
        <v>320</v>
      </c>
      <c r="H182" s="191"/>
      <c r="I182" s="227">
        <v>320</v>
      </c>
      <c r="J182" s="227">
        <v>50</v>
      </c>
      <c r="K182" s="227">
        <v>120</v>
      </c>
      <c r="L182" s="227">
        <v>80</v>
      </c>
      <c r="M182" s="227">
        <v>80</v>
      </c>
      <c r="N182" s="227"/>
      <c r="O182" s="241">
        <v>13</v>
      </c>
      <c r="P182" s="241">
        <v>10</v>
      </c>
      <c r="Q182" s="241">
        <v>27</v>
      </c>
      <c r="R182" s="241">
        <v>11</v>
      </c>
      <c r="S182" s="18">
        <v>10</v>
      </c>
    </row>
    <row r="183" spans="1:19" ht="11.25" customHeight="1" x14ac:dyDescent="0.25">
      <c r="A183" s="87" t="s">
        <v>165</v>
      </c>
      <c r="B183" s="191">
        <v>2800</v>
      </c>
      <c r="C183" s="191">
        <v>2518</v>
      </c>
      <c r="D183" s="191">
        <v>2444</v>
      </c>
      <c r="E183" s="191"/>
      <c r="F183" s="203">
        <v>319</v>
      </c>
      <c r="G183" s="203">
        <v>320</v>
      </c>
      <c r="H183" s="191"/>
      <c r="I183" s="227">
        <v>320</v>
      </c>
      <c r="J183" s="227">
        <v>30</v>
      </c>
      <c r="K183" s="227">
        <v>60</v>
      </c>
      <c r="L183" s="227">
        <v>60</v>
      </c>
      <c r="M183" s="227">
        <v>170</v>
      </c>
      <c r="N183" s="227"/>
      <c r="O183" s="241">
        <v>13</v>
      </c>
      <c r="P183" s="241">
        <v>7</v>
      </c>
      <c r="Q183" s="241">
        <v>15</v>
      </c>
      <c r="R183" s="241">
        <v>8</v>
      </c>
      <c r="S183" s="18">
        <v>20</v>
      </c>
    </row>
    <row r="184" spans="1:19" ht="11.25" customHeight="1" x14ac:dyDescent="0.25">
      <c r="A184" s="87" t="s">
        <v>177</v>
      </c>
      <c r="B184" s="191">
        <v>3142</v>
      </c>
      <c r="C184" s="191">
        <v>2614</v>
      </c>
      <c r="D184" s="191">
        <v>2509</v>
      </c>
      <c r="E184" s="191"/>
      <c r="F184" s="203">
        <v>580.5</v>
      </c>
      <c r="G184" s="203">
        <v>580</v>
      </c>
      <c r="H184" s="191"/>
      <c r="I184" s="227">
        <v>580</v>
      </c>
      <c r="J184" s="227">
        <v>50</v>
      </c>
      <c r="K184" s="227">
        <v>10</v>
      </c>
      <c r="L184" s="227">
        <v>180</v>
      </c>
      <c r="M184" s="227">
        <v>340</v>
      </c>
      <c r="N184" s="227"/>
      <c r="O184" s="241">
        <v>23</v>
      </c>
      <c r="P184" s="241">
        <v>9</v>
      </c>
      <c r="Q184" s="241">
        <v>3</v>
      </c>
      <c r="R184" s="241">
        <v>25</v>
      </c>
      <c r="S184" s="18">
        <v>39</v>
      </c>
    </row>
    <row r="185" spans="1:19" ht="11.25" customHeight="1" x14ac:dyDescent="0.25">
      <c r="A185" s="87" t="s">
        <v>193</v>
      </c>
      <c r="B185" s="191">
        <v>2718</v>
      </c>
      <c r="C185" s="191">
        <v>2523</v>
      </c>
      <c r="D185" s="191">
        <v>2488</v>
      </c>
      <c r="E185" s="191"/>
      <c r="F185" s="203">
        <v>212.5</v>
      </c>
      <c r="G185" s="203">
        <v>210</v>
      </c>
      <c r="H185" s="191"/>
      <c r="I185" s="227">
        <v>210</v>
      </c>
      <c r="J185" s="227">
        <v>20</v>
      </c>
      <c r="K185" s="227">
        <v>30</v>
      </c>
      <c r="L185" s="227">
        <v>60</v>
      </c>
      <c r="M185" s="227">
        <v>100</v>
      </c>
      <c r="N185" s="227"/>
      <c r="O185" s="241">
        <v>8</v>
      </c>
      <c r="P185" s="241">
        <v>5</v>
      </c>
      <c r="Q185" s="241">
        <v>6</v>
      </c>
      <c r="R185" s="241">
        <v>9</v>
      </c>
      <c r="S185" s="18">
        <v>12</v>
      </c>
    </row>
    <row r="186" spans="1:19" ht="11.25" customHeight="1" x14ac:dyDescent="0.25">
      <c r="A186" s="87" t="s">
        <v>208</v>
      </c>
      <c r="B186" s="191">
        <v>2942</v>
      </c>
      <c r="C186" s="191">
        <v>2553</v>
      </c>
      <c r="D186" s="191">
        <v>3234</v>
      </c>
      <c r="E186" s="191"/>
      <c r="F186" s="203">
        <v>48.5</v>
      </c>
      <c r="G186" s="203">
        <v>50</v>
      </c>
      <c r="H186" s="191"/>
      <c r="I186" s="227">
        <v>50</v>
      </c>
      <c r="J186" s="227">
        <v>-30</v>
      </c>
      <c r="K186" s="227">
        <v>50</v>
      </c>
      <c r="L186" s="227">
        <v>-10</v>
      </c>
      <c r="M186" s="227">
        <v>40</v>
      </c>
      <c r="N186" s="227"/>
      <c r="O186" s="241">
        <v>2</v>
      </c>
      <c r="P186" s="241" t="s">
        <v>74</v>
      </c>
      <c r="Q186" s="241">
        <v>10</v>
      </c>
      <c r="R186" s="241" t="s">
        <v>74</v>
      </c>
      <c r="S186" s="18">
        <v>4</v>
      </c>
    </row>
    <row r="187" spans="1:19" ht="11.25" customHeight="1" x14ac:dyDescent="0.25">
      <c r="A187" s="87" t="s">
        <v>205</v>
      </c>
      <c r="B187" s="191">
        <v>3081</v>
      </c>
      <c r="C187" s="191">
        <v>2581</v>
      </c>
      <c r="D187" s="191">
        <v>2601</v>
      </c>
      <c r="E187" s="191"/>
      <c r="F187" s="203">
        <v>490</v>
      </c>
      <c r="G187" s="203">
        <v>490</v>
      </c>
      <c r="H187" s="191"/>
      <c r="I187" s="227">
        <v>490</v>
      </c>
      <c r="J187" s="227">
        <v>110</v>
      </c>
      <c r="K187" s="227">
        <v>60</v>
      </c>
      <c r="L187" s="227">
        <v>120</v>
      </c>
      <c r="M187" s="227">
        <v>200</v>
      </c>
      <c r="N187" s="227"/>
      <c r="O187" s="241">
        <v>19</v>
      </c>
      <c r="P187" s="241">
        <v>23</v>
      </c>
      <c r="Q187" s="241">
        <v>12</v>
      </c>
      <c r="R187" s="241">
        <v>16</v>
      </c>
      <c r="S187" s="18">
        <v>23</v>
      </c>
    </row>
    <row r="188" spans="1:19" ht="11.25" customHeight="1" x14ac:dyDescent="0.25">
      <c r="A188" s="87" t="s">
        <v>236</v>
      </c>
      <c r="B188" s="191">
        <v>3005</v>
      </c>
      <c r="C188" s="191">
        <v>2896</v>
      </c>
      <c r="D188" s="191">
        <v>2847</v>
      </c>
      <c r="E188" s="191"/>
      <c r="F188" s="203">
        <v>133.5</v>
      </c>
      <c r="G188" s="203">
        <v>130</v>
      </c>
      <c r="H188" s="87"/>
      <c r="I188" s="227">
        <v>130</v>
      </c>
      <c r="J188" s="227">
        <v>0</v>
      </c>
      <c r="K188" s="227">
        <v>0</v>
      </c>
      <c r="L188" s="227">
        <v>40</v>
      </c>
      <c r="M188" s="227">
        <v>90</v>
      </c>
      <c r="N188" s="227"/>
      <c r="O188" s="241">
        <v>5</v>
      </c>
      <c r="P188" s="241" t="s">
        <v>74</v>
      </c>
      <c r="Q188" s="241">
        <v>0</v>
      </c>
      <c r="R188" s="241">
        <v>5</v>
      </c>
      <c r="S188" s="18">
        <v>9</v>
      </c>
    </row>
    <row r="189" spans="1:19" s="101" customFormat="1" ht="11.25" customHeight="1" x14ac:dyDescent="0.25">
      <c r="A189" s="210"/>
      <c r="B189" s="210"/>
      <c r="C189" s="210"/>
      <c r="D189" s="210"/>
      <c r="E189" s="210"/>
      <c r="F189" s="210"/>
      <c r="G189" s="210"/>
      <c r="H189" s="210"/>
      <c r="I189" s="165"/>
      <c r="J189" s="165"/>
      <c r="K189" s="83"/>
      <c r="L189" s="165"/>
      <c r="M189" s="83"/>
      <c r="N189" s="83"/>
      <c r="O189" s="192"/>
      <c r="P189" s="192"/>
      <c r="Q189" s="192"/>
      <c r="R189" s="192"/>
      <c r="S189" s="192"/>
    </row>
    <row r="190" spans="1:19" s="23" customFormat="1" ht="11.25" customHeight="1" x14ac:dyDescent="0.25">
      <c r="A190" s="208" t="s">
        <v>79</v>
      </c>
      <c r="B190" s="208"/>
      <c r="C190" s="208"/>
      <c r="D190" s="208"/>
      <c r="E190" s="208"/>
      <c r="F190" s="208"/>
      <c r="G190" s="208"/>
      <c r="H190" s="208"/>
      <c r="I190" s="165"/>
      <c r="J190" s="165"/>
      <c r="K190" s="83"/>
      <c r="L190" s="165"/>
      <c r="M190" s="83"/>
      <c r="N190" s="83"/>
      <c r="O190" s="192"/>
      <c r="P190" s="192"/>
      <c r="Q190" s="192"/>
      <c r="R190" s="192"/>
      <c r="S190" s="192"/>
    </row>
    <row r="191" spans="1:19" s="23" customFormat="1" ht="11.25" customHeight="1" x14ac:dyDescent="0.25">
      <c r="A191" s="208"/>
      <c r="B191" s="356" t="s">
        <v>92</v>
      </c>
      <c r="C191" s="356"/>
      <c r="D191" s="356"/>
      <c r="E191" s="208"/>
      <c r="F191" s="208"/>
      <c r="G191" s="208"/>
      <c r="H191" s="208"/>
      <c r="I191" s="350" t="s">
        <v>126</v>
      </c>
      <c r="J191" s="350"/>
      <c r="K191" s="350"/>
      <c r="L191" s="350"/>
      <c r="M191" s="350"/>
      <c r="N191" s="226"/>
      <c r="O191" s="351" t="s">
        <v>127</v>
      </c>
      <c r="P191" s="351"/>
      <c r="Q191" s="351"/>
      <c r="R191" s="351"/>
      <c r="S191" s="351"/>
    </row>
    <row r="192" spans="1:19" s="101" customFormat="1" ht="27" customHeight="1" x14ac:dyDescent="0.25">
      <c r="A192" s="196"/>
      <c r="B192" s="352" t="s">
        <v>122</v>
      </c>
      <c r="C192" s="352" t="s">
        <v>123</v>
      </c>
      <c r="D192" s="352" t="s">
        <v>94</v>
      </c>
      <c r="E192" s="197"/>
      <c r="F192" s="353" t="s">
        <v>254</v>
      </c>
      <c r="G192" s="353"/>
      <c r="H192" s="215"/>
      <c r="I192" s="350"/>
      <c r="J192" s="350"/>
      <c r="K192" s="350"/>
      <c r="L192" s="350"/>
      <c r="M192" s="350"/>
      <c r="N192" s="226"/>
      <c r="O192" s="351"/>
      <c r="P192" s="351"/>
      <c r="Q192" s="351"/>
      <c r="R192" s="351"/>
      <c r="S192" s="351"/>
    </row>
    <row r="193" spans="1:27" s="200" customFormat="1" ht="17.100000000000001" customHeight="1" x14ac:dyDescent="0.25">
      <c r="A193" s="198"/>
      <c r="B193" s="352"/>
      <c r="C193" s="352"/>
      <c r="D193" s="352"/>
      <c r="E193" s="199"/>
      <c r="F193" s="212" t="s">
        <v>252</v>
      </c>
      <c r="G193" s="212" t="s">
        <v>253</v>
      </c>
      <c r="H193" s="212"/>
      <c r="I193" s="200" t="s">
        <v>4</v>
      </c>
      <c r="J193" s="200" t="s">
        <v>0</v>
      </c>
      <c r="K193" s="200" t="s">
        <v>1</v>
      </c>
      <c r="L193" s="200" t="s">
        <v>2</v>
      </c>
      <c r="M193" s="200" t="s">
        <v>3</v>
      </c>
      <c r="O193" s="201" t="s">
        <v>4</v>
      </c>
      <c r="P193" s="201" t="s">
        <v>0</v>
      </c>
      <c r="Q193" s="201" t="s">
        <v>1</v>
      </c>
      <c r="R193" s="201" t="s">
        <v>2</v>
      </c>
      <c r="S193" s="201" t="s">
        <v>3</v>
      </c>
      <c r="V193" s="202"/>
      <c r="W193" s="202"/>
      <c r="X193" s="202"/>
      <c r="Y193" s="202"/>
      <c r="Z193" s="202"/>
      <c r="AA193" s="202"/>
    </row>
    <row r="194" spans="1:27" ht="11.25" customHeight="1" x14ac:dyDescent="0.25">
      <c r="A194" s="87" t="s">
        <v>75</v>
      </c>
      <c r="B194" s="191">
        <v>84</v>
      </c>
      <c r="C194" s="191">
        <v>72</v>
      </c>
      <c r="D194" s="191">
        <v>69</v>
      </c>
      <c r="E194" s="191"/>
      <c r="F194" s="203">
        <v>13.5</v>
      </c>
      <c r="G194" s="203">
        <v>10</v>
      </c>
      <c r="H194" s="191"/>
      <c r="I194" s="227">
        <v>10</v>
      </c>
      <c r="J194" s="227">
        <v>10</v>
      </c>
      <c r="K194" s="227">
        <v>0</v>
      </c>
      <c r="L194" s="227">
        <v>10</v>
      </c>
      <c r="M194" s="227">
        <v>0</v>
      </c>
      <c r="N194" s="227"/>
      <c r="O194" s="241">
        <v>19</v>
      </c>
      <c r="P194" s="241">
        <v>58</v>
      </c>
      <c r="Q194" s="241" t="s">
        <v>74</v>
      </c>
      <c r="R194" s="241">
        <v>37</v>
      </c>
      <c r="S194" s="18">
        <v>11</v>
      </c>
    </row>
    <row r="195" spans="1:27" ht="11.25" customHeight="1" x14ac:dyDescent="0.25">
      <c r="A195" s="87" t="s">
        <v>26</v>
      </c>
      <c r="B195" s="191">
        <v>63</v>
      </c>
      <c r="C195" s="191">
        <v>67</v>
      </c>
      <c r="D195" s="191">
        <v>73</v>
      </c>
      <c r="E195" s="191"/>
      <c r="F195" s="203">
        <v>-7</v>
      </c>
      <c r="G195" s="203">
        <v>-10</v>
      </c>
      <c r="H195" s="191"/>
      <c r="I195" s="227">
        <v>-10</v>
      </c>
      <c r="J195" s="227">
        <v>0</v>
      </c>
      <c r="K195" s="227">
        <v>0</v>
      </c>
      <c r="L195" s="227">
        <v>-10</v>
      </c>
      <c r="M195" s="227">
        <v>0</v>
      </c>
      <c r="N195" s="227"/>
      <c r="O195" s="241" t="s">
        <v>74</v>
      </c>
      <c r="P195" s="241">
        <v>5</v>
      </c>
      <c r="Q195" s="241">
        <v>4</v>
      </c>
      <c r="R195" s="241" t="s">
        <v>74</v>
      </c>
      <c r="S195" s="18">
        <v>19</v>
      </c>
    </row>
    <row r="196" spans="1:27" ht="11.25" customHeight="1" x14ac:dyDescent="0.25">
      <c r="A196" s="87" t="s">
        <v>27</v>
      </c>
      <c r="B196" s="191">
        <v>87</v>
      </c>
      <c r="C196" s="191">
        <v>71</v>
      </c>
      <c r="D196" s="191">
        <v>89</v>
      </c>
      <c r="E196" s="191"/>
      <c r="F196" s="203">
        <v>7</v>
      </c>
      <c r="G196" s="203">
        <v>10</v>
      </c>
      <c r="H196" s="191"/>
      <c r="I196" s="227">
        <v>10</v>
      </c>
      <c r="J196" s="227">
        <v>0</v>
      </c>
      <c r="K196" s="227">
        <v>0</v>
      </c>
      <c r="L196" s="227">
        <v>0</v>
      </c>
      <c r="M196" s="227">
        <v>0</v>
      </c>
      <c r="N196" s="227"/>
      <c r="O196" s="241">
        <v>9</v>
      </c>
      <c r="P196" s="241">
        <v>8</v>
      </c>
      <c r="Q196" s="241" t="s">
        <v>74</v>
      </c>
      <c r="R196" s="241">
        <v>13</v>
      </c>
      <c r="S196" s="18">
        <v>15</v>
      </c>
    </row>
    <row r="197" spans="1:27" ht="11.25" customHeight="1" x14ac:dyDescent="0.25">
      <c r="A197" s="87" t="s">
        <v>118</v>
      </c>
      <c r="B197" s="191">
        <v>76</v>
      </c>
      <c r="C197" s="191">
        <v>68</v>
      </c>
      <c r="D197" s="191">
        <v>69</v>
      </c>
      <c r="E197" s="191"/>
      <c r="F197" s="203">
        <v>7.5</v>
      </c>
      <c r="G197" s="203">
        <v>10</v>
      </c>
      <c r="H197" s="191"/>
      <c r="I197" s="227">
        <v>10</v>
      </c>
      <c r="J197" s="227">
        <v>10</v>
      </c>
      <c r="K197" s="227">
        <v>0</v>
      </c>
      <c r="L197" s="227">
        <v>0</v>
      </c>
      <c r="M197" s="227">
        <v>-10</v>
      </c>
      <c r="N197" s="227"/>
      <c r="O197" s="241">
        <v>11</v>
      </c>
      <c r="P197" s="241">
        <v>100</v>
      </c>
      <c r="Q197" s="241">
        <v>14</v>
      </c>
      <c r="R197" s="241">
        <v>10</v>
      </c>
      <c r="S197" s="18" t="s">
        <v>74</v>
      </c>
    </row>
    <row r="198" spans="1:27" ht="11.25" customHeight="1" x14ac:dyDescent="0.25">
      <c r="A198" s="87" t="s">
        <v>141</v>
      </c>
      <c r="B198" s="191">
        <v>78</v>
      </c>
      <c r="C198" s="191">
        <v>57</v>
      </c>
      <c r="D198" s="191">
        <v>76</v>
      </c>
      <c r="E198" s="191"/>
      <c r="F198" s="203">
        <v>11.5</v>
      </c>
      <c r="G198" s="203">
        <v>10</v>
      </c>
      <c r="H198" s="191"/>
      <c r="I198" s="227">
        <v>10</v>
      </c>
      <c r="J198" s="227">
        <v>0</v>
      </c>
      <c r="K198" s="227">
        <v>0</v>
      </c>
      <c r="L198" s="227">
        <v>10</v>
      </c>
      <c r="M198" s="227">
        <v>10</v>
      </c>
      <c r="N198" s="227"/>
      <c r="O198" s="241">
        <v>17</v>
      </c>
      <c r="P198" s="241">
        <v>27</v>
      </c>
      <c r="Q198" s="241" t="s">
        <v>74</v>
      </c>
      <c r="R198" s="241">
        <v>33</v>
      </c>
      <c r="S198" s="18">
        <v>24</v>
      </c>
    </row>
    <row r="199" spans="1:27" ht="11.25" customHeight="1" x14ac:dyDescent="0.25">
      <c r="A199" s="87" t="s">
        <v>162</v>
      </c>
      <c r="B199" s="191">
        <v>75</v>
      </c>
      <c r="C199" s="191">
        <v>67</v>
      </c>
      <c r="D199" s="191">
        <v>75</v>
      </c>
      <c r="E199" s="191"/>
      <c r="F199" s="203">
        <v>4</v>
      </c>
      <c r="G199" s="203">
        <v>0</v>
      </c>
      <c r="H199" s="191"/>
      <c r="I199" s="227">
        <v>0</v>
      </c>
      <c r="J199" s="227">
        <v>0</v>
      </c>
      <c r="K199" s="227">
        <v>0</v>
      </c>
      <c r="L199" s="227">
        <v>10</v>
      </c>
      <c r="M199" s="227">
        <v>0</v>
      </c>
      <c r="N199" s="227"/>
      <c r="O199" s="241">
        <v>6</v>
      </c>
      <c r="P199" s="241">
        <v>4</v>
      </c>
      <c r="Q199" s="241">
        <v>8</v>
      </c>
      <c r="R199" s="241">
        <v>41</v>
      </c>
      <c r="S199" s="18" t="s">
        <v>74</v>
      </c>
    </row>
    <row r="200" spans="1:27" ht="11.25" customHeight="1" x14ac:dyDescent="0.25">
      <c r="A200" s="87" t="s">
        <v>165</v>
      </c>
      <c r="B200" s="191">
        <v>82</v>
      </c>
      <c r="C200" s="191">
        <v>77</v>
      </c>
      <c r="D200" s="191">
        <v>91</v>
      </c>
      <c r="E200" s="191"/>
      <c r="F200" s="203">
        <v>-2</v>
      </c>
      <c r="G200" s="203">
        <v>0</v>
      </c>
      <c r="H200" s="191"/>
      <c r="I200" s="227">
        <v>0</v>
      </c>
      <c r="J200" s="227">
        <v>0</v>
      </c>
      <c r="K200" s="227">
        <v>10</v>
      </c>
      <c r="L200" s="227">
        <v>-10</v>
      </c>
      <c r="M200" s="227">
        <v>0</v>
      </c>
      <c r="N200" s="227"/>
      <c r="O200" s="241" t="s">
        <v>74</v>
      </c>
      <c r="P200" s="241">
        <v>4</v>
      </c>
      <c r="Q200" s="241">
        <v>46</v>
      </c>
      <c r="R200" s="241" t="s">
        <v>74</v>
      </c>
      <c r="S200" s="18" t="s">
        <v>74</v>
      </c>
    </row>
    <row r="201" spans="1:27" ht="11.25" customHeight="1" x14ac:dyDescent="0.25">
      <c r="A201" s="87" t="s">
        <v>177</v>
      </c>
      <c r="B201" s="191">
        <v>95</v>
      </c>
      <c r="C201" s="191">
        <v>86</v>
      </c>
      <c r="D201" s="191">
        <v>71</v>
      </c>
      <c r="E201" s="191"/>
      <c r="F201" s="203">
        <v>16.5</v>
      </c>
      <c r="G201" s="203">
        <v>20</v>
      </c>
      <c r="H201" s="191"/>
      <c r="I201" s="227">
        <v>20</v>
      </c>
      <c r="J201" s="227">
        <v>0</v>
      </c>
      <c r="K201" s="227">
        <v>10</v>
      </c>
      <c r="L201" s="227">
        <v>0</v>
      </c>
      <c r="M201" s="227">
        <v>0</v>
      </c>
      <c r="N201" s="227"/>
      <c r="O201" s="241">
        <v>21</v>
      </c>
      <c r="P201" s="241">
        <v>20</v>
      </c>
      <c r="Q201" s="241">
        <v>50</v>
      </c>
      <c r="R201" s="241">
        <v>12</v>
      </c>
      <c r="S201" s="18">
        <v>17</v>
      </c>
    </row>
    <row r="202" spans="1:27" ht="11.25" customHeight="1" x14ac:dyDescent="0.25">
      <c r="A202" s="87" t="s">
        <v>193</v>
      </c>
      <c r="B202" s="191">
        <v>87</v>
      </c>
      <c r="C202" s="191">
        <v>70</v>
      </c>
      <c r="D202" s="191">
        <v>86</v>
      </c>
      <c r="E202" s="191"/>
      <c r="F202" s="203">
        <v>9</v>
      </c>
      <c r="G202" s="203">
        <v>10</v>
      </c>
      <c r="H202" s="191"/>
      <c r="I202" s="227">
        <v>10</v>
      </c>
      <c r="J202" s="227">
        <v>0</v>
      </c>
      <c r="K202" s="227">
        <v>0</v>
      </c>
      <c r="L202" s="227">
        <v>10</v>
      </c>
      <c r="M202" s="227">
        <v>0</v>
      </c>
      <c r="N202" s="227"/>
      <c r="O202" s="241">
        <v>12</v>
      </c>
      <c r="P202" s="241">
        <v>47</v>
      </c>
      <c r="Q202" s="241" t="s">
        <v>74</v>
      </c>
      <c r="R202" s="241">
        <v>44</v>
      </c>
      <c r="S202" s="18" t="s">
        <v>74</v>
      </c>
    </row>
    <row r="203" spans="1:27" ht="11.25" customHeight="1" x14ac:dyDescent="0.25">
      <c r="A203" s="87" t="s">
        <v>208</v>
      </c>
      <c r="B203" s="191">
        <v>77</v>
      </c>
      <c r="C203" s="191">
        <v>63</v>
      </c>
      <c r="D203" s="191">
        <v>83</v>
      </c>
      <c r="E203" s="191"/>
      <c r="F203" s="203">
        <v>4</v>
      </c>
      <c r="G203" s="203">
        <v>0</v>
      </c>
      <c r="H203" s="191"/>
      <c r="I203" s="227">
        <v>0</v>
      </c>
      <c r="J203" s="227">
        <v>0</v>
      </c>
      <c r="K203" s="227">
        <v>0</v>
      </c>
      <c r="L203" s="227">
        <v>0</v>
      </c>
      <c r="M203" s="227">
        <v>0</v>
      </c>
      <c r="N203" s="227"/>
      <c r="O203" s="241">
        <v>5</v>
      </c>
      <c r="P203" s="241">
        <v>6</v>
      </c>
      <c r="Q203" s="241">
        <v>12</v>
      </c>
      <c r="R203" s="241">
        <v>18</v>
      </c>
      <c r="S203" s="18" t="s">
        <v>74</v>
      </c>
    </row>
    <row r="204" spans="1:27" ht="11.25" customHeight="1" x14ac:dyDescent="0.25">
      <c r="A204" s="87" t="s">
        <v>205</v>
      </c>
      <c r="B204" s="191">
        <v>102</v>
      </c>
      <c r="C204" s="191">
        <v>83</v>
      </c>
      <c r="D204" s="191">
        <v>68</v>
      </c>
      <c r="E204" s="191"/>
      <c r="F204" s="203">
        <v>26.5</v>
      </c>
      <c r="G204" s="203">
        <v>30</v>
      </c>
      <c r="H204" s="191"/>
      <c r="I204" s="227">
        <v>30</v>
      </c>
      <c r="J204" s="227">
        <v>0</v>
      </c>
      <c r="K204" s="227">
        <v>-10</v>
      </c>
      <c r="L204" s="227">
        <v>20</v>
      </c>
      <c r="M204" s="227">
        <v>10</v>
      </c>
      <c r="N204" s="227"/>
      <c r="O204" s="243">
        <v>35</v>
      </c>
      <c r="P204" s="243">
        <v>47</v>
      </c>
      <c r="Q204" s="243" t="s">
        <v>74</v>
      </c>
      <c r="R204" s="243">
        <v>60</v>
      </c>
      <c r="S204" s="229">
        <v>50</v>
      </c>
    </row>
    <row r="205" spans="1:27" s="101" customFormat="1" ht="11.25" customHeight="1" x14ac:dyDescent="0.25">
      <c r="A205" s="87" t="s">
        <v>236</v>
      </c>
      <c r="B205" s="191">
        <v>93</v>
      </c>
      <c r="C205" s="191">
        <v>89</v>
      </c>
      <c r="D205" s="191">
        <v>85</v>
      </c>
      <c r="E205" s="191"/>
      <c r="F205" s="203">
        <v>6</v>
      </c>
      <c r="G205" s="203">
        <v>10</v>
      </c>
      <c r="H205" s="210"/>
      <c r="I205" s="136">
        <v>10</v>
      </c>
      <c r="J205" s="136">
        <v>0</v>
      </c>
      <c r="K205" s="136">
        <v>0</v>
      </c>
      <c r="L205" s="136">
        <v>-10</v>
      </c>
      <c r="M205" s="136">
        <v>10</v>
      </c>
      <c r="N205" s="136"/>
      <c r="O205" s="230">
        <v>7</v>
      </c>
      <c r="P205" s="230">
        <v>30</v>
      </c>
      <c r="Q205" s="230" t="s">
        <v>74</v>
      </c>
      <c r="R205" s="230" t="s">
        <v>74</v>
      </c>
      <c r="S205" s="230">
        <v>36</v>
      </c>
    </row>
    <row r="206" spans="1:27" s="101" customFormat="1" ht="11.25" customHeight="1" x14ac:dyDescent="0.25">
      <c r="A206" s="87"/>
      <c r="B206" s="210"/>
      <c r="C206" s="210"/>
      <c r="D206" s="210"/>
      <c r="E206" s="210"/>
      <c r="F206" s="210"/>
      <c r="G206" s="210"/>
      <c r="H206" s="210"/>
      <c r="I206" s="165"/>
      <c r="J206" s="165"/>
      <c r="K206" s="83"/>
      <c r="L206" s="165"/>
      <c r="M206" s="83"/>
      <c r="N206" s="83"/>
      <c r="O206" s="192"/>
      <c r="P206" s="192"/>
      <c r="Q206" s="192"/>
      <c r="R206" s="192"/>
      <c r="S206" s="192"/>
    </row>
    <row r="207" spans="1:27" s="101" customFormat="1" ht="11.25" customHeight="1" x14ac:dyDescent="0.25">
      <c r="A207" s="208" t="s">
        <v>78</v>
      </c>
      <c r="B207" s="208"/>
      <c r="C207" s="208"/>
      <c r="D207" s="208"/>
      <c r="E207" s="208"/>
      <c r="F207" s="208"/>
      <c r="G207" s="208"/>
      <c r="H207" s="208"/>
      <c r="I207" s="165"/>
      <c r="J207" s="165"/>
      <c r="K207" s="83"/>
      <c r="L207" s="165"/>
      <c r="M207" s="83"/>
      <c r="N207" s="83"/>
      <c r="O207" s="192"/>
      <c r="P207" s="192"/>
      <c r="Q207" s="192"/>
      <c r="R207" s="192"/>
      <c r="S207" s="192"/>
    </row>
    <row r="208" spans="1:27" s="101" customFormat="1" ht="11.25" customHeight="1" x14ac:dyDescent="0.25">
      <c r="A208" s="208"/>
      <c r="B208" s="356" t="s">
        <v>92</v>
      </c>
      <c r="C208" s="356"/>
      <c r="D208" s="356"/>
      <c r="E208" s="208"/>
      <c r="F208" s="208"/>
      <c r="G208" s="208"/>
      <c r="H208" s="208"/>
      <c r="I208" s="350" t="s">
        <v>126</v>
      </c>
      <c r="J208" s="350"/>
      <c r="K208" s="350"/>
      <c r="L208" s="350"/>
      <c r="M208" s="350"/>
      <c r="N208" s="226"/>
      <c r="O208" s="351" t="s">
        <v>127</v>
      </c>
      <c r="P208" s="351"/>
      <c r="Q208" s="351"/>
      <c r="R208" s="351"/>
      <c r="S208" s="351"/>
    </row>
    <row r="209" spans="1:27" s="101" customFormat="1" ht="27" customHeight="1" x14ac:dyDescent="0.25">
      <c r="A209" s="196"/>
      <c r="B209" s="352" t="s">
        <v>122</v>
      </c>
      <c r="C209" s="352" t="s">
        <v>123</v>
      </c>
      <c r="D209" s="352" t="s">
        <v>94</v>
      </c>
      <c r="E209" s="197"/>
      <c r="F209" s="353" t="s">
        <v>254</v>
      </c>
      <c r="G209" s="353"/>
      <c r="H209" s="215"/>
      <c r="I209" s="350"/>
      <c r="J209" s="350"/>
      <c r="K209" s="350"/>
      <c r="L209" s="350"/>
      <c r="M209" s="350"/>
      <c r="N209" s="226"/>
      <c r="O209" s="351"/>
      <c r="P209" s="351"/>
      <c r="Q209" s="351"/>
      <c r="R209" s="351"/>
      <c r="S209" s="351"/>
    </row>
    <row r="210" spans="1:27" s="200" customFormat="1" ht="17.100000000000001" customHeight="1" x14ac:dyDescent="0.25">
      <c r="A210" s="198"/>
      <c r="B210" s="352"/>
      <c r="C210" s="352"/>
      <c r="D210" s="352"/>
      <c r="E210" s="199"/>
      <c r="F210" s="212" t="s">
        <v>252</v>
      </c>
      <c r="G210" s="212" t="s">
        <v>253</v>
      </c>
      <c r="H210" s="212"/>
      <c r="I210" s="200" t="s">
        <v>4</v>
      </c>
      <c r="J210" s="200" t="s">
        <v>0</v>
      </c>
      <c r="K210" s="200" t="s">
        <v>1</v>
      </c>
      <c r="L210" s="200" t="s">
        <v>2</v>
      </c>
      <c r="M210" s="200" t="s">
        <v>3</v>
      </c>
      <c r="O210" s="201" t="s">
        <v>4</v>
      </c>
      <c r="P210" s="201" t="s">
        <v>0</v>
      </c>
      <c r="Q210" s="201" t="s">
        <v>1</v>
      </c>
      <c r="R210" s="201" t="s">
        <v>2</v>
      </c>
      <c r="S210" s="201" t="s">
        <v>3</v>
      </c>
      <c r="V210" s="202"/>
      <c r="W210" s="202"/>
      <c r="X210" s="202"/>
      <c r="Y210" s="202"/>
      <c r="Z210" s="202"/>
      <c r="AA210" s="202"/>
    </row>
    <row r="211" spans="1:27" ht="11.25" customHeight="1" x14ac:dyDescent="0.25">
      <c r="A211" s="87" t="s">
        <v>75</v>
      </c>
      <c r="B211" s="191">
        <v>82</v>
      </c>
      <c r="C211" s="191">
        <v>67</v>
      </c>
      <c r="D211" s="191">
        <v>73</v>
      </c>
      <c r="E211" s="191"/>
      <c r="F211" s="203">
        <v>12</v>
      </c>
      <c r="G211" s="203">
        <v>10</v>
      </c>
      <c r="H211" s="191"/>
      <c r="I211" s="227">
        <v>10</v>
      </c>
      <c r="J211" s="227">
        <v>0</v>
      </c>
      <c r="K211" s="227">
        <v>0</v>
      </c>
      <c r="L211" s="227">
        <v>10</v>
      </c>
      <c r="M211" s="227">
        <v>0</v>
      </c>
      <c r="N211" s="227"/>
      <c r="O211" s="241">
        <v>17</v>
      </c>
      <c r="P211" s="241">
        <v>36</v>
      </c>
      <c r="Q211" s="241">
        <v>25</v>
      </c>
      <c r="R211" s="241">
        <v>43</v>
      </c>
      <c r="S211" s="18" t="s">
        <v>74</v>
      </c>
    </row>
    <row r="212" spans="1:27" ht="11.25" customHeight="1" x14ac:dyDescent="0.25">
      <c r="A212" s="87" t="s">
        <v>26</v>
      </c>
      <c r="B212" s="191">
        <v>68</v>
      </c>
      <c r="C212" s="191">
        <v>77</v>
      </c>
      <c r="D212" s="191">
        <v>70</v>
      </c>
      <c r="E212" s="191"/>
      <c r="F212" s="203">
        <v>-5.5</v>
      </c>
      <c r="G212" s="203">
        <v>-10</v>
      </c>
      <c r="H212" s="191"/>
      <c r="I212" s="227">
        <v>-10</v>
      </c>
      <c r="J212" s="227">
        <v>0</v>
      </c>
      <c r="K212" s="227">
        <v>0</v>
      </c>
      <c r="L212" s="227">
        <v>0</v>
      </c>
      <c r="M212" s="227">
        <v>0</v>
      </c>
      <c r="N212" s="227"/>
      <c r="O212" s="241" t="s">
        <v>74</v>
      </c>
      <c r="P212" s="241" t="s">
        <v>74</v>
      </c>
      <c r="Q212" s="241" t="s">
        <v>74</v>
      </c>
      <c r="R212" s="241" t="s">
        <v>74</v>
      </c>
      <c r="S212" s="18" t="s">
        <v>74</v>
      </c>
    </row>
    <row r="213" spans="1:27" ht="11.25" customHeight="1" x14ac:dyDescent="0.25">
      <c r="A213" s="87" t="s">
        <v>27</v>
      </c>
      <c r="B213" s="191">
        <v>67</v>
      </c>
      <c r="C213" s="191">
        <v>70</v>
      </c>
      <c r="D213" s="191">
        <v>66</v>
      </c>
      <c r="E213" s="191"/>
      <c r="F213" s="203">
        <v>-1</v>
      </c>
      <c r="G213" s="203">
        <v>0</v>
      </c>
      <c r="H213" s="191"/>
      <c r="I213" s="227">
        <v>0</v>
      </c>
      <c r="J213" s="227">
        <v>-10</v>
      </c>
      <c r="K213" s="227">
        <v>0</v>
      </c>
      <c r="L213" s="227">
        <v>10</v>
      </c>
      <c r="M213" s="227">
        <v>0</v>
      </c>
      <c r="N213" s="227"/>
      <c r="O213" s="241" t="s">
        <v>74</v>
      </c>
      <c r="P213" s="241" t="s">
        <v>74</v>
      </c>
      <c r="Q213" s="241">
        <v>13</v>
      </c>
      <c r="R213" s="241">
        <v>44</v>
      </c>
      <c r="S213" s="18" t="s">
        <v>74</v>
      </c>
    </row>
    <row r="214" spans="1:27" ht="11.25" customHeight="1" x14ac:dyDescent="0.25">
      <c r="A214" s="87" t="s">
        <v>118</v>
      </c>
      <c r="B214" s="191">
        <v>69</v>
      </c>
      <c r="C214" s="191">
        <v>66</v>
      </c>
      <c r="D214" s="191">
        <v>64</v>
      </c>
      <c r="E214" s="191"/>
      <c r="F214" s="203">
        <v>4</v>
      </c>
      <c r="G214" s="203">
        <v>0</v>
      </c>
      <c r="H214" s="191"/>
      <c r="I214" s="227">
        <v>0</v>
      </c>
      <c r="J214" s="227">
        <v>0</v>
      </c>
      <c r="K214" s="227">
        <v>0</v>
      </c>
      <c r="L214" s="227">
        <v>0</v>
      </c>
      <c r="M214" s="227">
        <v>10</v>
      </c>
      <c r="N214" s="227"/>
      <c r="O214" s="241">
        <v>6</v>
      </c>
      <c r="P214" s="241">
        <v>3</v>
      </c>
      <c r="Q214" s="241" t="s">
        <v>74</v>
      </c>
      <c r="R214" s="241" t="s">
        <v>74</v>
      </c>
      <c r="S214" s="18">
        <v>54</v>
      </c>
    </row>
    <row r="215" spans="1:27" ht="11.25" customHeight="1" x14ac:dyDescent="0.25">
      <c r="A215" s="87" t="s">
        <v>141</v>
      </c>
      <c r="B215" s="191">
        <v>96</v>
      </c>
      <c r="C215" s="191">
        <v>74</v>
      </c>
      <c r="D215" s="191">
        <v>82</v>
      </c>
      <c r="E215" s="191"/>
      <c r="F215" s="203">
        <v>18</v>
      </c>
      <c r="G215" s="203">
        <v>20</v>
      </c>
      <c r="H215" s="191"/>
      <c r="I215" s="227">
        <v>20</v>
      </c>
      <c r="J215" s="227">
        <v>0</v>
      </c>
      <c r="K215" s="227">
        <v>0</v>
      </c>
      <c r="L215" s="227">
        <v>10</v>
      </c>
      <c r="M215" s="227">
        <v>10</v>
      </c>
      <c r="N215" s="227"/>
      <c r="O215" s="241">
        <v>23</v>
      </c>
      <c r="P215" s="241">
        <v>10</v>
      </c>
      <c r="Q215" s="241" t="s">
        <v>74</v>
      </c>
      <c r="R215" s="241">
        <v>32</v>
      </c>
      <c r="S215" s="18">
        <v>45</v>
      </c>
    </row>
    <row r="216" spans="1:27" ht="11.25" customHeight="1" x14ac:dyDescent="0.25">
      <c r="A216" s="87" t="s">
        <v>162</v>
      </c>
      <c r="B216" s="191">
        <v>84</v>
      </c>
      <c r="C216" s="191">
        <v>87</v>
      </c>
      <c r="D216" s="191">
        <v>68</v>
      </c>
      <c r="E216" s="191"/>
      <c r="F216" s="203">
        <v>6.5</v>
      </c>
      <c r="G216" s="203">
        <v>10</v>
      </c>
      <c r="H216" s="191"/>
      <c r="I216" s="227">
        <v>10</v>
      </c>
      <c r="J216" s="227">
        <v>0</v>
      </c>
      <c r="K216" s="227">
        <v>0</v>
      </c>
      <c r="L216" s="227">
        <v>10</v>
      </c>
      <c r="M216" s="227">
        <v>0</v>
      </c>
      <c r="N216" s="227"/>
      <c r="O216" s="241">
        <v>8</v>
      </c>
      <c r="P216" s="241">
        <v>36</v>
      </c>
      <c r="Q216" s="241" t="s">
        <v>74</v>
      </c>
      <c r="R216" s="241">
        <v>26</v>
      </c>
      <c r="S216" s="18" t="s">
        <v>74</v>
      </c>
    </row>
    <row r="217" spans="1:27" s="101" customFormat="1" ht="11.25" customHeight="1" x14ac:dyDescent="0.25">
      <c r="A217" s="87" t="s">
        <v>165</v>
      </c>
      <c r="B217" s="191">
        <v>85</v>
      </c>
      <c r="C217" s="191">
        <v>78</v>
      </c>
      <c r="D217" s="191">
        <v>67</v>
      </c>
      <c r="E217" s="191"/>
      <c r="F217" s="203">
        <v>12.5</v>
      </c>
      <c r="G217" s="203">
        <v>10</v>
      </c>
      <c r="H217" s="191"/>
      <c r="I217" s="165">
        <v>10</v>
      </c>
      <c r="J217" s="165">
        <v>0</v>
      </c>
      <c r="K217" s="231">
        <v>0</v>
      </c>
      <c r="L217" s="231">
        <v>0</v>
      </c>
      <c r="M217" s="231">
        <v>10</v>
      </c>
      <c r="N217" s="231"/>
      <c r="O217" s="244">
        <v>17</v>
      </c>
      <c r="P217" s="244">
        <v>38</v>
      </c>
      <c r="Q217" s="244">
        <v>26</v>
      </c>
      <c r="R217" s="244" t="s">
        <v>74</v>
      </c>
      <c r="S217" s="232">
        <v>37</v>
      </c>
    </row>
    <row r="218" spans="1:27" s="101" customFormat="1" ht="11.25" customHeight="1" x14ac:dyDescent="0.25">
      <c r="A218" s="87" t="s">
        <v>177</v>
      </c>
      <c r="B218" s="191">
        <v>90</v>
      </c>
      <c r="C218" s="191">
        <v>60</v>
      </c>
      <c r="D218" s="191">
        <v>81</v>
      </c>
      <c r="E218" s="191"/>
      <c r="F218" s="203">
        <v>19.5</v>
      </c>
      <c r="G218" s="203">
        <v>20</v>
      </c>
      <c r="H218" s="191"/>
      <c r="I218" s="165">
        <v>20</v>
      </c>
      <c r="J218" s="165">
        <v>10</v>
      </c>
      <c r="K218" s="231">
        <v>0</v>
      </c>
      <c r="L218" s="231">
        <v>0</v>
      </c>
      <c r="M218" s="231">
        <v>10</v>
      </c>
      <c r="N218" s="231"/>
      <c r="O218" s="244">
        <v>28</v>
      </c>
      <c r="P218" s="244">
        <v>50</v>
      </c>
      <c r="Q218" s="244" t="s">
        <v>74</v>
      </c>
      <c r="R218" s="244">
        <v>7</v>
      </c>
      <c r="S218" s="232">
        <v>57</v>
      </c>
    </row>
    <row r="219" spans="1:27" s="101" customFormat="1" ht="11.25" customHeight="1" x14ac:dyDescent="0.25">
      <c r="A219" s="87" t="s">
        <v>193</v>
      </c>
      <c r="B219" s="191">
        <v>67</v>
      </c>
      <c r="C219" s="191">
        <v>52</v>
      </c>
      <c r="D219" s="191">
        <v>50</v>
      </c>
      <c r="E219" s="191"/>
      <c r="F219" s="203">
        <v>16</v>
      </c>
      <c r="G219" s="203">
        <v>20</v>
      </c>
      <c r="H219" s="191"/>
      <c r="I219" s="165">
        <v>20</v>
      </c>
      <c r="J219" s="165">
        <v>0</v>
      </c>
      <c r="K219" s="231">
        <v>0</v>
      </c>
      <c r="L219" s="231">
        <v>0</v>
      </c>
      <c r="M219" s="231">
        <v>10</v>
      </c>
      <c r="N219" s="231"/>
      <c r="O219" s="244">
        <v>31</v>
      </c>
      <c r="P219" s="244">
        <v>30</v>
      </c>
      <c r="Q219" s="244">
        <v>54</v>
      </c>
      <c r="R219" s="244">
        <v>13</v>
      </c>
      <c r="S219" s="232">
        <v>38</v>
      </c>
    </row>
    <row r="220" spans="1:27" s="101" customFormat="1" ht="11.25" customHeight="1" x14ac:dyDescent="0.25">
      <c r="A220" s="87" t="s">
        <v>208</v>
      </c>
      <c r="B220" s="191">
        <v>71</v>
      </c>
      <c r="C220" s="191">
        <v>81</v>
      </c>
      <c r="D220" s="191">
        <v>76</v>
      </c>
      <c r="E220" s="191"/>
      <c r="F220" s="203">
        <v>-7.5</v>
      </c>
      <c r="G220" s="203">
        <v>-10</v>
      </c>
      <c r="H220" s="191"/>
      <c r="I220" s="165">
        <v>-10</v>
      </c>
      <c r="J220" s="165">
        <v>-10</v>
      </c>
      <c r="K220" s="231">
        <v>0</v>
      </c>
      <c r="L220" s="231">
        <v>-10</v>
      </c>
      <c r="M220" s="231">
        <v>10</v>
      </c>
      <c r="N220" s="231"/>
      <c r="O220" s="244" t="s">
        <v>74</v>
      </c>
      <c r="P220" s="244" t="s">
        <v>74</v>
      </c>
      <c r="Q220" s="244">
        <v>10</v>
      </c>
      <c r="R220" s="244" t="s">
        <v>74</v>
      </c>
      <c r="S220" s="232">
        <v>24</v>
      </c>
    </row>
    <row r="221" spans="1:27" s="101" customFormat="1" ht="11.25" customHeight="1" x14ac:dyDescent="0.25">
      <c r="A221" s="87" t="s">
        <v>205</v>
      </c>
      <c r="B221" s="191">
        <v>85</v>
      </c>
      <c r="C221" s="191">
        <v>62</v>
      </c>
      <c r="D221" s="191">
        <v>80</v>
      </c>
      <c r="E221" s="191"/>
      <c r="F221" s="203">
        <v>14</v>
      </c>
      <c r="G221" s="203">
        <v>10</v>
      </c>
      <c r="H221" s="191"/>
      <c r="I221" s="165">
        <v>10</v>
      </c>
      <c r="J221" s="165">
        <v>0</v>
      </c>
      <c r="K221" s="231">
        <v>0</v>
      </c>
      <c r="L221" s="231">
        <v>10</v>
      </c>
      <c r="M221" s="231">
        <v>0</v>
      </c>
      <c r="N221" s="231"/>
      <c r="O221" s="244">
        <v>20</v>
      </c>
      <c r="P221" s="244">
        <v>47</v>
      </c>
      <c r="Q221" s="244">
        <v>20</v>
      </c>
      <c r="R221" s="244">
        <v>51</v>
      </c>
      <c r="S221" s="232" t="s">
        <v>74</v>
      </c>
    </row>
    <row r="222" spans="1:27" s="101" customFormat="1" ht="11.25" customHeight="1" x14ac:dyDescent="0.25">
      <c r="A222" s="87" t="s">
        <v>236</v>
      </c>
      <c r="B222" s="191">
        <v>77</v>
      </c>
      <c r="C222" s="191">
        <v>71</v>
      </c>
      <c r="D222" s="191">
        <v>73</v>
      </c>
      <c r="E222" s="191"/>
      <c r="F222" s="203">
        <v>5</v>
      </c>
      <c r="G222" s="203">
        <v>10</v>
      </c>
      <c r="H222" s="87"/>
      <c r="I222" s="165">
        <v>10</v>
      </c>
      <c r="J222" s="165">
        <v>0</v>
      </c>
      <c r="K222" s="231">
        <v>0</v>
      </c>
      <c r="L222" s="231">
        <v>10</v>
      </c>
      <c r="M222" s="231">
        <v>0</v>
      </c>
      <c r="N222" s="231"/>
      <c r="O222" s="244">
        <v>7</v>
      </c>
      <c r="P222" s="244" t="s">
        <v>74</v>
      </c>
      <c r="Q222" s="244" t="s">
        <v>74</v>
      </c>
      <c r="R222" s="244">
        <v>52</v>
      </c>
      <c r="S222" s="232" t="s">
        <v>74</v>
      </c>
    </row>
    <row r="223" spans="1:27" s="101" customFormat="1" ht="11.25" customHeight="1" x14ac:dyDescent="0.25">
      <c r="A223" s="87"/>
      <c r="B223" s="87"/>
      <c r="C223" s="87"/>
      <c r="D223" s="87"/>
      <c r="E223" s="87"/>
      <c r="F223" s="87"/>
      <c r="G223" s="87"/>
      <c r="H223" s="87"/>
      <c r="I223" s="165"/>
      <c r="J223" s="165"/>
      <c r="K223" s="231"/>
      <c r="L223" s="231"/>
      <c r="M223" s="231"/>
      <c r="N223" s="231"/>
      <c r="O223" s="244"/>
      <c r="P223" s="244"/>
      <c r="Q223" s="244"/>
      <c r="R223" s="244"/>
      <c r="S223" s="232"/>
    </row>
    <row r="224" spans="1:27" s="23" customFormat="1" ht="11.25" customHeight="1" x14ac:dyDescent="0.25">
      <c r="A224" s="208" t="s">
        <v>77</v>
      </c>
      <c r="B224" s="208"/>
      <c r="C224" s="208"/>
      <c r="D224" s="208"/>
      <c r="E224" s="208"/>
      <c r="F224" s="208"/>
      <c r="G224" s="208"/>
      <c r="H224" s="208"/>
      <c r="I224" s="165"/>
      <c r="J224" s="165"/>
      <c r="K224" s="83"/>
      <c r="L224" s="165"/>
      <c r="M224" s="83"/>
      <c r="N224" s="83"/>
      <c r="O224" s="192"/>
      <c r="P224" s="192"/>
      <c r="Q224" s="192"/>
      <c r="R224" s="192"/>
      <c r="S224" s="192"/>
    </row>
    <row r="225" spans="1:27" s="23" customFormat="1" ht="11.25" customHeight="1" x14ac:dyDescent="0.25">
      <c r="A225" s="208"/>
      <c r="B225" s="356" t="s">
        <v>92</v>
      </c>
      <c r="C225" s="356"/>
      <c r="D225" s="356"/>
      <c r="E225" s="208"/>
      <c r="F225" s="208"/>
      <c r="G225" s="208"/>
      <c r="H225" s="208"/>
      <c r="I225" s="350" t="s">
        <v>126</v>
      </c>
      <c r="J225" s="350"/>
      <c r="K225" s="350"/>
      <c r="L225" s="350"/>
      <c r="M225" s="350"/>
      <c r="N225" s="226"/>
      <c r="O225" s="351" t="s">
        <v>127</v>
      </c>
      <c r="P225" s="351"/>
      <c r="Q225" s="351"/>
      <c r="R225" s="351"/>
      <c r="S225" s="351"/>
    </row>
    <row r="226" spans="1:27" s="101" customFormat="1" ht="27" customHeight="1" x14ac:dyDescent="0.25">
      <c r="A226" s="196"/>
      <c r="B226" s="352" t="s">
        <v>122</v>
      </c>
      <c r="C226" s="352" t="s">
        <v>123</v>
      </c>
      <c r="D226" s="352" t="s">
        <v>94</v>
      </c>
      <c r="E226" s="197"/>
      <c r="F226" s="353" t="s">
        <v>254</v>
      </c>
      <c r="G226" s="353"/>
      <c r="H226" s="215"/>
      <c r="I226" s="350"/>
      <c r="J226" s="350"/>
      <c r="K226" s="350"/>
      <c r="L226" s="350"/>
      <c r="M226" s="350"/>
      <c r="N226" s="226"/>
      <c r="O226" s="351"/>
      <c r="P226" s="351"/>
      <c r="Q226" s="351"/>
      <c r="R226" s="351"/>
      <c r="S226" s="351"/>
    </row>
    <row r="227" spans="1:27" s="200" customFormat="1" ht="17.100000000000001" customHeight="1" x14ac:dyDescent="0.25">
      <c r="A227" s="198"/>
      <c r="B227" s="352"/>
      <c r="C227" s="352"/>
      <c r="D227" s="352"/>
      <c r="E227" s="199"/>
      <c r="F227" s="212" t="s">
        <v>252</v>
      </c>
      <c r="G227" s="212" t="s">
        <v>253</v>
      </c>
      <c r="H227" s="212"/>
      <c r="I227" s="200" t="s">
        <v>4</v>
      </c>
      <c r="J227" s="200" t="s">
        <v>0</v>
      </c>
      <c r="K227" s="200" t="s">
        <v>1</v>
      </c>
      <c r="L227" s="200" t="s">
        <v>2</v>
      </c>
      <c r="M227" s="200" t="s">
        <v>3</v>
      </c>
      <c r="O227" s="201" t="s">
        <v>4</v>
      </c>
      <c r="P227" s="201" t="s">
        <v>0</v>
      </c>
      <c r="Q227" s="201" t="s">
        <v>1</v>
      </c>
      <c r="R227" s="201" t="s">
        <v>2</v>
      </c>
      <c r="S227" s="201" t="s">
        <v>3</v>
      </c>
      <c r="V227" s="202"/>
      <c r="W227" s="202"/>
      <c r="X227" s="202"/>
      <c r="Y227" s="202"/>
      <c r="Z227" s="202"/>
      <c r="AA227" s="202"/>
    </row>
    <row r="228" spans="1:27" ht="11.25" customHeight="1" x14ac:dyDescent="0.25">
      <c r="A228" s="87" t="s">
        <v>75</v>
      </c>
      <c r="B228" s="191">
        <v>1625</v>
      </c>
      <c r="C228" s="191">
        <v>1396</v>
      </c>
      <c r="D228" s="191">
        <v>1406</v>
      </c>
      <c r="E228" s="191"/>
      <c r="F228" s="203">
        <v>224</v>
      </c>
      <c r="G228" s="203">
        <v>220</v>
      </c>
      <c r="H228" s="191"/>
      <c r="I228" s="227">
        <v>220</v>
      </c>
      <c r="J228" s="227">
        <v>0</v>
      </c>
      <c r="K228" s="227">
        <v>40</v>
      </c>
      <c r="L228" s="227">
        <v>70</v>
      </c>
      <c r="M228" s="227">
        <v>110</v>
      </c>
      <c r="N228" s="227"/>
      <c r="O228" s="241">
        <v>16</v>
      </c>
      <c r="P228" s="241">
        <v>0</v>
      </c>
      <c r="Q228" s="241">
        <v>17</v>
      </c>
      <c r="R228" s="241">
        <v>16</v>
      </c>
      <c r="S228" s="18">
        <v>24</v>
      </c>
    </row>
    <row r="229" spans="1:27" ht="11.25" customHeight="1" x14ac:dyDescent="0.25">
      <c r="A229" s="87" t="s">
        <v>26</v>
      </c>
      <c r="B229" s="191">
        <v>1624</v>
      </c>
      <c r="C229" s="191">
        <v>1375</v>
      </c>
      <c r="D229" s="191">
        <v>1515</v>
      </c>
      <c r="E229" s="191"/>
      <c r="F229" s="203">
        <v>179</v>
      </c>
      <c r="G229" s="203">
        <v>180</v>
      </c>
      <c r="H229" s="191"/>
      <c r="I229" s="227">
        <v>180</v>
      </c>
      <c r="J229" s="227">
        <v>10</v>
      </c>
      <c r="K229" s="227">
        <v>20</v>
      </c>
      <c r="L229" s="227">
        <v>70</v>
      </c>
      <c r="M229" s="227">
        <v>80</v>
      </c>
      <c r="N229" s="227"/>
      <c r="O229" s="241">
        <v>12</v>
      </c>
      <c r="P229" s="241">
        <v>4</v>
      </c>
      <c r="Q229" s="241">
        <v>8</v>
      </c>
      <c r="R229" s="241">
        <v>16</v>
      </c>
      <c r="S229" s="18">
        <v>16</v>
      </c>
    </row>
    <row r="230" spans="1:27" ht="11.25" customHeight="1" x14ac:dyDescent="0.25">
      <c r="A230" s="87" t="s">
        <v>27</v>
      </c>
      <c r="B230" s="191">
        <v>1669</v>
      </c>
      <c r="C230" s="191">
        <v>1485</v>
      </c>
      <c r="D230" s="191">
        <v>1474</v>
      </c>
      <c r="E230" s="191"/>
      <c r="F230" s="203">
        <v>189.5</v>
      </c>
      <c r="G230" s="203">
        <v>190</v>
      </c>
      <c r="H230" s="191"/>
      <c r="I230" s="227">
        <v>190</v>
      </c>
      <c r="J230" s="227">
        <v>20</v>
      </c>
      <c r="K230" s="227">
        <v>-10</v>
      </c>
      <c r="L230" s="227">
        <v>40</v>
      </c>
      <c r="M230" s="227">
        <v>140</v>
      </c>
      <c r="N230" s="227"/>
      <c r="O230" s="241">
        <v>13</v>
      </c>
      <c r="P230" s="241">
        <v>7</v>
      </c>
      <c r="Q230" s="241" t="s">
        <v>74</v>
      </c>
      <c r="R230" s="241">
        <v>8</v>
      </c>
      <c r="S230" s="18">
        <v>28</v>
      </c>
    </row>
    <row r="231" spans="1:27" ht="11.25" customHeight="1" x14ac:dyDescent="0.25">
      <c r="A231" s="87" t="s">
        <v>118</v>
      </c>
      <c r="B231" s="191">
        <v>1461</v>
      </c>
      <c r="C231" s="191">
        <v>1373</v>
      </c>
      <c r="D231" s="191">
        <v>1392</v>
      </c>
      <c r="E231" s="191"/>
      <c r="F231" s="203">
        <v>78.5</v>
      </c>
      <c r="G231" s="203">
        <v>80</v>
      </c>
      <c r="H231" s="191"/>
      <c r="I231" s="227">
        <v>80</v>
      </c>
      <c r="J231" s="227">
        <v>0</v>
      </c>
      <c r="K231" s="227">
        <v>10</v>
      </c>
      <c r="L231" s="227">
        <v>40</v>
      </c>
      <c r="M231" s="227">
        <v>20</v>
      </c>
      <c r="N231" s="227"/>
      <c r="O231" s="241">
        <v>6</v>
      </c>
      <c r="P231" s="241">
        <v>1</v>
      </c>
      <c r="Q231" s="241">
        <v>6</v>
      </c>
      <c r="R231" s="241">
        <v>10</v>
      </c>
      <c r="S231" s="18">
        <v>5</v>
      </c>
    </row>
    <row r="232" spans="1:27" ht="11.25" customHeight="1" x14ac:dyDescent="0.25">
      <c r="A232" s="87" t="s">
        <v>141</v>
      </c>
      <c r="B232" s="191">
        <v>1882</v>
      </c>
      <c r="C232" s="191">
        <v>1439</v>
      </c>
      <c r="D232" s="191">
        <v>1462</v>
      </c>
      <c r="E232" s="191"/>
      <c r="F232" s="203">
        <v>431.5</v>
      </c>
      <c r="G232" s="203">
        <v>430</v>
      </c>
      <c r="H232" s="191"/>
      <c r="I232" s="227">
        <v>430</v>
      </c>
      <c r="J232" s="227">
        <v>40</v>
      </c>
      <c r="K232" s="227">
        <v>50</v>
      </c>
      <c r="L232" s="227">
        <v>130</v>
      </c>
      <c r="M232" s="227">
        <v>210</v>
      </c>
      <c r="N232" s="227"/>
      <c r="O232" s="241">
        <v>30</v>
      </c>
      <c r="P232" s="241">
        <v>17</v>
      </c>
      <c r="Q232" s="241">
        <v>20</v>
      </c>
      <c r="R232" s="241">
        <v>30</v>
      </c>
      <c r="S232" s="18">
        <v>41</v>
      </c>
    </row>
    <row r="233" spans="1:27" ht="11.25" customHeight="1" x14ac:dyDescent="0.25">
      <c r="A233" s="87" t="s">
        <v>162</v>
      </c>
      <c r="B233" s="191">
        <v>1726</v>
      </c>
      <c r="C233" s="191">
        <v>1472</v>
      </c>
      <c r="D233" s="191">
        <v>1492</v>
      </c>
      <c r="E233" s="191"/>
      <c r="F233" s="203">
        <v>244</v>
      </c>
      <c r="G233" s="203">
        <v>240</v>
      </c>
      <c r="H233" s="191"/>
      <c r="I233" s="227">
        <v>240</v>
      </c>
      <c r="J233" s="227">
        <v>60</v>
      </c>
      <c r="K233" s="227">
        <v>10</v>
      </c>
      <c r="L233" s="227">
        <v>70</v>
      </c>
      <c r="M233" s="227">
        <v>110</v>
      </c>
      <c r="N233" s="227"/>
      <c r="O233" s="241">
        <v>16</v>
      </c>
      <c r="P233" s="241">
        <v>22</v>
      </c>
      <c r="Q233" s="241">
        <v>2</v>
      </c>
      <c r="R233" s="241">
        <v>16</v>
      </c>
      <c r="S233" s="18">
        <v>22</v>
      </c>
    </row>
    <row r="234" spans="1:27" ht="11.25" customHeight="1" x14ac:dyDescent="0.25">
      <c r="A234" s="87" t="s">
        <v>165</v>
      </c>
      <c r="B234" s="191">
        <v>1843</v>
      </c>
      <c r="C234" s="191">
        <v>1479</v>
      </c>
      <c r="D234" s="191">
        <v>1519</v>
      </c>
      <c r="E234" s="191"/>
      <c r="F234" s="203">
        <v>344</v>
      </c>
      <c r="G234" s="203">
        <v>340</v>
      </c>
      <c r="H234" s="191"/>
      <c r="I234" s="227">
        <v>340</v>
      </c>
      <c r="J234" s="227">
        <v>30</v>
      </c>
      <c r="K234" s="227">
        <v>30</v>
      </c>
      <c r="L234" s="227">
        <v>110</v>
      </c>
      <c r="M234" s="227">
        <v>180</v>
      </c>
      <c r="N234" s="227"/>
      <c r="O234" s="241">
        <v>23</v>
      </c>
      <c r="P234" s="241">
        <v>11</v>
      </c>
      <c r="Q234" s="241">
        <v>10</v>
      </c>
      <c r="R234" s="241">
        <v>25</v>
      </c>
      <c r="S234" s="18">
        <v>34</v>
      </c>
    </row>
    <row r="235" spans="1:27" ht="11.25" customHeight="1" x14ac:dyDescent="0.25">
      <c r="A235" s="87" t="s">
        <v>177</v>
      </c>
      <c r="B235" s="191">
        <v>1972</v>
      </c>
      <c r="C235" s="191">
        <v>1552</v>
      </c>
      <c r="D235" s="191">
        <v>1428</v>
      </c>
      <c r="E235" s="191"/>
      <c r="F235" s="203">
        <v>482</v>
      </c>
      <c r="G235" s="203">
        <v>480</v>
      </c>
      <c r="H235" s="191"/>
      <c r="I235" s="227">
        <v>480</v>
      </c>
      <c r="J235" s="227">
        <v>20</v>
      </c>
      <c r="K235" s="227">
        <v>40</v>
      </c>
      <c r="L235" s="227">
        <v>160</v>
      </c>
      <c r="M235" s="227">
        <v>260</v>
      </c>
      <c r="N235" s="227"/>
      <c r="O235" s="241">
        <v>32</v>
      </c>
      <c r="P235" s="241">
        <v>7</v>
      </c>
      <c r="Q235" s="241">
        <v>15</v>
      </c>
      <c r="R235" s="241">
        <v>39</v>
      </c>
      <c r="S235" s="18">
        <v>49</v>
      </c>
    </row>
    <row r="236" spans="1:27" ht="11.25" customHeight="1" x14ac:dyDescent="0.25">
      <c r="A236" s="87" t="s">
        <v>193</v>
      </c>
      <c r="B236" s="191">
        <v>1709</v>
      </c>
      <c r="C236" s="191">
        <v>1481</v>
      </c>
      <c r="D236" s="191">
        <v>1441</v>
      </c>
      <c r="E236" s="191"/>
      <c r="F236" s="203">
        <v>248</v>
      </c>
      <c r="G236" s="203">
        <v>250</v>
      </c>
      <c r="H236" s="191"/>
      <c r="I236" s="227">
        <v>250</v>
      </c>
      <c r="J236" s="227">
        <v>50</v>
      </c>
      <c r="K236" s="227">
        <v>10</v>
      </c>
      <c r="L236" s="227">
        <v>80</v>
      </c>
      <c r="M236" s="227">
        <v>110</v>
      </c>
      <c r="N236" s="227"/>
      <c r="O236" s="241">
        <v>17</v>
      </c>
      <c r="P236" s="241">
        <v>18</v>
      </c>
      <c r="Q236" s="241">
        <v>4</v>
      </c>
      <c r="R236" s="241">
        <v>20</v>
      </c>
      <c r="S236" s="18">
        <v>20</v>
      </c>
    </row>
    <row r="237" spans="1:27" ht="11.25" customHeight="1" x14ac:dyDescent="0.25">
      <c r="A237" s="87" t="s">
        <v>208</v>
      </c>
      <c r="B237" s="191">
        <v>1766</v>
      </c>
      <c r="C237" s="191">
        <v>1561</v>
      </c>
      <c r="D237" s="191">
        <v>1904</v>
      </c>
      <c r="E237" s="191"/>
      <c r="F237" s="203">
        <v>33.5</v>
      </c>
      <c r="G237" s="203">
        <v>30</v>
      </c>
      <c r="H237" s="191"/>
      <c r="I237" s="227">
        <v>30</v>
      </c>
      <c r="J237" s="227">
        <v>30</v>
      </c>
      <c r="K237" s="227">
        <v>10</v>
      </c>
      <c r="L237" s="227">
        <v>-10</v>
      </c>
      <c r="M237" s="227">
        <v>10</v>
      </c>
      <c r="N237" s="227"/>
      <c r="O237" s="241">
        <v>2</v>
      </c>
      <c r="P237" s="241">
        <v>10</v>
      </c>
      <c r="Q237" s="241">
        <v>3</v>
      </c>
      <c r="R237" s="241" t="s">
        <v>74</v>
      </c>
      <c r="S237" s="18">
        <v>1</v>
      </c>
    </row>
    <row r="238" spans="1:27" ht="11.25" customHeight="1" x14ac:dyDescent="0.25">
      <c r="A238" s="87" t="s">
        <v>205</v>
      </c>
      <c r="B238" s="191">
        <v>1964</v>
      </c>
      <c r="C238" s="191">
        <v>1523</v>
      </c>
      <c r="D238" s="191">
        <v>1475</v>
      </c>
      <c r="E238" s="191"/>
      <c r="F238" s="203">
        <v>465</v>
      </c>
      <c r="G238" s="203">
        <v>470</v>
      </c>
      <c r="H238" s="191"/>
      <c r="I238" s="227">
        <v>470</v>
      </c>
      <c r="J238" s="227">
        <v>50</v>
      </c>
      <c r="K238" s="227">
        <v>90</v>
      </c>
      <c r="L238" s="227">
        <v>150</v>
      </c>
      <c r="M238" s="227">
        <v>180</v>
      </c>
      <c r="N238" s="227"/>
      <c r="O238" s="241">
        <v>31</v>
      </c>
      <c r="P238" s="241">
        <v>18</v>
      </c>
      <c r="Q238" s="241">
        <v>36</v>
      </c>
      <c r="R238" s="241">
        <v>35</v>
      </c>
      <c r="S238" s="18">
        <v>32</v>
      </c>
    </row>
    <row r="239" spans="1:27" s="101" customFormat="1" ht="11.25" customHeight="1" x14ac:dyDescent="0.25">
      <c r="A239" s="87" t="s">
        <v>236</v>
      </c>
      <c r="B239" s="191">
        <v>1820</v>
      </c>
      <c r="C239" s="191">
        <v>1807</v>
      </c>
      <c r="D239" s="191">
        <v>1592</v>
      </c>
      <c r="E239" s="191"/>
      <c r="F239" s="203">
        <v>120.5</v>
      </c>
      <c r="G239" s="203">
        <v>120</v>
      </c>
      <c r="H239" s="210"/>
      <c r="I239" s="227">
        <v>120</v>
      </c>
      <c r="J239" s="227">
        <v>20</v>
      </c>
      <c r="K239" s="227">
        <v>0</v>
      </c>
      <c r="L239" s="227">
        <v>10</v>
      </c>
      <c r="M239" s="227">
        <v>90</v>
      </c>
      <c r="N239" s="227"/>
      <c r="O239" s="241">
        <v>7</v>
      </c>
      <c r="P239" s="241">
        <v>8</v>
      </c>
      <c r="Q239" s="241">
        <v>1</v>
      </c>
      <c r="R239" s="241">
        <v>1</v>
      </c>
      <c r="S239" s="18">
        <v>14</v>
      </c>
    </row>
    <row r="240" spans="1:27" s="101" customFormat="1" ht="11.25" customHeight="1" x14ac:dyDescent="0.25">
      <c r="A240" s="87"/>
      <c r="B240" s="210"/>
      <c r="C240" s="210"/>
      <c r="D240" s="210"/>
      <c r="E240" s="210"/>
      <c r="F240" s="210"/>
      <c r="G240" s="210"/>
      <c r="H240" s="210"/>
      <c r="I240" s="227"/>
      <c r="J240" s="227"/>
      <c r="K240" s="227"/>
      <c r="L240" s="227"/>
      <c r="M240" s="227"/>
      <c r="N240" s="227"/>
      <c r="O240" s="241"/>
      <c r="P240" s="241"/>
      <c r="Q240" s="241"/>
      <c r="R240" s="241"/>
      <c r="S240" s="18"/>
    </row>
    <row r="241" spans="1:27" s="23" customFormat="1" ht="11.25" customHeight="1" x14ac:dyDescent="0.25">
      <c r="A241" s="208" t="s">
        <v>76</v>
      </c>
      <c r="B241" s="208"/>
      <c r="C241" s="208"/>
      <c r="D241" s="208"/>
      <c r="E241" s="208"/>
      <c r="F241" s="208"/>
      <c r="G241" s="208"/>
      <c r="H241" s="208"/>
      <c r="I241" s="208"/>
      <c r="J241" s="165"/>
      <c r="K241" s="83"/>
      <c r="L241" s="165"/>
      <c r="M241" s="83"/>
      <c r="N241" s="83"/>
      <c r="O241" s="192"/>
      <c r="P241" s="192"/>
      <c r="Q241" s="192"/>
      <c r="R241" s="192"/>
      <c r="S241" s="192"/>
    </row>
    <row r="242" spans="1:27" s="23" customFormat="1" ht="11.25" customHeight="1" x14ac:dyDescent="0.25">
      <c r="A242" s="217"/>
      <c r="B242" s="356" t="s">
        <v>92</v>
      </c>
      <c r="C242" s="356"/>
      <c r="D242" s="356"/>
      <c r="E242" s="217"/>
      <c r="F242" s="217"/>
      <c r="G242" s="217"/>
      <c r="H242" s="217"/>
      <c r="I242" s="350" t="s">
        <v>126</v>
      </c>
      <c r="J242" s="350"/>
      <c r="K242" s="350"/>
      <c r="L242" s="350"/>
      <c r="M242" s="350"/>
      <c r="N242" s="226"/>
      <c r="O242" s="351" t="s">
        <v>127</v>
      </c>
      <c r="P242" s="351"/>
      <c r="Q242" s="351"/>
      <c r="R242" s="351"/>
      <c r="S242" s="351"/>
    </row>
    <row r="243" spans="1:27" s="101" customFormat="1" ht="27" customHeight="1" x14ac:dyDescent="0.25">
      <c r="A243" s="196"/>
      <c r="B243" s="352" t="s">
        <v>122</v>
      </c>
      <c r="C243" s="352" t="s">
        <v>123</v>
      </c>
      <c r="D243" s="352" t="s">
        <v>94</v>
      </c>
      <c r="E243" s="197"/>
      <c r="F243" s="353" t="s">
        <v>254</v>
      </c>
      <c r="G243" s="353"/>
      <c r="H243" s="215"/>
      <c r="I243" s="350"/>
      <c r="J243" s="350"/>
      <c r="K243" s="350"/>
      <c r="L243" s="350"/>
      <c r="M243" s="350"/>
      <c r="N243" s="226"/>
      <c r="O243" s="351"/>
      <c r="P243" s="351"/>
      <c r="Q243" s="351"/>
      <c r="R243" s="351"/>
      <c r="S243" s="351"/>
    </row>
    <row r="244" spans="1:27" s="200" customFormat="1" ht="17.100000000000001" customHeight="1" x14ac:dyDescent="0.25">
      <c r="A244" s="198"/>
      <c r="B244" s="352"/>
      <c r="C244" s="352"/>
      <c r="D244" s="352"/>
      <c r="E244" s="199"/>
      <c r="F244" s="212" t="s">
        <v>252</v>
      </c>
      <c r="G244" s="212" t="s">
        <v>253</v>
      </c>
      <c r="H244" s="212"/>
      <c r="I244" s="200" t="s">
        <v>4</v>
      </c>
      <c r="J244" s="200" t="s">
        <v>0</v>
      </c>
      <c r="K244" s="200" t="s">
        <v>1</v>
      </c>
      <c r="L244" s="200" t="s">
        <v>2</v>
      </c>
      <c r="M244" s="200" t="s">
        <v>3</v>
      </c>
      <c r="O244" s="201" t="s">
        <v>4</v>
      </c>
      <c r="P244" s="201" t="s">
        <v>0</v>
      </c>
      <c r="Q244" s="201" t="s">
        <v>1</v>
      </c>
      <c r="R244" s="201" t="s">
        <v>2</v>
      </c>
      <c r="S244" s="201" t="s">
        <v>3</v>
      </c>
      <c r="V244" s="202"/>
      <c r="W244" s="202"/>
      <c r="X244" s="202"/>
      <c r="Y244" s="202"/>
      <c r="Z244" s="202"/>
      <c r="AA244" s="202"/>
    </row>
    <row r="245" spans="1:27" ht="11.25" customHeight="1" x14ac:dyDescent="0.25">
      <c r="A245" s="87" t="s">
        <v>75</v>
      </c>
      <c r="B245" s="191">
        <v>115</v>
      </c>
      <c r="C245" s="191">
        <v>118</v>
      </c>
      <c r="D245" s="191">
        <v>117</v>
      </c>
      <c r="E245" s="191"/>
      <c r="F245" s="203">
        <v>-2.5</v>
      </c>
      <c r="G245" s="203">
        <v>0</v>
      </c>
      <c r="H245" s="191"/>
      <c r="I245" s="227">
        <v>0</v>
      </c>
      <c r="J245" s="227">
        <v>0</v>
      </c>
      <c r="K245" s="227">
        <v>0</v>
      </c>
      <c r="L245" s="227">
        <v>0</v>
      </c>
      <c r="M245" s="227">
        <v>-10</v>
      </c>
      <c r="N245" s="227"/>
      <c r="O245" s="241" t="s">
        <v>74</v>
      </c>
      <c r="P245" s="241" t="s">
        <v>74</v>
      </c>
      <c r="Q245" s="241">
        <v>24</v>
      </c>
      <c r="R245" s="241">
        <v>3</v>
      </c>
      <c r="S245" s="18" t="s">
        <v>74</v>
      </c>
    </row>
    <row r="246" spans="1:27" ht="11.25" customHeight="1" x14ac:dyDescent="0.25">
      <c r="A246" s="87" t="s">
        <v>26</v>
      </c>
      <c r="B246" s="191">
        <v>148</v>
      </c>
      <c r="C246" s="191">
        <v>119</v>
      </c>
      <c r="D246" s="191">
        <v>127</v>
      </c>
      <c r="E246" s="191"/>
      <c r="F246" s="203">
        <v>25</v>
      </c>
      <c r="G246" s="203">
        <v>30</v>
      </c>
      <c r="H246" s="191"/>
      <c r="I246" s="227">
        <v>30</v>
      </c>
      <c r="J246" s="227">
        <v>10</v>
      </c>
      <c r="K246" s="227">
        <v>10</v>
      </c>
      <c r="L246" s="227">
        <v>0</v>
      </c>
      <c r="M246" s="227">
        <v>10</v>
      </c>
      <c r="N246" s="227"/>
      <c r="O246" s="241">
        <v>20</v>
      </c>
      <c r="P246" s="241">
        <v>53</v>
      </c>
      <c r="Q246" s="241">
        <v>22</v>
      </c>
      <c r="R246" s="241" t="s">
        <v>74</v>
      </c>
      <c r="S246" s="18">
        <v>29</v>
      </c>
    </row>
    <row r="247" spans="1:27" ht="11.25" customHeight="1" x14ac:dyDescent="0.25">
      <c r="A247" s="87" t="s">
        <v>27</v>
      </c>
      <c r="B247" s="191">
        <v>133</v>
      </c>
      <c r="C247" s="191">
        <v>127</v>
      </c>
      <c r="D247" s="191">
        <v>105</v>
      </c>
      <c r="E247" s="191"/>
      <c r="F247" s="203">
        <v>17</v>
      </c>
      <c r="G247" s="203">
        <v>20</v>
      </c>
      <c r="H247" s="191"/>
      <c r="I247" s="227">
        <v>20</v>
      </c>
      <c r="J247" s="227">
        <v>10</v>
      </c>
      <c r="K247" s="227">
        <v>10</v>
      </c>
      <c r="L247" s="227">
        <v>0</v>
      </c>
      <c r="M247" s="227">
        <v>10</v>
      </c>
      <c r="N247" s="227"/>
      <c r="O247" s="241">
        <v>15</v>
      </c>
      <c r="P247" s="241">
        <v>52</v>
      </c>
      <c r="Q247" s="241">
        <v>37</v>
      </c>
      <c r="R247" s="241" t="s">
        <v>74</v>
      </c>
      <c r="S247" s="18">
        <v>15</v>
      </c>
    </row>
    <row r="248" spans="1:27" ht="11.25" customHeight="1" x14ac:dyDescent="0.25">
      <c r="A248" s="87" t="s">
        <v>118</v>
      </c>
      <c r="B248" s="191">
        <v>104</v>
      </c>
      <c r="C248" s="191">
        <v>99</v>
      </c>
      <c r="D248" s="191">
        <v>126</v>
      </c>
      <c r="E248" s="191"/>
      <c r="F248" s="203">
        <v>-8.5</v>
      </c>
      <c r="G248" s="203">
        <v>-10</v>
      </c>
      <c r="H248" s="191"/>
      <c r="I248" s="227">
        <v>-10</v>
      </c>
      <c r="J248" s="227">
        <v>0</v>
      </c>
      <c r="K248" s="227">
        <v>-10</v>
      </c>
      <c r="L248" s="227">
        <v>10</v>
      </c>
      <c r="M248" s="227">
        <v>0</v>
      </c>
      <c r="N248" s="227"/>
      <c r="O248" s="241" t="s">
        <v>74</v>
      </c>
      <c r="P248" s="241" t="s">
        <v>74</v>
      </c>
      <c r="Q248" s="241" t="s">
        <v>74</v>
      </c>
      <c r="R248" s="241">
        <v>21</v>
      </c>
      <c r="S248" s="18" t="s">
        <v>74</v>
      </c>
    </row>
    <row r="249" spans="1:27" ht="11.25" customHeight="1" x14ac:dyDescent="0.25">
      <c r="A249" s="87" t="s">
        <v>141</v>
      </c>
      <c r="B249" s="191">
        <v>145</v>
      </c>
      <c r="C249" s="191">
        <v>105</v>
      </c>
      <c r="D249" s="191">
        <v>117</v>
      </c>
      <c r="E249" s="191"/>
      <c r="F249" s="203">
        <v>34</v>
      </c>
      <c r="G249" s="203">
        <v>30</v>
      </c>
      <c r="H249" s="191"/>
      <c r="I249" s="227">
        <v>30</v>
      </c>
      <c r="J249" s="227">
        <v>20</v>
      </c>
      <c r="K249" s="227">
        <v>0</v>
      </c>
      <c r="L249" s="227">
        <v>10</v>
      </c>
      <c r="M249" s="227">
        <v>10</v>
      </c>
      <c r="N249" s="227"/>
      <c r="O249" s="241">
        <v>31</v>
      </c>
      <c r="P249" s="241">
        <v>94</v>
      </c>
      <c r="Q249" s="241">
        <v>17</v>
      </c>
      <c r="R249" s="241">
        <v>30</v>
      </c>
      <c r="S249" s="18">
        <v>14</v>
      </c>
    </row>
    <row r="250" spans="1:27" ht="11.25" customHeight="1" x14ac:dyDescent="0.25">
      <c r="A250" s="87" t="s">
        <v>162</v>
      </c>
      <c r="B250" s="191">
        <v>138</v>
      </c>
      <c r="C250" s="191">
        <v>91</v>
      </c>
      <c r="D250" s="191">
        <v>109</v>
      </c>
      <c r="E250" s="191"/>
      <c r="F250" s="203">
        <v>38</v>
      </c>
      <c r="G250" s="203">
        <v>40</v>
      </c>
      <c r="H250" s="191"/>
      <c r="I250" s="227">
        <v>40</v>
      </c>
      <c r="J250" s="227">
        <v>10</v>
      </c>
      <c r="K250" s="227">
        <v>10</v>
      </c>
      <c r="L250" s="227">
        <v>10</v>
      </c>
      <c r="M250" s="227">
        <v>10</v>
      </c>
      <c r="N250" s="227"/>
      <c r="O250" s="241">
        <v>38</v>
      </c>
      <c r="P250" s="241">
        <v>44</v>
      </c>
      <c r="Q250" s="241">
        <v>59</v>
      </c>
      <c r="R250" s="241">
        <v>27</v>
      </c>
      <c r="S250" s="18">
        <v>32</v>
      </c>
    </row>
    <row r="251" spans="1:27" ht="11.25" customHeight="1" x14ac:dyDescent="0.25">
      <c r="A251" s="87" t="s">
        <v>165</v>
      </c>
      <c r="B251" s="191">
        <v>141</v>
      </c>
      <c r="C251" s="191">
        <v>111</v>
      </c>
      <c r="D251" s="191">
        <v>104</v>
      </c>
      <c r="E251" s="191"/>
      <c r="F251" s="203">
        <v>33.5</v>
      </c>
      <c r="G251" s="203">
        <v>30</v>
      </c>
      <c r="H251" s="191"/>
      <c r="I251" s="227">
        <v>30</v>
      </c>
      <c r="J251" s="227">
        <v>0</v>
      </c>
      <c r="K251" s="227">
        <v>10</v>
      </c>
      <c r="L251" s="227">
        <v>10</v>
      </c>
      <c r="M251" s="227">
        <v>10</v>
      </c>
      <c r="N251" s="227"/>
      <c r="O251" s="242">
        <v>31</v>
      </c>
      <c r="P251" s="242">
        <v>24</v>
      </c>
      <c r="Q251" s="242">
        <v>35</v>
      </c>
      <c r="R251" s="242">
        <v>29</v>
      </c>
      <c r="S251" s="54">
        <v>34</v>
      </c>
    </row>
    <row r="252" spans="1:27" ht="11.25" customHeight="1" x14ac:dyDescent="0.25">
      <c r="A252" s="87" t="s">
        <v>177</v>
      </c>
      <c r="B252" s="191">
        <v>139</v>
      </c>
      <c r="C252" s="191">
        <v>108</v>
      </c>
      <c r="D252" s="191">
        <v>104</v>
      </c>
      <c r="E252" s="191"/>
      <c r="F252" s="203">
        <v>33</v>
      </c>
      <c r="G252" s="203">
        <v>30</v>
      </c>
      <c r="H252" s="191"/>
      <c r="I252" s="227">
        <v>30</v>
      </c>
      <c r="J252" s="227">
        <v>0</v>
      </c>
      <c r="K252" s="227">
        <v>10</v>
      </c>
      <c r="L252" s="227">
        <v>20</v>
      </c>
      <c r="M252" s="227">
        <v>10</v>
      </c>
      <c r="N252" s="227"/>
      <c r="O252" s="242">
        <v>31</v>
      </c>
      <c r="P252" s="242" t="s">
        <v>74</v>
      </c>
      <c r="Q252" s="242">
        <v>59</v>
      </c>
      <c r="R252" s="242">
        <v>71</v>
      </c>
      <c r="S252" s="54">
        <v>10</v>
      </c>
    </row>
    <row r="253" spans="1:27" ht="11.25" customHeight="1" x14ac:dyDescent="0.25">
      <c r="A253" s="87" t="s">
        <v>193</v>
      </c>
      <c r="B253" s="191">
        <v>123</v>
      </c>
      <c r="C253" s="191">
        <v>110</v>
      </c>
      <c r="D253" s="191">
        <v>105</v>
      </c>
      <c r="E253" s="191"/>
      <c r="F253" s="203">
        <v>15.5</v>
      </c>
      <c r="G253" s="203">
        <v>20</v>
      </c>
      <c r="H253" s="191"/>
      <c r="I253" s="227">
        <v>20</v>
      </c>
      <c r="J253" s="227">
        <v>0</v>
      </c>
      <c r="K253" s="227">
        <v>0</v>
      </c>
      <c r="L253" s="227">
        <v>0</v>
      </c>
      <c r="M253" s="227">
        <v>20</v>
      </c>
      <c r="N253" s="227"/>
      <c r="O253" s="242">
        <v>14</v>
      </c>
      <c r="P253" s="242" t="s">
        <v>74</v>
      </c>
      <c r="Q253" s="242" t="s">
        <v>74</v>
      </c>
      <c r="R253" s="242" t="s">
        <v>74</v>
      </c>
      <c r="S253" s="54">
        <v>64</v>
      </c>
    </row>
    <row r="254" spans="1:27" ht="11.25" customHeight="1" x14ac:dyDescent="0.25">
      <c r="A254" s="87" t="s">
        <v>208</v>
      </c>
      <c r="B254" s="191">
        <v>144</v>
      </c>
      <c r="C254" s="191">
        <v>123</v>
      </c>
      <c r="D254" s="191">
        <v>109</v>
      </c>
      <c r="E254" s="191"/>
      <c r="F254" s="203">
        <v>28</v>
      </c>
      <c r="G254" s="203">
        <v>30</v>
      </c>
      <c r="H254" s="191"/>
      <c r="I254" s="227">
        <v>30</v>
      </c>
      <c r="J254" s="227">
        <v>0</v>
      </c>
      <c r="K254" s="227">
        <v>10</v>
      </c>
      <c r="L254" s="227">
        <v>10</v>
      </c>
      <c r="M254" s="227">
        <v>10</v>
      </c>
      <c r="N254" s="227"/>
      <c r="O254" s="242">
        <v>24</v>
      </c>
      <c r="P254" s="242" t="s">
        <v>74</v>
      </c>
      <c r="Q254" s="242">
        <v>33</v>
      </c>
      <c r="R254" s="242">
        <v>29</v>
      </c>
      <c r="S254" s="54">
        <v>27</v>
      </c>
    </row>
    <row r="255" spans="1:27" ht="11.25" customHeight="1" x14ac:dyDescent="0.25">
      <c r="A255" s="87" t="s">
        <v>205</v>
      </c>
      <c r="B255" s="191">
        <v>135</v>
      </c>
      <c r="C255" s="191">
        <v>113</v>
      </c>
      <c r="D255" s="191">
        <v>127</v>
      </c>
      <c r="E255" s="191"/>
      <c r="F255" s="203">
        <v>15</v>
      </c>
      <c r="G255" s="203">
        <v>20</v>
      </c>
      <c r="H255" s="191"/>
      <c r="I255" s="227">
        <v>20</v>
      </c>
      <c r="J255" s="227">
        <v>10</v>
      </c>
      <c r="K255" s="227">
        <v>-10</v>
      </c>
      <c r="L255" s="227">
        <v>10</v>
      </c>
      <c r="M255" s="227">
        <v>10</v>
      </c>
      <c r="N255" s="227"/>
      <c r="O255" s="242">
        <v>13</v>
      </c>
      <c r="P255" s="242">
        <v>29</v>
      </c>
      <c r="Q255" s="242" t="s">
        <v>74</v>
      </c>
      <c r="R255" s="242">
        <v>14</v>
      </c>
      <c r="S255" s="54">
        <v>30</v>
      </c>
    </row>
    <row r="256" spans="1:27" ht="11.25" customHeight="1" x14ac:dyDescent="0.25">
      <c r="A256" s="87" t="s">
        <v>236</v>
      </c>
      <c r="B256" s="191">
        <v>145</v>
      </c>
      <c r="C256" s="191">
        <v>134</v>
      </c>
      <c r="D256" s="191">
        <v>138</v>
      </c>
      <c r="E256" s="191"/>
      <c r="F256" s="203">
        <v>9</v>
      </c>
      <c r="G256" s="203">
        <v>10</v>
      </c>
      <c r="H256" s="87"/>
      <c r="I256" s="227">
        <v>10</v>
      </c>
      <c r="J256" s="227">
        <v>10</v>
      </c>
      <c r="K256" s="227">
        <v>0</v>
      </c>
      <c r="L256" s="227">
        <v>10</v>
      </c>
      <c r="M256" s="227">
        <v>0</v>
      </c>
      <c r="N256" s="227"/>
      <c r="O256" s="242">
        <v>7</v>
      </c>
      <c r="P256" s="242">
        <v>55</v>
      </c>
      <c r="Q256" s="242" t="s">
        <v>74</v>
      </c>
      <c r="R256" s="242">
        <v>14</v>
      </c>
      <c r="S256" s="54" t="s">
        <v>74</v>
      </c>
    </row>
    <row r="257" spans="1:19" ht="11.25" customHeight="1" x14ac:dyDescent="0.25">
      <c r="A257" s="208"/>
      <c r="B257" s="208"/>
      <c r="C257" s="208"/>
      <c r="D257" s="208"/>
      <c r="E257" s="208"/>
      <c r="F257" s="208"/>
      <c r="G257" s="208"/>
      <c r="H257" s="208"/>
      <c r="I257" s="136"/>
      <c r="J257" s="136"/>
      <c r="K257" s="136"/>
      <c r="L257" s="136"/>
      <c r="M257" s="136"/>
      <c r="N257" s="136"/>
      <c r="O257" s="233"/>
      <c r="P257" s="233"/>
      <c r="Q257" s="241"/>
      <c r="R257" s="241"/>
      <c r="S257" s="18"/>
    </row>
    <row r="258" spans="1:19" s="205" customFormat="1" ht="12" customHeight="1" x14ac:dyDescent="0.2">
      <c r="A258" s="71" t="s">
        <v>24</v>
      </c>
      <c r="B258" s="71"/>
      <c r="C258" s="71"/>
      <c r="D258" s="71"/>
      <c r="E258" s="71"/>
      <c r="F258" s="71"/>
      <c r="G258" s="71"/>
      <c r="H258" s="71"/>
      <c r="K258" s="16"/>
      <c r="M258" s="16"/>
      <c r="N258" s="16"/>
      <c r="O258" s="15"/>
      <c r="P258" s="15"/>
      <c r="Q258" s="15"/>
      <c r="R258" s="15"/>
      <c r="S258" s="15"/>
    </row>
    <row r="259" spans="1:19" s="205" customFormat="1" ht="12" customHeight="1" x14ac:dyDescent="0.2">
      <c r="A259" s="290" t="s">
        <v>259</v>
      </c>
      <c r="B259" s="290"/>
      <c r="C259" s="290"/>
      <c r="D259" s="290"/>
      <c r="E259" s="290"/>
      <c r="F259" s="290"/>
      <c r="G259" s="290"/>
      <c r="H259" s="290"/>
      <c r="I259" s="290"/>
      <c r="J259" s="290"/>
      <c r="K259" s="290"/>
      <c r="L259" s="290"/>
      <c r="M259" s="290"/>
      <c r="N259" s="290"/>
      <c r="O259" s="290"/>
      <c r="P259" s="290"/>
      <c r="Q259" s="290"/>
      <c r="R259" s="290"/>
      <c r="S259" s="290"/>
    </row>
    <row r="260" spans="1:19" s="205" customFormat="1" ht="12" customHeight="1" x14ac:dyDescent="0.2">
      <c r="A260" s="290"/>
      <c r="B260" s="290"/>
      <c r="C260" s="290"/>
      <c r="D260" s="290"/>
      <c r="E260" s="290"/>
      <c r="F260" s="290"/>
      <c r="G260" s="290"/>
      <c r="H260" s="290"/>
      <c r="I260" s="290"/>
      <c r="J260" s="290"/>
      <c r="K260" s="290"/>
      <c r="L260" s="290"/>
      <c r="M260" s="290"/>
      <c r="N260" s="290"/>
      <c r="O260" s="290"/>
      <c r="P260" s="290"/>
      <c r="Q260" s="290"/>
      <c r="R260" s="290"/>
      <c r="S260" s="290"/>
    </row>
    <row r="261" spans="1:19" s="205" customFormat="1" ht="12" customHeight="1" x14ac:dyDescent="0.2">
      <c r="A261" s="290" t="s">
        <v>73</v>
      </c>
      <c r="B261" s="290"/>
      <c r="C261" s="290"/>
      <c r="D261" s="290"/>
      <c r="E261" s="290"/>
      <c r="F261" s="290"/>
      <c r="G261" s="290"/>
      <c r="H261" s="290"/>
      <c r="I261" s="290"/>
      <c r="J261" s="290"/>
      <c r="K261" s="290"/>
      <c r="L261" s="290"/>
      <c r="M261" s="290"/>
      <c r="N261" s="290"/>
      <c r="O261" s="290"/>
      <c r="P261" s="290"/>
      <c r="Q261" s="290"/>
      <c r="R261" s="290"/>
      <c r="S261" s="290"/>
    </row>
    <row r="262" spans="1:19" s="205" customFormat="1" ht="12" customHeight="1" x14ac:dyDescent="0.2">
      <c r="A262" s="290" t="s">
        <v>258</v>
      </c>
      <c r="B262" s="290"/>
      <c r="C262" s="290"/>
      <c r="D262" s="290"/>
      <c r="E262" s="290"/>
      <c r="F262" s="290"/>
      <c r="G262" s="290"/>
      <c r="H262" s="290"/>
      <c r="I262" s="290"/>
      <c r="J262" s="290"/>
      <c r="K262" s="290"/>
      <c r="L262" s="290"/>
      <c r="M262" s="290"/>
      <c r="N262" s="290"/>
      <c r="O262" s="290"/>
      <c r="P262" s="290"/>
      <c r="Q262" s="290"/>
      <c r="R262" s="290"/>
      <c r="S262" s="290"/>
    </row>
    <row r="263" spans="1:19" s="205" customFormat="1" ht="12" customHeight="1" x14ac:dyDescent="0.2">
      <c r="A263" s="305" t="s">
        <v>257</v>
      </c>
      <c r="B263" s="305"/>
      <c r="C263" s="305"/>
      <c r="D263" s="305"/>
      <c r="E263" s="305"/>
      <c r="F263" s="305"/>
      <c r="G263" s="305"/>
      <c r="H263" s="305"/>
      <c r="I263" s="305"/>
      <c r="J263" s="305"/>
      <c r="K263" s="305"/>
      <c r="L263" s="305"/>
      <c r="M263" s="305"/>
      <c r="N263" s="305"/>
      <c r="O263" s="305"/>
      <c r="P263" s="305"/>
      <c r="Q263" s="305"/>
      <c r="R263" s="305"/>
      <c r="S263" s="305"/>
    </row>
    <row r="264" spans="1:19" s="205" customFormat="1" ht="12" customHeight="1" x14ac:dyDescent="0.2">
      <c r="A264" s="290" t="s">
        <v>167</v>
      </c>
      <c r="B264" s="290"/>
      <c r="C264" s="290"/>
      <c r="D264" s="290"/>
      <c r="E264" s="290"/>
      <c r="F264" s="290"/>
      <c r="G264" s="290"/>
      <c r="H264" s="290"/>
      <c r="I264" s="290"/>
      <c r="J264" s="290"/>
      <c r="K264" s="290"/>
      <c r="L264" s="290"/>
      <c r="M264" s="290"/>
      <c r="N264" s="290"/>
      <c r="O264" s="290"/>
      <c r="P264" s="290"/>
      <c r="Q264" s="290"/>
      <c r="R264" s="290"/>
      <c r="S264" s="290"/>
    </row>
    <row r="265" spans="1:19" s="205" customFormat="1" ht="12" customHeight="1" x14ac:dyDescent="0.2">
      <c r="A265" s="290"/>
      <c r="B265" s="290"/>
      <c r="C265" s="290"/>
      <c r="D265" s="290"/>
      <c r="E265" s="290"/>
      <c r="F265" s="290"/>
      <c r="G265" s="290"/>
      <c r="H265" s="290"/>
      <c r="I265" s="290"/>
      <c r="J265" s="290"/>
      <c r="K265" s="290"/>
      <c r="L265" s="290"/>
      <c r="M265" s="290"/>
      <c r="N265" s="290"/>
      <c r="O265" s="290"/>
      <c r="P265" s="290"/>
      <c r="Q265" s="290"/>
      <c r="R265" s="290"/>
      <c r="S265" s="290"/>
    </row>
    <row r="266" spans="1:19" s="205" customFormat="1" ht="12" customHeight="1" x14ac:dyDescent="0.2">
      <c r="A266" s="273" t="s">
        <v>72</v>
      </c>
      <c r="B266" s="273"/>
      <c r="C266" s="273"/>
      <c r="D266" s="273"/>
      <c r="E266" s="273"/>
      <c r="F266" s="273"/>
      <c r="G266" s="273"/>
      <c r="H266" s="273"/>
      <c r="I266" s="273"/>
      <c r="J266" s="273"/>
      <c r="K266" s="273"/>
      <c r="M266" s="16"/>
      <c r="N266" s="16"/>
      <c r="O266" s="15"/>
      <c r="P266" s="15"/>
      <c r="Q266" s="15"/>
      <c r="R266" s="15"/>
      <c r="S266" s="15"/>
    </row>
    <row r="267" spans="1:19" s="205" customFormat="1" ht="12" customHeight="1" x14ac:dyDescent="0.2">
      <c r="A267" s="76"/>
      <c r="B267" s="76"/>
      <c r="C267" s="76"/>
      <c r="D267" s="76"/>
      <c r="E267" s="76"/>
      <c r="F267" s="76"/>
      <c r="G267" s="76"/>
      <c r="H267" s="76"/>
      <c r="K267" s="16"/>
      <c r="M267" s="16"/>
      <c r="N267" s="16"/>
      <c r="O267" s="15"/>
      <c r="P267" s="15"/>
      <c r="Q267" s="15"/>
      <c r="R267" s="15"/>
      <c r="S267" s="15"/>
    </row>
    <row r="268" spans="1:19" s="205" customFormat="1" ht="12" customHeight="1" x14ac:dyDescent="0.2">
      <c r="A268" s="277" t="s">
        <v>240</v>
      </c>
      <c r="B268" s="277"/>
      <c r="C268" s="277"/>
      <c r="D268" s="277"/>
      <c r="E268" s="277"/>
      <c r="F268" s="277"/>
      <c r="G268" s="277"/>
      <c r="H268" s="277"/>
      <c r="I268" s="277"/>
      <c r="K268" s="16"/>
      <c r="M268" s="16"/>
      <c r="N268" s="16"/>
      <c r="O268" s="15"/>
      <c r="P268" s="15"/>
      <c r="Q268" s="15"/>
      <c r="R268" s="15"/>
      <c r="S268" s="15"/>
    </row>
  </sheetData>
  <mergeCells count="114">
    <mergeCell ref="B191:D191"/>
    <mergeCell ref="B208:D208"/>
    <mergeCell ref="B225:D225"/>
    <mergeCell ref="B242:D242"/>
    <mergeCell ref="B89:D89"/>
    <mergeCell ref="B106:D106"/>
    <mergeCell ref="B123:D123"/>
    <mergeCell ref="B140:D140"/>
    <mergeCell ref="B157:D157"/>
    <mergeCell ref="D141:D142"/>
    <mergeCell ref="B192:B193"/>
    <mergeCell ref="C192:C193"/>
    <mergeCell ref="D192:D193"/>
    <mergeCell ref="D90:D91"/>
    <mergeCell ref="F192:G192"/>
    <mergeCell ref="B209:B210"/>
    <mergeCell ref="C209:C210"/>
    <mergeCell ref="D209:D210"/>
    <mergeCell ref="F209:G209"/>
    <mergeCell ref="B5:D5"/>
    <mergeCell ref="B21:D21"/>
    <mergeCell ref="B38:D38"/>
    <mergeCell ref="B55:D55"/>
    <mergeCell ref="B72:D72"/>
    <mergeCell ref="B158:B159"/>
    <mergeCell ref="C158:C159"/>
    <mergeCell ref="D158:D159"/>
    <mergeCell ref="F158:G158"/>
    <mergeCell ref="B175:B176"/>
    <mergeCell ref="C175:C176"/>
    <mergeCell ref="D175:D176"/>
    <mergeCell ref="F175:G175"/>
    <mergeCell ref="B174:D174"/>
    <mergeCell ref="B124:B125"/>
    <mergeCell ref="C124:C125"/>
    <mergeCell ref="F141:G141"/>
    <mergeCell ref="B90:B91"/>
    <mergeCell ref="C90:C91"/>
    <mergeCell ref="F90:G90"/>
    <mergeCell ref="B107:B108"/>
    <mergeCell ref="C107:C108"/>
    <mergeCell ref="D107:D108"/>
    <mergeCell ref="F107:G107"/>
    <mergeCell ref="D124:D125"/>
    <mergeCell ref="F124:G124"/>
    <mergeCell ref="B141:B142"/>
    <mergeCell ref="C141:C142"/>
    <mergeCell ref="B73:B74"/>
    <mergeCell ref="C73:C74"/>
    <mergeCell ref="D73:D74"/>
    <mergeCell ref="F73:G73"/>
    <mergeCell ref="F22:G22"/>
    <mergeCell ref="B39:B40"/>
    <mergeCell ref="C39:C40"/>
    <mergeCell ref="D39:D40"/>
    <mergeCell ref="F39:G39"/>
    <mergeCell ref="O21:S22"/>
    <mergeCell ref="O38:S39"/>
    <mergeCell ref="I38:M39"/>
    <mergeCell ref="O55:S56"/>
    <mergeCell ref="I55:M56"/>
    <mergeCell ref="B6:B7"/>
    <mergeCell ref="C6:C7"/>
    <mergeCell ref="D6:D7"/>
    <mergeCell ref="B22:B23"/>
    <mergeCell ref="C22:C23"/>
    <mergeCell ref="D22:D23"/>
    <mergeCell ref="F6:G6"/>
    <mergeCell ref="O6:S6"/>
    <mergeCell ref="I6:M6"/>
    <mergeCell ref="F56:G56"/>
    <mergeCell ref="O208:S209"/>
    <mergeCell ref="I208:M209"/>
    <mergeCell ref="O72:S73"/>
    <mergeCell ref="I72:M73"/>
    <mergeCell ref="I89:M90"/>
    <mergeCell ref="O106:S107"/>
    <mergeCell ref="I106:M107"/>
    <mergeCell ref="V1:X1"/>
    <mergeCell ref="O174:S175"/>
    <mergeCell ref="I174:M175"/>
    <mergeCell ref="O191:S192"/>
    <mergeCell ref="I191:M192"/>
    <mergeCell ref="O123:S124"/>
    <mergeCell ref="I123:M124"/>
    <mergeCell ref="O140:S141"/>
    <mergeCell ref="I140:M141"/>
    <mergeCell ref="O157:S158"/>
    <mergeCell ref="I157:M158"/>
    <mergeCell ref="O89:S90"/>
    <mergeCell ref="A1:T2"/>
    <mergeCell ref="B56:B57"/>
    <mergeCell ref="C56:C57"/>
    <mergeCell ref="D56:D57"/>
    <mergeCell ref="I21:M22"/>
    <mergeCell ref="A268:I268"/>
    <mergeCell ref="A266:K266"/>
    <mergeCell ref="I242:M243"/>
    <mergeCell ref="O225:S226"/>
    <mergeCell ref="I225:M226"/>
    <mergeCell ref="O242:S243"/>
    <mergeCell ref="A263:S263"/>
    <mergeCell ref="B243:B244"/>
    <mergeCell ref="C243:C244"/>
    <mergeCell ref="D243:D244"/>
    <mergeCell ref="F243:G243"/>
    <mergeCell ref="B226:B227"/>
    <mergeCell ref="C226:C227"/>
    <mergeCell ref="D226:D227"/>
    <mergeCell ref="F226:G226"/>
    <mergeCell ref="A259:S260"/>
    <mergeCell ref="A261:S261"/>
    <mergeCell ref="A262:S262"/>
    <mergeCell ref="A264:S265"/>
  </mergeCells>
  <hyperlinks>
    <hyperlink ref="V1" location="Contents!A1" display="back to contents"/>
  </hyperlinks>
  <pageMargins left="0.39370078740157483" right="0.39370078740157483" top="0.36" bottom="0.37" header="0.19" footer="0.2"/>
  <pageSetup paperSize="9" scale="73" fitToHeight="4" orientation="portrait" r:id="rId1"/>
  <headerFooter alignWithMargins="0"/>
  <rowBreaks count="2" manualBreakCount="2">
    <brk id="87" max="16383" man="1"/>
    <brk id="18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825"/>
  <sheetViews>
    <sheetView showGridLines="0" zoomScaleNormal="100" zoomScaleSheetLayoutView="50" workbookViewId="0">
      <selection sqref="A1:S2"/>
    </sheetView>
  </sheetViews>
  <sheetFormatPr defaultColWidth="9.21875" defaultRowHeight="15.75" customHeight="1" x14ac:dyDescent="0.25"/>
  <cols>
    <col min="1" max="1" width="10.5546875" style="51" customWidth="1"/>
    <col min="2" max="4" width="11.21875" style="51" customWidth="1"/>
    <col min="5" max="5" width="2.77734375" style="51" customWidth="1"/>
    <col min="6" max="7" width="11.77734375" style="51" customWidth="1"/>
    <col min="8" max="8" width="3.21875" style="51" customWidth="1"/>
    <col min="9" max="9" width="9.21875" style="220" customWidth="1"/>
    <col min="10" max="11" width="9.21875" style="51" customWidth="1"/>
    <col min="12" max="12" width="9.21875" style="21" customWidth="1"/>
    <col min="13" max="13" width="9.21875" style="51" customWidth="1"/>
    <col min="14" max="14" width="2.77734375" style="51" customWidth="1"/>
    <col min="15" max="15" width="9.21875" style="83" customWidth="1"/>
    <col min="16" max="19" width="9.21875" style="192" customWidth="1"/>
    <col min="20" max="20" width="8.77734375" style="24" customWidth="1"/>
    <col min="21" max="21" width="2.77734375" style="2" customWidth="1"/>
    <col min="22" max="22" width="16.44140625" style="2" customWidth="1"/>
    <col min="23" max="23" width="6.44140625" style="2" customWidth="1"/>
    <col min="24" max="24" width="7" style="2" customWidth="1"/>
    <col min="25" max="25" width="5.5546875" style="2" customWidth="1"/>
    <col min="26" max="27" width="5.44140625" style="2" customWidth="1"/>
    <col min="28" max="28" width="5" style="2" customWidth="1"/>
    <col min="29" max="16384" width="9.21875" style="2"/>
  </cols>
  <sheetData>
    <row r="1" spans="1:24" s="51" customFormat="1" ht="18" customHeight="1" x14ac:dyDescent="0.25">
      <c r="A1" s="357" t="s">
        <v>290</v>
      </c>
      <c r="B1" s="357"/>
      <c r="C1" s="357"/>
      <c r="D1" s="357"/>
      <c r="E1" s="357"/>
      <c r="F1" s="357"/>
      <c r="G1" s="357"/>
      <c r="H1" s="357"/>
      <c r="I1" s="357"/>
      <c r="J1" s="357"/>
      <c r="K1" s="357"/>
      <c r="L1" s="357"/>
      <c r="M1" s="357"/>
      <c r="N1" s="357"/>
      <c r="O1" s="357"/>
      <c r="P1" s="357"/>
      <c r="Q1" s="357"/>
      <c r="R1" s="357"/>
      <c r="S1" s="357"/>
      <c r="T1" s="24"/>
      <c r="V1" s="84" t="s">
        <v>192</v>
      </c>
    </row>
    <row r="2" spans="1:24" s="1" customFormat="1" ht="18" customHeight="1" x14ac:dyDescent="0.25">
      <c r="A2" s="357"/>
      <c r="B2" s="357"/>
      <c r="C2" s="357"/>
      <c r="D2" s="357"/>
      <c r="E2" s="357"/>
      <c r="F2" s="357"/>
      <c r="G2" s="357"/>
      <c r="H2" s="357"/>
      <c r="I2" s="357"/>
      <c r="J2" s="357"/>
      <c r="K2" s="357"/>
      <c r="L2" s="357"/>
      <c r="M2" s="357"/>
      <c r="N2" s="357"/>
      <c r="O2" s="357"/>
      <c r="P2" s="357"/>
      <c r="Q2" s="357"/>
      <c r="R2" s="357"/>
      <c r="S2" s="357"/>
      <c r="W2" s="84"/>
      <c r="X2" s="84"/>
    </row>
    <row r="3" spans="1:24" s="1" customFormat="1" ht="15" customHeight="1" x14ac:dyDescent="0.25">
      <c r="A3" s="224"/>
      <c r="B3" s="224"/>
      <c r="C3" s="224"/>
      <c r="D3" s="224"/>
      <c r="E3" s="224"/>
      <c r="F3" s="224"/>
      <c r="G3" s="224"/>
      <c r="H3" s="224"/>
      <c r="I3" s="224"/>
      <c r="J3" s="224"/>
      <c r="K3" s="224"/>
      <c r="L3" s="224"/>
      <c r="M3" s="224"/>
      <c r="N3" s="238"/>
      <c r="W3" s="218"/>
      <c r="X3" s="218"/>
    </row>
    <row r="4" spans="1:24" s="1" customFormat="1" ht="11.1" customHeight="1" x14ac:dyDescent="0.25">
      <c r="A4" s="222" t="s">
        <v>117</v>
      </c>
      <c r="B4" s="224"/>
      <c r="C4" s="224"/>
      <c r="D4" s="224"/>
      <c r="E4" s="224"/>
      <c r="F4" s="224"/>
      <c r="G4" s="224"/>
      <c r="H4" s="224"/>
      <c r="I4" s="224"/>
      <c r="J4" s="224"/>
      <c r="K4" s="224"/>
      <c r="L4" s="224"/>
      <c r="M4" s="224"/>
      <c r="N4" s="238"/>
      <c r="W4" s="218"/>
      <c r="X4" s="218"/>
    </row>
    <row r="5" spans="1:24" s="1" customFormat="1" ht="11.55" customHeight="1" x14ac:dyDescent="0.25">
      <c r="A5" s="165"/>
      <c r="B5" s="356" t="s">
        <v>92</v>
      </c>
      <c r="C5" s="356"/>
      <c r="D5" s="356"/>
      <c r="E5" s="223"/>
      <c r="F5" s="193"/>
      <c r="G5" s="193"/>
      <c r="H5" s="193"/>
      <c r="I5" s="165"/>
      <c r="J5" s="194"/>
      <c r="K5" s="194"/>
      <c r="L5" s="194"/>
      <c r="M5" s="194"/>
      <c r="N5" s="194"/>
      <c r="O5" s="165"/>
      <c r="P5" s="195"/>
      <c r="Q5" s="195"/>
      <c r="R5" s="195"/>
      <c r="S5" s="195"/>
      <c r="W5" s="218"/>
      <c r="X5" s="218"/>
    </row>
    <row r="6" spans="1:24" s="1" customFormat="1" ht="27.6" customHeight="1" x14ac:dyDescent="0.25">
      <c r="A6" s="196"/>
      <c r="B6" s="352" t="s">
        <v>122</v>
      </c>
      <c r="C6" s="352" t="s">
        <v>123</v>
      </c>
      <c r="D6" s="352" t="s">
        <v>94</v>
      </c>
      <c r="E6" s="197"/>
      <c r="F6" s="353" t="s">
        <v>254</v>
      </c>
      <c r="G6" s="353"/>
      <c r="H6" s="225"/>
      <c r="I6" s="355" t="s">
        <v>126</v>
      </c>
      <c r="J6" s="355"/>
      <c r="K6" s="355"/>
      <c r="L6" s="355"/>
      <c r="M6" s="355"/>
      <c r="N6" s="239"/>
      <c r="O6" s="354" t="s">
        <v>127</v>
      </c>
      <c r="P6" s="354"/>
      <c r="Q6" s="354"/>
      <c r="R6" s="354"/>
      <c r="S6" s="354"/>
      <c r="W6" s="218"/>
      <c r="X6" s="218"/>
    </row>
    <row r="7" spans="1:24" s="1" customFormat="1" ht="17.100000000000001" customHeight="1" x14ac:dyDescent="0.25">
      <c r="A7" s="198"/>
      <c r="B7" s="352"/>
      <c r="C7" s="352"/>
      <c r="D7" s="352"/>
      <c r="E7" s="199"/>
      <c r="F7" s="223" t="s">
        <v>252</v>
      </c>
      <c r="G7" s="223" t="s">
        <v>253</v>
      </c>
      <c r="H7" s="223"/>
      <c r="I7" s="200" t="s">
        <v>4</v>
      </c>
      <c r="J7" s="200" t="s">
        <v>0</v>
      </c>
      <c r="K7" s="200" t="s">
        <v>1</v>
      </c>
      <c r="L7" s="200" t="s">
        <v>2</v>
      </c>
      <c r="M7" s="200" t="s">
        <v>3</v>
      </c>
      <c r="N7" s="200"/>
      <c r="O7" s="201" t="s">
        <v>4</v>
      </c>
      <c r="P7" s="201" t="s">
        <v>0</v>
      </c>
      <c r="Q7" s="201" t="s">
        <v>1</v>
      </c>
      <c r="R7" s="201" t="s">
        <v>2</v>
      </c>
      <c r="S7" s="201" t="s">
        <v>3</v>
      </c>
      <c r="W7" s="218"/>
      <c r="X7" s="218"/>
    </row>
    <row r="8" spans="1:24" ht="11.1" customHeight="1" x14ac:dyDescent="0.25">
      <c r="A8" s="165" t="s">
        <v>25</v>
      </c>
      <c r="B8" s="56">
        <v>755</v>
      </c>
      <c r="C8" s="56">
        <v>649</v>
      </c>
      <c r="D8" s="56">
        <v>623</v>
      </c>
      <c r="E8" s="9"/>
      <c r="F8" s="31">
        <v>119</v>
      </c>
      <c r="G8" s="31">
        <v>120</v>
      </c>
      <c r="I8" s="20">
        <v>120</v>
      </c>
      <c r="J8" s="20">
        <v>10</v>
      </c>
      <c r="K8" s="20">
        <v>10</v>
      </c>
      <c r="L8" s="20">
        <v>40</v>
      </c>
      <c r="M8" s="20">
        <v>60</v>
      </c>
      <c r="N8" s="20"/>
      <c r="O8" s="241">
        <v>19</v>
      </c>
      <c r="P8" s="241">
        <v>7</v>
      </c>
      <c r="Q8" s="241">
        <v>9</v>
      </c>
      <c r="R8" s="241">
        <v>18</v>
      </c>
      <c r="S8" s="241">
        <v>32</v>
      </c>
      <c r="T8" s="2"/>
    </row>
    <row r="9" spans="1:24" ht="11.1" customHeight="1" x14ac:dyDescent="0.25">
      <c r="A9" s="87" t="s">
        <v>26</v>
      </c>
      <c r="B9" s="56">
        <v>732</v>
      </c>
      <c r="C9" s="56">
        <v>600</v>
      </c>
      <c r="D9" s="56">
        <v>684</v>
      </c>
      <c r="E9" s="9"/>
      <c r="F9" s="31">
        <v>90</v>
      </c>
      <c r="G9" s="31">
        <v>90</v>
      </c>
      <c r="I9" s="20">
        <v>90</v>
      </c>
      <c r="J9" s="20">
        <v>40</v>
      </c>
      <c r="K9" s="20">
        <v>0</v>
      </c>
      <c r="L9" s="20">
        <v>10</v>
      </c>
      <c r="M9" s="20">
        <v>40</v>
      </c>
      <c r="N9" s="20"/>
      <c r="O9" s="241">
        <v>14</v>
      </c>
      <c r="P9" s="241">
        <v>33</v>
      </c>
      <c r="Q9" s="241">
        <v>1</v>
      </c>
      <c r="R9" s="241">
        <v>7</v>
      </c>
      <c r="S9" s="241">
        <v>17</v>
      </c>
      <c r="T9" s="2"/>
    </row>
    <row r="10" spans="1:24" ht="11.1" customHeight="1" x14ac:dyDescent="0.25">
      <c r="A10" s="87" t="s">
        <v>27</v>
      </c>
      <c r="B10" s="56">
        <v>751</v>
      </c>
      <c r="C10" s="56">
        <v>661</v>
      </c>
      <c r="D10" s="56">
        <v>675</v>
      </c>
      <c r="E10" s="9"/>
      <c r="F10" s="31">
        <v>83</v>
      </c>
      <c r="G10" s="31">
        <v>80</v>
      </c>
      <c r="I10" s="20">
        <v>80</v>
      </c>
      <c r="J10" s="20">
        <v>20</v>
      </c>
      <c r="K10" s="20">
        <v>20</v>
      </c>
      <c r="L10" s="20">
        <v>-20</v>
      </c>
      <c r="M10" s="20">
        <v>60</v>
      </c>
      <c r="N10" s="20"/>
      <c r="O10" s="241">
        <v>12</v>
      </c>
      <c r="P10" s="241">
        <v>12</v>
      </c>
      <c r="Q10" s="241">
        <v>16</v>
      </c>
      <c r="R10" s="241" t="s">
        <v>74</v>
      </c>
      <c r="S10" s="241">
        <v>31</v>
      </c>
      <c r="T10" s="2"/>
    </row>
    <row r="11" spans="1:24" ht="11.1" customHeight="1" x14ac:dyDescent="0.25">
      <c r="A11" s="87" t="s">
        <v>118</v>
      </c>
      <c r="B11" s="56">
        <v>767</v>
      </c>
      <c r="C11" s="56">
        <v>630</v>
      </c>
      <c r="D11" s="56">
        <v>681</v>
      </c>
      <c r="E11" s="9"/>
      <c r="F11" s="31">
        <v>111.5</v>
      </c>
      <c r="G11" s="31">
        <v>110</v>
      </c>
      <c r="I11" s="20">
        <v>110</v>
      </c>
      <c r="J11" s="20">
        <v>0</v>
      </c>
      <c r="K11" s="20">
        <v>30</v>
      </c>
      <c r="L11" s="20">
        <v>30</v>
      </c>
      <c r="M11" s="20">
        <v>50</v>
      </c>
      <c r="N11" s="20"/>
      <c r="O11" s="241">
        <v>17</v>
      </c>
      <c r="P11" s="241">
        <v>0</v>
      </c>
      <c r="Q11" s="241">
        <v>25</v>
      </c>
      <c r="R11" s="241">
        <v>16</v>
      </c>
      <c r="S11" s="241">
        <v>25</v>
      </c>
      <c r="T11" s="2"/>
    </row>
    <row r="12" spans="1:24" ht="11.1" customHeight="1" x14ac:dyDescent="0.25">
      <c r="A12" s="87" t="s">
        <v>141</v>
      </c>
      <c r="B12" s="56">
        <v>858</v>
      </c>
      <c r="C12" s="56">
        <v>685</v>
      </c>
      <c r="D12" s="56">
        <v>710</v>
      </c>
      <c r="E12" s="9"/>
      <c r="F12" s="31">
        <v>160.5</v>
      </c>
      <c r="G12" s="31">
        <v>160</v>
      </c>
      <c r="I12" s="20">
        <v>160</v>
      </c>
      <c r="J12" s="20">
        <v>20</v>
      </c>
      <c r="K12" s="20">
        <v>20</v>
      </c>
      <c r="L12" s="20">
        <v>30</v>
      </c>
      <c r="M12" s="20">
        <v>90</v>
      </c>
      <c r="N12" s="20"/>
      <c r="O12" s="241">
        <v>23</v>
      </c>
      <c r="P12" s="241">
        <v>13</v>
      </c>
      <c r="Q12" s="241">
        <v>18</v>
      </c>
      <c r="R12" s="241">
        <v>17</v>
      </c>
      <c r="S12" s="241">
        <v>37</v>
      </c>
      <c r="T12" s="2"/>
    </row>
    <row r="13" spans="1:24" ht="11.1" customHeight="1" x14ac:dyDescent="0.25">
      <c r="A13" s="87" t="s">
        <v>162</v>
      </c>
      <c r="B13" s="56">
        <v>763</v>
      </c>
      <c r="C13" s="56">
        <v>670</v>
      </c>
      <c r="D13" s="56">
        <v>666</v>
      </c>
      <c r="E13" s="9"/>
      <c r="F13" s="31">
        <v>95</v>
      </c>
      <c r="G13" s="31">
        <v>100</v>
      </c>
      <c r="I13" s="20">
        <v>90</v>
      </c>
      <c r="J13" s="20">
        <v>20</v>
      </c>
      <c r="K13" s="20">
        <v>0</v>
      </c>
      <c r="L13" s="20">
        <v>30</v>
      </c>
      <c r="M13" s="20">
        <v>40</v>
      </c>
      <c r="N13" s="20"/>
      <c r="O13" s="241">
        <v>14</v>
      </c>
      <c r="P13" s="241">
        <v>14</v>
      </c>
      <c r="Q13" s="241">
        <v>1</v>
      </c>
      <c r="R13" s="241">
        <v>18</v>
      </c>
      <c r="S13" s="241">
        <v>17</v>
      </c>
      <c r="T13" s="2"/>
    </row>
    <row r="14" spans="1:24" s="50" customFormat="1" ht="11.1" customHeight="1" x14ac:dyDescent="0.25">
      <c r="A14" s="87" t="s">
        <v>165</v>
      </c>
      <c r="B14" s="56">
        <v>746</v>
      </c>
      <c r="C14" s="56">
        <v>712</v>
      </c>
      <c r="D14" s="56">
        <v>670</v>
      </c>
      <c r="E14" s="9"/>
      <c r="F14" s="31">
        <v>55</v>
      </c>
      <c r="G14" s="31">
        <v>60</v>
      </c>
      <c r="H14" s="51"/>
      <c r="I14" s="20">
        <v>60</v>
      </c>
      <c r="J14" s="20">
        <v>0</v>
      </c>
      <c r="K14" s="20">
        <v>-20</v>
      </c>
      <c r="L14" s="20">
        <v>40</v>
      </c>
      <c r="M14" s="20">
        <v>30</v>
      </c>
      <c r="N14" s="20"/>
      <c r="O14" s="242">
        <v>8</v>
      </c>
      <c r="P14" s="242">
        <v>1</v>
      </c>
      <c r="Q14" s="242" t="s">
        <v>74</v>
      </c>
      <c r="R14" s="242">
        <v>21</v>
      </c>
      <c r="S14" s="242">
        <v>13</v>
      </c>
    </row>
    <row r="15" spans="1:24" s="51" customFormat="1" ht="11.1" customHeight="1" x14ac:dyDescent="0.25">
      <c r="A15" s="87" t="s">
        <v>177</v>
      </c>
      <c r="B15" s="56">
        <v>919</v>
      </c>
      <c r="C15" s="56">
        <v>679</v>
      </c>
      <c r="D15" s="56">
        <v>661</v>
      </c>
      <c r="E15" s="9"/>
      <c r="F15" s="31">
        <f>B15-AVERAGE(C15:D15)</f>
        <v>249</v>
      </c>
      <c r="G15" s="31">
        <f t="shared" ref="G15:G188" si="0">ROUND(F15,-1)</f>
        <v>250</v>
      </c>
      <c r="I15" s="20">
        <v>250</v>
      </c>
      <c r="J15" s="20">
        <v>50</v>
      </c>
      <c r="K15" s="20">
        <v>30</v>
      </c>
      <c r="L15" s="20">
        <v>60</v>
      </c>
      <c r="M15" s="20">
        <v>110</v>
      </c>
      <c r="N15" s="20"/>
      <c r="O15" s="242">
        <v>37</v>
      </c>
      <c r="P15" s="242">
        <v>35</v>
      </c>
      <c r="Q15" s="242">
        <v>24</v>
      </c>
      <c r="R15" s="242">
        <v>37</v>
      </c>
      <c r="S15" s="242">
        <v>46</v>
      </c>
    </row>
    <row r="16" spans="1:24" s="51" customFormat="1" ht="11.1" customHeight="1" x14ac:dyDescent="0.25">
      <c r="A16" s="89" t="s">
        <v>193</v>
      </c>
      <c r="B16" s="56">
        <v>749</v>
      </c>
      <c r="C16" s="56">
        <v>608</v>
      </c>
      <c r="D16" s="56">
        <v>671</v>
      </c>
      <c r="E16" s="9"/>
      <c r="F16" s="31">
        <f>B16-AVERAGE(C16:D16)</f>
        <v>109.5</v>
      </c>
      <c r="G16" s="31">
        <f t="shared" si="0"/>
        <v>110</v>
      </c>
      <c r="I16" s="20">
        <v>110</v>
      </c>
      <c r="J16" s="20">
        <v>40</v>
      </c>
      <c r="K16" s="20">
        <v>20</v>
      </c>
      <c r="L16" s="20">
        <v>20</v>
      </c>
      <c r="M16" s="20">
        <v>40</v>
      </c>
      <c r="N16" s="20"/>
      <c r="O16" s="242">
        <v>17</v>
      </c>
      <c r="P16" s="242">
        <v>30</v>
      </c>
      <c r="Q16" s="242">
        <v>16</v>
      </c>
      <c r="R16" s="242">
        <v>8</v>
      </c>
      <c r="S16" s="242">
        <v>18</v>
      </c>
    </row>
    <row r="17" spans="1:20" s="51" customFormat="1" ht="11.1" customHeight="1" x14ac:dyDescent="0.25">
      <c r="A17" s="89" t="s">
        <v>208</v>
      </c>
      <c r="B17" s="56">
        <v>817</v>
      </c>
      <c r="C17" s="56">
        <v>731</v>
      </c>
      <c r="D17" s="56">
        <v>753</v>
      </c>
      <c r="E17" s="9"/>
      <c r="F17" s="31">
        <f>B17-AVERAGE(C17:D17)</f>
        <v>75</v>
      </c>
      <c r="G17" s="31">
        <f t="shared" si="0"/>
        <v>80</v>
      </c>
      <c r="I17" s="20">
        <v>80</v>
      </c>
      <c r="J17" s="20">
        <v>-10</v>
      </c>
      <c r="K17" s="20">
        <v>40</v>
      </c>
      <c r="L17" s="20">
        <v>20</v>
      </c>
      <c r="M17" s="20">
        <v>30</v>
      </c>
      <c r="N17" s="20"/>
      <c r="O17" s="242">
        <v>10</v>
      </c>
      <c r="P17" s="242" t="s">
        <v>74</v>
      </c>
      <c r="Q17" s="242">
        <v>29</v>
      </c>
      <c r="R17" s="242">
        <v>7</v>
      </c>
      <c r="S17" s="242">
        <v>11</v>
      </c>
    </row>
    <row r="18" spans="1:20" s="51" customFormat="1" ht="11.1" customHeight="1" x14ac:dyDescent="0.25">
      <c r="A18" s="89" t="s">
        <v>205</v>
      </c>
      <c r="B18" s="56">
        <v>849</v>
      </c>
      <c r="C18" s="56">
        <v>629</v>
      </c>
      <c r="D18" s="56">
        <v>685</v>
      </c>
      <c r="E18" s="9"/>
      <c r="F18" s="31">
        <f>B18-AVERAGE(C18:D18)</f>
        <v>192</v>
      </c>
      <c r="G18" s="31">
        <f t="shared" si="0"/>
        <v>190</v>
      </c>
      <c r="I18" s="20">
        <v>190</v>
      </c>
      <c r="J18" s="20">
        <v>30</v>
      </c>
      <c r="K18" s="20">
        <v>30</v>
      </c>
      <c r="L18" s="20">
        <v>60</v>
      </c>
      <c r="M18" s="20">
        <v>70</v>
      </c>
      <c r="N18" s="20"/>
      <c r="O18" s="242">
        <v>29</v>
      </c>
      <c r="P18" s="242">
        <v>24</v>
      </c>
      <c r="Q18" s="242">
        <v>23</v>
      </c>
      <c r="R18" s="242">
        <v>37</v>
      </c>
      <c r="S18" s="242">
        <v>29</v>
      </c>
    </row>
    <row r="19" spans="1:20" s="51" customFormat="1" ht="11.1" customHeight="1" x14ac:dyDescent="0.25">
      <c r="A19" s="89" t="s">
        <v>236</v>
      </c>
      <c r="B19" s="56">
        <v>742</v>
      </c>
      <c r="C19" s="56">
        <v>765</v>
      </c>
      <c r="D19" s="56">
        <v>692</v>
      </c>
      <c r="E19" s="9"/>
      <c r="F19" s="31">
        <f>B19-AVERAGE(C19:D19)</f>
        <v>13.5</v>
      </c>
      <c r="G19" s="31">
        <f t="shared" ref="G19" si="1">ROUND(F19,-1)</f>
        <v>10</v>
      </c>
      <c r="I19" s="20">
        <v>10</v>
      </c>
      <c r="J19" s="20">
        <v>20</v>
      </c>
      <c r="K19" s="20">
        <v>-10</v>
      </c>
      <c r="L19" s="20">
        <v>0</v>
      </c>
      <c r="M19" s="20">
        <v>0</v>
      </c>
      <c r="N19" s="20"/>
      <c r="O19" s="242">
        <v>2</v>
      </c>
      <c r="P19" s="242">
        <v>17</v>
      </c>
      <c r="Q19" s="242" t="s">
        <v>74</v>
      </c>
      <c r="R19" s="242" t="s">
        <v>74</v>
      </c>
      <c r="S19" s="242">
        <v>1</v>
      </c>
    </row>
    <row r="20" spans="1:20" ht="11.1" customHeight="1" x14ac:dyDescent="0.25">
      <c r="A20" s="75"/>
      <c r="B20" s="33"/>
      <c r="C20" s="33"/>
      <c r="D20" s="33"/>
      <c r="E20" s="9"/>
      <c r="F20" s="31"/>
      <c r="G20" s="31"/>
      <c r="I20" s="51"/>
      <c r="K20" s="21"/>
      <c r="L20" s="51"/>
      <c r="M20" s="21"/>
      <c r="N20" s="21"/>
      <c r="O20" s="192"/>
      <c r="T20" s="2"/>
    </row>
    <row r="21" spans="1:20" ht="13.05" customHeight="1" x14ac:dyDescent="0.25">
      <c r="A21" s="222" t="s">
        <v>116</v>
      </c>
      <c r="B21" s="33"/>
      <c r="C21" s="33"/>
      <c r="D21" s="33"/>
      <c r="E21" s="9"/>
      <c r="F21" s="31"/>
      <c r="G21" s="31"/>
      <c r="I21" s="240"/>
      <c r="K21" s="21"/>
      <c r="L21" s="51"/>
      <c r="M21" s="21"/>
      <c r="N21" s="21"/>
      <c r="O21" s="192"/>
      <c r="T21" s="2"/>
    </row>
    <row r="22" spans="1:20" s="51" customFormat="1" ht="11.55" customHeight="1" x14ac:dyDescent="0.25">
      <c r="A22" s="235"/>
      <c r="B22" s="356" t="s">
        <v>92</v>
      </c>
      <c r="C22" s="356"/>
      <c r="D22" s="356"/>
      <c r="E22" s="237"/>
      <c r="F22" s="193"/>
      <c r="G22" s="193"/>
      <c r="I22" s="240"/>
      <c r="K22" s="21"/>
      <c r="M22" s="21"/>
      <c r="N22" s="21"/>
      <c r="O22" s="192"/>
      <c r="P22" s="192"/>
      <c r="Q22" s="192"/>
      <c r="R22" s="192"/>
      <c r="S22" s="192"/>
    </row>
    <row r="23" spans="1:20" ht="27.6" customHeight="1" x14ac:dyDescent="0.25">
      <c r="A23" s="222"/>
      <c r="B23" s="352" t="s">
        <v>122</v>
      </c>
      <c r="C23" s="352" t="s">
        <v>123</v>
      </c>
      <c r="D23" s="352" t="s">
        <v>94</v>
      </c>
      <c r="E23" s="197"/>
      <c r="F23" s="353" t="s">
        <v>254</v>
      </c>
      <c r="G23" s="353"/>
      <c r="I23" s="338" t="s">
        <v>128</v>
      </c>
      <c r="J23" s="338"/>
      <c r="K23" s="338"/>
      <c r="L23" s="338"/>
      <c r="M23" s="338"/>
      <c r="N23" s="236"/>
      <c r="O23" s="358" t="s">
        <v>127</v>
      </c>
      <c r="P23" s="358"/>
      <c r="Q23" s="358"/>
      <c r="R23" s="358"/>
      <c r="S23" s="358"/>
      <c r="T23" s="2"/>
    </row>
    <row r="24" spans="1:20" ht="17.100000000000001" customHeight="1" x14ac:dyDescent="0.25">
      <c r="A24" s="222"/>
      <c r="B24" s="352"/>
      <c r="C24" s="352"/>
      <c r="D24" s="352"/>
      <c r="E24" s="199"/>
      <c r="F24" s="237" t="s">
        <v>252</v>
      </c>
      <c r="G24" s="237" t="s">
        <v>253</v>
      </c>
      <c r="I24" s="23" t="s">
        <v>4</v>
      </c>
      <c r="J24" s="23" t="s">
        <v>0</v>
      </c>
      <c r="K24" s="23" t="s">
        <v>1</v>
      </c>
      <c r="L24" s="23" t="s">
        <v>2</v>
      </c>
      <c r="M24" s="23" t="s">
        <v>3</v>
      </c>
      <c r="N24" s="23"/>
      <c r="O24" s="22" t="s">
        <v>4</v>
      </c>
      <c r="P24" s="22" t="s">
        <v>0</v>
      </c>
      <c r="Q24" s="22" t="s">
        <v>1</v>
      </c>
      <c r="R24" s="22" t="s">
        <v>2</v>
      </c>
      <c r="S24" s="22" t="s">
        <v>3</v>
      </c>
      <c r="T24" s="2"/>
    </row>
    <row r="25" spans="1:20" ht="13.05" customHeight="1" x14ac:dyDescent="0.25">
      <c r="A25" s="165" t="s">
        <v>25</v>
      </c>
      <c r="B25" s="33">
        <v>796</v>
      </c>
      <c r="C25" s="33">
        <v>725</v>
      </c>
      <c r="D25" s="33">
        <v>688</v>
      </c>
      <c r="E25" s="9"/>
      <c r="F25" s="31">
        <v>89.5</v>
      </c>
      <c r="G25" s="31">
        <v>90</v>
      </c>
      <c r="I25" s="20">
        <v>90</v>
      </c>
      <c r="J25" s="20">
        <v>0</v>
      </c>
      <c r="K25" s="20">
        <v>20</v>
      </c>
      <c r="L25" s="20">
        <v>30</v>
      </c>
      <c r="M25" s="20">
        <v>40</v>
      </c>
      <c r="N25" s="20"/>
      <c r="O25" s="241">
        <v>13</v>
      </c>
      <c r="P25" s="241" t="s">
        <v>74</v>
      </c>
      <c r="Q25" s="241">
        <v>18</v>
      </c>
      <c r="R25" s="241">
        <v>14</v>
      </c>
      <c r="S25" s="241">
        <v>17</v>
      </c>
      <c r="T25" s="2"/>
    </row>
    <row r="26" spans="1:20" ht="13.05" customHeight="1" x14ac:dyDescent="0.25">
      <c r="A26" s="87" t="s">
        <v>26</v>
      </c>
      <c r="B26" s="33">
        <v>794</v>
      </c>
      <c r="C26" s="33">
        <v>718</v>
      </c>
      <c r="D26" s="33">
        <v>731</v>
      </c>
      <c r="E26" s="9"/>
      <c r="F26" s="31">
        <v>69.5</v>
      </c>
      <c r="G26" s="31">
        <v>70</v>
      </c>
      <c r="I26" s="20">
        <v>70</v>
      </c>
      <c r="J26" s="20">
        <v>-10</v>
      </c>
      <c r="K26" s="20">
        <v>10</v>
      </c>
      <c r="L26" s="20">
        <v>50</v>
      </c>
      <c r="M26" s="20">
        <v>20</v>
      </c>
      <c r="N26" s="20"/>
      <c r="O26" s="241">
        <v>10</v>
      </c>
      <c r="P26" s="241" t="s">
        <v>74</v>
      </c>
      <c r="Q26" s="241">
        <v>8</v>
      </c>
      <c r="R26" s="241">
        <v>24</v>
      </c>
      <c r="S26" s="241">
        <v>7</v>
      </c>
      <c r="T26" s="2"/>
    </row>
    <row r="27" spans="1:20" ht="13.05" customHeight="1" x14ac:dyDescent="0.25">
      <c r="A27" s="87" t="s">
        <v>27</v>
      </c>
      <c r="B27" s="33">
        <v>811</v>
      </c>
      <c r="C27" s="33">
        <v>708</v>
      </c>
      <c r="D27" s="33">
        <v>758</v>
      </c>
      <c r="E27" s="9"/>
      <c r="F27" s="31">
        <v>78</v>
      </c>
      <c r="G27" s="31">
        <v>80</v>
      </c>
      <c r="I27" s="20">
        <v>80</v>
      </c>
      <c r="J27" s="20">
        <v>10</v>
      </c>
      <c r="K27" s="20">
        <v>10</v>
      </c>
      <c r="L27" s="20">
        <v>20</v>
      </c>
      <c r="M27" s="20">
        <v>50</v>
      </c>
      <c r="N27" s="20"/>
      <c r="O27" s="241">
        <v>11</v>
      </c>
      <c r="P27" s="241">
        <v>4</v>
      </c>
      <c r="Q27" s="241">
        <v>5</v>
      </c>
      <c r="R27" s="241">
        <v>7</v>
      </c>
      <c r="S27" s="241">
        <v>20</v>
      </c>
      <c r="T27" s="2"/>
    </row>
    <row r="28" spans="1:20" ht="13.05" customHeight="1" x14ac:dyDescent="0.25">
      <c r="A28" s="87" t="s">
        <v>118</v>
      </c>
      <c r="B28" s="33">
        <v>786</v>
      </c>
      <c r="C28" s="33">
        <v>740</v>
      </c>
      <c r="D28" s="33">
        <v>720</v>
      </c>
      <c r="E28" s="9"/>
      <c r="F28" s="31">
        <v>56</v>
      </c>
      <c r="G28" s="31">
        <v>60</v>
      </c>
      <c r="I28" s="20">
        <v>60</v>
      </c>
      <c r="J28" s="20">
        <v>10</v>
      </c>
      <c r="K28" s="20">
        <v>20</v>
      </c>
      <c r="L28" s="20">
        <v>0</v>
      </c>
      <c r="M28" s="20">
        <v>30</v>
      </c>
      <c r="N28" s="20"/>
      <c r="O28" s="241">
        <v>8</v>
      </c>
      <c r="P28" s="241">
        <v>8</v>
      </c>
      <c r="Q28" s="241">
        <v>15</v>
      </c>
      <c r="R28" s="241" t="s">
        <v>74</v>
      </c>
      <c r="S28" s="241">
        <v>13</v>
      </c>
      <c r="T28" s="2"/>
    </row>
    <row r="29" spans="1:20" ht="13.05" customHeight="1" x14ac:dyDescent="0.25">
      <c r="A29" s="87" t="s">
        <v>141</v>
      </c>
      <c r="B29" s="33">
        <v>935</v>
      </c>
      <c r="C29" s="33">
        <v>738</v>
      </c>
      <c r="D29" s="33">
        <v>781</v>
      </c>
      <c r="E29" s="9"/>
      <c r="F29" s="31">
        <v>175.5</v>
      </c>
      <c r="G29" s="31">
        <v>180</v>
      </c>
      <c r="I29" s="20">
        <v>180</v>
      </c>
      <c r="J29" s="20">
        <v>-10</v>
      </c>
      <c r="K29" s="20">
        <v>20</v>
      </c>
      <c r="L29" s="20">
        <v>40</v>
      </c>
      <c r="M29" s="20">
        <v>130</v>
      </c>
      <c r="N29" s="20"/>
      <c r="O29" s="241">
        <v>23</v>
      </c>
      <c r="P29" s="241" t="s">
        <v>74</v>
      </c>
      <c r="Q29" s="241">
        <v>14</v>
      </c>
      <c r="R29" s="241">
        <v>16</v>
      </c>
      <c r="S29" s="241">
        <v>49</v>
      </c>
      <c r="T29" s="2"/>
    </row>
    <row r="30" spans="1:20" ht="13.05" customHeight="1" x14ac:dyDescent="0.25">
      <c r="A30" s="87" t="s">
        <v>162</v>
      </c>
      <c r="B30" s="33">
        <v>866</v>
      </c>
      <c r="C30" s="33">
        <v>774</v>
      </c>
      <c r="D30" s="33">
        <v>743</v>
      </c>
      <c r="E30" s="9"/>
      <c r="F30" s="31">
        <v>107.5</v>
      </c>
      <c r="G30" s="31">
        <v>110</v>
      </c>
      <c r="I30" s="20">
        <v>110</v>
      </c>
      <c r="J30" s="20">
        <v>10</v>
      </c>
      <c r="K30" s="20">
        <v>30</v>
      </c>
      <c r="L30" s="20">
        <v>0</v>
      </c>
      <c r="M30" s="20">
        <v>60</v>
      </c>
      <c r="N30" s="20"/>
      <c r="O30" s="241">
        <v>14</v>
      </c>
      <c r="P30" s="241">
        <v>8</v>
      </c>
      <c r="Q30" s="241">
        <v>24</v>
      </c>
      <c r="R30" s="241">
        <v>1</v>
      </c>
      <c r="S30" s="241">
        <v>24</v>
      </c>
      <c r="T30" s="2"/>
    </row>
    <row r="31" spans="1:20" s="50" customFormat="1" ht="13.05" customHeight="1" x14ac:dyDescent="0.25">
      <c r="A31" s="87" t="s">
        <v>165</v>
      </c>
      <c r="B31" s="33">
        <v>914</v>
      </c>
      <c r="C31" s="33">
        <v>750</v>
      </c>
      <c r="D31" s="33">
        <v>750</v>
      </c>
      <c r="E31" s="9"/>
      <c r="F31" s="31">
        <v>164</v>
      </c>
      <c r="G31" s="31">
        <v>160</v>
      </c>
      <c r="H31" s="51"/>
      <c r="I31" s="20">
        <v>160</v>
      </c>
      <c r="J31" s="20">
        <v>20</v>
      </c>
      <c r="K31" s="20">
        <v>-10</v>
      </c>
      <c r="L31" s="20">
        <v>50</v>
      </c>
      <c r="M31" s="20">
        <v>100</v>
      </c>
      <c r="N31" s="20"/>
      <c r="O31" s="241">
        <v>22</v>
      </c>
      <c r="P31" s="241">
        <v>18</v>
      </c>
      <c r="Q31" s="241" t="s">
        <v>74</v>
      </c>
      <c r="R31" s="241">
        <v>22</v>
      </c>
      <c r="S31" s="241">
        <v>39</v>
      </c>
    </row>
    <row r="32" spans="1:20" s="51" customFormat="1" ht="13.05" customHeight="1" x14ac:dyDescent="0.25">
      <c r="A32" s="75" t="s">
        <v>177</v>
      </c>
      <c r="B32" s="56">
        <v>955</v>
      </c>
      <c r="C32" s="56">
        <v>809</v>
      </c>
      <c r="D32" s="56">
        <v>756</v>
      </c>
      <c r="E32" s="9"/>
      <c r="F32" s="31">
        <f>B32-AVERAGE(C32:D32)</f>
        <v>172.5</v>
      </c>
      <c r="G32" s="31">
        <f t="shared" si="0"/>
        <v>170</v>
      </c>
      <c r="I32" s="20">
        <v>170</v>
      </c>
      <c r="J32" s="20">
        <v>0</v>
      </c>
      <c r="K32" s="20">
        <v>0</v>
      </c>
      <c r="L32" s="20">
        <v>50</v>
      </c>
      <c r="M32" s="20">
        <v>120</v>
      </c>
      <c r="N32" s="20"/>
      <c r="O32" s="241">
        <v>22</v>
      </c>
      <c r="P32" s="241">
        <v>3</v>
      </c>
      <c r="Q32" s="241">
        <v>2</v>
      </c>
      <c r="R32" s="241">
        <v>21</v>
      </c>
      <c r="S32" s="241">
        <v>44</v>
      </c>
    </row>
    <row r="33" spans="1:20" s="51" customFormat="1" ht="13.05" customHeight="1" x14ac:dyDescent="0.25">
      <c r="A33" s="89" t="s">
        <v>193</v>
      </c>
      <c r="B33" s="56">
        <v>876</v>
      </c>
      <c r="C33" s="56">
        <v>749</v>
      </c>
      <c r="D33" s="56">
        <v>836</v>
      </c>
      <c r="E33" s="9"/>
      <c r="F33" s="31">
        <f>B33-AVERAGE(C33:D33)</f>
        <v>83.5</v>
      </c>
      <c r="G33" s="31">
        <f t="shared" si="0"/>
        <v>80</v>
      </c>
      <c r="I33" s="20">
        <v>80</v>
      </c>
      <c r="J33" s="20">
        <v>10</v>
      </c>
      <c r="K33" s="20">
        <v>30</v>
      </c>
      <c r="L33" s="20">
        <v>10</v>
      </c>
      <c r="M33" s="20">
        <v>40</v>
      </c>
      <c r="N33" s="20"/>
      <c r="O33" s="241">
        <v>11</v>
      </c>
      <c r="P33" s="241">
        <v>5</v>
      </c>
      <c r="Q33" s="241">
        <v>22</v>
      </c>
      <c r="R33" s="241">
        <v>3</v>
      </c>
      <c r="S33" s="241">
        <v>14</v>
      </c>
    </row>
    <row r="34" spans="1:20" s="51" customFormat="1" ht="13.05" customHeight="1" x14ac:dyDescent="0.25">
      <c r="A34" s="89" t="s">
        <v>208</v>
      </c>
      <c r="B34" s="56">
        <v>946</v>
      </c>
      <c r="C34" s="56">
        <v>782</v>
      </c>
      <c r="D34" s="56">
        <v>901</v>
      </c>
      <c r="E34" s="9"/>
      <c r="F34" s="31">
        <f>B34-AVERAGE(C34:D34)</f>
        <v>104.5</v>
      </c>
      <c r="G34" s="31">
        <f t="shared" si="0"/>
        <v>100</v>
      </c>
      <c r="I34" s="20">
        <v>100</v>
      </c>
      <c r="J34" s="20">
        <v>20</v>
      </c>
      <c r="K34" s="20">
        <v>-10</v>
      </c>
      <c r="L34" s="20">
        <v>60</v>
      </c>
      <c r="M34" s="20">
        <v>40</v>
      </c>
      <c r="N34" s="20"/>
      <c r="O34" s="241">
        <v>12</v>
      </c>
      <c r="P34" s="241">
        <v>13</v>
      </c>
      <c r="Q34" s="241" t="s">
        <v>74</v>
      </c>
      <c r="R34" s="241">
        <v>25</v>
      </c>
      <c r="S34" s="241">
        <v>12</v>
      </c>
    </row>
    <row r="35" spans="1:20" s="51" customFormat="1" ht="13.05" customHeight="1" x14ac:dyDescent="0.25">
      <c r="A35" s="89" t="s">
        <v>205</v>
      </c>
      <c r="B35" s="56">
        <v>1004</v>
      </c>
      <c r="C35" s="56">
        <v>772</v>
      </c>
      <c r="D35" s="56">
        <v>803</v>
      </c>
      <c r="E35" s="9"/>
      <c r="F35" s="31">
        <f>B35-AVERAGE(C35:D35)</f>
        <v>216.5</v>
      </c>
      <c r="G35" s="31">
        <f t="shared" si="0"/>
        <v>220</v>
      </c>
      <c r="I35" s="20">
        <v>220</v>
      </c>
      <c r="J35" s="20">
        <v>0</v>
      </c>
      <c r="K35" s="20">
        <v>40</v>
      </c>
      <c r="L35" s="20">
        <v>60</v>
      </c>
      <c r="M35" s="20">
        <v>110</v>
      </c>
      <c r="N35" s="20"/>
      <c r="O35" s="241">
        <v>27</v>
      </c>
      <c r="P35" s="241">
        <v>3</v>
      </c>
      <c r="Q35" s="241">
        <v>30</v>
      </c>
      <c r="R35" s="241">
        <v>26</v>
      </c>
      <c r="S35" s="241">
        <v>40</v>
      </c>
    </row>
    <row r="36" spans="1:20" s="51" customFormat="1" ht="13.05" customHeight="1" x14ac:dyDescent="0.25">
      <c r="A36" s="89" t="s">
        <v>236</v>
      </c>
      <c r="B36" s="56">
        <v>922</v>
      </c>
      <c r="C36" s="56">
        <v>870</v>
      </c>
      <c r="D36" s="56">
        <v>820</v>
      </c>
      <c r="E36" s="9"/>
      <c r="F36" s="31">
        <f>B36-AVERAGE(C36:D36)</f>
        <v>77</v>
      </c>
      <c r="G36" s="31">
        <f t="shared" ref="G36" si="2">ROUND(F36,-1)</f>
        <v>80</v>
      </c>
      <c r="I36" s="20">
        <v>80</v>
      </c>
      <c r="J36" s="20">
        <v>0</v>
      </c>
      <c r="K36" s="20">
        <v>30</v>
      </c>
      <c r="L36" s="20">
        <v>10</v>
      </c>
      <c r="M36" s="20">
        <v>30</v>
      </c>
      <c r="N36" s="20"/>
      <c r="O36" s="241">
        <v>9</v>
      </c>
      <c r="P36" s="241">
        <v>2</v>
      </c>
      <c r="Q36" s="241">
        <v>22</v>
      </c>
      <c r="R36" s="241">
        <v>5</v>
      </c>
      <c r="S36" s="241">
        <v>9</v>
      </c>
    </row>
    <row r="37" spans="1:20" ht="13.05" customHeight="1" x14ac:dyDescent="0.25">
      <c r="A37" s="75"/>
      <c r="B37" s="33"/>
      <c r="C37" s="33"/>
      <c r="D37" s="33"/>
      <c r="E37" s="9"/>
      <c r="F37" s="31"/>
      <c r="G37" s="31"/>
      <c r="I37" s="51"/>
      <c r="K37" s="21"/>
      <c r="L37" s="51"/>
      <c r="M37" s="21"/>
      <c r="N37" s="21"/>
      <c r="O37" s="192"/>
      <c r="T37" s="2"/>
    </row>
    <row r="38" spans="1:20" ht="13.05" customHeight="1" x14ac:dyDescent="0.25">
      <c r="A38" s="222" t="s">
        <v>115</v>
      </c>
      <c r="B38" s="33"/>
      <c r="C38" s="33"/>
      <c r="D38" s="33"/>
      <c r="E38" s="9"/>
      <c r="F38" s="31"/>
      <c r="G38" s="31"/>
      <c r="I38" s="240"/>
      <c r="K38" s="21"/>
      <c r="L38" s="51"/>
      <c r="M38" s="21"/>
      <c r="N38" s="21"/>
      <c r="O38" s="192"/>
      <c r="T38" s="2"/>
    </row>
    <row r="39" spans="1:20" s="51" customFormat="1" ht="11.55" customHeight="1" x14ac:dyDescent="0.25">
      <c r="A39" s="235"/>
      <c r="B39" s="356" t="s">
        <v>92</v>
      </c>
      <c r="C39" s="356"/>
      <c r="D39" s="356"/>
      <c r="E39" s="237"/>
      <c r="F39" s="193"/>
      <c r="G39" s="193"/>
      <c r="I39" s="240"/>
      <c r="K39" s="21"/>
      <c r="M39" s="21"/>
      <c r="N39" s="21"/>
      <c r="O39" s="192"/>
      <c r="P39" s="192"/>
      <c r="Q39" s="192"/>
      <c r="R39" s="192"/>
      <c r="S39" s="192"/>
    </row>
    <row r="40" spans="1:20" s="51" customFormat="1" ht="27.6" customHeight="1" x14ac:dyDescent="0.25">
      <c r="A40" s="235"/>
      <c r="B40" s="352" t="s">
        <v>122</v>
      </c>
      <c r="C40" s="352" t="s">
        <v>123</v>
      </c>
      <c r="D40" s="352" t="s">
        <v>94</v>
      </c>
      <c r="E40" s="197"/>
      <c r="F40" s="353" t="s">
        <v>254</v>
      </c>
      <c r="G40" s="353"/>
      <c r="I40" s="338" t="s">
        <v>128</v>
      </c>
      <c r="J40" s="338"/>
      <c r="K40" s="338"/>
      <c r="L40" s="338"/>
      <c r="M40" s="338"/>
      <c r="N40" s="236"/>
      <c r="O40" s="358" t="s">
        <v>127</v>
      </c>
      <c r="P40" s="358"/>
      <c r="Q40" s="358"/>
      <c r="R40" s="358"/>
      <c r="S40" s="358"/>
    </row>
    <row r="41" spans="1:20" s="51" customFormat="1" ht="17.100000000000001" customHeight="1" x14ac:dyDescent="0.25">
      <c r="A41" s="235"/>
      <c r="B41" s="352"/>
      <c r="C41" s="352"/>
      <c r="D41" s="352"/>
      <c r="E41" s="199"/>
      <c r="F41" s="237" t="s">
        <v>252</v>
      </c>
      <c r="G41" s="237" t="s">
        <v>253</v>
      </c>
      <c r="I41" s="23" t="s">
        <v>4</v>
      </c>
      <c r="J41" s="23" t="s">
        <v>0</v>
      </c>
      <c r="K41" s="23" t="s">
        <v>1</v>
      </c>
      <c r="L41" s="23" t="s">
        <v>2</v>
      </c>
      <c r="M41" s="23" t="s">
        <v>3</v>
      </c>
      <c r="N41" s="23"/>
      <c r="O41" s="22" t="s">
        <v>4</v>
      </c>
      <c r="P41" s="22" t="s">
        <v>0</v>
      </c>
      <c r="Q41" s="22" t="s">
        <v>1</v>
      </c>
      <c r="R41" s="22" t="s">
        <v>2</v>
      </c>
      <c r="S41" s="22" t="s">
        <v>3</v>
      </c>
    </row>
    <row r="42" spans="1:20" ht="13.05" customHeight="1" x14ac:dyDescent="0.25">
      <c r="A42" s="165" t="s">
        <v>25</v>
      </c>
      <c r="B42" s="33">
        <v>424</v>
      </c>
      <c r="C42" s="33">
        <v>387</v>
      </c>
      <c r="D42" s="33">
        <v>398</v>
      </c>
      <c r="E42" s="9"/>
      <c r="F42" s="31">
        <v>31.5</v>
      </c>
      <c r="G42" s="31">
        <v>30</v>
      </c>
      <c r="I42" s="20">
        <v>30</v>
      </c>
      <c r="J42" s="20">
        <v>-10</v>
      </c>
      <c r="K42" s="20">
        <v>0</v>
      </c>
      <c r="L42" s="20">
        <v>0</v>
      </c>
      <c r="M42" s="20">
        <v>40</v>
      </c>
      <c r="N42" s="20"/>
      <c r="O42" s="241">
        <v>8</v>
      </c>
      <c r="P42" s="241" t="s">
        <v>74</v>
      </c>
      <c r="Q42" s="241">
        <v>2</v>
      </c>
      <c r="R42" s="241" t="s">
        <v>74</v>
      </c>
      <c r="S42" s="241">
        <v>37</v>
      </c>
      <c r="T42" s="2"/>
    </row>
    <row r="43" spans="1:20" ht="13.05" customHeight="1" x14ac:dyDescent="0.25">
      <c r="A43" s="87" t="s">
        <v>26</v>
      </c>
      <c r="B43" s="33">
        <v>461</v>
      </c>
      <c r="C43" s="33">
        <v>404</v>
      </c>
      <c r="D43" s="33">
        <v>436</v>
      </c>
      <c r="E43" s="9"/>
      <c r="F43" s="31">
        <v>41</v>
      </c>
      <c r="G43" s="31">
        <v>40</v>
      </c>
      <c r="I43" s="20">
        <v>40</v>
      </c>
      <c r="J43" s="20">
        <v>10</v>
      </c>
      <c r="K43" s="20">
        <v>-10</v>
      </c>
      <c r="L43" s="20">
        <v>20</v>
      </c>
      <c r="M43" s="20">
        <v>20</v>
      </c>
      <c r="N43" s="20"/>
      <c r="O43" s="241">
        <v>10</v>
      </c>
      <c r="P43" s="241">
        <v>10</v>
      </c>
      <c r="Q43" s="241" t="s">
        <v>74</v>
      </c>
      <c r="R43" s="241">
        <v>15</v>
      </c>
      <c r="S43" s="241">
        <v>15</v>
      </c>
      <c r="T43" s="2"/>
    </row>
    <row r="44" spans="1:20" ht="13.05" customHeight="1" x14ac:dyDescent="0.25">
      <c r="A44" s="87" t="s">
        <v>27</v>
      </c>
      <c r="B44" s="33">
        <v>487</v>
      </c>
      <c r="C44" s="33">
        <v>395</v>
      </c>
      <c r="D44" s="33">
        <v>445</v>
      </c>
      <c r="E44" s="9"/>
      <c r="F44" s="31">
        <v>67</v>
      </c>
      <c r="G44" s="31">
        <v>70</v>
      </c>
      <c r="I44" s="20">
        <v>70</v>
      </c>
      <c r="J44" s="20">
        <v>0</v>
      </c>
      <c r="K44" s="20">
        <v>10</v>
      </c>
      <c r="L44" s="20">
        <v>0</v>
      </c>
      <c r="M44" s="20">
        <v>60</v>
      </c>
      <c r="N44" s="20"/>
      <c r="O44" s="241">
        <v>16</v>
      </c>
      <c r="P44" s="241">
        <v>7</v>
      </c>
      <c r="Q44" s="241">
        <v>12</v>
      </c>
      <c r="R44" s="241" t="s">
        <v>74</v>
      </c>
      <c r="S44" s="241">
        <v>42</v>
      </c>
      <c r="T44" s="2"/>
    </row>
    <row r="45" spans="1:20" ht="13.05" customHeight="1" x14ac:dyDescent="0.25">
      <c r="A45" s="87" t="s">
        <v>118</v>
      </c>
      <c r="B45" s="33">
        <v>437</v>
      </c>
      <c r="C45" s="33">
        <v>399</v>
      </c>
      <c r="D45" s="33">
        <v>430</v>
      </c>
      <c r="E45" s="9"/>
      <c r="F45" s="31">
        <v>22.5</v>
      </c>
      <c r="G45" s="31">
        <v>20</v>
      </c>
      <c r="I45" s="20">
        <v>20</v>
      </c>
      <c r="J45" s="20">
        <v>0</v>
      </c>
      <c r="K45" s="20">
        <v>0</v>
      </c>
      <c r="L45" s="20">
        <v>0</v>
      </c>
      <c r="M45" s="20">
        <v>10</v>
      </c>
      <c r="N45" s="20"/>
      <c r="O45" s="241">
        <v>5</v>
      </c>
      <c r="P45" s="241">
        <v>4</v>
      </c>
      <c r="Q45" s="241">
        <v>5</v>
      </c>
      <c r="R45" s="241">
        <v>2</v>
      </c>
      <c r="S45" s="241">
        <v>9</v>
      </c>
      <c r="T45" s="2"/>
    </row>
    <row r="46" spans="1:20" ht="13.05" customHeight="1" x14ac:dyDescent="0.25">
      <c r="A46" s="87" t="s">
        <v>141</v>
      </c>
      <c r="B46" s="33">
        <v>539</v>
      </c>
      <c r="C46" s="33">
        <v>420</v>
      </c>
      <c r="D46" s="33">
        <v>422</v>
      </c>
      <c r="E46" s="9"/>
      <c r="F46" s="31">
        <v>118</v>
      </c>
      <c r="G46" s="31">
        <v>120</v>
      </c>
      <c r="I46" s="20">
        <v>120</v>
      </c>
      <c r="J46" s="20">
        <v>10</v>
      </c>
      <c r="K46" s="20">
        <v>10</v>
      </c>
      <c r="L46" s="20">
        <v>20</v>
      </c>
      <c r="M46" s="20">
        <v>80</v>
      </c>
      <c r="N46" s="20"/>
      <c r="O46" s="241">
        <v>28</v>
      </c>
      <c r="P46" s="241">
        <v>14</v>
      </c>
      <c r="Q46" s="241">
        <v>8</v>
      </c>
      <c r="R46" s="241">
        <v>15</v>
      </c>
      <c r="S46" s="241">
        <v>55</v>
      </c>
      <c r="T46" s="2"/>
    </row>
    <row r="47" spans="1:20" ht="13.05" customHeight="1" x14ac:dyDescent="0.25">
      <c r="A47" s="87" t="s">
        <v>162</v>
      </c>
      <c r="B47" s="33">
        <v>500</v>
      </c>
      <c r="C47" s="33">
        <v>405</v>
      </c>
      <c r="D47" s="33">
        <v>483</v>
      </c>
      <c r="E47" s="9"/>
      <c r="F47" s="31">
        <v>56</v>
      </c>
      <c r="G47" s="31">
        <v>60</v>
      </c>
      <c r="I47" s="20">
        <v>60</v>
      </c>
      <c r="J47" s="20">
        <v>10</v>
      </c>
      <c r="K47" s="20">
        <v>0</v>
      </c>
      <c r="L47" s="20">
        <v>30</v>
      </c>
      <c r="M47" s="20">
        <v>20</v>
      </c>
      <c r="N47" s="20"/>
      <c r="O47" s="241">
        <v>13</v>
      </c>
      <c r="P47" s="241">
        <v>7</v>
      </c>
      <c r="Q47" s="241">
        <v>2</v>
      </c>
      <c r="R47" s="241">
        <v>26</v>
      </c>
      <c r="S47" s="241">
        <v>10</v>
      </c>
      <c r="T47" s="2"/>
    </row>
    <row r="48" spans="1:20" s="50" customFormat="1" ht="13.05" customHeight="1" x14ac:dyDescent="0.25">
      <c r="A48" s="87" t="s">
        <v>165</v>
      </c>
      <c r="B48" s="33">
        <v>538</v>
      </c>
      <c r="C48" s="33">
        <v>439</v>
      </c>
      <c r="D48" s="33">
        <v>421</v>
      </c>
      <c r="E48" s="9"/>
      <c r="F48" s="31">
        <v>108</v>
      </c>
      <c r="G48" s="31">
        <v>110</v>
      </c>
      <c r="H48" s="51"/>
      <c r="I48" s="20">
        <v>110</v>
      </c>
      <c r="J48" s="20">
        <v>0</v>
      </c>
      <c r="K48" s="20">
        <v>10</v>
      </c>
      <c r="L48" s="20">
        <v>40</v>
      </c>
      <c r="M48" s="20">
        <v>60</v>
      </c>
      <c r="N48" s="20"/>
      <c r="O48" s="241">
        <v>25</v>
      </c>
      <c r="P48" s="241" t="s">
        <v>74</v>
      </c>
      <c r="Q48" s="241">
        <v>10</v>
      </c>
      <c r="R48" s="241">
        <v>33</v>
      </c>
      <c r="S48" s="241">
        <v>41</v>
      </c>
    </row>
    <row r="49" spans="1:20" s="51" customFormat="1" ht="13.05" customHeight="1" x14ac:dyDescent="0.25">
      <c r="A49" s="75" t="s">
        <v>177</v>
      </c>
      <c r="B49" s="56">
        <v>569</v>
      </c>
      <c r="C49" s="56">
        <v>462</v>
      </c>
      <c r="D49" s="56">
        <v>387</v>
      </c>
      <c r="E49" s="9"/>
      <c r="F49" s="31">
        <f>B49-AVERAGE(C49:D49)</f>
        <v>144.5</v>
      </c>
      <c r="G49" s="31">
        <f t="shared" si="0"/>
        <v>140</v>
      </c>
      <c r="I49" s="20">
        <v>140</v>
      </c>
      <c r="J49" s="20">
        <v>10</v>
      </c>
      <c r="K49" s="20">
        <v>10</v>
      </c>
      <c r="L49" s="20">
        <v>50</v>
      </c>
      <c r="M49" s="20">
        <v>80</v>
      </c>
      <c r="N49" s="20"/>
      <c r="O49" s="241">
        <v>34</v>
      </c>
      <c r="P49" s="241">
        <v>12</v>
      </c>
      <c r="Q49" s="241">
        <v>10</v>
      </c>
      <c r="R49" s="241">
        <v>41</v>
      </c>
      <c r="S49" s="241">
        <v>49</v>
      </c>
    </row>
    <row r="50" spans="1:20" s="51" customFormat="1" ht="13.05" customHeight="1" x14ac:dyDescent="0.25">
      <c r="A50" s="89" t="s">
        <v>193</v>
      </c>
      <c r="B50" s="56">
        <v>497</v>
      </c>
      <c r="C50" s="56">
        <v>421</v>
      </c>
      <c r="D50" s="56">
        <v>416</v>
      </c>
      <c r="E50" s="9"/>
      <c r="F50" s="31">
        <f>B50-AVERAGE(C50:D50)</f>
        <v>78.5</v>
      </c>
      <c r="G50" s="31">
        <f t="shared" si="0"/>
        <v>80</v>
      </c>
      <c r="I50" s="20">
        <v>80</v>
      </c>
      <c r="J50" s="20">
        <v>20</v>
      </c>
      <c r="K50" s="20">
        <v>0</v>
      </c>
      <c r="L50" s="20">
        <v>30</v>
      </c>
      <c r="M50" s="20">
        <v>30</v>
      </c>
      <c r="N50" s="20"/>
      <c r="O50" s="241">
        <v>19</v>
      </c>
      <c r="P50" s="241">
        <v>39</v>
      </c>
      <c r="Q50" s="241" t="s">
        <v>74</v>
      </c>
      <c r="R50" s="241">
        <v>25</v>
      </c>
      <c r="S50" s="241">
        <v>18</v>
      </c>
    </row>
    <row r="51" spans="1:20" s="51" customFormat="1" ht="13.05" customHeight="1" x14ac:dyDescent="0.25">
      <c r="A51" s="89" t="s">
        <v>208</v>
      </c>
      <c r="B51" s="56">
        <v>480</v>
      </c>
      <c r="C51" s="56">
        <v>487</v>
      </c>
      <c r="D51" s="56">
        <v>530</v>
      </c>
      <c r="E51" s="9"/>
      <c r="F51" s="31">
        <f>B51-AVERAGE(C51:D51)</f>
        <v>-28.5</v>
      </c>
      <c r="G51" s="31">
        <f t="shared" si="0"/>
        <v>-30</v>
      </c>
      <c r="I51" s="20">
        <v>-30</v>
      </c>
      <c r="J51" s="20">
        <v>0</v>
      </c>
      <c r="K51" s="20">
        <v>0</v>
      </c>
      <c r="L51" s="20">
        <v>10</v>
      </c>
      <c r="M51" s="20">
        <v>-30</v>
      </c>
      <c r="N51" s="20"/>
      <c r="O51" s="241" t="s">
        <v>74</v>
      </c>
      <c r="P51" s="241">
        <v>1</v>
      </c>
      <c r="Q51" s="241" t="s">
        <v>74</v>
      </c>
      <c r="R51" s="241">
        <v>6</v>
      </c>
      <c r="S51" s="241" t="s">
        <v>74</v>
      </c>
    </row>
    <row r="52" spans="1:20" s="51" customFormat="1" ht="13.05" customHeight="1" x14ac:dyDescent="0.25">
      <c r="A52" s="89" t="s">
        <v>205</v>
      </c>
      <c r="B52" s="56">
        <v>574</v>
      </c>
      <c r="C52" s="56">
        <v>429</v>
      </c>
      <c r="D52" s="56">
        <v>434</v>
      </c>
      <c r="E52" s="9"/>
      <c r="F52" s="31">
        <f>B52-AVERAGE(C52:D52)</f>
        <v>142.5</v>
      </c>
      <c r="G52" s="31">
        <f t="shared" si="0"/>
        <v>140</v>
      </c>
      <c r="I52" s="20">
        <v>140</v>
      </c>
      <c r="J52" s="20">
        <v>30</v>
      </c>
      <c r="K52" s="20">
        <v>40</v>
      </c>
      <c r="L52" s="20">
        <v>40</v>
      </c>
      <c r="M52" s="20">
        <v>40</v>
      </c>
      <c r="N52" s="20"/>
      <c r="O52" s="241">
        <v>33</v>
      </c>
      <c r="P52" s="241">
        <v>48</v>
      </c>
      <c r="Q52" s="241">
        <v>52</v>
      </c>
      <c r="R52" s="241">
        <v>33</v>
      </c>
      <c r="S52" s="241">
        <v>20</v>
      </c>
    </row>
    <row r="53" spans="1:20" s="51" customFormat="1" ht="13.05" customHeight="1" x14ac:dyDescent="0.25">
      <c r="A53" s="89" t="s">
        <v>236</v>
      </c>
      <c r="B53" s="56">
        <v>518</v>
      </c>
      <c r="C53" s="56">
        <v>541</v>
      </c>
      <c r="D53" s="56">
        <v>478</v>
      </c>
      <c r="E53" s="9"/>
      <c r="F53" s="31">
        <f>B53-AVERAGE(C53:D53)</f>
        <v>8.5</v>
      </c>
      <c r="G53" s="31">
        <f t="shared" ref="G53" si="3">ROUND(F53,-1)</f>
        <v>10</v>
      </c>
      <c r="I53" s="20">
        <v>10</v>
      </c>
      <c r="J53" s="20">
        <v>0</v>
      </c>
      <c r="K53" s="20">
        <v>-20</v>
      </c>
      <c r="L53" s="20">
        <v>0</v>
      </c>
      <c r="M53" s="20">
        <v>20</v>
      </c>
      <c r="N53" s="20"/>
      <c r="O53" s="241">
        <v>2</v>
      </c>
      <c r="P53" s="241">
        <v>6</v>
      </c>
      <c r="Q53" s="241" t="s">
        <v>74</v>
      </c>
      <c r="R53" s="241" t="s">
        <v>74</v>
      </c>
      <c r="S53" s="241">
        <v>13</v>
      </c>
    </row>
    <row r="54" spans="1:20" ht="13.05" customHeight="1" x14ac:dyDescent="0.25">
      <c r="A54" s="75"/>
      <c r="B54" s="33"/>
      <c r="C54" s="33"/>
      <c r="D54" s="33"/>
      <c r="E54" s="9"/>
      <c r="F54" s="31"/>
      <c r="G54" s="31"/>
      <c r="I54" s="51"/>
      <c r="K54" s="21"/>
      <c r="L54" s="51"/>
      <c r="M54" s="21"/>
      <c r="N54" s="21"/>
      <c r="O54" s="192"/>
      <c r="T54" s="2"/>
    </row>
    <row r="55" spans="1:20" ht="13.05" customHeight="1" x14ac:dyDescent="0.25">
      <c r="A55" s="222" t="s">
        <v>171</v>
      </c>
      <c r="B55" s="33"/>
      <c r="C55" s="33"/>
      <c r="D55" s="33"/>
      <c r="E55" s="9"/>
      <c r="F55" s="31"/>
      <c r="G55" s="31"/>
      <c r="I55" s="240"/>
      <c r="K55" s="21"/>
      <c r="L55" s="51"/>
      <c r="M55" s="21"/>
      <c r="N55" s="21"/>
      <c r="O55" s="192"/>
      <c r="T55" s="2"/>
    </row>
    <row r="56" spans="1:20" s="51" customFormat="1" ht="11.55" customHeight="1" x14ac:dyDescent="0.25">
      <c r="A56" s="235"/>
      <c r="B56" s="356" t="s">
        <v>92</v>
      </c>
      <c r="C56" s="356"/>
      <c r="D56" s="356"/>
      <c r="E56" s="237"/>
      <c r="F56" s="193"/>
      <c r="G56" s="193"/>
      <c r="I56" s="240"/>
      <c r="K56" s="21"/>
      <c r="M56" s="21"/>
      <c r="N56" s="21"/>
      <c r="O56" s="192"/>
      <c r="P56" s="192"/>
      <c r="Q56" s="192"/>
      <c r="R56" s="192"/>
      <c r="S56" s="192"/>
    </row>
    <row r="57" spans="1:20" s="51" customFormat="1" ht="27.6" customHeight="1" x14ac:dyDescent="0.25">
      <c r="A57" s="235"/>
      <c r="B57" s="352" t="s">
        <v>122</v>
      </c>
      <c r="C57" s="352" t="s">
        <v>123</v>
      </c>
      <c r="D57" s="352" t="s">
        <v>94</v>
      </c>
      <c r="E57" s="197"/>
      <c r="F57" s="353" t="s">
        <v>254</v>
      </c>
      <c r="G57" s="353"/>
      <c r="I57" s="338" t="s">
        <v>128</v>
      </c>
      <c r="J57" s="338"/>
      <c r="K57" s="338"/>
      <c r="L57" s="338"/>
      <c r="M57" s="338"/>
      <c r="N57" s="236"/>
      <c r="O57" s="358" t="s">
        <v>127</v>
      </c>
      <c r="P57" s="358"/>
      <c r="Q57" s="358"/>
      <c r="R57" s="358"/>
      <c r="S57" s="358"/>
    </row>
    <row r="58" spans="1:20" s="51" customFormat="1" ht="17.100000000000001" customHeight="1" x14ac:dyDescent="0.25">
      <c r="A58" s="235"/>
      <c r="B58" s="352"/>
      <c r="C58" s="352"/>
      <c r="D58" s="352"/>
      <c r="E58" s="199"/>
      <c r="F58" s="237" t="s">
        <v>252</v>
      </c>
      <c r="G58" s="237" t="s">
        <v>253</v>
      </c>
      <c r="I58" s="23" t="s">
        <v>4</v>
      </c>
      <c r="J58" s="23" t="s">
        <v>0</v>
      </c>
      <c r="K58" s="23" t="s">
        <v>1</v>
      </c>
      <c r="L58" s="23" t="s">
        <v>2</v>
      </c>
      <c r="M58" s="23" t="s">
        <v>3</v>
      </c>
      <c r="N58" s="23"/>
      <c r="O58" s="22" t="s">
        <v>4</v>
      </c>
      <c r="P58" s="22" t="s">
        <v>0</v>
      </c>
      <c r="Q58" s="22" t="s">
        <v>1</v>
      </c>
      <c r="R58" s="22" t="s">
        <v>2</v>
      </c>
      <c r="S58" s="22" t="s">
        <v>3</v>
      </c>
    </row>
    <row r="59" spans="1:20" ht="13.05" customHeight="1" x14ac:dyDescent="0.25">
      <c r="A59" s="165" t="s">
        <v>25</v>
      </c>
      <c r="B59" s="33">
        <v>359</v>
      </c>
      <c r="C59" s="33">
        <v>351</v>
      </c>
      <c r="D59" s="33">
        <v>344</v>
      </c>
      <c r="E59" s="9"/>
      <c r="F59" s="31">
        <v>11.5</v>
      </c>
      <c r="G59" s="31">
        <v>10</v>
      </c>
      <c r="I59" s="19">
        <v>10</v>
      </c>
      <c r="J59" s="19">
        <v>-10</v>
      </c>
      <c r="K59" s="19">
        <v>10</v>
      </c>
      <c r="L59" s="19">
        <v>0</v>
      </c>
      <c r="M59" s="19">
        <v>10</v>
      </c>
      <c r="N59" s="19"/>
      <c r="O59" s="245">
        <v>3</v>
      </c>
      <c r="P59" s="245" t="s">
        <v>74</v>
      </c>
      <c r="Q59" s="245">
        <v>21</v>
      </c>
      <c r="R59" s="245" t="s">
        <v>74</v>
      </c>
      <c r="S59" s="245">
        <v>9</v>
      </c>
      <c r="T59" s="2"/>
    </row>
    <row r="60" spans="1:20" ht="13.05" customHeight="1" x14ac:dyDescent="0.25">
      <c r="A60" s="87" t="s">
        <v>26</v>
      </c>
      <c r="B60" s="33">
        <v>379</v>
      </c>
      <c r="C60" s="33">
        <v>332</v>
      </c>
      <c r="D60" s="33">
        <v>365</v>
      </c>
      <c r="E60" s="9"/>
      <c r="F60" s="31">
        <v>30.5</v>
      </c>
      <c r="G60" s="31">
        <v>30</v>
      </c>
      <c r="I60" s="19">
        <v>30</v>
      </c>
      <c r="J60" s="19">
        <v>10</v>
      </c>
      <c r="K60" s="19">
        <v>0</v>
      </c>
      <c r="L60" s="19">
        <v>10</v>
      </c>
      <c r="M60" s="19">
        <v>10</v>
      </c>
      <c r="N60" s="19"/>
      <c r="O60" s="245">
        <v>9</v>
      </c>
      <c r="P60" s="245">
        <v>16</v>
      </c>
      <c r="Q60" s="245" t="s">
        <v>74</v>
      </c>
      <c r="R60" s="245">
        <v>12</v>
      </c>
      <c r="S60" s="245">
        <v>10</v>
      </c>
      <c r="T60" s="2"/>
    </row>
    <row r="61" spans="1:20" ht="13.05" customHeight="1" x14ac:dyDescent="0.25">
      <c r="A61" s="87" t="s">
        <v>27</v>
      </c>
      <c r="B61" s="33">
        <v>383</v>
      </c>
      <c r="C61" s="33">
        <v>357</v>
      </c>
      <c r="D61" s="33">
        <v>309</v>
      </c>
      <c r="E61" s="9"/>
      <c r="F61" s="31">
        <v>50</v>
      </c>
      <c r="G61" s="31">
        <v>50</v>
      </c>
      <c r="I61" s="19">
        <v>50</v>
      </c>
      <c r="J61" s="19">
        <v>10</v>
      </c>
      <c r="K61" s="19">
        <v>0</v>
      </c>
      <c r="L61" s="19">
        <v>20</v>
      </c>
      <c r="M61" s="19">
        <v>20</v>
      </c>
      <c r="N61" s="19"/>
      <c r="O61" s="245">
        <v>15</v>
      </c>
      <c r="P61" s="245">
        <v>33</v>
      </c>
      <c r="Q61" s="245">
        <v>0</v>
      </c>
      <c r="R61" s="245">
        <v>18</v>
      </c>
      <c r="S61" s="245">
        <v>15</v>
      </c>
      <c r="T61" s="2"/>
    </row>
    <row r="62" spans="1:20" ht="13.05" customHeight="1" x14ac:dyDescent="0.25">
      <c r="A62" s="87" t="s">
        <v>118</v>
      </c>
      <c r="B62" s="33">
        <v>356</v>
      </c>
      <c r="C62" s="33">
        <v>320</v>
      </c>
      <c r="D62" s="33">
        <v>321</v>
      </c>
      <c r="E62" s="9"/>
      <c r="F62" s="31">
        <v>35.5</v>
      </c>
      <c r="G62" s="31">
        <v>40</v>
      </c>
      <c r="I62" s="19">
        <v>40</v>
      </c>
      <c r="J62" s="19">
        <v>10</v>
      </c>
      <c r="K62" s="19">
        <v>10</v>
      </c>
      <c r="L62" s="19">
        <v>20</v>
      </c>
      <c r="M62" s="19">
        <v>0</v>
      </c>
      <c r="N62" s="19"/>
      <c r="O62" s="245">
        <v>11</v>
      </c>
      <c r="P62" s="245">
        <v>13</v>
      </c>
      <c r="Q62" s="245">
        <v>19</v>
      </c>
      <c r="R62" s="245">
        <v>20</v>
      </c>
      <c r="S62" s="245" t="s">
        <v>74</v>
      </c>
      <c r="T62" s="2"/>
    </row>
    <row r="63" spans="1:20" ht="13.05" customHeight="1" x14ac:dyDescent="0.25">
      <c r="A63" s="87" t="s">
        <v>141</v>
      </c>
      <c r="B63" s="33">
        <v>435</v>
      </c>
      <c r="C63" s="33">
        <v>355</v>
      </c>
      <c r="D63" s="33">
        <v>381</v>
      </c>
      <c r="E63" s="9"/>
      <c r="F63" s="31">
        <v>67</v>
      </c>
      <c r="G63" s="31">
        <v>70</v>
      </c>
      <c r="I63" s="19">
        <v>70</v>
      </c>
      <c r="J63" s="19">
        <v>0</v>
      </c>
      <c r="K63" s="19">
        <v>10</v>
      </c>
      <c r="L63" s="19">
        <v>20</v>
      </c>
      <c r="M63" s="19">
        <v>30</v>
      </c>
      <c r="N63" s="19"/>
      <c r="O63" s="245">
        <v>18</v>
      </c>
      <c r="P63" s="245">
        <v>6</v>
      </c>
      <c r="Q63" s="245">
        <v>22</v>
      </c>
      <c r="R63" s="245">
        <v>17</v>
      </c>
      <c r="S63" s="245">
        <v>22</v>
      </c>
      <c r="T63" s="2"/>
    </row>
    <row r="64" spans="1:20" ht="13.05" customHeight="1" x14ac:dyDescent="0.25">
      <c r="A64" s="87" t="s">
        <v>162</v>
      </c>
      <c r="B64" s="33">
        <v>406</v>
      </c>
      <c r="C64" s="33">
        <v>363</v>
      </c>
      <c r="D64" s="33">
        <v>314</v>
      </c>
      <c r="E64" s="9"/>
      <c r="F64" s="31">
        <v>67.5</v>
      </c>
      <c r="G64" s="31">
        <v>70</v>
      </c>
      <c r="I64" s="19">
        <v>70</v>
      </c>
      <c r="J64" s="19">
        <v>10</v>
      </c>
      <c r="K64" s="19">
        <v>10</v>
      </c>
      <c r="L64" s="19">
        <v>20</v>
      </c>
      <c r="M64" s="19">
        <v>20</v>
      </c>
      <c r="N64" s="19"/>
      <c r="O64" s="245">
        <v>20</v>
      </c>
      <c r="P64" s="245">
        <v>27</v>
      </c>
      <c r="Q64" s="245">
        <v>16</v>
      </c>
      <c r="R64" s="245">
        <v>19</v>
      </c>
      <c r="S64" s="245">
        <v>20</v>
      </c>
      <c r="T64" s="2"/>
    </row>
    <row r="65" spans="1:20" s="50" customFormat="1" ht="13.05" customHeight="1" x14ac:dyDescent="0.25">
      <c r="A65" s="87" t="s">
        <v>165</v>
      </c>
      <c r="B65" s="33">
        <v>411</v>
      </c>
      <c r="C65" s="33">
        <v>376</v>
      </c>
      <c r="D65" s="33">
        <v>299</v>
      </c>
      <c r="E65" s="9"/>
      <c r="F65" s="31">
        <v>73.5</v>
      </c>
      <c r="G65" s="31">
        <v>70</v>
      </c>
      <c r="H65" s="51"/>
      <c r="I65" s="19">
        <v>70</v>
      </c>
      <c r="J65" s="19">
        <v>10</v>
      </c>
      <c r="K65" s="19">
        <v>-10</v>
      </c>
      <c r="L65" s="19">
        <v>30</v>
      </c>
      <c r="M65" s="19">
        <v>40</v>
      </c>
      <c r="N65" s="19"/>
      <c r="O65" s="245">
        <v>22</v>
      </c>
      <c r="P65" s="245">
        <v>16</v>
      </c>
      <c r="Q65" s="245" t="s">
        <v>74</v>
      </c>
      <c r="R65" s="245">
        <v>36</v>
      </c>
      <c r="S65" s="245">
        <v>31</v>
      </c>
    </row>
    <row r="66" spans="1:20" s="51" customFormat="1" ht="13.05" customHeight="1" x14ac:dyDescent="0.25">
      <c r="A66" s="75" t="s">
        <v>177</v>
      </c>
      <c r="B66" s="56">
        <v>422</v>
      </c>
      <c r="C66" s="56">
        <v>370</v>
      </c>
      <c r="D66" s="56">
        <v>346</v>
      </c>
      <c r="E66" s="9"/>
      <c r="F66" s="31">
        <f>B66-AVERAGE(C66:D66)</f>
        <v>64</v>
      </c>
      <c r="G66" s="31">
        <f t="shared" si="0"/>
        <v>60</v>
      </c>
      <c r="I66" s="19">
        <v>60</v>
      </c>
      <c r="J66" s="19">
        <v>-10</v>
      </c>
      <c r="K66" s="19">
        <v>10</v>
      </c>
      <c r="L66" s="19">
        <v>20</v>
      </c>
      <c r="M66" s="19">
        <v>50</v>
      </c>
      <c r="N66" s="19"/>
      <c r="O66" s="245">
        <v>18</v>
      </c>
      <c r="P66" s="245" t="s">
        <v>74</v>
      </c>
      <c r="Q66" s="245">
        <v>8</v>
      </c>
      <c r="R66" s="245">
        <v>22</v>
      </c>
      <c r="S66" s="245">
        <v>38</v>
      </c>
    </row>
    <row r="67" spans="1:20" s="51" customFormat="1" ht="13.05" customHeight="1" x14ac:dyDescent="0.25">
      <c r="A67" s="89" t="s">
        <v>193</v>
      </c>
      <c r="B67" s="56">
        <v>370</v>
      </c>
      <c r="C67" s="56">
        <v>360</v>
      </c>
      <c r="D67" s="56">
        <v>343</v>
      </c>
      <c r="E67" s="9"/>
      <c r="F67" s="31">
        <f>B67-AVERAGE(C67:D67)</f>
        <v>18.5</v>
      </c>
      <c r="G67" s="31">
        <f t="shared" si="0"/>
        <v>20</v>
      </c>
      <c r="I67" s="19">
        <v>20</v>
      </c>
      <c r="J67" s="19">
        <v>-10</v>
      </c>
      <c r="K67" s="19">
        <v>0</v>
      </c>
      <c r="L67" s="19">
        <v>10</v>
      </c>
      <c r="M67" s="19">
        <v>20</v>
      </c>
      <c r="N67" s="19"/>
      <c r="O67" s="245">
        <v>5</v>
      </c>
      <c r="P67" s="245" t="s">
        <v>74</v>
      </c>
      <c r="Q67" s="245">
        <v>6</v>
      </c>
      <c r="R67" s="245">
        <v>5</v>
      </c>
      <c r="S67" s="245">
        <v>17</v>
      </c>
    </row>
    <row r="68" spans="1:20" s="51" customFormat="1" ht="13.05" customHeight="1" x14ac:dyDescent="0.25">
      <c r="A68" s="89" t="s">
        <v>208</v>
      </c>
      <c r="B68" s="56">
        <v>401</v>
      </c>
      <c r="C68" s="56">
        <v>372</v>
      </c>
      <c r="D68" s="56">
        <v>409</v>
      </c>
      <c r="E68" s="9"/>
      <c r="F68" s="31">
        <f>B68-AVERAGE(C68:D68)</f>
        <v>10.5</v>
      </c>
      <c r="G68" s="31">
        <f t="shared" si="0"/>
        <v>10</v>
      </c>
      <c r="I68" s="19">
        <v>10</v>
      </c>
      <c r="J68" s="19">
        <v>10</v>
      </c>
      <c r="K68" s="19">
        <v>0</v>
      </c>
      <c r="L68" s="19">
        <v>0</v>
      </c>
      <c r="M68" s="19">
        <v>10</v>
      </c>
      <c r="N68" s="19"/>
      <c r="O68" s="245">
        <v>3</v>
      </c>
      <c r="P68" s="245">
        <v>9</v>
      </c>
      <c r="Q68" s="245" t="s">
        <v>74</v>
      </c>
      <c r="R68" s="245">
        <v>3</v>
      </c>
      <c r="S68" s="245">
        <v>3</v>
      </c>
    </row>
    <row r="69" spans="1:20" s="51" customFormat="1" ht="13.05" customHeight="1" x14ac:dyDescent="0.25">
      <c r="A69" s="89" t="s">
        <v>205</v>
      </c>
      <c r="B69" s="56">
        <v>404</v>
      </c>
      <c r="C69" s="56">
        <v>361</v>
      </c>
      <c r="D69" s="56">
        <v>337</v>
      </c>
      <c r="E69" s="9"/>
      <c r="F69" s="31">
        <f>B69-AVERAGE(C69:D69)</f>
        <v>55</v>
      </c>
      <c r="G69" s="31">
        <f t="shared" si="0"/>
        <v>60</v>
      </c>
      <c r="I69" s="19">
        <v>60</v>
      </c>
      <c r="J69" s="19">
        <v>0</v>
      </c>
      <c r="K69" s="19">
        <v>20</v>
      </c>
      <c r="L69" s="19">
        <v>0</v>
      </c>
      <c r="M69" s="19">
        <v>30</v>
      </c>
      <c r="N69" s="19"/>
      <c r="O69" s="245">
        <v>16</v>
      </c>
      <c r="P69" s="245">
        <v>4</v>
      </c>
      <c r="Q69" s="245">
        <v>28</v>
      </c>
      <c r="R69" s="245">
        <v>2</v>
      </c>
      <c r="S69" s="245">
        <v>28</v>
      </c>
    </row>
    <row r="70" spans="1:20" s="51" customFormat="1" ht="13.05" customHeight="1" x14ac:dyDescent="0.25">
      <c r="A70" s="89" t="s">
        <v>236</v>
      </c>
      <c r="B70" s="56">
        <v>388</v>
      </c>
      <c r="C70" s="56">
        <v>416</v>
      </c>
      <c r="D70" s="56">
        <v>385</v>
      </c>
      <c r="E70" s="9"/>
      <c r="F70" s="31">
        <f>B70-AVERAGE(C70:D70)</f>
        <v>-12.5</v>
      </c>
      <c r="G70" s="31">
        <f t="shared" ref="G70" si="4">ROUND(F70,-1)</f>
        <v>-10</v>
      </c>
      <c r="I70" s="19">
        <v>-10</v>
      </c>
      <c r="J70" s="19">
        <v>0</v>
      </c>
      <c r="K70" s="19">
        <v>10</v>
      </c>
      <c r="L70" s="19">
        <v>-20</v>
      </c>
      <c r="M70" s="19">
        <v>0</v>
      </c>
      <c r="N70" s="19"/>
      <c r="O70" s="245" t="s">
        <v>74</v>
      </c>
      <c r="P70" s="245" t="s">
        <v>74</v>
      </c>
      <c r="Q70" s="245">
        <v>13</v>
      </c>
      <c r="R70" s="245" t="s">
        <v>74</v>
      </c>
      <c r="S70" s="245" t="s">
        <v>74</v>
      </c>
    </row>
    <row r="71" spans="1:20" ht="13.05" customHeight="1" x14ac:dyDescent="0.25">
      <c r="A71" s="75"/>
      <c r="B71" s="100"/>
      <c r="C71" s="100"/>
      <c r="D71" s="100"/>
      <c r="E71" s="9"/>
      <c r="F71" s="31"/>
      <c r="G71" s="31"/>
      <c r="I71" s="51"/>
      <c r="L71" s="51"/>
      <c r="O71" s="192"/>
      <c r="T71" s="2"/>
    </row>
    <row r="72" spans="1:20" s="50" customFormat="1" ht="13.05" customHeight="1" x14ac:dyDescent="0.25">
      <c r="A72" s="222" t="s">
        <v>166</v>
      </c>
      <c r="B72" s="33"/>
      <c r="C72" s="33"/>
      <c r="D72" s="33"/>
      <c r="E72" s="9"/>
      <c r="F72" s="31"/>
      <c r="G72" s="31"/>
      <c r="H72" s="51"/>
      <c r="I72" s="240"/>
      <c r="J72" s="51"/>
      <c r="K72" s="21"/>
      <c r="L72" s="51"/>
      <c r="M72" s="21"/>
      <c r="N72" s="21"/>
      <c r="O72" s="192"/>
      <c r="P72" s="192"/>
      <c r="Q72" s="192"/>
      <c r="R72" s="192"/>
      <c r="S72" s="192"/>
    </row>
    <row r="73" spans="1:20" s="51" customFormat="1" ht="11.55" customHeight="1" x14ac:dyDescent="0.25">
      <c r="A73" s="235"/>
      <c r="B73" s="356" t="s">
        <v>92</v>
      </c>
      <c r="C73" s="356"/>
      <c r="D73" s="356"/>
      <c r="E73" s="237"/>
      <c r="F73" s="193"/>
      <c r="G73" s="193"/>
      <c r="I73" s="240"/>
      <c r="K73" s="21"/>
      <c r="M73" s="21"/>
      <c r="N73" s="21"/>
      <c r="O73" s="192"/>
      <c r="P73" s="192"/>
      <c r="Q73" s="192"/>
      <c r="R73" s="192"/>
      <c r="S73" s="192"/>
    </row>
    <row r="74" spans="1:20" s="51" customFormat="1" ht="27.6" customHeight="1" x14ac:dyDescent="0.25">
      <c r="A74" s="235"/>
      <c r="B74" s="352" t="s">
        <v>122</v>
      </c>
      <c r="C74" s="352" t="s">
        <v>123</v>
      </c>
      <c r="D74" s="352" t="s">
        <v>94</v>
      </c>
      <c r="E74" s="197"/>
      <c r="F74" s="353" t="s">
        <v>254</v>
      </c>
      <c r="G74" s="353"/>
      <c r="I74" s="338" t="s">
        <v>128</v>
      </c>
      <c r="J74" s="338"/>
      <c r="K74" s="338"/>
      <c r="L74" s="338"/>
      <c r="M74" s="338"/>
      <c r="N74" s="236"/>
      <c r="O74" s="358" t="s">
        <v>127</v>
      </c>
      <c r="P74" s="358"/>
      <c r="Q74" s="358"/>
      <c r="R74" s="358"/>
      <c r="S74" s="358"/>
    </row>
    <row r="75" spans="1:20" s="51" customFormat="1" ht="17.100000000000001" customHeight="1" x14ac:dyDescent="0.25">
      <c r="A75" s="235"/>
      <c r="B75" s="352"/>
      <c r="C75" s="352"/>
      <c r="D75" s="352"/>
      <c r="E75" s="199"/>
      <c r="F75" s="237" t="s">
        <v>252</v>
      </c>
      <c r="G75" s="237" t="s">
        <v>253</v>
      </c>
      <c r="I75" s="23" t="s">
        <v>4</v>
      </c>
      <c r="J75" s="23" t="s">
        <v>0</v>
      </c>
      <c r="K75" s="23" t="s">
        <v>1</v>
      </c>
      <c r="L75" s="23" t="s">
        <v>2</v>
      </c>
      <c r="M75" s="23" t="s">
        <v>3</v>
      </c>
      <c r="N75" s="23"/>
      <c r="O75" s="22" t="s">
        <v>4</v>
      </c>
      <c r="P75" s="22" t="s">
        <v>0</v>
      </c>
      <c r="Q75" s="22" t="s">
        <v>1</v>
      </c>
      <c r="R75" s="22" t="s">
        <v>2</v>
      </c>
      <c r="S75" s="22" t="s">
        <v>3</v>
      </c>
    </row>
    <row r="76" spans="1:20" s="50" customFormat="1" ht="13.05" customHeight="1" x14ac:dyDescent="0.25">
      <c r="A76" s="165" t="s">
        <v>25</v>
      </c>
      <c r="B76" s="33">
        <v>1551</v>
      </c>
      <c r="C76" s="33">
        <v>1377</v>
      </c>
      <c r="D76" s="33">
        <v>1339</v>
      </c>
      <c r="E76" s="9"/>
      <c r="F76" s="31">
        <v>193</v>
      </c>
      <c r="G76" s="31">
        <v>190</v>
      </c>
      <c r="H76" s="51"/>
      <c r="I76" s="20">
        <v>190</v>
      </c>
      <c r="J76" s="20">
        <v>50</v>
      </c>
      <c r="K76" s="20">
        <v>30</v>
      </c>
      <c r="L76" s="20">
        <v>80</v>
      </c>
      <c r="M76" s="20">
        <v>30</v>
      </c>
      <c r="N76" s="20"/>
      <c r="O76" s="241">
        <v>14</v>
      </c>
      <c r="P76" s="241">
        <v>19</v>
      </c>
      <c r="Q76" s="241">
        <v>15</v>
      </c>
      <c r="R76" s="241">
        <v>19</v>
      </c>
      <c r="S76" s="241">
        <v>7</v>
      </c>
    </row>
    <row r="77" spans="1:20" s="50" customFormat="1" ht="13.05" customHeight="1" x14ac:dyDescent="0.25">
      <c r="A77" s="87" t="s">
        <v>26</v>
      </c>
      <c r="B77" s="33">
        <v>1490</v>
      </c>
      <c r="C77" s="33">
        <v>1372</v>
      </c>
      <c r="D77" s="33">
        <v>1448</v>
      </c>
      <c r="E77" s="9"/>
      <c r="F77" s="31">
        <v>80</v>
      </c>
      <c r="G77" s="31">
        <v>80</v>
      </c>
      <c r="H77" s="51"/>
      <c r="I77" s="20">
        <v>80</v>
      </c>
      <c r="J77" s="20">
        <v>20</v>
      </c>
      <c r="K77" s="20">
        <v>10</v>
      </c>
      <c r="L77" s="20">
        <v>10</v>
      </c>
      <c r="M77" s="20">
        <v>40</v>
      </c>
      <c r="N77" s="20"/>
      <c r="O77" s="241">
        <v>6</v>
      </c>
      <c r="P77" s="241">
        <v>6</v>
      </c>
      <c r="Q77" s="241">
        <v>5</v>
      </c>
      <c r="R77" s="241">
        <v>2</v>
      </c>
      <c r="S77" s="241">
        <v>8</v>
      </c>
    </row>
    <row r="78" spans="1:20" s="50" customFormat="1" ht="13.05" customHeight="1" x14ac:dyDescent="0.25">
      <c r="A78" s="87" t="s">
        <v>27</v>
      </c>
      <c r="B78" s="33">
        <v>1545</v>
      </c>
      <c r="C78" s="33">
        <v>1333</v>
      </c>
      <c r="D78" s="33">
        <v>1444</v>
      </c>
      <c r="E78" s="9"/>
      <c r="F78" s="31">
        <v>156.5</v>
      </c>
      <c r="G78" s="31">
        <v>160</v>
      </c>
      <c r="H78" s="51"/>
      <c r="I78" s="20">
        <v>160</v>
      </c>
      <c r="J78" s="20">
        <v>0</v>
      </c>
      <c r="K78" s="20">
        <v>20</v>
      </c>
      <c r="L78" s="20">
        <v>30</v>
      </c>
      <c r="M78" s="20">
        <v>120</v>
      </c>
      <c r="N78" s="20"/>
      <c r="O78" s="241">
        <v>11</v>
      </c>
      <c r="P78" s="241" t="s">
        <v>74</v>
      </c>
      <c r="Q78" s="241">
        <v>7</v>
      </c>
      <c r="R78" s="241">
        <v>6</v>
      </c>
      <c r="S78" s="241">
        <v>24</v>
      </c>
    </row>
    <row r="79" spans="1:20" s="50" customFormat="1" ht="13.05" customHeight="1" x14ac:dyDescent="0.25">
      <c r="A79" s="87" t="s">
        <v>118</v>
      </c>
      <c r="B79" s="33">
        <v>1438</v>
      </c>
      <c r="C79" s="33">
        <v>1290</v>
      </c>
      <c r="D79" s="33">
        <v>1290</v>
      </c>
      <c r="E79" s="9"/>
      <c r="F79" s="31">
        <v>148</v>
      </c>
      <c r="G79" s="31">
        <v>150</v>
      </c>
      <c r="H79" s="51"/>
      <c r="I79" s="20">
        <v>150</v>
      </c>
      <c r="J79" s="20">
        <v>10</v>
      </c>
      <c r="K79" s="20">
        <v>-10</v>
      </c>
      <c r="L79" s="20">
        <v>70</v>
      </c>
      <c r="M79" s="20">
        <v>90</v>
      </c>
      <c r="N79" s="20"/>
      <c r="O79" s="241">
        <v>11</v>
      </c>
      <c r="P79" s="241">
        <v>3</v>
      </c>
      <c r="Q79" s="241" t="s">
        <v>74</v>
      </c>
      <c r="R79" s="241">
        <v>18</v>
      </c>
      <c r="S79" s="241">
        <v>19</v>
      </c>
    </row>
    <row r="80" spans="1:20" s="50" customFormat="1" ht="13.05" customHeight="1" x14ac:dyDescent="0.25">
      <c r="A80" s="87" t="s">
        <v>141</v>
      </c>
      <c r="B80" s="33">
        <v>1664</v>
      </c>
      <c r="C80" s="33">
        <v>1352</v>
      </c>
      <c r="D80" s="33">
        <v>1348</v>
      </c>
      <c r="E80" s="9"/>
      <c r="F80" s="31">
        <v>314</v>
      </c>
      <c r="G80" s="31">
        <v>310</v>
      </c>
      <c r="H80" s="51"/>
      <c r="I80" s="20">
        <v>310</v>
      </c>
      <c r="J80" s="20">
        <v>10</v>
      </c>
      <c r="K80" s="20">
        <v>40</v>
      </c>
      <c r="L80" s="20">
        <v>130</v>
      </c>
      <c r="M80" s="20">
        <v>140</v>
      </c>
      <c r="N80" s="20"/>
      <c r="O80" s="241">
        <v>23</v>
      </c>
      <c r="P80" s="241">
        <v>6</v>
      </c>
      <c r="Q80" s="241">
        <v>17</v>
      </c>
      <c r="R80" s="241">
        <v>33</v>
      </c>
      <c r="S80" s="241">
        <v>28</v>
      </c>
    </row>
    <row r="81" spans="1:20" s="50" customFormat="1" ht="13.05" customHeight="1" x14ac:dyDescent="0.25">
      <c r="A81" s="87" t="s">
        <v>162</v>
      </c>
      <c r="B81" s="33">
        <v>1572</v>
      </c>
      <c r="C81" s="33">
        <v>1354</v>
      </c>
      <c r="D81" s="33">
        <v>1414</v>
      </c>
      <c r="E81" s="9"/>
      <c r="F81" s="31">
        <v>188</v>
      </c>
      <c r="G81" s="31">
        <v>190</v>
      </c>
      <c r="H81" s="51"/>
      <c r="I81" s="20">
        <v>190</v>
      </c>
      <c r="J81" s="20">
        <v>20</v>
      </c>
      <c r="K81" s="20">
        <v>70</v>
      </c>
      <c r="L81" s="20">
        <v>60</v>
      </c>
      <c r="M81" s="20">
        <v>40</v>
      </c>
      <c r="N81" s="20"/>
      <c r="O81" s="241">
        <v>14</v>
      </c>
      <c r="P81" s="241">
        <v>8</v>
      </c>
      <c r="Q81" s="241">
        <v>30</v>
      </c>
      <c r="R81" s="241">
        <v>17</v>
      </c>
      <c r="S81" s="241">
        <v>7</v>
      </c>
    </row>
    <row r="82" spans="1:20" s="50" customFormat="1" ht="13.05" customHeight="1" x14ac:dyDescent="0.25">
      <c r="A82" s="87" t="s">
        <v>165</v>
      </c>
      <c r="B82" s="33">
        <v>1527</v>
      </c>
      <c r="C82" s="33">
        <v>1380</v>
      </c>
      <c r="D82" s="33">
        <v>1320</v>
      </c>
      <c r="E82" s="9"/>
      <c r="F82" s="31">
        <v>177</v>
      </c>
      <c r="G82" s="31">
        <v>180</v>
      </c>
      <c r="H82" s="51"/>
      <c r="I82" s="20">
        <v>180</v>
      </c>
      <c r="J82" s="20">
        <v>20</v>
      </c>
      <c r="K82" s="20">
        <v>30</v>
      </c>
      <c r="L82" s="20">
        <v>20</v>
      </c>
      <c r="M82" s="20">
        <v>100</v>
      </c>
      <c r="N82" s="20"/>
      <c r="O82" s="241">
        <v>13</v>
      </c>
      <c r="P82" s="241">
        <v>9</v>
      </c>
      <c r="Q82" s="241">
        <v>16</v>
      </c>
      <c r="R82" s="241">
        <v>4</v>
      </c>
      <c r="S82" s="241">
        <v>20</v>
      </c>
    </row>
    <row r="83" spans="1:20" s="51" customFormat="1" ht="13.05" customHeight="1" x14ac:dyDescent="0.25">
      <c r="A83" s="75" t="s">
        <v>177</v>
      </c>
      <c r="B83" s="57">
        <v>1722</v>
      </c>
      <c r="C83" s="57">
        <v>1406</v>
      </c>
      <c r="D83" s="57">
        <v>1355</v>
      </c>
      <c r="E83" s="9"/>
      <c r="F83" s="31">
        <f>B83-AVERAGE(C83:D83)</f>
        <v>341.5</v>
      </c>
      <c r="G83" s="31">
        <f t="shared" si="0"/>
        <v>340</v>
      </c>
      <c r="I83" s="20">
        <v>340</v>
      </c>
      <c r="J83" s="20">
        <v>50</v>
      </c>
      <c r="K83" s="20">
        <v>0</v>
      </c>
      <c r="L83" s="20">
        <v>110</v>
      </c>
      <c r="M83" s="20">
        <v>180</v>
      </c>
      <c r="N83" s="20"/>
      <c r="O83" s="241">
        <v>25</v>
      </c>
      <c r="P83" s="241">
        <v>18</v>
      </c>
      <c r="Q83" s="241">
        <v>1</v>
      </c>
      <c r="R83" s="241">
        <v>31</v>
      </c>
      <c r="S83" s="241">
        <v>35</v>
      </c>
    </row>
    <row r="84" spans="1:20" s="51" customFormat="1" ht="13.05" customHeight="1" x14ac:dyDescent="0.25">
      <c r="A84" s="89" t="s">
        <v>193</v>
      </c>
      <c r="B84" s="57">
        <v>1455</v>
      </c>
      <c r="C84" s="57">
        <v>1428</v>
      </c>
      <c r="D84" s="57">
        <v>1379</v>
      </c>
      <c r="E84" s="9"/>
      <c r="F84" s="31">
        <f>B84-AVERAGE(C84:D84)</f>
        <v>51.5</v>
      </c>
      <c r="G84" s="31">
        <f t="shared" si="0"/>
        <v>50</v>
      </c>
      <c r="I84" s="20">
        <v>50</v>
      </c>
      <c r="J84" s="20">
        <v>10</v>
      </c>
      <c r="K84" s="20">
        <v>-10</v>
      </c>
      <c r="L84" s="20">
        <v>10</v>
      </c>
      <c r="M84" s="20">
        <v>40</v>
      </c>
      <c r="N84" s="20"/>
      <c r="O84" s="241">
        <v>4</v>
      </c>
      <c r="P84" s="241">
        <v>3</v>
      </c>
      <c r="Q84" s="241" t="s">
        <v>74</v>
      </c>
      <c r="R84" s="241">
        <v>4</v>
      </c>
      <c r="S84" s="241">
        <v>7</v>
      </c>
    </row>
    <row r="85" spans="1:20" s="51" customFormat="1" ht="13.05" customHeight="1" x14ac:dyDescent="0.25">
      <c r="A85" s="89" t="s">
        <v>208</v>
      </c>
      <c r="B85" s="57">
        <v>1620</v>
      </c>
      <c r="C85" s="57">
        <v>1407</v>
      </c>
      <c r="D85" s="57">
        <v>1769</v>
      </c>
      <c r="E85" s="9"/>
      <c r="F85" s="31">
        <f>B85-AVERAGE(C85:D85)</f>
        <v>32</v>
      </c>
      <c r="G85" s="31">
        <f t="shared" si="0"/>
        <v>30</v>
      </c>
      <c r="I85" s="20">
        <v>30</v>
      </c>
      <c r="J85" s="20">
        <v>-10</v>
      </c>
      <c r="K85" s="20">
        <v>0</v>
      </c>
      <c r="L85" s="20">
        <v>-20</v>
      </c>
      <c r="M85" s="20">
        <v>60</v>
      </c>
      <c r="N85" s="20"/>
      <c r="O85" s="241">
        <v>2</v>
      </c>
      <c r="P85" s="241" t="s">
        <v>74</v>
      </c>
      <c r="Q85" s="241">
        <v>1</v>
      </c>
      <c r="R85" s="241" t="s">
        <v>74</v>
      </c>
      <c r="S85" s="241">
        <v>9</v>
      </c>
    </row>
    <row r="86" spans="1:20" s="51" customFormat="1" ht="13.05" customHeight="1" x14ac:dyDescent="0.25">
      <c r="A86" s="89" t="s">
        <v>205</v>
      </c>
      <c r="B86" s="57">
        <v>1681</v>
      </c>
      <c r="C86" s="57">
        <v>1390</v>
      </c>
      <c r="D86" s="57">
        <v>1385</v>
      </c>
      <c r="E86" s="9"/>
      <c r="F86" s="31">
        <f>B86-AVERAGE(C86:D86)</f>
        <v>293.5</v>
      </c>
      <c r="G86" s="31">
        <f t="shared" si="0"/>
        <v>290</v>
      </c>
      <c r="I86" s="20">
        <v>290</v>
      </c>
      <c r="J86" s="20">
        <v>90</v>
      </c>
      <c r="K86" s="20">
        <v>10</v>
      </c>
      <c r="L86" s="20">
        <v>70</v>
      </c>
      <c r="M86" s="20">
        <v>120</v>
      </c>
      <c r="N86" s="20"/>
      <c r="O86" s="241">
        <v>21</v>
      </c>
      <c r="P86" s="241">
        <v>37</v>
      </c>
      <c r="Q86" s="241">
        <v>5</v>
      </c>
      <c r="R86" s="241">
        <v>19</v>
      </c>
      <c r="S86" s="241">
        <v>23</v>
      </c>
    </row>
    <row r="87" spans="1:20" s="51" customFormat="1" ht="13.05" customHeight="1" x14ac:dyDescent="0.25">
      <c r="A87" s="89" t="s">
        <v>236</v>
      </c>
      <c r="B87" s="57">
        <v>1618</v>
      </c>
      <c r="C87" s="57">
        <v>1519</v>
      </c>
      <c r="D87" s="57">
        <v>1558</v>
      </c>
      <c r="E87" s="9"/>
      <c r="F87" s="31">
        <f>B87-AVERAGE(C87:D87)</f>
        <v>79.5</v>
      </c>
      <c r="G87" s="31">
        <f t="shared" ref="G87" si="5">ROUND(F87,-1)</f>
        <v>80</v>
      </c>
      <c r="I87" s="20">
        <v>80</v>
      </c>
      <c r="J87" s="20">
        <v>0</v>
      </c>
      <c r="K87" s="20">
        <v>10</v>
      </c>
      <c r="L87" s="20">
        <v>20</v>
      </c>
      <c r="M87" s="20">
        <v>60</v>
      </c>
      <c r="N87" s="20"/>
      <c r="O87" s="241">
        <v>5</v>
      </c>
      <c r="P87" s="241" t="s">
        <v>74</v>
      </c>
      <c r="Q87" s="241">
        <v>3</v>
      </c>
      <c r="R87" s="241">
        <v>4</v>
      </c>
      <c r="S87" s="241">
        <v>11</v>
      </c>
    </row>
    <row r="88" spans="1:20" s="50" customFormat="1" ht="13.05" customHeight="1" x14ac:dyDescent="0.25">
      <c r="A88" s="75"/>
      <c r="B88" s="33"/>
      <c r="C88" s="33"/>
      <c r="D88" s="33"/>
      <c r="E88" s="9"/>
      <c r="F88" s="31"/>
      <c r="G88" s="31"/>
      <c r="H88" s="51"/>
      <c r="I88" s="51"/>
      <c r="J88" s="51"/>
      <c r="K88" s="51"/>
      <c r="L88" s="51"/>
      <c r="M88" s="51"/>
      <c r="N88" s="51"/>
      <c r="O88" s="192"/>
      <c r="P88" s="192"/>
      <c r="Q88" s="192"/>
      <c r="R88" s="192"/>
      <c r="S88" s="192"/>
    </row>
    <row r="89" spans="1:20" ht="13.05" customHeight="1" x14ac:dyDescent="0.25">
      <c r="A89" s="222" t="s">
        <v>114</v>
      </c>
      <c r="B89" s="33"/>
      <c r="C89" s="33"/>
      <c r="D89" s="33"/>
      <c r="E89" s="9"/>
      <c r="F89" s="31"/>
      <c r="G89" s="31"/>
      <c r="I89" s="240"/>
      <c r="K89" s="21"/>
      <c r="L89" s="51"/>
      <c r="M89" s="21"/>
      <c r="N89" s="21"/>
      <c r="O89" s="192"/>
      <c r="T89" s="2"/>
    </row>
    <row r="90" spans="1:20" s="51" customFormat="1" ht="11.55" customHeight="1" x14ac:dyDescent="0.25">
      <c r="A90" s="235"/>
      <c r="B90" s="356" t="s">
        <v>92</v>
      </c>
      <c r="C90" s="356"/>
      <c r="D90" s="356"/>
      <c r="E90" s="237"/>
      <c r="F90" s="193"/>
      <c r="G90" s="193"/>
      <c r="I90" s="240"/>
      <c r="K90" s="21"/>
      <c r="M90" s="21"/>
      <c r="N90" s="21"/>
      <c r="O90" s="192"/>
      <c r="P90" s="192"/>
      <c r="Q90" s="192"/>
      <c r="R90" s="192"/>
      <c r="S90" s="192"/>
    </row>
    <row r="91" spans="1:20" s="51" customFormat="1" ht="27.6" customHeight="1" x14ac:dyDescent="0.25">
      <c r="A91" s="235"/>
      <c r="B91" s="352" t="s">
        <v>122</v>
      </c>
      <c r="C91" s="352" t="s">
        <v>123</v>
      </c>
      <c r="D91" s="352" t="s">
        <v>94</v>
      </c>
      <c r="E91" s="197"/>
      <c r="F91" s="353" t="s">
        <v>254</v>
      </c>
      <c r="G91" s="353"/>
      <c r="I91" s="338" t="s">
        <v>128</v>
      </c>
      <c r="J91" s="338"/>
      <c r="K91" s="338"/>
      <c r="L91" s="338"/>
      <c r="M91" s="338"/>
      <c r="N91" s="236"/>
      <c r="O91" s="358" t="s">
        <v>127</v>
      </c>
      <c r="P91" s="358"/>
      <c r="Q91" s="358"/>
      <c r="R91" s="358"/>
      <c r="S91" s="358"/>
    </row>
    <row r="92" spans="1:20" s="51" customFormat="1" ht="17.100000000000001" customHeight="1" x14ac:dyDescent="0.25">
      <c r="A92" s="235"/>
      <c r="B92" s="352"/>
      <c r="C92" s="352"/>
      <c r="D92" s="352"/>
      <c r="E92" s="199"/>
      <c r="F92" s="237" t="s">
        <v>252</v>
      </c>
      <c r="G92" s="237" t="s">
        <v>253</v>
      </c>
      <c r="I92" s="23" t="s">
        <v>4</v>
      </c>
      <c r="J92" s="23" t="s">
        <v>0</v>
      </c>
      <c r="K92" s="23" t="s">
        <v>1</v>
      </c>
      <c r="L92" s="23" t="s">
        <v>2</v>
      </c>
      <c r="M92" s="23" t="s">
        <v>3</v>
      </c>
      <c r="N92" s="23"/>
      <c r="O92" s="22" t="s">
        <v>4</v>
      </c>
      <c r="P92" s="22" t="s">
        <v>0</v>
      </c>
      <c r="Q92" s="22" t="s">
        <v>1</v>
      </c>
      <c r="R92" s="22" t="s">
        <v>2</v>
      </c>
      <c r="S92" s="22" t="s">
        <v>3</v>
      </c>
    </row>
    <row r="93" spans="1:20" ht="13.05" customHeight="1" x14ac:dyDescent="0.25">
      <c r="A93" s="222" t="s">
        <v>25</v>
      </c>
      <c r="B93" s="33">
        <v>168</v>
      </c>
      <c r="C93" s="33">
        <v>161</v>
      </c>
      <c r="D93" s="33">
        <v>158</v>
      </c>
      <c r="E93" s="9"/>
      <c r="F93" s="31">
        <v>8.5</v>
      </c>
      <c r="G93" s="31">
        <v>10</v>
      </c>
      <c r="I93" s="19">
        <v>10</v>
      </c>
      <c r="J93" s="19">
        <v>0</v>
      </c>
      <c r="K93" s="19">
        <v>0</v>
      </c>
      <c r="L93" s="19">
        <v>0</v>
      </c>
      <c r="M93" s="19">
        <v>10</v>
      </c>
      <c r="N93" s="19"/>
      <c r="O93" s="245">
        <v>5</v>
      </c>
      <c r="P93" s="245" t="s">
        <v>74</v>
      </c>
      <c r="Q93" s="245">
        <v>3</v>
      </c>
      <c r="R93" s="245" t="s">
        <v>74</v>
      </c>
      <c r="S93" s="245">
        <v>24</v>
      </c>
      <c r="T93" s="2"/>
    </row>
    <row r="94" spans="1:20" ht="13.05" customHeight="1" x14ac:dyDescent="0.25">
      <c r="A94" s="222" t="s">
        <v>26</v>
      </c>
      <c r="B94" s="33">
        <v>155</v>
      </c>
      <c r="C94" s="33">
        <v>149</v>
      </c>
      <c r="D94" s="33">
        <v>159</v>
      </c>
      <c r="E94" s="9"/>
      <c r="F94" s="31">
        <v>1</v>
      </c>
      <c r="G94" s="31">
        <v>0</v>
      </c>
      <c r="I94" s="19">
        <v>0</v>
      </c>
      <c r="J94" s="19">
        <v>0</v>
      </c>
      <c r="K94" s="19">
        <v>0</v>
      </c>
      <c r="L94" s="19">
        <v>0</v>
      </c>
      <c r="M94" s="19">
        <v>0</v>
      </c>
      <c r="N94" s="19"/>
      <c r="O94" s="245">
        <v>1</v>
      </c>
      <c r="P94" s="245" t="s">
        <v>74</v>
      </c>
      <c r="Q94" s="245" t="s">
        <v>74</v>
      </c>
      <c r="R94" s="245">
        <v>2</v>
      </c>
      <c r="S94" s="245">
        <v>5</v>
      </c>
      <c r="T94" s="2"/>
    </row>
    <row r="95" spans="1:20" ht="13.05" customHeight="1" x14ac:dyDescent="0.25">
      <c r="A95" s="222" t="s">
        <v>27</v>
      </c>
      <c r="B95" s="33">
        <v>199</v>
      </c>
      <c r="C95" s="33">
        <v>173</v>
      </c>
      <c r="D95" s="33">
        <v>195</v>
      </c>
      <c r="E95" s="9"/>
      <c r="F95" s="31">
        <v>15</v>
      </c>
      <c r="G95" s="31">
        <v>20</v>
      </c>
      <c r="I95" s="19">
        <v>20</v>
      </c>
      <c r="J95" s="19">
        <v>0</v>
      </c>
      <c r="K95" s="19">
        <v>0</v>
      </c>
      <c r="L95" s="19">
        <v>20</v>
      </c>
      <c r="M95" s="19">
        <v>0</v>
      </c>
      <c r="N95" s="19"/>
      <c r="O95" s="245">
        <v>8</v>
      </c>
      <c r="P95" s="245">
        <v>2</v>
      </c>
      <c r="Q95" s="245" t="s">
        <v>74</v>
      </c>
      <c r="R95" s="245">
        <v>31</v>
      </c>
      <c r="S95" s="245" t="s">
        <v>74</v>
      </c>
      <c r="T95" s="2"/>
    </row>
    <row r="96" spans="1:20" ht="13.05" customHeight="1" x14ac:dyDescent="0.25">
      <c r="A96" s="222" t="s">
        <v>118</v>
      </c>
      <c r="B96" s="33">
        <v>155</v>
      </c>
      <c r="C96" s="33">
        <v>174</v>
      </c>
      <c r="D96" s="33">
        <v>163</v>
      </c>
      <c r="E96" s="9"/>
      <c r="F96" s="31">
        <v>-13.5</v>
      </c>
      <c r="G96" s="31">
        <v>-10</v>
      </c>
      <c r="I96" s="19">
        <v>-10</v>
      </c>
      <c r="J96" s="19">
        <v>-10</v>
      </c>
      <c r="K96" s="19">
        <v>-10</v>
      </c>
      <c r="L96" s="19">
        <v>0</v>
      </c>
      <c r="M96" s="19">
        <v>0</v>
      </c>
      <c r="N96" s="19"/>
      <c r="O96" s="245" t="s">
        <v>74</v>
      </c>
      <c r="P96" s="245" t="s">
        <v>74</v>
      </c>
      <c r="Q96" s="245" t="s">
        <v>74</v>
      </c>
      <c r="R96" s="245" t="s">
        <v>74</v>
      </c>
      <c r="S96" s="245">
        <v>5</v>
      </c>
      <c r="T96" s="2"/>
    </row>
    <row r="97" spans="1:20" ht="13.05" customHeight="1" x14ac:dyDescent="0.25">
      <c r="A97" s="222" t="s">
        <v>141</v>
      </c>
      <c r="B97" s="33">
        <v>203</v>
      </c>
      <c r="C97" s="33">
        <v>164</v>
      </c>
      <c r="D97" s="33">
        <v>158</v>
      </c>
      <c r="E97" s="9"/>
      <c r="F97" s="31">
        <v>42</v>
      </c>
      <c r="G97" s="31">
        <v>40</v>
      </c>
      <c r="I97" s="19">
        <v>40</v>
      </c>
      <c r="J97" s="19">
        <v>0</v>
      </c>
      <c r="K97" s="19">
        <v>0</v>
      </c>
      <c r="L97" s="19">
        <v>20</v>
      </c>
      <c r="M97" s="19">
        <v>30</v>
      </c>
      <c r="N97" s="19"/>
      <c r="O97" s="245">
        <v>26</v>
      </c>
      <c r="P97" s="245">
        <v>2</v>
      </c>
      <c r="Q97" s="245" t="s">
        <v>74</v>
      </c>
      <c r="R97" s="245">
        <v>38</v>
      </c>
      <c r="S97" s="245">
        <v>66</v>
      </c>
      <c r="T97" s="2"/>
    </row>
    <row r="98" spans="1:20" ht="13.05" customHeight="1" x14ac:dyDescent="0.25">
      <c r="A98" s="222" t="s">
        <v>162</v>
      </c>
      <c r="B98" s="33">
        <v>200</v>
      </c>
      <c r="C98" s="33">
        <v>176</v>
      </c>
      <c r="D98" s="33">
        <v>179</v>
      </c>
      <c r="E98" s="9"/>
      <c r="F98" s="31">
        <v>22.5</v>
      </c>
      <c r="G98" s="31">
        <v>20</v>
      </c>
      <c r="I98" s="19">
        <v>20</v>
      </c>
      <c r="J98" s="19">
        <v>10</v>
      </c>
      <c r="K98" s="19">
        <v>0</v>
      </c>
      <c r="L98" s="19">
        <v>10</v>
      </c>
      <c r="M98" s="19">
        <v>0</v>
      </c>
      <c r="N98" s="19"/>
      <c r="O98" s="245">
        <v>13</v>
      </c>
      <c r="P98" s="245">
        <v>34</v>
      </c>
      <c r="Q98" s="245">
        <v>0</v>
      </c>
      <c r="R98" s="245">
        <v>12</v>
      </c>
      <c r="S98" s="245">
        <v>8</v>
      </c>
      <c r="T98" s="2"/>
    </row>
    <row r="99" spans="1:20" s="50" customFormat="1" ht="13.05" customHeight="1" x14ac:dyDescent="0.25">
      <c r="A99" s="222" t="s">
        <v>165</v>
      </c>
      <c r="B99" s="33">
        <v>194</v>
      </c>
      <c r="C99" s="33">
        <v>175</v>
      </c>
      <c r="D99" s="33">
        <v>172</v>
      </c>
      <c r="E99" s="9"/>
      <c r="F99" s="31">
        <v>20.5</v>
      </c>
      <c r="G99" s="31">
        <v>20</v>
      </c>
      <c r="H99" s="51"/>
      <c r="I99" s="19">
        <v>20</v>
      </c>
      <c r="J99" s="19">
        <v>0</v>
      </c>
      <c r="K99" s="19">
        <v>10</v>
      </c>
      <c r="L99" s="19">
        <v>-10</v>
      </c>
      <c r="M99" s="19">
        <v>20</v>
      </c>
      <c r="N99" s="19"/>
      <c r="O99" s="245">
        <v>12</v>
      </c>
      <c r="P99" s="245">
        <v>4</v>
      </c>
      <c r="Q99" s="245">
        <v>23</v>
      </c>
      <c r="R99" s="245" t="s">
        <v>74</v>
      </c>
      <c r="S99" s="245">
        <v>35</v>
      </c>
    </row>
    <row r="100" spans="1:20" s="51" customFormat="1" ht="13.05" customHeight="1" x14ac:dyDescent="0.25">
      <c r="A100" s="75" t="s">
        <v>177</v>
      </c>
      <c r="B100" s="56">
        <v>211</v>
      </c>
      <c r="C100" s="56">
        <v>190</v>
      </c>
      <c r="D100" s="56">
        <v>155</v>
      </c>
      <c r="E100" s="9"/>
      <c r="F100" s="31">
        <f>B100-AVERAGE(C100:D100)</f>
        <v>38.5</v>
      </c>
      <c r="G100" s="31">
        <f t="shared" si="0"/>
        <v>40</v>
      </c>
      <c r="I100" s="19">
        <v>40</v>
      </c>
      <c r="J100" s="19">
        <v>0</v>
      </c>
      <c r="K100" s="19">
        <v>10</v>
      </c>
      <c r="L100" s="19">
        <v>10</v>
      </c>
      <c r="M100" s="19">
        <v>20</v>
      </c>
      <c r="N100" s="19"/>
      <c r="O100" s="245">
        <v>22</v>
      </c>
      <c r="P100" s="245" t="s">
        <v>74</v>
      </c>
      <c r="Q100" s="245">
        <v>51</v>
      </c>
      <c r="R100" s="245">
        <v>10</v>
      </c>
      <c r="S100" s="245">
        <v>45</v>
      </c>
    </row>
    <row r="101" spans="1:20" s="51" customFormat="1" ht="13.05" customHeight="1" x14ac:dyDescent="0.25">
      <c r="A101" s="89" t="s">
        <v>193</v>
      </c>
      <c r="B101" s="56">
        <v>212</v>
      </c>
      <c r="C101" s="56">
        <v>158</v>
      </c>
      <c r="D101" s="56">
        <v>178</v>
      </c>
      <c r="E101" s="9"/>
      <c r="F101" s="31">
        <f>B101-AVERAGE(C101:D101)</f>
        <v>44</v>
      </c>
      <c r="G101" s="31">
        <f t="shared" si="0"/>
        <v>40</v>
      </c>
      <c r="I101" s="19">
        <v>40</v>
      </c>
      <c r="J101" s="19">
        <v>10</v>
      </c>
      <c r="K101" s="19">
        <v>-10</v>
      </c>
      <c r="L101" s="19">
        <v>30</v>
      </c>
      <c r="M101" s="19">
        <v>10</v>
      </c>
      <c r="N101" s="19"/>
      <c r="O101" s="245">
        <v>26</v>
      </c>
      <c r="P101" s="245">
        <v>39</v>
      </c>
      <c r="Q101" s="245" t="s">
        <v>74</v>
      </c>
      <c r="R101" s="245">
        <v>57</v>
      </c>
      <c r="S101" s="245">
        <v>23</v>
      </c>
    </row>
    <row r="102" spans="1:20" s="51" customFormat="1" ht="13.05" customHeight="1" x14ac:dyDescent="0.25">
      <c r="A102" s="89" t="s">
        <v>208</v>
      </c>
      <c r="B102" s="56">
        <v>219</v>
      </c>
      <c r="C102" s="56">
        <v>218</v>
      </c>
      <c r="D102" s="56">
        <v>210</v>
      </c>
      <c r="E102" s="9"/>
      <c r="F102" s="31">
        <f>B102-AVERAGE(C102:D102)</f>
        <v>5</v>
      </c>
      <c r="G102" s="31">
        <f t="shared" si="0"/>
        <v>10</v>
      </c>
      <c r="I102" s="19">
        <v>10</v>
      </c>
      <c r="J102" s="19">
        <v>0</v>
      </c>
      <c r="K102" s="19">
        <v>10</v>
      </c>
      <c r="L102" s="19">
        <v>10</v>
      </c>
      <c r="M102" s="19">
        <v>0</v>
      </c>
      <c r="N102" s="19"/>
      <c r="O102" s="245">
        <v>2</v>
      </c>
      <c r="P102" s="245" t="s">
        <v>74</v>
      </c>
      <c r="Q102" s="245">
        <v>13</v>
      </c>
      <c r="R102" s="245">
        <v>11</v>
      </c>
      <c r="S102" s="245" t="s">
        <v>74</v>
      </c>
    </row>
    <row r="103" spans="1:20" s="51" customFormat="1" ht="13.05" customHeight="1" x14ac:dyDescent="0.25">
      <c r="A103" s="89" t="s">
        <v>205</v>
      </c>
      <c r="B103" s="56">
        <v>260</v>
      </c>
      <c r="C103" s="56">
        <v>181</v>
      </c>
      <c r="D103" s="56">
        <v>185</v>
      </c>
      <c r="E103" s="9"/>
      <c r="F103" s="31">
        <f>B103-AVERAGE(C103:D103)</f>
        <v>77</v>
      </c>
      <c r="G103" s="31">
        <f t="shared" si="0"/>
        <v>80</v>
      </c>
      <c r="I103" s="19">
        <v>80</v>
      </c>
      <c r="J103" s="19">
        <v>0</v>
      </c>
      <c r="K103" s="19">
        <v>20</v>
      </c>
      <c r="L103" s="19">
        <v>30</v>
      </c>
      <c r="M103" s="19">
        <v>30</v>
      </c>
      <c r="N103" s="19"/>
      <c r="O103" s="245">
        <v>42</v>
      </c>
      <c r="P103" s="245">
        <v>2</v>
      </c>
      <c r="Q103" s="245">
        <v>51</v>
      </c>
      <c r="R103" s="245">
        <v>46</v>
      </c>
      <c r="S103" s="245">
        <v>69</v>
      </c>
    </row>
    <row r="104" spans="1:20" s="51" customFormat="1" ht="13.05" customHeight="1" x14ac:dyDescent="0.25">
      <c r="A104" s="89" t="s">
        <v>236</v>
      </c>
      <c r="B104" s="56">
        <v>237</v>
      </c>
      <c r="C104" s="56">
        <v>215</v>
      </c>
      <c r="D104" s="56">
        <v>189</v>
      </c>
      <c r="E104" s="9"/>
      <c r="F104" s="31">
        <f>B104-AVERAGE(C104:D104)</f>
        <v>35</v>
      </c>
      <c r="G104" s="31">
        <f t="shared" ref="G104" si="6">ROUND(F104,-1)</f>
        <v>40</v>
      </c>
      <c r="I104" s="19">
        <v>40</v>
      </c>
      <c r="J104" s="19">
        <v>0</v>
      </c>
      <c r="K104" s="19">
        <v>10</v>
      </c>
      <c r="L104" s="19">
        <v>10</v>
      </c>
      <c r="M104" s="19">
        <v>10</v>
      </c>
      <c r="N104" s="19"/>
      <c r="O104" s="245">
        <v>17</v>
      </c>
      <c r="P104" s="245">
        <v>5</v>
      </c>
      <c r="Q104" s="245">
        <v>22</v>
      </c>
      <c r="R104" s="245">
        <v>19</v>
      </c>
      <c r="S104" s="245">
        <v>21</v>
      </c>
    </row>
    <row r="105" spans="1:20" ht="13.05" customHeight="1" x14ac:dyDescent="0.25">
      <c r="A105" s="75"/>
      <c r="B105" s="33"/>
      <c r="C105" s="33"/>
      <c r="D105" s="33"/>
      <c r="E105" s="9"/>
      <c r="F105" s="31"/>
      <c r="G105" s="31"/>
      <c r="I105" s="51"/>
      <c r="K105" s="21"/>
      <c r="L105" s="51"/>
      <c r="M105" s="21"/>
      <c r="N105" s="21"/>
      <c r="O105" s="192"/>
      <c r="T105" s="2"/>
    </row>
    <row r="106" spans="1:20" ht="13.05" customHeight="1" x14ac:dyDescent="0.25">
      <c r="A106" s="222" t="s">
        <v>169</v>
      </c>
      <c r="B106" s="33"/>
      <c r="C106" s="33"/>
      <c r="D106" s="33"/>
      <c r="E106" s="9"/>
      <c r="F106" s="31"/>
      <c r="G106" s="31"/>
      <c r="I106" s="240"/>
      <c r="K106" s="21"/>
      <c r="L106" s="51"/>
      <c r="M106" s="21"/>
      <c r="N106" s="21"/>
      <c r="O106" s="192"/>
      <c r="T106" s="2"/>
    </row>
    <row r="107" spans="1:20" s="51" customFormat="1" ht="11.55" customHeight="1" x14ac:dyDescent="0.25">
      <c r="A107" s="235"/>
      <c r="B107" s="356" t="s">
        <v>92</v>
      </c>
      <c r="C107" s="356"/>
      <c r="D107" s="356"/>
      <c r="E107" s="237"/>
      <c r="F107" s="193"/>
      <c r="G107" s="193"/>
      <c r="I107" s="240"/>
      <c r="K107" s="21"/>
      <c r="M107" s="21"/>
      <c r="N107" s="21"/>
      <c r="O107" s="192"/>
      <c r="P107" s="192"/>
      <c r="Q107" s="192"/>
      <c r="R107" s="192"/>
      <c r="S107" s="192"/>
    </row>
    <row r="108" spans="1:20" s="51" customFormat="1" ht="27.6" customHeight="1" x14ac:dyDescent="0.25">
      <c r="A108" s="235"/>
      <c r="B108" s="352" t="s">
        <v>122</v>
      </c>
      <c r="C108" s="352" t="s">
        <v>123</v>
      </c>
      <c r="D108" s="352" t="s">
        <v>94</v>
      </c>
      <c r="E108" s="197"/>
      <c r="F108" s="353" t="s">
        <v>254</v>
      </c>
      <c r="G108" s="353"/>
      <c r="I108" s="338" t="s">
        <v>128</v>
      </c>
      <c r="J108" s="338"/>
      <c r="K108" s="338"/>
      <c r="L108" s="338"/>
      <c r="M108" s="338"/>
      <c r="N108" s="236"/>
      <c r="O108" s="358" t="s">
        <v>127</v>
      </c>
      <c r="P108" s="358"/>
      <c r="Q108" s="358"/>
      <c r="R108" s="358"/>
      <c r="S108" s="358"/>
    </row>
    <row r="109" spans="1:20" s="51" customFormat="1" ht="17.100000000000001" customHeight="1" x14ac:dyDescent="0.25">
      <c r="A109" s="235"/>
      <c r="B109" s="352"/>
      <c r="C109" s="352"/>
      <c r="D109" s="352"/>
      <c r="E109" s="199"/>
      <c r="F109" s="237" t="s">
        <v>252</v>
      </c>
      <c r="G109" s="237" t="s">
        <v>253</v>
      </c>
      <c r="I109" s="23" t="s">
        <v>4</v>
      </c>
      <c r="J109" s="23" t="s">
        <v>0</v>
      </c>
      <c r="K109" s="23" t="s">
        <v>1</v>
      </c>
      <c r="L109" s="23" t="s">
        <v>2</v>
      </c>
      <c r="M109" s="23" t="s">
        <v>3</v>
      </c>
      <c r="N109" s="23"/>
      <c r="O109" s="22" t="s">
        <v>4</v>
      </c>
      <c r="P109" s="22" t="s">
        <v>0</v>
      </c>
      <c r="Q109" s="22" t="s">
        <v>1</v>
      </c>
      <c r="R109" s="22" t="s">
        <v>2</v>
      </c>
      <c r="S109" s="22" t="s">
        <v>3</v>
      </c>
    </row>
    <row r="110" spans="1:20" ht="13.05" customHeight="1" x14ac:dyDescent="0.25">
      <c r="A110" s="165" t="s">
        <v>25</v>
      </c>
      <c r="B110" s="33">
        <v>625</v>
      </c>
      <c r="C110" s="33">
        <v>613</v>
      </c>
      <c r="D110" s="33">
        <v>541</v>
      </c>
      <c r="E110" s="9"/>
      <c r="F110" s="31">
        <v>48</v>
      </c>
      <c r="G110" s="31">
        <v>50</v>
      </c>
      <c r="I110" s="19">
        <v>50</v>
      </c>
      <c r="J110" s="19">
        <v>20</v>
      </c>
      <c r="K110" s="19">
        <v>10</v>
      </c>
      <c r="L110" s="19">
        <v>10</v>
      </c>
      <c r="M110" s="19">
        <v>20</v>
      </c>
      <c r="N110" s="19"/>
      <c r="O110" s="245">
        <v>8</v>
      </c>
      <c r="P110" s="245">
        <v>17</v>
      </c>
      <c r="Q110" s="245">
        <v>7</v>
      </c>
      <c r="R110" s="245">
        <v>4</v>
      </c>
      <c r="S110" s="245">
        <v>9</v>
      </c>
      <c r="T110" s="2"/>
    </row>
    <row r="111" spans="1:20" ht="13.05" customHeight="1" x14ac:dyDescent="0.25">
      <c r="A111" s="87" t="s">
        <v>26</v>
      </c>
      <c r="B111" s="33">
        <v>614</v>
      </c>
      <c r="C111" s="33">
        <v>534</v>
      </c>
      <c r="D111" s="33">
        <v>659</v>
      </c>
      <c r="E111" s="9"/>
      <c r="F111" s="31">
        <v>17.5</v>
      </c>
      <c r="G111" s="31">
        <v>20</v>
      </c>
      <c r="I111" s="19">
        <v>20</v>
      </c>
      <c r="J111" s="19">
        <v>-20</v>
      </c>
      <c r="K111" s="19">
        <v>-20</v>
      </c>
      <c r="L111" s="19">
        <v>10</v>
      </c>
      <c r="M111" s="19">
        <v>40</v>
      </c>
      <c r="N111" s="19"/>
      <c r="O111" s="245">
        <v>3</v>
      </c>
      <c r="P111" s="245" t="s">
        <v>74</v>
      </c>
      <c r="Q111" s="245" t="s">
        <v>74</v>
      </c>
      <c r="R111" s="245">
        <v>6</v>
      </c>
      <c r="S111" s="245">
        <v>19</v>
      </c>
      <c r="T111" s="2"/>
    </row>
    <row r="112" spans="1:20" ht="13.05" customHeight="1" x14ac:dyDescent="0.25">
      <c r="A112" s="87" t="s">
        <v>27</v>
      </c>
      <c r="B112" s="33">
        <v>649</v>
      </c>
      <c r="C112" s="33">
        <v>583</v>
      </c>
      <c r="D112" s="33">
        <v>634</v>
      </c>
      <c r="E112" s="9"/>
      <c r="F112" s="31">
        <v>40.5</v>
      </c>
      <c r="G112" s="31">
        <v>40</v>
      </c>
      <c r="I112" s="19">
        <v>40</v>
      </c>
      <c r="J112" s="19">
        <v>0</v>
      </c>
      <c r="K112" s="19">
        <v>-10</v>
      </c>
      <c r="L112" s="19">
        <v>20</v>
      </c>
      <c r="M112" s="19">
        <v>40</v>
      </c>
      <c r="N112" s="19"/>
      <c r="O112" s="245">
        <v>7</v>
      </c>
      <c r="P112" s="245" t="s">
        <v>74</v>
      </c>
      <c r="Q112" s="245" t="s">
        <v>74</v>
      </c>
      <c r="R112" s="245">
        <v>10</v>
      </c>
      <c r="S112" s="245">
        <v>18</v>
      </c>
      <c r="T112" s="2"/>
    </row>
    <row r="113" spans="1:20" ht="13.05" customHeight="1" x14ac:dyDescent="0.25">
      <c r="A113" s="87" t="s">
        <v>118</v>
      </c>
      <c r="B113" s="33">
        <v>697</v>
      </c>
      <c r="C113" s="33">
        <v>554</v>
      </c>
      <c r="D113" s="33">
        <v>615</v>
      </c>
      <c r="E113" s="9"/>
      <c r="F113" s="31">
        <v>112.5</v>
      </c>
      <c r="G113" s="31">
        <v>110</v>
      </c>
      <c r="I113" s="19">
        <v>110</v>
      </c>
      <c r="J113" s="19">
        <v>20</v>
      </c>
      <c r="K113" s="19">
        <v>30</v>
      </c>
      <c r="L113" s="19">
        <v>20</v>
      </c>
      <c r="M113" s="19">
        <v>40</v>
      </c>
      <c r="N113" s="19"/>
      <c r="O113" s="245">
        <v>19</v>
      </c>
      <c r="P113" s="245">
        <v>24</v>
      </c>
      <c r="Q113" s="245">
        <v>28</v>
      </c>
      <c r="R113" s="245">
        <v>10</v>
      </c>
      <c r="S113" s="245">
        <v>21</v>
      </c>
      <c r="T113" s="2"/>
    </row>
    <row r="114" spans="1:20" ht="13.05" customHeight="1" x14ac:dyDescent="0.25">
      <c r="A114" s="87" t="s">
        <v>141</v>
      </c>
      <c r="B114" s="33">
        <v>746</v>
      </c>
      <c r="C114" s="33">
        <v>579</v>
      </c>
      <c r="D114" s="33">
        <v>602</v>
      </c>
      <c r="E114" s="9"/>
      <c r="F114" s="31">
        <v>155.5</v>
      </c>
      <c r="G114" s="31">
        <v>160</v>
      </c>
      <c r="I114" s="19">
        <v>160</v>
      </c>
      <c r="J114" s="19">
        <v>10</v>
      </c>
      <c r="K114" s="19">
        <v>30</v>
      </c>
      <c r="L114" s="19">
        <v>50</v>
      </c>
      <c r="M114" s="19">
        <v>60</v>
      </c>
      <c r="N114" s="19"/>
      <c r="O114" s="245">
        <v>26</v>
      </c>
      <c r="P114" s="245">
        <v>18</v>
      </c>
      <c r="Q114" s="245">
        <v>23</v>
      </c>
      <c r="R114" s="245">
        <v>28</v>
      </c>
      <c r="S114" s="245">
        <v>29</v>
      </c>
      <c r="T114" s="2"/>
    </row>
    <row r="115" spans="1:20" ht="13.05" customHeight="1" x14ac:dyDescent="0.25">
      <c r="A115" s="87" t="s">
        <v>162</v>
      </c>
      <c r="B115" s="33">
        <v>701</v>
      </c>
      <c r="C115" s="33">
        <v>556</v>
      </c>
      <c r="D115" s="33">
        <v>587</v>
      </c>
      <c r="E115" s="9"/>
      <c r="F115" s="31">
        <v>129.5</v>
      </c>
      <c r="G115" s="31">
        <v>130</v>
      </c>
      <c r="I115" s="19">
        <v>130</v>
      </c>
      <c r="J115" s="19">
        <v>20</v>
      </c>
      <c r="K115" s="19">
        <v>30</v>
      </c>
      <c r="L115" s="19">
        <v>20</v>
      </c>
      <c r="M115" s="19">
        <v>50</v>
      </c>
      <c r="N115" s="19"/>
      <c r="O115" s="245">
        <v>23</v>
      </c>
      <c r="P115" s="245">
        <v>30</v>
      </c>
      <c r="Q115" s="245">
        <v>28</v>
      </c>
      <c r="R115" s="245">
        <v>13</v>
      </c>
      <c r="S115" s="245">
        <v>27</v>
      </c>
      <c r="T115" s="2"/>
    </row>
    <row r="116" spans="1:20" s="50" customFormat="1" ht="13.05" customHeight="1" x14ac:dyDescent="0.25">
      <c r="A116" s="87" t="s">
        <v>165</v>
      </c>
      <c r="B116" s="33">
        <v>723</v>
      </c>
      <c r="C116" s="33">
        <v>567</v>
      </c>
      <c r="D116" s="33">
        <v>617</v>
      </c>
      <c r="E116" s="9"/>
      <c r="F116" s="31">
        <v>131</v>
      </c>
      <c r="G116" s="31">
        <v>130</v>
      </c>
      <c r="H116" s="51"/>
      <c r="I116" s="19">
        <v>130</v>
      </c>
      <c r="J116" s="19">
        <v>-10</v>
      </c>
      <c r="K116" s="19">
        <v>30</v>
      </c>
      <c r="L116" s="19">
        <v>60</v>
      </c>
      <c r="M116" s="19">
        <v>50</v>
      </c>
      <c r="N116" s="19"/>
      <c r="O116" s="245">
        <v>22</v>
      </c>
      <c r="P116" s="245" t="s">
        <v>74</v>
      </c>
      <c r="Q116" s="245">
        <v>29</v>
      </c>
      <c r="R116" s="245">
        <v>34</v>
      </c>
      <c r="S116" s="245">
        <v>21</v>
      </c>
    </row>
    <row r="117" spans="1:20" s="51" customFormat="1" ht="13.05" customHeight="1" x14ac:dyDescent="0.25">
      <c r="A117" s="75" t="s">
        <v>177</v>
      </c>
      <c r="B117" s="56">
        <v>803</v>
      </c>
      <c r="C117" s="56">
        <v>623</v>
      </c>
      <c r="D117" s="56">
        <v>605</v>
      </c>
      <c r="E117" s="9"/>
      <c r="F117" s="31">
        <f>B117-AVERAGE(C117:D117)</f>
        <v>189</v>
      </c>
      <c r="G117" s="31">
        <f t="shared" si="0"/>
        <v>190</v>
      </c>
      <c r="I117" s="19">
        <v>190</v>
      </c>
      <c r="J117" s="19">
        <v>10</v>
      </c>
      <c r="K117" s="19">
        <v>40</v>
      </c>
      <c r="L117" s="19">
        <v>30</v>
      </c>
      <c r="M117" s="19">
        <v>110</v>
      </c>
      <c r="N117" s="19"/>
      <c r="O117" s="245">
        <v>31</v>
      </c>
      <c r="P117" s="245">
        <v>9</v>
      </c>
      <c r="Q117" s="245">
        <v>41</v>
      </c>
      <c r="R117" s="245">
        <v>17</v>
      </c>
      <c r="S117" s="245">
        <v>46</v>
      </c>
    </row>
    <row r="118" spans="1:20" s="51" customFormat="1" ht="13.05" customHeight="1" x14ac:dyDescent="0.25">
      <c r="A118" s="89" t="s">
        <v>193</v>
      </c>
      <c r="B118" s="56">
        <v>647</v>
      </c>
      <c r="C118" s="56">
        <v>582</v>
      </c>
      <c r="D118" s="56">
        <v>601</v>
      </c>
      <c r="E118" s="9"/>
      <c r="F118" s="31">
        <f>B118-AVERAGE(C118:D118)</f>
        <v>55.5</v>
      </c>
      <c r="G118" s="31">
        <f t="shared" si="0"/>
        <v>60</v>
      </c>
      <c r="I118" s="19">
        <v>60</v>
      </c>
      <c r="J118" s="19">
        <v>0</v>
      </c>
      <c r="K118" s="19">
        <v>10</v>
      </c>
      <c r="L118" s="19">
        <v>10</v>
      </c>
      <c r="M118" s="19">
        <v>30</v>
      </c>
      <c r="N118" s="19"/>
      <c r="O118" s="245">
        <v>9</v>
      </c>
      <c r="P118" s="245">
        <v>5</v>
      </c>
      <c r="Q118" s="245">
        <v>14</v>
      </c>
      <c r="R118" s="245">
        <v>6</v>
      </c>
      <c r="S118" s="245">
        <v>12</v>
      </c>
    </row>
    <row r="119" spans="1:20" s="51" customFormat="1" ht="13.05" customHeight="1" x14ac:dyDescent="0.25">
      <c r="A119" s="89" t="s">
        <v>208</v>
      </c>
      <c r="B119" s="56">
        <v>742</v>
      </c>
      <c r="C119" s="56">
        <v>654</v>
      </c>
      <c r="D119" s="56">
        <v>673</v>
      </c>
      <c r="E119" s="9"/>
      <c r="F119" s="31">
        <f>B119-AVERAGE(C119:D119)</f>
        <v>78.5</v>
      </c>
      <c r="G119" s="31">
        <f t="shared" si="0"/>
        <v>80</v>
      </c>
      <c r="I119" s="19">
        <v>80</v>
      </c>
      <c r="J119" s="19">
        <v>0</v>
      </c>
      <c r="K119" s="19">
        <v>20</v>
      </c>
      <c r="L119" s="19">
        <v>30</v>
      </c>
      <c r="M119" s="19">
        <v>20</v>
      </c>
      <c r="N119" s="19"/>
      <c r="O119" s="245">
        <v>12</v>
      </c>
      <c r="P119" s="245">
        <v>1</v>
      </c>
      <c r="Q119" s="245">
        <v>22</v>
      </c>
      <c r="R119" s="245">
        <v>17</v>
      </c>
      <c r="S119" s="245">
        <v>8</v>
      </c>
    </row>
    <row r="120" spans="1:20" s="51" customFormat="1" ht="13.05" customHeight="1" x14ac:dyDescent="0.25">
      <c r="A120" s="89" t="s">
        <v>205</v>
      </c>
      <c r="B120" s="56">
        <v>810</v>
      </c>
      <c r="C120" s="56">
        <v>661</v>
      </c>
      <c r="D120" s="56">
        <v>592</v>
      </c>
      <c r="E120" s="9"/>
      <c r="F120" s="31">
        <f>B120-AVERAGE(C120:D120)</f>
        <v>183.5</v>
      </c>
      <c r="G120" s="31">
        <f t="shared" si="0"/>
        <v>180</v>
      </c>
      <c r="I120" s="19">
        <v>180</v>
      </c>
      <c r="J120" s="19">
        <v>40</v>
      </c>
      <c r="K120" s="19">
        <v>30</v>
      </c>
      <c r="L120" s="19">
        <v>30</v>
      </c>
      <c r="M120" s="19">
        <v>80</v>
      </c>
      <c r="N120" s="19"/>
      <c r="O120" s="245">
        <v>29</v>
      </c>
      <c r="P120" s="245">
        <v>42</v>
      </c>
      <c r="Q120" s="245">
        <v>23</v>
      </c>
      <c r="R120" s="245">
        <v>18</v>
      </c>
      <c r="S120" s="245">
        <v>37</v>
      </c>
    </row>
    <row r="121" spans="1:20" s="51" customFormat="1" ht="13.05" customHeight="1" x14ac:dyDescent="0.25">
      <c r="A121" s="89" t="s">
        <v>236</v>
      </c>
      <c r="B121" s="56">
        <v>762</v>
      </c>
      <c r="C121" s="56">
        <v>734</v>
      </c>
      <c r="D121" s="56">
        <v>688</v>
      </c>
      <c r="E121" s="9"/>
      <c r="F121" s="31">
        <f>B121-AVERAGE(C121:D121)</f>
        <v>51</v>
      </c>
      <c r="G121" s="31">
        <f t="shared" ref="G121" si="7">ROUND(F121,-1)</f>
        <v>50</v>
      </c>
      <c r="I121" s="19">
        <v>50</v>
      </c>
      <c r="J121" s="19">
        <v>0</v>
      </c>
      <c r="K121" s="19">
        <v>-10</v>
      </c>
      <c r="L121" s="19">
        <v>20</v>
      </c>
      <c r="M121" s="19">
        <v>40</v>
      </c>
      <c r="N121" s="19"/>
      <c r="O121" s="245">
        <v>7</v>
      </c>
      <c r="P121" s="245">
        <v>1</v>
      </c>
      <c r="Q121" s="245" t="s">
        <v>74</v>
      </c>
      <c r="R121" s="245">
        <v>8</v>
      </c>
      <c r="S121" s="245">
        <v>15</v>
      </c>
    </row>
    <row r="122" spans="1:20" ht="13.05" customHeight="1" x14ac:dyDescent="0.25">
      <c r="A122" s="75"/>
      <c r="B122" s="33"/>
      <c r="C122" s="33"/>
      <c r="D122" s="33"/>
      <c r="E122" s="9"/>
      <c r="F122" s="31"/>
      <c r="G122" s="31"/>
      <c r="I122" s="51"/>
      <c r="K122" s="21"/>
      <c r="L122" s="51"/>
      <c r="M122" s="21"/>
      <c r="N122" s="21"/>
      <c r="O122" s="192"/>
      <c r="T122" s="2"/>
    </row>
    <row r="123" spans="1:20" ht="13.05" customHeight="1" x14ac:dyDescent="0.25">
      <c r="A123" s="222" t="s">
        <v>113</v>
      </c>
      <c r="B123" s="33"/>
      <c r="C123" s="33"/>
      <c r="D123" s="33"/>
      <c r="E123" s="9"/>
      <c r="F123" s="31"/>
      <c r="G123" s="31"/>
      <c r="I123" s="240"/>
      <c r="J123" s="240"/>
      <c r="K123" s="21"/>
      <c r="L123" s="51"/>
      <c r="M123" s="21"/>
      <c r="N123" s="21"/>
      <c r="O123" s="192"/>
      <c r="T123" s="2"/>
    </row>
    <row r="124" spans="1:20" s="51" customFormat="1" ht="11.55" customHeight="1" x14ac:dyDescent="0.25">
      <c r="A124" s="235"/>
      <c r="B124" s="356" t="s">
        <v>92</v>
      </c>
      <c r="C124" s="356"/>
      <c r="D124" s="356"/>
      <c r="E124" s="237"/>
      <c r="F124" s="193"/>
      <c r="G124" s="193"/>
      <c r="I124" s="240"/>
      <c r="K124" s="21"/>
      <c r="M124" s="21"/>
      <c r="N124" s="21"/>
      <c r="O124" s="192"/>
      <c r="P124" s="192"/>
      <c r="Q124" s="192"/>
      <c r="R124" s="192"/>
      <c r="S124" s="192"/>
    </row>
    <row r="125" spans="1:20" s="51" customFormat="1" ht="27.6" customHeight="1" x14ac:dyDescent="0.25">
      <c r="A125" s="235"/>
      <c r="B125" s="352" t="s">
        <v>122</v>
      </c>
      <c r="C125" s="352" t="s">
        <v>123</v>
      </c>
      <c r="D125" s="352" t="s">
        <v>94</v>
      </c>
      <c r="E125" s="197"/>
      <c r="F125" s="353" t="s">
        <v>254</v>
      </c>
      <c r="G125" s="353"/>
      <c r="I125" s="338" t="s">
        <v>128</v>
      </c>
      <c r="J125" s="338"/>
      <c r="K125" s="338"/>
      <c r="L125" s="338"/>
      <c r="M125" s="338"/>
      <c r="N125" s="236"/>
      <c r="O125" s="358" t="s">
        <v>127</v>
      </c>
      <c r="P125" s="358"/>
      <c r="Q125" s="358"/>
      <c r="R125" s="358"/>
      <c r="S125" s="358"/>
    </row>
    <row r="126" spans="1:20" s="51" customFormat="1" ht="17.100000000000001" customHeight="1" x14ac:dyDescent="0.25">
      <c r="A126" s="235"/>
      <c r="B126" s="352"/>
      <c r="C126" s="352"/>
      <c r="D126" s="352"/>
      <c r="E126" s="199"/>
      <c r="F126" s="237" t="s">
        <v>252</v>
      </c>
      <c r="G126" s="237" t="s">
        <v>253</v>
      </c>
      <c r="I126" s="23" t="s">
        <v>4</v>
      </c>
      <c r="J126" s="23" t="s">
        <v>0</v>
      </c>
      <c r="K126" s="23" t="s">
        <v>1</v>
      </c>
      <c r="L126" s="23" t="s">
        <v>2</v>
      </c>
      <c r="M126" s="23" t="s">
        <v>3</v>
      </c>
      <c r="N126" s="23"/>
      <c r="O126" s="22" t="s">
        <v>4</v>
      </c>
      <c r="P126" s="22" t="s">
        <v>0</v>
      </c>
      <c r="Q126" s="22" t="s">
        <v>1</v>
      </c>
      <c r="R126" s="22" t="s">
        <v>2</v>
      </c>
      <c r="S126" s="22" t="s">
        <v>3</v>
      </c>
    </row>
    <row r="127" spans="1:20" ht="13.05" customHeight="1" x14ac:dyDescent="0.25">
      <c r="A127" s="165" t="s">
        <v>25</v>
      </c>
      <c r="B127" s="33">
        <v>609</v>
      </c>
      <c r="C127" s="33">
        <v>571</v>
      </c>
      <c r="D127" s="33">
        <v>552</v>
      </c>
      <c r="E127" s="9"/>
      <c r="F127" s="31">
        <v>47.5</v>
      </c>
      <c r="G127" s="31">
        <v>50</v>
      </c>
      <c r="I127" s="19">
        <v>50</v>
      </c>
      <c r="J127" s="19">
        <v>0</v>
      </c>
      <c r="K127" s="19">
        <v>10</v>
      </c>
      <c r="L127" s="19">
        <v>20</v>
      </c>
      <c r="M127" s="19">
        <v>30</v>
      </c>
      <c r="N127" s="19"/>
      <c r="O127" s="245">
        <v>8</v>
      </c>
      <c r="P127" s="245" t="s">
        <v>74</v>
      </c>
      <c r="Q127" s="245">
        <v>5</v>
      </c>
      <c r="R127" s="245">
        <v>11</v>
      </c>
      <c r="S127" s="245">
        <v>17</v>
      </c>
      <c r="T127" s="2"/>
    </row>
    <row r="128" spans="1:20" ht="13.05" customHeight="1" x14ac:dyDescent="0.25">
      <c r="A128" s="87" t="s">
        <v>26</v>
      </c>
      <c r="B128" s="33">
        <v>601</v>
      </c>
      <c r="C128" s="33">
        <v>515</v>
      </c>
      <c r="D128" s="33">
        <v>557</v>
      </c>
      <c r="E128" s="9"/>
      <c r="F128" s="31">
        <v>65</v>
      </c>
      <c r="G128" s="31">
        <v>70</v>
      </c>
      <c r="I128" s="19">
        <v>70</v>
      </c>
      <c r="J128" s="19">
        <v>-10</v>
      </c>
      <c r="K128" s="19">
        <v>10</v>
      </c>
      <c r="L128" s="19">
        <v>40</v>
      </c>
      <c r="M128" s="19">
        <v>20</v>
      </c>
      <c r="N128" s="19"/>
      <c r="O128" s="245">
        <v>12</v>
      </c>
      <c r="P128" s="245" t="s">
        <v>74</v>
      </c>
      <c r="Q128" s="245">
        <v>12</v>
      </c>
      <c r="R128" s="245">
        <v>23</v>
      </c>
      <c r="S128" s="245">
        <v>15</v>
      </c>
      <c r="T128" s="2"/>
    </row>
    <row r="129" spans="1:20" ht="13.05" customHeight="1" x14ac:dyDescent="0.25">
      <c r="A129" s="87" t="s">
        <v>27</v>
      </c>
      <c r="B129" s="33">
        <v>605</v>
      </c>
      <c r="C129" s="33">
        <v>541</v>
      </c>
      <c r="D129" s="33">
        <v>500</v>
      </c>
      <c r="E129" s="9"/>
      <c r="F129" s="31">
        <v>84.5</v>
      </c>
      <c r="G129" s="31">
        <v>80</v>
      </c>
      <c r="I129" s="19">
        <v>80</v>
      </c>
      <c r="J129" s="19">
        <v>10</v>
      </c>
      <c r="K129" s="19">
        <v>0</v>
      </c>
      <c r="L129" s="19">
        <v>30</v>
      </c>
      <c r="M129" s="19">
        <v>50</v>
      </c>
      <c r="N129" s="19"/>
      <c r="O129" s="245">
        <v>16</v>
      </c>
      <c r="P129" s="245">
        <v>11</v>
      </c>
      <c r="Q129" s="245" t="s">
        <v>74</v>
      </c>
      <c r="R129" s="245">
        <v>18</v>
      </c>
      <c r="S129" s="245">
        <v>29</v>
      </c>
      <c r="T129" s="2"/>
    </row>
    <row r="130" spans="1:20" ht="13.05" customHeight="1" x14ac:dyDescent="0.25">
      <c r="A130" s="87" t="s">
        <v>118</v>
      </c>
      <c r="B130" s="33">
        <v>525</v>
      </c>
      <c r="C130" s="33">
        <v>466</v>
      </c>
      <c r="D130" s="33">
        <v>502</v>
      </c>
      <c r="E130" s="9"/>
      <c r="F130" s="31">
        <v>41</v>
      </c>
      <c r="G130" s="31">
        <v>40</v>
      </c>
      <c r="I130" s="19">
        <v>40</v>
      </c>
      <c r="J130" s="19">
        <v>10</v>
      </c>
      <c r="K130" s="19">
        <v>20</v>
      </c>
      <c r="L130" s="19">
        <v>10</v>
      </c>
      <c r="M130" s="19">
        <v>0</v>
      </c>
      <c r="N130" s="19"/>
      <c r="O130" s="245">
        <v>8</v>
      </c>
      <c r="P130" s="245">
        <v>10</v>
      </c>
      <c r="Q130" s="245">
        <v>20</v>
      </c>
      <c r="R130" s="245">
        <v>7</v>
      </c>
      <c r="S130" s="245">
        <v>2</v>
      </c>
      <c r="T130" s="2"/>
    </row>
    <row r="131" spans="1:20" ht="13.05" customHeight="1" x14ac:dyDescent="0.25">
      <c r="A131" s="87" t="s">
        <v>141</v>
      </c>
      <c r="B131" s="33">
        <v>688</v>
      </c>
      <c r="C131" s="33">
        <v>526</v>
      </c>
      <c r="D131" s="33">
        <v>549</v>
      </c>
      <c r="E131" s="9"/>
      <c r="F131" s="31">
        <v>150.5</v>
      </c>
      <c r="G131" s="31">
        <v>150</v>
      </c>
      <c r="I131" s="19">
        <v>150</v>
      </c>
      <c r="J131" s="19">
        <v>20</v>
      </c>
      <c r="K131" s="19">
        <v>20</v>
      </c>
      <c r="L131" s="19">
        <v>70</v>
      </c>
      <c r="M131" s="19">
        <v>40</v>
      </c>
      <c r="N131" s="19"/>
      <c r="O131" s="245">
        <v>28</v>
      </c>
      <c r="P131" s="245">
        <v>17</v>
      </c>
      <c r="Q131" s="245">
        <v>23</v>
      </c>
      <c r="R131" s="245">
        <v>44</v>
      </c>
      <c r="S131" s="245">
        <v>23</v>
      </c>
      <c r="T131" s="2"/>
    </row>
    <row r="132" spans="1:20" ht="13.05" customHeight="1" x14ac:dyDescent="0.25">
      <c r="A132" s="87" t="s">
        <v>162</v>
      </c>
      <c r="B132" s="33">
        <v>626</v>
      </c>
      <c r="C132" s="33">
        <v>541</v>
      </c>
      <c r="D132" s="33">
        <v>528</v>
      </c>
      <c r="E132" s="9"/>
      <c r="F132" s="31">
        <v>91.5</v>
      </c>
      <c r="G132" s="31">
        <v>90</v>
      </c>
      <c r="I132" s="19">
        <v>90</v>
      </c>
      <c r="J132" s="19">
        <v>30</v>
      </c>
      <c r="K132" s="19">
        <v>10</v>
      </c>
      <c r="L132" s="19">
        <v>20</v>
      </c>
      <c r="M132" s="19">
        <v>30</v>
      </c>
      <c r="N132" s="19"/>
      <c r="O132" s="245">
        <v>17</v>
      </c>
      <c r="P132" s="245">
        <v>23</v>
      </c>
      <c r="Q132" s="245">
        <v>11</v>
      </c>
      <c r="R132" s="245">
        <v>15</v>
      </c>
      <c r="S132" s="245">
        <v>19</v>
      </c>
      <c r="T132" s="2"/>
    </row>
    <row r="133" spans="1:20" s="50" customFormat="1" ht="13.05" customHeight="1" x14ac:dyDescent="0.25">
      <c r="A133" s="87" t="s">
        <v>165</v>
      </c>
      <c r="B133" s="33">
        <v>690</v>
      </c>
      <c r="C133" s="33">
        <v>516</v>
      </c>
      <c r="D133" s="33">
        <v>556</v>
      </c>
      <c r="E133" s="9"/>
      <c r="F133" s="31">
        <v>154</v>
      </c>
      <c r="G133" s="31">
        <v>150</v>
      </c>
      <c r="H133" s="51"/>
      <c r="I133" s="19">
        <v>150</v>
      </c>
      <c r="J133" s="19">
        <v>20</v>
      </c>
      <c r="K133" s="19">
        <v>10</v>
      </c>
      <c r="L133" s="19">
        <v>60</v>
      </c>
      <c r="M133" s="19">
        <v>70</v>
      </c>
      <c r="N133" s="19"/>
      <c r="O133" s="245">
        <v>29</v>
      </c>
      <c r="P133" s="245">
        <v>14</v>
      </c>
      <c r="Q133" s="245">
        <v>15</v>
      </c>
      <c r="R133" s="245">
        <v>37</v>
      </c>
      <c r="S133" s="245">
        <v>39</v>
      </c>
    </row>
    <row r="134" spans="1:20" s="51" customFormat="1" ht="13.05" customHeight="1" x14ac:dyDescent="0.25">
      <c r="A134" s="75" t="s">
        <v>177</v>
      </c>
      <c r="B134" s="56">
        <v>709</v>
      </c>
      <c r="C134" s="56">
        <v>553</v>
      </c>
      <c r="D134" s="56">
        <v>502</v>
      </c>
      <c r="E134" s="9"/>
      <c r="F134" s="31">
        <f>B134-AVERAGE(C134:D134)</f>
        <v>181.5</v>
      </c>
      <c r="G134" s="31">
        <f t="shared" si="0"/>
        <v>180</v>
      </c>
      <c r="I134" s="19">
        <v>180</v>
      </c>
      <c r="J134" s="19">
        <v>10</v>
      </c>
      <c r="K134" s="19">
        <v>30</v>
      </c>
      <c r="L134" s="19">
        <v>50</v>
      </c>
      <c r="M134" s="19">
        <v>90</v>
      </c>
      <c r="N134" s="19"/>
      <c r="O134" s="245">
        <v>34</v>
      </c>
      <c r="P134" s="245">
        <v>9</v>
      </c>
      <c r="Q134" s="245">
        <v>29</v>
      </c>
      <c r="R134" s="245">
        <v>36</v>
      </c>
      <c r="S134" s="245">
        <v>55</v>
      </c>
    </row>
    <row r="135" spans="1:20" s="51" customFormat="1" ht="13.05" customHeight="1" x14ac:dyDescent="0.25">
      <c r="A135" s="89" t="s">
        <v>193</v>
      </c>
      <c r="B135" s="56">
        <v>616</v>
      </c>
      <c r="C135" s="56">
        <v>544</v>
      </c>
      <c r="D135" s="56">
        <v>524</v>
      </c>
      <c r="E135" s="9"/>
      <c r="F135" s="31">
        <f>B135-AVERAGE(C135:D135)</f>
        <v>82</v>
      </c>
      <c r="G135" s="31">
        <f t="shared" si="0"/>
        <v>80</v>
      </c>
      <c r="I135" s="19">
        <v>80</v>
      </c>
      <c r="J135" s="19">
        <v>20</v>
      </c>
      <c r="K135" s="19">
        <v>10</v>
      </c>
      <c r="L135" s="19">
        <v>20</v>
      </c>
      <c r="M135" s="19">
        <v>40</v>
      </c>
      <c r="N135" s="19"/>
      <c r="O135" s="245">
        <v>15</v>
      </c>
      <c r="P135" s="245">
        <v>13</v>
      </c>
      <c r="Q135" s="245">
        <v>9</v>
      </c>
      <c r="R135" s="245">
        <v>13</v>
      </c>
      <c r="S135" s="245">
        <v>24</v>
      </c>
    </row>
    <row r="136" spans="1:20" s="51" customFormat="1" ht="13.05" customHeight="1" x14ac:dyDescent="0.25">
      <c r="A136" s="89" t="s">
        <v>208</v>
      </c>
      <c r="B136" s="56">
        <v>624</v>
      </c>
      <c r="C136" s="56">
        <v>528</v>
      </c>
      <c r="D136" s="56">
        <v>743</v>
      </c>
      <c r="E136" s="9"/>
      <c r="F136" s="31">
        <f>B136-AVERAGE(C136:D136)</f>
        <v>-11.5</v>
      </c>
      <c r="G136" s="31">
        <f t="shared" si="0"/>
        <v>-10</v>
      </c>
      <c r="I136" s="19">
        <v>-10</v>
      </c>
      <c r="J136" s="19">
        <v>-10</v>
      </c>
      <c r="K136" s="19">
        <v>10</v>
      </c>
      <c r="L136" s="19">
        <v>0</v>
      </c>
      <c r="M136" s="19">
        <v>-10</v>
      </c>
      <c r="N136" s="19"/>
      <c r="O136" s="245" t="s">
        <v>74</v>
      </c>
      <c r="P136" s="245" t="s">
        <v>74</v>
      </c>
      <c r="Q136" s="245">
        <v>8</v>
      </c>
      <c r="R136" s="245" t="s">
        <v>74</v>
      </c>
      <c r="S136" s="245" t="s">
        <v>74</v>
      </c>
    </row>
    <row r="137" spans="1:20" s="51" customFormat="1" ht="13.05" customHeight="1" x14ac:dyDescent="0.25">
      <c r="A137" s="89" t="s">
        <v>205</v>
      </c>
      <c r="B137" s="56">
        <v>657</v>
      </c>
      <c r="C137" s="56">
        <v>537</v>
      </c>
      <c r="D137" s="56">
        <v>524</v>
      </c>
      <c r="E137" s="9"/>
      <c r="F137" s="31">
        <f>B137-AVERAGE(C137:D137)</f>
        <v>126.5</v>
      </c>
      <c r="G137" s="31">
        <f t="shared" si="0"/>
        <v>130</v>
      </c>
      <c r="I137" s="19">
        <v>130</v>
      </c>
      <c r="J137" s="19">
        <v>10</v>
      </c>
      <c r="K137" s="19">
        <v>30</v>
      </c>
      <c r="L137" s="19">
        <v>60</v>
      </c>
      <c r="M137" s="19">
        <v>30</v>
      </c>
      <c r="N137" s="19"/>
      <c r="O137" s="245">
        <v>24</v>
      </c>
      <c r="P137" s="245">
        <v>8</v>
      </c>
      <c r="Q137" s="245">
        <v>32</v>
      </c>
      <c r="R137" s="245">
        <v>37</v>
      </c>
      <c r="S137" s="245">
        <v>20</v>
      </c>
    </row>
    <row r="138" spans="1:20" s="51" customFormat="1" ht="13.05" customHeight="1" x14ac:dyDescent="0.25">
      <c r="A138" s="89" t="s">
        <v>236</v>
      </c>
      <c r="B138" s="56">
        <v>654</v>
      </c>
      <c r="C138" s="56">
        <v>658</v>
      </c>
      <c r="D138" s="56">
        <v>510</v>
      </c>
      <c r="E138" s="9"/>
      <c r="F138" s="31">
        <f>B138-AVERAGE(C138:D138)</f>
        <v>70</v>
      </c>
      <c r="G138" s="31">
        <f t="shared" ref="G138" si="8">ROUND(F138,-1)</f>
        <v>70</v>
      </c>
      <c r="I138" s="19">
        <v>70</v>
      </c>
      <c r="J138" s="19">
        <v>0</v>
      </c>
      <c r="K138" s="19">
        <v>0</v>
      </c>
      <c r="L138" s="19">
        <v>10</v>
      </c>
      <c r="M138" s="19">
        <v>50</v>
      </c>
      <c r="N138" s="19"/>
      <c r="O138" s="245">
        <v>12</v>
      </c>
      <c r="P138" s="245">
        <v>4</v>
      </c>
      <c r="Q138" s="245">
        <v>3</v>
      </c>
      <c r="R138" s="245">
        <v>7</v>
      </c>
      <c r="S138" s="245">
        <v>28</v>
      </c>
    </row>
    <row r="139" spans="1:20" ht="13.05" customHeight="1" x14ac:dyDescent="0.25">
      <c r="A139" s="75"/>
      <c r="B139" s="33"/>
      <c r="C139" s="33"/>
      <c r="D139" s="33"/>
      <c r="E139" s="9"/>
      <c r="F139" s="31"/>
      <c r="G139" s="31"/>
      <c r="I139" s="51"/>
      <c r="K139" s="21"/>
      <c r="L139" s="51"/>
      <c r="M139" s="21"/>
      <c r="N139" s="21"/>
      <c r="O139" s="192"/>
      <c r="T139" s="2"/>
    </row>
    <row r="140" spans="1:20" ht="13.05" customHeight="1" x14ac:dyDescent="0.25">
      <c r="A140" s="222" t="s">
        <v>112</v>
      </c>
      <c r="B140" s="33"/>
      <c r="C140" s="33"/>
      <c r="D140" s="33"/>
      <c r="E140" s="9"/>
      <c r="F140" s="31"/>
      <c r="G140" s="31"/>
      <c r="I140" s="51"/>
      <c r="K140" s="21"/>
      <c r="L140" s="51"/>
      <c r="M140" s="21"/>
      <c r="N140" s="21"/>
      <c r="O140" s="192"/>
      <c r="T140" s="2"/>
    </row>
    <row r="141" spans="1:20" s="51" customFormat="1" ht="11.55" customHeight="1" x14ac:dyDescent="0.25">
      <c r="A141" s="235"/>
      <c r="B141" s="356" t="s">
        <v>92</v>
      </c>
      <c r="C141" s="356"/>
      <c r="D141" s="356"/>
      <c r="E141" s="237"/>
      <c r="F141" s="193"/>
      <c r="G141" s="193"/>
      <c r="I141" s="240"/>
      <c r="K141" s="21"/>
      <c r="M141" s="21"/>
      <c r="N141" s="21"/>
      <c r="O141" s="192"/>
      <c r="P141" s="192"/>
      <c r="Q141" s="192"/>
      <c r="R141" s="192"/>
      <c r="S141" s="192"/>
    </row>
    <row r="142" spans="1:20" s="51" customFormat="1" ht="27.6" customHeight="1" x14ac:dyDescent="0.25">
      <c r="A142" s="235"/>
      <c r="B142" s="352" t="s">
        <v>122</v>
      </c>
      <c r="C142" s="352" t="s">
        <v>123</v>
      </c>
      <c r="D142" s="352" t="s">
        <v>94</v>
      </c>
      <c r="E142" s="197"/>
      <c r="F142" s="353" t="s">
        <v>254</v>
      </c>
      <c r="G142" s="353"/>
      <c r="I142" s="338" t="s">
        <v>128</v>
      </c>
      <c r="J142" s="338"/>
      <c r="K142" s="338"/>
      <c r="L142" s="338"/>
      <c r="M142" s="338"/>
      <c r="N142" s="236"/>
      <c r="O142" s="358" t="s">
        <v>127</v>
      </c>
      <c r="P142" s="358"/>
      <c r="Q142" s="358"/>
      <c r="R142" s="358"/>
      <c r="S142" s="358"/>
    </row>
    <row r="143" spans="1:20" s="51" customFormat="1" ht="17.100000000000001" customHeight="1" x14ac:dyDescent="0.25">
      <c r="A143" s="235"/>
      <c r="B143" s="352"/>
      <c r="C143" s="352"/>
      <c r="D143" s="352"/>
      <c r="E143" s="199"/>
      <c r="F143" s="237" t="s">
        <v>252</v>
      </c>
      <c r="G143" s="237" t="s">
        <v>253</v>
      </c>
      <c r="I143" s="23" t="s">
        <v>4</v>
      </c>
      <c r="J143" s="23" t="s">
        <v>0</v>
      </c>
      <c r="K143" s="23" t="s">
        <v>1</v>
      </c>
      <c r="L143" s="23" t="s">
        <v>2</v>
      </c>
      <c r="M143" s="23" t="s">
        <v>3</v>
      </c>
      <c r="N143" s="23"/>
      <c r="O143" s="22" t="s">
        <v>4</v>
      </c>
      <c r="P143" s="22" t="s">
        <v>0</v>
      </c>
      <c r="Q143" s="22" t="s">
        <v>1</v>
      </c>
      <c r="R143" s="22" t="s">
        <v>2</v>
      </c>
      <c r="S143" s="22" t="s">
        <v>3</v>
      </c>
    </row>
    <row r="144" spans="1:20" ht="13.05" customHeight="1" x14ac:dyDescent="0.25">
      <c r="A144" s="165" t="s">
        <v>25</v>
      </c>
      <c r="B144" s="33">
        <v>496</v>
      </c>
      <c r="C144" s="33">
        <v>422</v>
      </c>
      <c r="D144" s="33">
        <v>418</v>
      </c>
      <c r="E144" s="9"/>
      <c r="F144" s="31">
        <v>76</v>
      </c>
      <c r="G144" s="31">
        <v>80</v>
      </c>
      <c r="I144" s="19">
        <v>80</v>
      </c>
      <c r="J144" s="19">
        <v>10</v>
      </c>
      <c r="K144" s="19">
        <v>20</v>
      </c>
      <c r="L144" s="19">
        <v>20</v>
      </c>
      <c r="M144" s="19">
        <v>20</v>
      </c>
      <c r="N144" s="19"/>
      <c r="O144" s="245">
        <v>18</v>
      </c>
      <c r="P144" s="245">
        <v>12</v>
      </c>
      <c r="Q144" s="245">
        <v>26</v>
      </c>
      <c r="R144" s="245">
        <v>17</v>
      </c>
      <c r="S144" s="245">
        <v>18</v>
      </c>
      <c r="T144" s="2"/>
    </row>
    <row r="145" spans="1:20" ht="13.05" customHeight="1" x14ac:dyDescent="0.25">
      <c r="A145" s="87" t="s">
        <v>26</v>
      </c>
      <c r="B145" s="33">
        <v>444</v>
      </c>
      <c r="C145" s="33">
        <v>428</v>
      </c>
      <c r="D145" s="33">
        <v>420</v>
      </c>
      <c r="E145" s="9"/>
      <c r="F145" s="31">
        <v>20</v>
      </c>
      <c r="G145" s="31">
        <v>20</v>
      </c>
      <c r="I145" s="19">
        <v>20</v>
      </c>
      <c r="J145" s="19">
        <v>0</v>
      </c>
      <c r="K145" s="19">
        <v>0</v>
      </c>
      <c r="L145" s="19">
        <v>20</v>
      </c>
      <c r="M145" s="19">
        <v>-10</v>
      </c>
      <c r="N145" s="19"/>
      <c r="O145" s="245">
        <v>5</v>
      </c>
      <c r="P145" s="245">
        <v>4</v>
      </c>
      <c r="Q145" s="245">
        <v>3</v>
      </c>
      <c r="R145" s="245">
        <v>16</v>
      </c>
      <c r="S145" s="245" t="s">
        <v>74</v>
      </c>
      <c r="T145" s="2"/>
    </row>
    <row r="146" spans="1:20" ht="13.05" customHeight="1" x14ac:dyDescent="0.25">
      <c r="A146" s="87" t="s">
        <v>27</v>
      </c>
      <c r="B146" s="33">
        <v>489</v>
      </c>
      <c r="C146" s="33">
        <v>438</v>
      </c>
      <c r="D146" s="33">
        <v>493</v>
      </c>
      <c r="E146" s="9"/>
      <c r="F146" s="31">
        <v>23.5</v>
      </c>
      <c r="G146" s="31">
        <v>20</v>
      </c>
      <c r="I146" s="19">
        <v>20</v>
      </c>
      <c r="J146" s="19">
        <v>-50</v>
      </c>
      <c r="K146" s="19">
        <v>0</v>
      </c>
      <c r="L146" s="19">
        <v>40</v>
      </c>
      <c r="M146" s="19">
        <v>30</v>
      </c>
      <c r="N146" s="19"/>
      <c r="O146" s="245">
        <v>5</v>
      </c>
      <c r="P146" s="245" t="s">
        <v>74</v>
      </c>
      <c r="Q146" s="245" t="s">
        <v>74</v>
      </c>
      <c r="R146" s="245">
        <v>32</v>
      </c>
      <c r="S146" s="245">
        <v>23</v>
      </c>
      <c r="T146" s="2"/>
    </row>
    <row r="147" spans="1:20" ht="13.05" customHeight="1" x14ac:dyDescent="0.25">
      <c r="A147" s="87" t="s">
        <v>118</v>
      </c>
      <c r="B147" s="33">
        <v>505</v>
      </c>
      <c r="C147" s="33">
        <v>438</v>
      </c>
      <c r="D147" s="33">
        <v>451</v>
      </c>
      <c r="E147" s="9"/>
      <c r="F147" s="31">
        <v>60.5</v>
      </c>
      <c r="G147" s="31">
        <v>60</v>
      </c>
      <c r="I147" s="19">
        <v>60</v>
      </c>
      <c r="J147" s="19">
        <v>30</v>
      </c>
      <c r="K147" s="19">
        <v>20</v>
      </c>
      <c r="L147" s="19">
        <v>10</v>
      </c>
      <c r="M147" s="19">
        <v>0</v>
      </c>
      <c r="N147" s="19"/>
      <c r="O147" s="245">
        <v>14</v>
      </c>
      <c r="P147" s="245">
        <v>32</v>
      </c>
      <c r="Q147" s="245">
        <v>20</v>
      </c>
      <c r="R147" s="245">
        <v>9</v>
      </c>
      <c r="S147" s="245">
        <v>2</v>
      </c>
      <c r="T147" s="2"/>
    </row>
    <row r="148" spans="1:20" ht="13.05" customHeight="1" x14ac:dyDescent="0.25">
      <c r="A148" s="87" t="s">
        <v>141</v>
      </c>
      <c r="B148" s="33">
        <v>571</v>
      </c>
      <c r="C148" s="33">
        <v>425</v>
      </c>
      <c r="D148" s="33">
        <v>462</v>
      </c>
      <c r="E148" s="9"/>
      <c r="F148" s="31">
        <v>127.5</v>
      </c>
      <c r="G148" s="31">
        <v>130</v>
      </c>
      <c r="I148" s="19">
        <v>130</v>
      </c>
      <c r="J148" s="19">
        <v>10</v>
      </c>
      <c r="K148" s="19">
        <v>10</v>
      </c>
      <c r="L148" s="19">
        <v>40</v>
      </c>
      <c r="M148" s="19">
        <v>70</v>
      </c>
      <c r="N148" s="19"/>
      <c r="O148" s="245">
        <v>29</v>
      </c>
      <c r="P148" s="245">
        <v>13</v>
      </c>
      <c r="Q148" s="245">
        <v>7</v>
      </c>
      <c r="R148" s="245">
        <v>28</v>
      </c>
      <c r="S148" s="245">
        <v>59</v>
      </c>
      <c r="T148" s="2"/>
    </row>
    <row r="149" spans="1:20" ht="13.05" customHeight="1" x14ac:dyDescent="0.25">
      <c r="A149" s="87" t="s">
        <v>162</v>
      </c>
      <c r="B149" s="33">
        <v>465</v>
      </c>
      <c r="C149" s="33">
        <v>416</v>
      </c>
      <c r="D149" s="33">
        <v>443</v>
      </c>
      <c r="E149" s="9"/>
      <c r="F149" s="31">
        <v>35.5</v>
      </c>
      <c r="G149" s="31">
        <v>40</v>
      </c>
      <c r="I149" s="19">
        <v>40</v>
      </c>
      <c r="J149" s="19">
        <v>0</v>
      </c>
      <c r="K149" s="19">
        <v>20</v>
      </c>
      <c r="L149" s="19">
        <v>20</v>
      </c>
      <c r="M149" s="19">
        <v>10</v>
      </c>
      <c r="N149" s="19"/>
      <c r="O149" s="245">
        <v>8</v>
      </c>
      <c r="P149" s="245" t="s">
        <v>74</v>
      </c>
      <c r="Q149" s="245">
        <v>20</v>
      </c>
      <c r="R149" s="245">
        <v>13</v>
      </c>
      <c r="S149" s="245">
        <v>4</v>
      </c>
      <c r="T149" s="2"/>
    </row>
    <row r="150" spans="1:20" s="50" customFormat="1" ht="13.05" customHeight="1" x14ac:dyDescent="0.25">
      <c r="A150" s="87" t="s">
        <v>165</v>
      </c>
      <c r="B150" s="33">
        <v>551</v>
      </c>
      <c r="C150" s="33">
        <v>495</v>
      </c>
      <c r="D150" s="33">
        <v>430</v>
      </c>
      <c r="E150" s="9"/>
      <c r="F150" s="31">
        <v>88.5</v>
      </c>
      <c r="G150" s="31">
        <v>90</v>
      </c>
      <c r="H150" s="51"/>
      <c r="I150" s="19">
        <v>90</v>
      </c>
      <c r="J150" s="19">
        <v>20</v>
      </c>
      <c r="K150" s="19">
        <v>20</v>
      </c>
      <c r="L150" s="19">
        <v>10</v>
      </c>
      <c r="M150" s="19">
        <v>40</v>
      </c>
      <c r="N150" s="19"/>
      <c r="O150" s="245">
        <v>19</v>
      </c>
      <c r="P150" s="245">
        <v>19</v>
      </c>
      <c r="Q150" s="245">
        <v>24</v>
      </c>
      <c r="R150" s="245">
        <v>6</v>
      </c>
      <c r="S150" s="245">
        <v>32</v>
      </c>
    </row>
    <row r="151" spans="1:20" s="51" customFormat="1" ht="13.05" customHeight="1" x14ac:dyDescent="0.25">
      <c r="A151" s="75" t="s">
        <v>177</v>
      </c>
      <c r="B151" s="56">
        <v>575</v>
      </c>
      <c r="C151" s="56">
        <v>471</v>
      </c>
      <c r="D151" s="56">
        <v>472</v>
      </c>
      <c r="E151" s="9"/>
      <c r="F151" s="31">
        <f>B151-AVERAGE(C151:D151)</f>
        <v>103.5</v>
      </c>
      <c r="G151" s="31">
        <f t="shared" si="0"/>
        <v>100</v>
      </c>
      <c r="I151" s="19">
        <v>100</v>
      </c>
      <c r="J151" s="19">
        <v>-10</v>
      </c>
      <c r="K151" s="19">
        <v>10</v>
      </c>
      <c r="L151" s="19">
        <v>40</v>
      </c>
      <c r="M151" s="19">
        <v>60</v>
      </c>
      <c r="N151" s="19"/>
      <c r="O151" s="245">
        <v>22</v>
      </c>
      <c r="P151" s="245" t="s">
        <v>74</v>
      </c>
      <c r="Q151" s="245">
        <v>10</v>
      </c>
      <c r="R151" s="245">
        <v>30</v>
      </c>
      <c r="S151" s="245">
        <v>40</v>
      </c>
    </row>
    <row r="152" spans="1:20" s="51" customFormat="1" ht="13.05" customHeight="1" x14ac:dyDescent="0.25">
      <c r="A152" s="89" t="s">
        <v>193</v>
      </c>
      <c r="B152" s="56">
        <v>508</v>
      </c>
      <c r="C152" s="56">
        <v>483</v>
      </c>
      <c r="D152" s="56">
        <v>466</v>
      </c>
      <c r="E152" s="9"/>
      <c r="F152" s="31">
        <f>B152-AVERAGE(C152:D152)</f>
        <v>33.5</v>
      </c>
      <c r="G152" s="31">
        <f t="shared" si="0"/>
        <v>30</v>
      </c>
      <c r="I152" s="19">
        <v>30</v>
      </c>
      <c r="J152" s="19">
        <v>20</v>
      </c>
      <c r="K152" s="19">
        <v>20</v>
      </c>
      <c r="L152" s="19">
        <v>-10</v>
      </c>
      <c r="M152" s="19">
        <v>10</v>
      </c>
      <c r="N152" s="19"/>
      <c r="O152" s="245">
        <v>7</v>
      </c>
      <c r="P152" s="245">
        <v>20</v>
      </c>
      <c r="Q152" s="245">
        <v>24</v>
      </c>
      <c r="R152" s="245" t="s">
        <v>74</v>
      </c>
      <c r="S152" s="245">
        <v>5</v>
      </c>
    </row>
    <row r="153" spans="1:20" s="51" customFormat="1" ht="13.05" customHeight="1" x14ac:dyDescent="0.25">
      <c r="A153" s="89" t="s">
        <v>208</v>
      </c>
      <c r="B153" s="56">
        <v>569</v>
      </c>
      <c r="C153" s="56">
        <v>477</v>
      </c>
      <c r="D153" s="56">
        <v>534</v>
      </c>
      <c r="E153" s="9"/>
      <c r="F153" s="31">
        <f>B153-AVERAGE(C153:D153)</f>
        <v>63.5</v>
      </c>
      <c r="G153" s="31">
        <f t="shared" si="0"/>
        <v>60</v>
      </c>
      <c r="I153" s="19">
        <v>60</v>
      </c>
      <c r="J153" s="19">
        <v>10</v>
      </c>
      <c r="K153" s="19">
        <v>20</v>
      </c>
      <c r="L153" s="19">
        <v>10</v>
      </c>
      <c r="M153" s="19">
        <v>30</v>
      </c>
      <c r="N153" s="19"/>
      <c r="O153" s="245">
        <v>13</v>
      </c>
      <c r="P153" s="245">
        <v>9</v>
      </c>
      <c r="Q153" s="245">
        <v>17</v>
      </c>
      <c r="R153" s="245">
        <v>8</v>
      </c>
      <c r="S153" s="245">
        <v>16</v>
      </c>
    </row>
    <row r="154" spans="1:20" s="51" customFormat="1" ht="13.05" customHeight="1" x14ac:dyDescent="0.25">
      <c r="A154" s="89" t="s">
        <v>205</v>
      </c>
      <c r="B154" s="56">
        <v>631</v>
      </c>
      <c r="C154" s="56">
        <v>474</v>
      </c>
      <c r="D154" s="56">
        <v>498</v>
      </c>
      <c r="E154" s="9"/>
      <c r="F154" s="31">
        <f>B154-AVERAGE(C154:D154)</f>
        <v>145</v>
      </c>
      <c r="G154" s="31">
        <f t="shared" si="0"/>
        <v>150</v>
      </c>
      <c r="I154" s="19">
        <v>150</v>
      </c>
      <c r="J154" s="19">
        <v>20</v>
      </c>
      <c r="K154" s="19">
        <v>30</v>
      </c>
      <c r="L154" s="19">
        <v>60</v>
      </c>
      <c r="M154" s="19">
        <v>40</v>
      </c>
      <c r="N154" s="19"/>
      <c r="O154" s="245">
        <v>30</v>
      </c>
      <c r="P154" s="245">
        <v>18</v>
      </c>
      <c r="Q154" s="245">
        <v>30</v>
      </c>
      <c r="R154" s="245">
        <v>36</v>
      </c>
      <c r="S154" s="245">
        <v>31</v>
      </c>
    </row>
    <row r="155" spans="1:20" s="51" customFormat="1" ht="13.05" customHeight="1" x14ac:dyDescent="0.25">
      <c r="A155" s="89" t="s">
        <v>236</v>
      </c>
      <c r="B155" s="56">
        <v>607</v>
      </c>
      <c r="C155" s="56">
        <v>545</v>
      </c>
      <c r="D155" s="56">
        <v>497</v>
      </c>
      <c r="E155" s="9"/>
      <c r="F155" s="31">
        <f>B155-AVERAGE(C155:D155)</f>
        <v>86</v>
      </c>
      <c r="G155" s="31">
        <f t="shared" ref="G155" si="9">ROUND(F155,-1)</f>
        <v>90</v>
      </c>
      <c r="I155" s="19">
        <v>90</v>
      </c>
      <c r="J155" s="19">
        <v>20</v>
      </c>
      <c r="K155" s="19">
        <v>10</v>
      </c>
      <c r="L155" s="19">
        <v>30</v>
      </c>
      <c r="M155" s="19">
        <v>30</v>
      </c>
      <c r="N155" s="19"/>
      <c r="O155" s="245">
        <v>17</v>
      </c>
      <c r="P155" s="245">
        <v>18</v>
      </c>
      <c r="Q155" s="245">
        <v>7</v>
      </c>
      <c r="R155" s="245">
        <v>17</v>
      </c>
      <c r="S155" s="245">
        <v>22</v>
      </c>
    </row>
    <row r="156" spans="1:20" ht="13.05" customHeight="1" x14ac:dyDescent="0.25">
      <c r="A156" s="75"/>
      <c r="B156" s="33"/>
      <c r="C156" s="33"/>
      <c r="D156" s="33"/>
      <c r="E156" s="9"/>
      <c r="F156" s="31"/>
      <c r="G156" s="31"/>
      <c r="I156" s="51"/>
      <c r="K156" s="21"/>
      <c r="L156" s="51"/>
      <c r="M156" s="21"/>
      <c r="N156" s="21"/>
      <c r="O156" s="192"/>
      <c r="T156" s="2"/>
    </row>
    <row r="157" spans="1:20" ht="13.05" customHeight="1" x14ac:dyDescent="0.25">
      <c r="A157" s="222" t="s">
        <v>111</v>
      </c>
      <c r="B157" s="33"/>
      <c r="C157" s="33"/>
      <c r="D157" s="33"/>
      <c r="E157" s="9"/>
      <c r="F157" s="31"/>
      <c r="G157" s="31"/>
      <c r="I157" s="240"/>
      <c r="K157" s="21"/>
      <c r="L157" s="51"/>
      <c r="M157" s="21"/>
      <c r="N157" s="21"/>
      <c r="O157" s="192"/>
      <c r="T157" s="2"/>
    </row>
    <row r="158" spans="1:20" s="51" customFormat="1" ht="11.55" customHeight="1" x14ac:dyDescent="0.25">
      <c r="A158" s="235"/>
      <c r="B158" s="356" t="s">
        <v>92</v>
      </c>
      <c r="C158" s="356"/>
      <c r="D158" s="356"/>
      <c r="E158" s="237"/>
      <c r="F158" s="193"/>
      <c r="G158" s="193"/>
      <c r="I158" s="240"/>
      <c r="K158" s="21"/>
      <c r="M158" s="21"/>
      <c r="N158" s="21"/>
      <c r="O158" s="192"/>
      <c r="P158" s="192"/>
      <c r="Q158" s="192"/>
      <c r="R158" s="192"/>
      <c r="S158" s="192"/>
    </row>
    <row r="159" spans="1:20" s="51" customFormat="1" ht="27.6" customHeight="1" x14ac:dyDescent="0.25">
      <c r="A159" s="235"/>
      <c r="B159" s="352" t="s">
        <v>122</v>
      </c>
      <c r="C159" s="352" t="s">
        <v>123</v>
      </c>
      <c r="D159" s="352" t="s">
        <v>94</v>
      </c>
      <c r="E159" s="197"/>
      <c r="F159" s="353" t="s">
        <v>254</v>
      </c>
      <c r="G159" s="353"/>
      <c r="I159" s="338" t="s">
        <v>128</v>
      </c>
      <c r="J159" s="338"/>
      <c r="K159" s="338"/>
      <c r="L159" s="338"/>
      <c r="M159" s="338"/>
      <c r="N159" s="236"/>
      <c r="O159" s="358" t="s">
        <v>127</v>
      </c>
      <c r="P159" s="358"/>
      <c r="Q159" s="358"/>
      <c r="R159" s="358"/>
      <c r="S159" s="358"/>
    </row>
    <row r="160" spans="1:20" s="51" customFormat="1" ht="17.100000000000001" customHeight="1" x14ac:dyDescent="0.25">
      <c r="A160" s="235"/>
      <c r="B160" s="352"/>
      <c r="C160" s="352"/>
      <c r="D160" s="352"/>
      <c r="E160" s="199"/>
      <c r="F160" s="237" t="s">
        <v>252</v>
      </c>
      <c r="G160" s="237" t="s">
        <v>253</v>
      </c>
      <c r="I160" s="23" t="s">
        <v>4</v>
      </c>
      <c r="J160" s="23" t="s">
        <v>0</v>
      </c>
      <c r="K160" s="23" t="s">
        <v>1</v>
      </c>
      <c r="L160" s="23" t="s">
        <v>2</v>
      </c>
      <c r="M160" s="23" t="s">
        <v>3</v>
      </c>
      <c r="N160" s="23"/>
      <c r="O160" s="22" t="s">
        <v>4</v>
      </c>
      <c r="P160" s="22" t="s">
        <v>0</v>
      </c>
      <c r="Q160" s="22" t="s">
        <v>1</v>
      </c>
      <c r="R160" s="22" t="s">
        <v>2</v>
      </c>
      <c r="S160" s="22" t="s">
        <v>3</v>
      </c>
    </row>
    <row r="161" spans="1:20" ht="13.05" customHeight="1" x14ac:dyDescent="0.25">
      <c r="A161" s="165" t="s">
        <v>25</v>
      </c>
      <c r="B161" s="33">
        <v>367</v>
      </c>
      <c r="C161" s="33">
        <v>313</v>
      </c>
      <c r="D161" s="33">
        <v>282</v>
      </c>
      <c r="E161" s="9"/>
      <c r="F161" s="31">
        <v>69.5</v>
      </c>
      <c r="G161" s="31">
        <v>70</v>
      </c>
      <c r="I161" s="19">
        <v>70</v>
      </c>
      <c r="J161" s="19">
        <v>10</v>
      </c>
      <c r="K161" s="19">
        <v>10</v>
      </c>
      <c r="L161" s="19">
        <v>30</v>
      </c>
      <c r="M161" s="19">
        <v>20</v>
      </c>
      <c r="N161" s="19"/>
      <c r="O161" s="245">
        <v>23</v>
      </c>
      <c r="P161" s="245">
        <v>19</v>
      </c>
      <c r="Q161" s="245">
        <v>15</v>
      </c>
      <c r="R161" s="245">
        <v>34</v>
      </c>
      <c r="S161" s="245">
        <v>20</v>
      </c>
      <c r="T161" s="2"/>
    </row>
    <row r="162" spans="1:20" ht="13.05" customHeight="1" x14ac:dyDescent="0.25">
      <c r="A162" s="87" t="s">
        <v>26</v>
      </c>
      <c r="B162" s="33">
        <v>298</v>
      </c>
      <c r="C162" s="33">
        <v>310</v>
      </c>
      <c r="D162" s="33">
        <v>308</v>
      </c>
      <c r="E162" s="9"/>
      <c r="F162" s="31">
        <v>-11</v>
      </c>
      <c r="G162" s="31">
        <v>-10</v>
      </c>
      <c r="I162" s="19">
        <v>-10</v>
      </c>
      <c r="J162" s="19">
        <v>0</v>
      </c>
      <c r="K162" s="19">
        <v>-20</v>
      </c>
      <c r="L162" s="19">
        <v>10</v>
      </c>
      <c r="M162" s="19">
        <v>0</v>
      </c>
      <c r="N162" s="19"/>
      <c r="O162" s="245" t="s">
        <v>74</v>
      </c>
      <c r="P162" s="245" t="s">
        <v>74</v>
      </c>
      <c r="Q162" s="245" t="s">
        <v>74</v>
      </c>
      <c r="R162" s="245">
        <v>12</v>
      </c>
      <c r="S162" s="245" t="s">
        <v>74</v>
      </c>
      <c r="T162" s="2"/>
    </row>
    <row r="163" spans="1:20" ht="13.05" customHeight="1" x14ac:dyDescent="0.25">
      <c r="A163" s="87" t="s">
        <v>27</v>
      </c>
      <c r="B163" s="33">
        <v>397</v>
      </c>
      <c r="C163" s="33">
        <v>345</v>
      </c>
      <c r="D163" s="33">
        <v>293</v>
      </c>
      <c r="E163" s="9"/>
      <c r="F163" s="31">
        <v>78</v>
      </c>
      <c r="G163" s="31">
        <v>80</v>
      </c>
      <c r="I163" s="19">
        <v>80</v>
      </c>
      <c r="J163" s="19">
        <v>0</v>
      </c>
      <c r="K163" s="19">
        <v>0</v>
      </c>
      <c r="L163" s="19">
        <v>30</v>
      </c>
      <c r="M163" s="19">
        <v>50</v>
      </c>
      <c r="N163" s="19"/>
      <c r="O163" s="245">
        <v>24</v>
      </c>
      <c r="P163" s="245">
        <v>6</v>
      </c>
      <c r="Q163" s="245" t="s">
        <v>74</v>
      </c>
      <c r="R163" s="245">
        <v>30</v>
      </c>
      <c r="S163" s="245">
        <v>46</v>
      </c>
      <c r="T163" s="2"/>
    </row>
    <row r="164" spans="1:20" ht="13.05" customHeight="1" x14ac:dyDescent="0.25">
      <c r="A164" s="87" t="s">
        <v>118</v>
      </c>
      <c r="B164" s="33">
        <v>356</v>
      </c>
      <c r="C164" s="33">
        <v>325</v>
      </c>
      <c r="D164" s="33">
        <v>330</v>
      </c>
      <c r="E164" s="9"/>
      <c r="F164" s="31">
        <v>28.5</v>
      </c>
      <c r="G164" s="31">
        <v>30</v>
      </c>
      <c r="I164" s="19">
        <v>30</v>
      </c>
      <c r="J164" s="19">
        <v>0</v>
      </c>
      <c r="K164" s="19">
        <v>10</v>
      </c>
      <c r="L164" s="19">
        <v>10</v>
      </c>
      <c r="M164" s="19">
        <v>10</v>
      </c>
      <c r="N164" s="19"/>
      <c r="O164" s="245">
        <v>9</v>
      </c>
      <c r="P164" s="245" t="s">
        <v>74</v>
      </c>
      <c r="Q164" s="245">
        <v>11</v>
      </c>
      <c r="R164" s="245">
        <v>9</v>
      </c>
      <c r="S164" s="245">
        <v>13</v>
      </c>
      <c r="T164" s="2"/>
    </row>
    <row r="165" spans="1:20" ht="13.05" customHeight="1" x14ac:dyDescent="0.25">
      <c r="A165" s="87" t="s">
        <v>141</v>
      </c>
      <c r="B165" s="33">
        <v>405</v>
      </c>
      <c r="C165" s="33">
        <v>362</v>
      </c>
      <c r="D165" s="33">
        <v>326</v>
      </c>
      <c r="E165" s="9"/>
      <c r="F165" s="31">
        <v>61</v>
      </c>
      <c r="G165" s="31">
        <v>60</v>
      </c>
      <c r="I165" s="19">
        <v>60</v>
      </c>
      <c r="J165" s="19">
        <v>0</v>
      </c>
      <c r="K165" s="19">
        <v>10</v>
      </c>
      <c r="L165" s="19">
        <v>20</v>
      </c>
      <c r="M165" s="19">
        <v>40</v>
      </c>
      <c r="N165" s="19"/>
      <c r="O165" s="245">
        <v>18</v>
      </c>
      <c r="P165" s="245" t="s">
        <v>74</v>
      </c>
      <c r="Q165" s="245">
        <v>10</v>
      </c>
      <c r="R165" s="245">
        <v>15</v>
      </c>
      <c r="S165" s="245">
        <v>33</v>
      </c>
      <c r="T165" s="2"/>
    </row>
    <row r="166" spans="1:20" ht="13.05" customHeight="1" x14ac:dyDescent="0.25">
      <c r="A166" s="87" t="s">
        <v>162</v>
      </c>
      <c r="B166" s="33">
        <v>435</v>
      </c>
      <c r="C166" s="33">
        <v>321</v>
      </c>
      <c r="D166" s="33">
        <v>354</v>
      </c>
      <c r="E166" s="9"/>
      <c r="F166" s="31">
        <v>97.5</v>
      </c>
      <c r="G166" s="31">
        <v>100</v>
      </c>
      <c r="I166" s="19">
        <v>100</v>
      </c>
      <c r="J166" s="19">
        <v>20</v>
      </c>
      <c r="K166" s="19">
        <v>10</v>
      </c>
      <c r="L166" s="19">
        <v>20</v>
      </c>
      <c r="M166" s="19">
        <v>50</v>
      </c>
      <c r="N166" s="19"/>
      <c r="O166" s="245">
        <v>29</v>
      </c>
      <c r="P166" s="245">
        <v>40</v>
      </c>
      <c r="Q166" s="245">
        <v>21</v>
      </c>
      <c r="R166" s="245">
        <v>17</v>
      </c>
      <c r="S166" s="245">
        <v>37</v>
      </c>
      <c r="T166" s="2"/>
    </row>
    <row r="167" spans="1:20" s="50" customFormat="1" ht="13.05" customHeight="1" x14ac:dyDescent="0.25">
      <c r="A167" s="87" t="s">
        <v>165</v>
      </c>
      <c r="B167" s="33">
        <v>401</v>
      </c>
      <c r="C167" s="33">
        <v>339</v>
      </c>
      <c r="D167" s="33">
        <v>360</v>
      </c>
      <c r="E167" s="9"/>
      <c r="F167" s="31">
        <v>51.5</v>
      </c>
      <c r="G167" s="31">
        <v>50</v>
      </c>
      <c r="H167" s="51"/>
      <c r="I167" s="19">
        <v>50</v>
      </c>
      <c r="J167" s="19">
        <v>0</v>
      </c>
      <c r="K167" s="19">
        <v>-10</v>
      </c>
      <c r="L167" s="19">
        <v>20</v>
      </c>
      <c r="M167" s="19">
        <v>40</v>
      </c>
      <c r="N167" s="19"/>
      <c r="O167" s="245">
        <v>15</v>
      </c>
      <c r="P167" s="245">
        <v>7</v>
      </c>
      <c r="Q167" s="245" t="s">
        <v>74</v>
      </c>
      <c r="R167" s="245">
        <v>16</v>
      </c>
      <c r="S167" s="245">
        <v>28</v>
      </c>
    </row>
    <row r="168" spans="1:20" s="51" customFormat="1" ht="13.05" customHeight="1" x14ac:dyDescent="0.25">
      <c r="A168" s="75" t="s">
        <v>177</v>
      </c>
      <c r="B168" s="56">
        <v>412</v>
      </c>
      <c r="C168" s="56">
        <v>382</v>
      </c>
      <c r="D168" s="56">
        <v>361</v>
      </c>
      <c r="E168" s="9"/>
      <c r="F168" s="31">
        <f>B168-AVERAGE(C168:D168)</f>
        <v>40.5</v>
      </c>
      <c r="G168" s="31">
        <f t="shared" si="0"/>
        <v>40</v>
      </c>
      <c r="I168" s="19">
        <v>40</v>
      </c>
      <c r="J168" s="19">
        <v>0</v>
      </c>
      <c r="K168" s="19">
        <v>0</v>
      </c>
      <c r="L168" s="19">
        <v>10</v>
      </c>
      <c r="M168" s="19">
        <v>30</v>
      </c>
      <c r="N168" s="19"/>
      <c r="O168" s="245">
        <v>11</v>
      </c>
      <c r="P168" s="245" t="s">
        <v>74</v>
      </c>
      <c r="Q168" s="245" t="s">
        <v>74</v>
      </c>
      <c r="R168" s="245">
        <v>11</v>
      </c>
      <c r="S168" s="245">
        <v>21</v>
      </c>
    </row>
    <row r="169" spans="1:20" s="51" customFormat="1" ht="13.05" customHeight="1" x14ac:dyDescent="0.25">
      <c r="A169" s="89" t="s">
        <v>193</v>
      </c>
      <c r="B169" s="56">
        <v>401</v>
      </c>
      <c r="C169" s="56">
        <v>314</v>
      </c>
      <c r="D169" s="56">
        <v>358</v>
      </c>
      <c r="E169" s="9"/>
      <c r="F169" s="31">
        <f>B169-AVERAGE(C169:D169)</f>
        <v>65</v>
      </c>
      <c r="G169" s="31">
        <f t="shared" si="0"/>
        <v>70</v>
      </c>
      <c r="I169" s="19">
        <v>70</v>
      </c>
      <c r="J169" s="19">
        <v>10</v>
      </c>
      <c r="K169" s="19">
        <v>10</v>
      </c>
      <c r="L169" s="19">
        <v>20</v>
      </c>
      <c r="M169" s="19">
        <v>30</v>
      </c>
      <c r="N169" s="19"/>
      <c r="O169" s="245">
        <v>19</v>
      </c>
      <c r="P169" s="245">
        <v>23</v>
      </c>
      <c r="Q169" s="245">
        <v>24</v>
      </c>
      <c r="R169" s="245">
        <v>17</v>
      </c>
      <c r="S169" s="245">
        <v>18</v>
      </c>
    </row>
    <row r="170" spans="1:20" s="51" customFormat="1" ht="13.05" customHeight="1" x14ac:dyDescent="0.25">
      <c r="A170" s="89" t="s">
        <v>208</v>
      </c>
      <c r="B170" s="56">
        <v>429</v>
      </c>
      <c r="C170" s="56">
        <v>367</v>
      </c>
      <c r="D170" s="56">
        <v>470</v>
      </c>
      <c r="E170" s="9"/>
      <c r="F170" s="31">
        <f>B170-AVERAGE(C170:D170)</f>
        <v>10.5</v>
      </c>
      <c r="G170" s="31">
        <f t="shared" si="0"/>
        <v>10</v>
      </c>
      <c r="I170" s="19">
        <v>10</v>
      </c>
      <c r="J170" s="19">
        <v>0</v>
      </c>
      <c r="K170" s="19">
        <v>20</v>
      </c>
      <c r="L170" s="19">
        <v>0</v>
      </c>
      <c r="M170" s="19">
        <v>-10</v>
      </c>
      <c r="N170" s="19"/>
      <c r="O170" s="245">
        <v>3</v>
      </c>
      <c r="P170" s="245" t="s">
        <v>74</v>
      </c>
      <c r="Q170" s="245">
        <v>33</v>
      </c>
      <c r="R170" s="245">
        <v>3</v>
      </c>
      <c r="S170" s="245" t="s">
        <v>74</v>
      </c>
    </row>
    <row r="171" spans="1:20" s="51" customFormat="1" ht="13.05" customHeight="1" x14ac:dyDescent="0.25">
      <c r="A171" s="89" t="s">
        <v>205</v>
      </c>
      <c r="B171" s="56">
        <v>457</v>
      </c>
      <c r="C171" s="56">
        <v>416</v>
      </c>
      <c r="D171" s="56">
        <v>356</v>
      </c>
      <c r="E171" s="9"/>
      <c r="F171" s="31">
        <f>B171-AVERAGE(C171:D171)</f>
        <v>71</v>
      </c>
      <c r="G171" s="31">
        <f t="shared" si="0"/>
        <v>70</v>
      </c>
      <c r="I171" s="19">
        <v>70</v>
      </c>
      <c r="J171" s="19">
        <v>20</v>
      </c>
      <c r="K171" s="19">
        <v>10</v>
      </c>
      <c r="L171" s="19">
        <v>20</v>
      </c>
      <c r="M171" s="19">
        <v>30</v>
      </c>
      <c r="N171" s="19"/>
      <c r="O171" s="245">
        <v>18</v>
      </c>
      <c r="P171" s="245">
        <v>32</v>
      </c>
      <c r="Q171" s="245">
        <v>16</v>
      </c>
      <c r="R171" s="245">
        <v>15</v>
      </c>
      <c r="S171" s="245">
        <v>17</v>
      </c>
    </row>
    <row r="172" spans="1:20" s="51" customFormat="1" ht="13.05" customHeight="1" x14ac:dyDescent="0.25">
      <c r="A172" s="89" t="s">
        <v>236</v>
      </c>
      <c r="B172" s="56">
        <v>390</v>
      </c>
      <c r="C172" s="56">
        <v>370</v>
      </c>
      <c r="D172" s="56">
        <v>401</v>
      </c>
      <c r="E172" s="9"/>
      <c r="F172" s="31">
        <f>B172-AVERAGE(C172:D172)</f>
        <v>4.5</v>
      </c>
      <c r="G172" s="31">
        <f t="shared" ref="G172" si="10">ROUND(F172,-1)</f>
        <v>0</v>
      </c>
      <c r="I172" s="19">
        <v>0</v>
      </c>
      <c r="J172" s="19">
        <v>0</v>
      </c>
      <c r="K172" s="19">
        <v>-10</v>
      </c>
      <c r="L172" s="19">
        <v>0</v>
      </c>
      <c r="M172" s="19">
        <v>10</v>
      </c>
      <c r="N172" s="19"/>
      <c r="O172" s="245">
        <v>1</v>
      </c>
      <c r="P172" s="245">
        <v>2</v>
      </c>
      <c r="Q172" s="245" t="s">
        <v>74</v>
      </c>
      <c r="R172" s="245" t="s">
        <v>74</v>
      </c>
      <c r="S172" s="245">
        <v>6</v>
      </c>
    </row>
    <row r="173" spans="1:20" ht="13.05" customHeight="1" x14ac:dyDescent="0.25">
      <c r="A173" s="75"/>
      <c r="B173" s="33"/>
      <c r="C173" s="33"/>
      <c r="D173" s="33"/>
      <c r="E173" s="9"/>
      <c r="F173" s="31"/>
      <c r="G173" s="31"/>
      <c r="I173" s="51"/>
      <c r="K173" s="21"/>
      <c r="L173" s="51"/>
      <c r="M173" s="21"/>
      <c r="N173" s="21"/>
      <c r="O173" s="192"/>
      <c r="T173" s="2"/>
    </row>
    <row r="174" spans="1:20" ht="13.05" customHeight="1" x14ac:dyDescent="0.25">
      <c r="A174" s="222" t="s">
        <v>110</v>
      </c>
      <c r="B174" s="33"/>
      <c r="C174" s="33"/>
      <c r="D174" s="33"/>
      <c r="E174" s="9"/>
      <c r="F174" s="31"/>
      <c r="G174" s="31"/>
      <c r="I174" s="51"/>
      <c r="K174" s="21"/>
      <c r="L174" s="51"/>
      <c r="M174" s="21"/>
      <c r="N174" s="21"/>
      <c r="O174" s="192"/>
      <c r="T174" s="2"/>
    </row>
    <row r="175" spans="1:20" s="51" customFormat="1" ht="11.55" customHeight="1" x14ac:dyDescent="0.25">
      <c r="A175" s="235"/>
      <c r="B175" s="356" t="s">
        <v>92</v>
      </c>
      <c r="C175" s="356"/>
      <c r="D175" s="356"/>
      <c r="E175" s="237"/>
      <c r="F175" s="193"/>
      <c r="G175" s="193"/>
      <c r="I175" s="240"/>
      <c r="K175" s="21"/>
      <c r="M175" s="21"/>
      <c r="N175" s="21"/>
      <c r="O175" s="192"/>
      <c r="P175" s="192"/>
      <c r="Q175" s="192"/>
      <c r="R175" s="192"/>
      <c r="S175" s="192"/>
    </row>
    <row r="176" spans="1:20" s="51" customFormat="1" ht="27.6" customHeight="1" x14ac:dyDescent="0.25">
      <c r="A176" s="235"/>
      <c r="B176" s="352" t="s">
        <v>122</v>
      </c>
      <c r="C176" s="352" t="s">
        <v>123</v>
      </c>
      <c r="D176" s="352" t="s">
        <v>94</v>
      </c>
      <c r="E176" s="197"/>
      <c r="F176" s="353" t="s">
        <v>254</v>
      </c>
      <c r="G176" s="353"/>
      <c r="I176" s="338" t="s">
        <v>128</v>
      </c>
      <c r="J176" s="338"/>
      <c r="K176" s="338"/>
      <c r="L176" s="338"/>
      <c r="M176" s="338"/>
      <c r="N176" s="236"/>
      <c r="O176" s="358" t="s">
        <v>127</v>
      </c>
      <c r="P176" s="358"/>
      <c r="Q176" s="358"/>
      <c r="R176" s="358"/>
      <c r="S176" s="358"/>
    </row>
    <row r="177" spans="1:20" s="51" customFormat="1" ht="17.100000000000001" customHeight="1" x14ac:dyDescent="0.25">
      <c r="A177" s="235"/>
      <c r="B177" s="352"/>
      <c r="C177" s="352"/>
      <c r="D177" s="352"/>
      <c r="E177" s="199"/>
      <c r="F177" s="237" t="s">
        <v>252</v>
      </c>
      <c r="G177" s="237" t="s">
        <v>253</v>
      </c>
      <c r="I177" s="23" t="s">
        <v>4</v>
      </c>
      <c r="J177" s="23" t="s">
        <v>0</v>
      </c>
      <c r="K177" s="23" t="s">
        <v>1</v>
      </c>
      <c r="L177" s="23" t="s">
        <v>2</v>
      </c>
      <c r="M177" s="23" t="s">
        <v>3</v>
      </c>
      <c r="N177" s="23"/>
      <c r="O177" s="22" t="s">
        <v>4</v>
      </c>
      <c r="P177" s="22" t="s">
        <v>0</v>
      </c>
      <c r="Q177" s="22" t="s">
        <v>1</v>
      </c>
      <c r="R177" s="22" t="s">
        <v>2</v>
      </c>
      <c r="S177" s="22" t="s">
        <v>3</v>
      </c>
    </row>
    <row r="178" spans="1:20" ht="13.05" customHeight="1" x14ac:dyDescent="0.25">
      <c r="A178" s="165" t="s">
        <v>25</v>
      </c>
      <c r="B178" s="33">
        <v>370</v>
      </c>
      <c r="C178" s="33">
        <v>331</v>
      </c>
      <c r="D178" s="33">
        <v>282</v>
      </c>
      <c r="E178" s="9"/>
      <c r="F178" s="31">
        <v>63.5</v>
      </c>
      <c r="G178" s="31">
        <v>60</v>
      </c>
      <c r="I178" s="19">
        <v>60</v>
      </c>
      <c r="J178" s="19">
        <v>10</v>
      </c>
      <c r="K178" s="19">
        <v>0</v>
      </c>
      <c r="L178" s="19">
        <v>30</v>
      </c>
      <c r="M178" s="19">
        <v>30</v>
      </c>
      <c r="N178" s="19"/>
      <c r="O178" s="245">
        <v>21</v>
      </c>
      <c r="P178" s="245">
        <v>9</v>
      </c>
      <c r="Q178" s="245" t="s">
        <v>74</v>
      </c>
      <c r="R178" s="245">
        <v>35</v>
      </c>
      <c r="S178" s="245">
        <v>30</v>
      </c>
      <c r="T178" s="2"/>
    </row>
    <row r="179" spans="1:20" ht="13.05" customHeight="1" x14ac:dyDescent="0.25">
      <c r="A179" s="87" t="s">
        <v>26</v>
      </c>
      <c r="B179" s="33">
        <v>356</v>
      </c>
      <c r="C179" s="33">
        <v>291</v>
      </c>
      <c r="D179" s="33">
        <v>330</v>
      </c>
      <c r="E179" s="9"/>
      <c r="F179" s="31">
        <v>45.5</v>
      </c>
      <c r="G179" s="31">
        <v>50</v>
      </c>
      <c r="I179" s="19">
        <v>50</v>
      </c>
      <c r="J179" s="19">
        <v>10</v>
      </c>
      <c r="K179" s="19">
        <v>10</v>
      </c>
      <c r="L179" s="19">
        <v>20</v>
      </c>
      <c r="M179" s="19">
        <v>20</v>
      </c>
      <c r="N179" s="19"/>
      <c r="O179" s="245">
        <v>15</v>
      </c>
      <c r="P179" s="245">
        <v>18</v>
      </c>
      <c r="Q179" s="245">
        <v>9</v>
      </c>
      <c r="R179" s="245">
        <v>17</v>
      </c>
      <c r="S179" s="245">
        <v>14</v>
      </c>
      <c r="T179" s="2"/>
    </row>
    <row r="180" spans="1:20" ht="13.05" customHeight="1" x14ac:dyDescent="0.25">
      <c r="A180" s="87" t="s">
        <v>27</v>
      </c>
      <c r="B180" s="33">
        <v>378</v>
      </c>
      <c r="C180" s="33">
        <v>371</v>
      </c>
      <c r="D180" s="33">
        <v>322</v>
      </c>
      <c r="E180" s="9"/>
      <c r="F180" s="31">
        <v>31.5</v>
      </c>
      <c r="G180" s="31">
        <v>30</v>
      </c>
      <c r="I180" s="19">
        <v>30</v>
      </c>
      <c r="J180" s="19">
        <v>0</v>
      </c>
      <c r="K180" s="19">
        <v>0</v>
      </c>
      <c r="L180" s="19">
        <v>20</v>
      </c>
      <c r="M180" s="19">
        <v>20</v>
      </c>
      <c r="N180" s="19"/>
      <c r="O180" s="245">
        <v>9</v>
      </c>
      <c r="P180" s="245" t="s">
        <v>74</v>
      </c>
      <c r="Q180" s="245">
        <v>1</v>
      </c>
      <c r="R180" s="245">
        <v>18</v>
      </c>
      <c r="S180" s="245">
        <v>12</v>
      </c>
      <c r="T180" s="2"/>
    </row>
    <row r="181" spans="1:20" ht="13.05" customHeight="1" x14ac:dyDescent="0.25">
      <c r="A181" s="87" t="s">
        <v>118</v>
      </c>
      <c r="B181" s="33">
        <v>373</v>
      </c>
      <c r="C181" s="33">
        <v>314</v>
      </c>
      <c r="D181" s="33">
        <v>331</v>
      </c>
      <c r="E181" s="9"/>
      <c r="F181" s="31">
        <v>50.5</v>
      </c>
      <c r="G181" s="31">
        <v>50</v>
      </c>
      <c r="I181" s="19">
        <v>50</v>
      </c>
      <c r="J181" s="19">
        <v>20</v>
      </c>
      <c r="K181" s="19">
        <v>0</v>
      </c>
      <c r="L181" s="19">
        <v>10</v>
      </c>
      <c r="M181" s="19">
        <v>20</v>
      </c>
      <c r="N181" s="19"/>
      <c r="O181" s="245">
        <v>16</v>
      </c>
      <c r="P181" s="245">
        <v>44</v>
      </c>
      <c r="Q181" s="245">
        <v>2</v>
      </c>
      <c r="R181" s="245">
        <v>14</v>
      </c>
      <c r="S181" s="245">
        <v>14</v>
      </c>
      <c r="T181" s="2"/>
    </row>
    <row r="182" spans="1:20" ht="13.05" customHeight="1" x14ac:dyDescent="0.25">
      <c r="A182" s="87" t="s">
        <v>141</v>
      </c>
      <c r="B182" s="33">
        <v>405</v>
      </c>
      <c r="C182" s="33">
        <v>318</v>
      </c>
      <c r="D182" s="33">
        <v>328</v>
      </c>
      <c r="E182" s="9"/>
      <c r="F182" s="31">
        <v>82</v>
      </c>
      <c r="G182" s="31">
        <v>80</v>
      </c>
      <c r="I182" s="19">
        <v>80</v>
      </c>
      <c r="J182" s="19">
        <v>10</v>
      </c>
      <c r="K182" s="19">
        <v>0</v>
      </c>
      <c r="L182" s="19">
        <v>30</v>
      </c>
      <c r="M182" s="19">
        <v>50</v>
      </c>
      <c r="N182" s="19"/>
      <c r="O182" s="245">
        <v>25</v>
      </c>
      <c r="P182" s="245">
        <v>14</v>
      </c>
      <c r="Q182" s="245" t="s">
        <v>74</v>
      </c>
      <c r="R182" s="245">
        <v>28</v>
      </c>
      <c r="S182" s="245">
        <v>41</v>
      </c>
      <c r="T182" s="2"/>
    </row>
    <row r="183" spans="1:20" ht="13.05" customHeight="1" x14ac:dyDescent="0.25">
      <c r="A183" s="87" t="s">
        <v>162</v>
      </c>
      <c r="B183" s="33">
        <v>364</v>
      </c>
      <c r="C183" s="33">
        <v>338</v>
      </c>
      <c r="D183" s="33">
        <v>316</v>
      </c>
      <c r="E183" s="9"/>
      <c r="F183" s="31">
        <v>37</v>
      </c>
      <c r="G183" s="31">
        <v>40</v>
      </c>
      <c r="I183" s="19">
        <v>40</v>
      </c>
      <c r="J183" s="19">
        <v>0</v>
      </c>
      <c r="K183" s="19">
        <v>20</v>
      </c>
      <c r="L183" s="19">
        <v>0</v>
      </c>
      <c r="M183" s="19">
        <v>20</v>
      </c>
      <c r="N183" s="19"/>
      <c r="O183" s="245">
        <v>11</v>
      </c>
      <c r="P183" s="245">
        <v>1</v>
      </c>
      <c r="Q183" s="245">
        <v>39</v>
      </c>
      <c r="R183" s="245" t="s">
        <v>74</v>
      </c>
      <c r="S183" s="245">
        <v>14</v>
      </c>
      <c r="T183" s="2"/>
    </row>
    <row r="184" spans="1:20" s="50" customFormat="1" ht="13.05" customHeight="1" x14ac:dyDescent="0.25">
      <c r="A184" s="87" t="s">
        <v>165</v>
      </c>
      <c r="B184" s="33">
        <v>397</v>
      </c>
      <c r="C184" s="33">
        <v>330</v>
      </c>
      <c r="D184" s="33">
        <v>330</v>
      </c>
      <c r="E184" s="9"/>
      <c r="F184" s="31">
        <v>67</v>
      </c>
      <c r="G184" s="31">
        <v>70</v>
      </c>
      <c r="H184" s="51"/>
      <c r="I184" s="19">
        <v>70</v>
      </c>
      <c r="J184" s="19">
        <v>10</v>
      </c>
      <c r="K184" s="19">
        <v>20</v>
      </c>
      <c r="L184" s="19">
        <v>0</v>
      </c>
      <c r="M184" s="19">
        <v>40</v>
      </c>
      <c r="N184" s="19"/>
      <c r="O184" s="245">
        <v>20</v>
      </c>
      <c r="P184" s="245">
        <v>10</v>
      </c>
      <c r="Q184" s="245">
        <v>31</v>
      </c>
      <c r="R184" s="245">
        <v>5</v>
      </c>
      <c r="S184" s="245">
        <v>33</v>
      </c>
    </row>
    <row r="185" spans="1:20" s="51" customFormat="1" ht="13.05" customHeight="1" x14ac:dyDescent="0.25">
      <c r="A185" s="75" t="s">
        <v>177</v>
      </c>
      <c r="B185" s="56">
        <v>447</v>
      </c>
      <c r="C185" s="56">
        <v>397</v>
      </c>
      <c r="D185" s="56">
        <v>337</v>
      </c>
      <c r="E185" s="9"/>
      <c r="F185" s="31">
        <f>B185-AVERAGE(C185:D185)</f>
        <v>80</v>
      </c>
      <c r="G185" s="31">
        <f t="shared" si="0"/>
        <v>80</v>
      </c>
      <c r="I185" s="19">
        <v>80</v>
      </c>
      <c r="J185" s="19">
        <v>0</v>
      </c>
      <c r="K185" s="19">
        <v>10</v>
      </c>
      <c r="L185" s="19">
        <v>30</v>
      </c>
      <c r="M185" s="19">
        <v>40</v>
      </c>
      <c r="N185" s="19"/>
      <c r="O185" s="245">
        <v>22</v>
      </c>
      <c r="P185" s="245">
        <v>5</v>
      </c>
      <c r="Q185" s="245">
        <v>9</v>
      </c>
      <c r="R185" s="245">
        <v>24</v>
      </c>
      <c r="S185" s="245">
        <v>33</v>
      </c>
    </row>
    <row r="186" spans="1:20" s="51" customFormat="1" ht="13.05" customHeight="1" x14ac:dyDescent="0.25">
      <c r="A186" s="89" t="s">
        <v>193</v>
      </c>
      <c r="B186" s="56">
        <v>372</v>
      </c>
      <c r="C186" s="56">
        <v>309</v>
      </c>
      <c r="D186" s="56">
        <v>306</v>
      </c>
      <c r="E186" s="9"/>
      <c r="F186" s="31">
        <f>B186-AVERAGE(C186:D186)</f>
        <v>64.5</v>
      </c>
      <c r="G186" s="31">
        <f t="shared" si="0"/>
        <v>60</v>
      </c>
      <c r="I186" s="19">
        <v>60</v>
      </c>
      <c r="J186" s="19">
        <v>0</v>
      </c>
      <c r="K186" s="19">
        <v>10</v>
      </c>
      <c r="L186" s="19">
        <v>10</v>
      </c>
      <c r="M186" s="19">
        <v>40</v>
      </c>
      <c r="N186" s="19"/>
      <c r="O186" s="245">
        <v>21</v>
      </c>
      <c r="P186" s="245">
        <v>4</v>
      </c>
      <c r="Q186" s="245">
        <v>23</v>
      </c>
      <c r="R186" s="245">
        <v>13</v>
      </c>
      <c r="S186" s="245">
        <v>33</v>
      </c>
    </row>
    <row r="187" spans="1:20" s="51" customFormat="1" ht="13.05" customHeight="1" x14ac:dyDescent="0.25">
      <c r="A187" s="89" t="s">
        <v>208</v>
      </c>
      <c r="B187" s="56">
        <v>388</v>
      </c>
      <c r="C187" s="56">
        <v>332</v>
      </c>
      <c r="D187" s="56">
        <v>424</v>
      </c>
      <c r="E187" s="9"/>
      <c r="F187" s="31">
        <f>B187-AVERAGE(C187:D187)</f>
        <v>10</v>
      </c>
      <c r="G187" s="31">
        <f t="shared" si="0"/>
        <v>10</v>
      </c>
      <c r="I187" s="19">
        <v>10</v>
      </c>
      <c r="J187" s="19">
        <v>-10</v>
      </c>
      <c r="K187" s="19">
        <v>20</v>
      </c>
      <c r="L187" s="19">
        <v>0</v>
      </c>
      <c r="M187" s="19">
        <v>0</v>
      </c>
      <c r="N187" s="19"/>
      <c r="O187" s="245">
        <v>3</v>
      </c>
      <c r="P187" s="245" t="s">
        <v>74</v>
      </c>
      <c r="Q187" s="245">
        <v>27</v>
      </c>
      <c r="R187" s="245">
        <v>3</v>
      </c>
      <c r="S187" s="245">
        <v>2</v>
      </c>
    </row>
    <row r="188" spans="1:20" s="51" customFormat="1" ht="13.05" customHeight="1" x14ac:dyDescent="0.25">
      <c r="A188" s="89" t="s">
        <v>205</v>
      </c>
      <c r="B188" s="56">
        <v>402</v>
      </c>
      <c r="C188" s="56">
        <v>329</v>
      </c>
      <c r="D188" s="56">
        <v>369</v>
      </c>
      <c r="E188" s="9"/>
      <c r="F188" s="31">
        <f>B188-AVERAGE(C188:D188)</f>
        <v>53</v>
      </c>
      <c r="G188" s="31">
        <f t="shared" si="0"/>
        <v>50</v>
      </c>
      <c r="I188" s="19">
        <v>50</v>
      </c>
      <c r="J188" s="19">
        <v>0</v>
      </c>
      <c r="K188" s="19">
        <v>10</v>
      </c>
      <c r="L188" s="19">
        <v>0</v>
      </c>
      <c r="M188" s="19">
        <v>40</v>
      </c>
      <c r="N188" s="19"/>
      <c r="O188" s="245">
        <v>15</v>
      </c>
      <c r="P188" s="245">
        <v>6</v>
      </c>
      <c r="Q188" s="245">
        <v>22</v>
      </c>
      <c r="R188" s="245">
        <v>0</v>
      </c>
      <c r="S188" s="245">
        <v>32</v>
      </c>
    </row>
    <row r="189" spans="1:20" s="51" customFormat="1" ht="13.05" customHeight="1" x14ac:dyDescent="0.25">
      <c r="A189" s="89" t="s">
        <v>236</v>
      </c>
      <c r="B189" s="56">
        <v>443</v>
      </c>
      <c r="C189" s="56">
        <v>388</v>
      </c>
      <c r="D189" s="56">
        <v>393</v>
      </c>
      <c r="E189" s="9"/>
      <c r="F189" s="31">
        <f>B189-AVERAGE(C189:D189)</f>
        <v>52.5</v>
      </c>
      <c r="G189" s="31">
        <f t="shared" ref="G189" si="11">ROUND(F189,-1)</f>
        <v>50</v>
      </c>
      <c r="I189" s="19">
        <v>50</v>
      </c>
      <c r="J189" s="19">
        <v>30</v>
      </c>
      <c r="K189" s="19">
        <v>-10</v>
      </c>
      <c r="L189" s="19">
        <v>20</v>
      </c>
      <c r="M189" s="19">
        <v>10</v>
      </c>
      <c r="N189" s="19"/>
      <c r="O189" s="245">
        <v>13</v>
      </c>
      <c r="P189" s="245">
        <v>53</v>
      </c>
      <c r="Q189" s="245" t="s">
        <v>74</v>
      </c>
      <c r="R189" s="245">
        <v>17</v>
      </c>
      <c r="S189" s="245">
        <v>8</v>
      </c>
    </row>
    <row r="190" spans="1:20" ht="13.05" customHeight="1" x14ac:dyDescent="0.25">
      <c r="A190" s="75"/>
      <c r="B190" s="33"/>
      <c r="C190" s="33"/>
      <c r="D190" s="33"/>
      <c r="E190" s="9"/>
      <c r="F190" s="31"/>
      <c r="G190" s="31"/>
      <c r="I190" s="51"/>
      <c r="K190" s="21"/>
      <c r="L190" s="51"/>
      <c r="M190" s="21"/>
      <c r="N190" s="21"/>
      <c r="O190" s="192"/>
      <c r="T190" s="2"/>
    </row>
    <row r="191" spans="1:20" ht="13.05" customHeight="1" x14ac:dyDescent="0.25">
      <c r="A191" s="222" t="s">
        <v>109</v>
      </c>
      <c r="B191" s="33"/>
      <c r="C191" s="33"/>
      <c r="D191" s="33"/>
      <c r="E191" s="9"/>
      <c r="F191" s="31"/>
      <c r="G191" s="31"/>
      <c r="I191" s="240"/>
      <c r="K191" s="21"/>
      <c r="L191" s="51"/>
      <c r="M191" s="21"/>
      <c r="N191" s="21"/>
      <c r="O191" s="192"/>
      <c r="T191" s="2"/>
    </row>
    <row r="192" spans="1:20" s="51" customFormat="1" ht="11.55" customHeight="1" x14ac:dyDescent="0.25">
      <c r="A192" s="235"/>
      <c r="B192" s="356" t="s">
        <v>92</v>
      </c>
      <c r="C192" s="356"/>
      <c r="D192" s="356"/>
      <c r="E192" s="237"/>
      <c r="F192" s="193"/>
      <c r="G192" s="193"/>
      <c r="I192" s="240"/>
      <c r="K192" s="21"/>
      <c r="M192" s="21"/>
      <c r="N192" s="21"/>
      <c r="O192" s="192"/>
      <c r="P192" s="192"/>
      <c r="Q192" s="192"/>
      <c r="R192" s="192"/>
      <c r="S192" s="192"/>
    </row>
    <row r="193" spans="1:20" s="51" customFormat="1" ht="27.6" customHeight="1" x14ac:dyDescent="0.25">
      <c r="A193" s="235"/>
      <c r="B193" s="352" t="s">
        <v>122</v>
      </c>
      <c r="C193" s="352" t="s">
        <v>123</v>
      </c>
      <c r="D193" s="352" t="s">
        <v>94</v>
      </c>
      <c r="E193" s="197"/>
      <c r="F193" s="353" t="s">
        <v>254</v>
      </c>
      <c r="G193" s="353"/>
      <c r="I193" s="338" t="s">
        <v>128</v>
      </c>
      <c r="J193" s="338"/>
      <c r="K193" s="338"/>
      <c r="L193" s="338"/>
      <c r="M193" s="338"/>
      <c r="N193" s="236"/>
      <c r="O193" s="358" t="s">
        <v>127</v>
      </c>
      <c r="P193" s="358"/>
      <c r="Q193" s="358"/>
      <c r="R193" s="358"/>
      <c r="S193" s="358"/>
    </row>
    <row r="194" spans="1:20" s="51" customFormat="1" ht="17.100000000000001" customHeight="1" x14ac:dyDescent="0.25">
      <c r="A194" s="235"/>
      <c r="B194" s="352"/>
      <c r="C194" s="352"/>
      <c r="D194" s="352"/>
      <c r="E194" s="199"/>
      <c r="F194" s="237" t="s">
        <v>252</v>
      </c>
      <c r="G194" s="237" t="s">
        <v>253</v>
      </c>
      <c r="I194" s="23" t="s">
        <v>4</v>
      </c>
      <c r="J194" s="23" t="s">
        <v>0</v>
      </c>
      <c r="K194" s="23" t="s">
        <v>1</v>
      </c>
      <c r="L194" s="23" t="s">
        <v>2</v>
      </c>
      <c r="M194" s="23" t="s">
        <v>3</v>
      </c>
      <c r="N194" s="23"/>
      <c r="O194" s="22" t="s">
        <v>4</v>
      </c>
      <c r="P194" s="22" t="s">
        <v>0</v>
      </c>
      <c r="Q194" s="22" t="s">
        <v>1</v>
      </c>
      <c r="R194" s="22" t="s">
        <v>2</v>
      </c>
      <c r="S194" s="22" t="s">
        <v>3</v>
      </c>
    </row>
    <row r="195" spans="1:20" ht="13.05" customHeight="1" x14ac:dyDescent="0.25">
      <c r="A195" s="165" t="s">
        <v>25</v>
      </c>
      <c r="B195" s="33">
        <v>317</v>
      </c>
      <c r="C195" s="33">
        <v>273</v>
      </c>
      <c r="D195" s="33">
        <v>261</v>
      </c>
      <c r="E195" s="9"/>
      <c r="F195" s="31">
        <v>50</v>
      </c>
      <c r="G195" s="31">
        <v>50</v>
      </c>
      <c r="I195" s="20">
        <v>50</v>
      </c>
      <c r="J195" s="20">
        <v>0</v>
      </c>
      <c r="K195" s="20">
        <v>10</v>
      </c>
      <c r="L195" s="20">
        <v>0</v>
      </c>
      <c r="M195" s="20">
        <v>40</v>
      </c>
      <c r="N195" s="20"/>
      <c r="O195" s="241">
        <v>19</v>
      </c>
      <c r="P195" s="241" t="s">
        <v>74</v>
      </c>
      <c r="Q195" s="241">
        <v>18</v>
      </c>
      <c r="R195" s="241">
        <v>3</v>
      </c>
      <c r="S195" s="241">
        <v>50</v>
      </c>
      <c r="T195" s="2"/>
    </row>
    <row r="196" spans="1:20" ht="13.05" customHeight="1" x14ac:dyDescent="0.25">
      <c r="A196" s="87" t="s">
        <v>26</v>
      </c>
      <c r="B196" s="33">
        <v>271</v>
      </c>
      <c r="C196" s="33">
        <v>265</v>
      </c>
      <c r="D196" s="33">
        <v>295</v>
      </c>
      <c r="E196" s="9"/>
      <c r="F196" s="31">
        <v>-9</v>
      </c>
      <c r="G196" s="31">
        <v>-10</v>
      </c>
      <c r="I196" s="20">
        <v>-10</v>
      </c>
      <c r="J196" s="20">
        <v>0</v>
      </c>
      <c r="K196" s="20">
        <v>0</v>
      </c>
      <c r="L196" s="20">
        <v>10</v>
      </c>
      <c r="M196" s="20">
        <v>-10</v>
      </c>
      <c r="N196" s="20"/>
      <c r="O196" s="241" t="s">
        <v>74</v>
      </c>
      <c r="P196" s="241" t="s">
        <v>74</v>
      </c>
      <c r="Q196" s="241" t="s">
        <v>74</v>
      </c>
      <c r="R196" s="241">
        <v>9</v>
      </c>
      <c r="S196" s="241" t="s">
        <v>74</v>
      </c>
      <c r="T196" s="2"/>
    </row>
    <row r="197" spans="1:20" ht="13.05" customHeight="1" x14ac:dyDescent="0.25">
      <c r="A197" s="87" t="s">
        <v>27</v>
      </c>
      <c r="B197" s="33">
        <v>317</v>
      </c>
      <c r="C197" s="33">
        <v>287</v>
      </c>
      <c r="D197" s="33">
        <v>285</v>
      </c>
      <c r="E197" s="9"/>
      <c r="F197" s="31">
        <v>31</v>
      </c>
      <c r="G197" s="31">
        <v>30</v>
      </c>
      <c r="I197" s="20">
        <v>30</v>
      </c>
      <c r="J197" s="20">
        <v>0</v>
      </c>
      <c r="K197" s="20">
        <v>0</v>
      </c>
      <c r="L197" s="20">
        <v>10</v>
      </c>
      <c r="M197" s="20">
        <v>20</v>
      </c>
      <c r="N197" s="20"/>
      <c r="O197" s="241">
        <v>11</v>
      </c>
      <c r="P197" s="241" t="s">
        <v>74</v>
      </c>
      <c r="Q197" s="241">
        <v>0</v>
      </c>
      <c r="R197" s="241">
        <v>8</v>
      </c>
      <c r="S197" s="241">
        <v>23</v>
      </c>
      <c r="T197" s="2"/>
    </row>
    <row r="198" spans="1:20" ht="13.05" customHeight="1" x14ac:dyDescent="0.25">
      <c r="A198" s="87" t="s">
        <v>118</v>
      </c>
      <c r="B198" s="33">
        <v>299</v>
      </c>
      <c r="C198" s="33">
        <v>286</v>
      </c>
      <c r="D198" s="33">
        <v>277</v>
      </c>
      <c r="E198" s="9"/>
      <c r="F198" s="31">
        <v>17.5</v>
      </c>
      <c r="G198" s="31">
        <v>20</v>
      </c>
      <c r="I198" s="20">
        <v>20</v>
      </c>
      <c r="J198" s="20">
        <v>-10</v>
      </c>
      <c r="K198" s="20">
        <v>10</v>
      </c>
      <c r="L198" s="20">
        <v>10</v>
      </c>
      <c r="M198" s="20">
        <v>0</v>
      </c>
      <c r="N198" s="20"/>
      <c r="O198" s="241">
        <v>6</v>
      </c>
      <c r="P198" s="241" t="s">
        <v>74</v>
      </c>
      <c r="Q198" s="241">
        <v>26</v>
      </c>
      <c r="R198" s="241">
        <v>17</v>
      </c>
      <c r="S198" s="241">
        <v>1</v>
      </c>
      <c r="T198" s="2"/>
    </row>
    <row r="199" spans="1:20" ht="13.05" customHeight="1" x14ac:dyDescent="0.25">
      <c r="A199" s="87" t="s">
        <v>141</v>
      </c>
      <c r="B199" s="33">
        <v>373</v>
      </c>
      <c r="C199" s="33">
        <v>284</v>
      </c>
      <c r="D199" s="33">
        <v>276</v>
      </c>
      <c r="E199" s="9"/>
      <c r="F199" s="31">
        <v>93</v>
      </c>
      <c r="G199" s="31">
        <v>90</v>
      </c>
      <c r="I199" s="20">
        <v>90</v>
      </c>
      <c r="J199" s="20">
        <v>20</v>
      </c>
      <c r="K199" s="20">
        <v>10</v>
      </c>
      <c r="L199" s="20">
        <v>30</v>
      </c>
      <c r="M199" s="20">
        <v>30</v>
      </c>
      <c r="N199" s="20"/>
      <c r="O199" s="241">
        <v>33</v>
      </c>
      <c r="P199" s="241">
        <v>47</v>
      </c>
      <c r="Q199" s="241">
        <v>20</v>
      </c>
      <c r="R199" s="241">
        <v>38</v>
      </c>
      <c r="S199" s="241">
        <v>30</v>
      </c>
      <c r="T199" s="2"/>
    </row>
    <row r="200" spans="1:20" ht="13.05" customHeight="1" x14ac:dyDescent="0.25">
      <c r="A200" s="87" t="s">
        <v>162</v>
      </c>
      <c r="B200" s="33">
        <v>311</v>
      </c>
      <c r="C200" s="33">
        <v>263</v>
      </c>
      <c r="D200" s="33">
        <v>272</v>
      </c>
      <c r="E200" s="9"/>
      <c r="F200" s="31">
        <v>43.5</v>
      </c>
      <c r="G200" s="31">
        <v>40</v>
      </c>
      <c r="I200" s="20">
        <v>40</v>
      </c>
      <c r="J200" s="20">
        <v>10</v>
      </c>
      <c r="K200" s="20">
        <v>0</v>
      </c>
      <c r="L200" s="20">
        <v>10</v>
      </c>
      <c r="M200" s="20">
        <v>20</v>
      </c>
      <c r="N200" s="20"/>
      <c r="O200" s="241">
        <v>16</v>
      </c>
      <c r="P200" s="241">
        <v>41</v>
      </c>
      <c r="Q200" s="241">
        <v>7</v>
      </c>
      <c r="R200" s="241">
        <v>13</v>
      </c>
      <c r="S200" s="241">
        <v>14</v>
      </c>
      <c r="T200" s="2"/>
    </row>
    <row r="201" spans="1:20" s="50" customFormat="1" ht="13.05" customHeight="1" x14ac:dyDescent="0.25">
      <c r="A201" s="87" t="s">
        <v>165</v>
      </c>
      <c r="B201" s="33">
        <v>312</v>
      </c>
      <c r="C201" s="33">
        <v>286</v>
      </c>
      <c r="D201" s="33">
        <v>319</v>
      </c>
      <c r="E201" s="9"/>
      <c r="F201" s="31">
        <v>9.5</v>
      </c>
      <c r="G201" s="31">
        <v>10</v>
      </c>
      <c r="H201" s="51"/>
      <c r="I201" s="20">
        <v>10</v>
      </c>
      <c r="J201" s="20">
        <v>-10</v>
      </c>
      <c r="K201" s="20">
        <v>10</v>
      </c>
      <c r="L201" s="20">
        <v>-10</v>
      </c>
      <c r="M201" s="20">
        <v>20</v>
      </c>
      <c r="N201" s="20"/>
      <c r="O201" s="241">
        <v>3</v>
      </c>
      <c r="P201" s="241" t="s">
        <v>74</v>
      </c>
      <c r="Q201" s="241">
        <v>19</v>
      </c>
      <c r="R201" s="241" t="s">
        <v>74</v>
      </c>
      <c r="S201" s="241">
        <v>15</v>
      </c>
    </row>
    <row r="202" spans="1:20" s="51" customFormat="1" ht="13.05" customHeight="1" x14ac:dyDescent="0.25">
      <c r="A202" s="75" t="s">
        <v>177</v>
      </c>
      <c r="B202" s="56">
        <v>382</v>
      </c>
      <c r="C202" s="56">
        <v>290</v>
      </c>
      <c r="D202" s="56">
        <v>283</v>
      </c>
      <c r="E202" s="9"/>
      <c r="F202" s="31">
        <f>B202-AVERAGE(C202:D202)</f>
        <v>95.5</v>
      </c>
      <c r="G202" s="31">
        <f t="shared" ref="G202:G205" si="12">ROUND(F202,-1)</f>
        <v>100</v>
      </c>
      <c r="I202" s="20">
        <v>100</v>
      </c>
      <c r="J202" s="20">
        <v>10</v>
      </c>
      <c r="K202" s="20">
        <v>10</v>
      </c>
      <c r="L202" s="20">
        <v>20</v>
      </c>
      <c r="M202" s="20">
        <v>50</v>
      </c>
      <c r="N202" s="20"/>
      <c r="O202" s="241">
        <v>33</v>
      </c>
      <c r="P202" s="241">
        <v>28</v>
      </c>
      <c r="Q202" s="241">
        <v>26</v>
      </c>
      <c r="R202" s="241">
        <v>27</v>
      </c>
      <c r="S202" s="241">
        <v>43</v>
      </c>
    </row>
    <row r="203" spans="1:20" s="51" customFormat="1" ht="13.05" customHeight="1" x14ac:dyDescent="0.25">
      <c r="A203" s="89" t="s">
        <v>193</v>
      </c>
      <c r="B203" s="56">
        <v>328</v>
      </c>
      <c r="C203" s="56">
        <v>256</v>
      </c>
      <c r="D203" s="56">
        <v>285</v>
      </c>
      <c r="E203" s="9"/>
      <c r="F203" s="31">
        <f>B203-AVERAGE(C203:D203)</f>
        <v>57.5</v>
      </c>
      <c r="G203" s="31">
        <f t="shared" si="12"/>
        <v>60</v>
      </c>
      <c r="I203" s="20">
        <v>60</v>
      </c>
      <c r="J203" s="20">
        <v>20</v>
      </c>
      <c r="K203" s="20">
        <v>10</v>
      </c>
      <c r="L203" s="20">
        <v>10</v>
      </c>
      <c r="M203" s="20">
        <v>20</v>
      </c>
      <c r="N203" s="20"/>
      <c r="O203" s="241">
        <v>21</v>
      </c>
      <c r="P203" s="241">
        <v>65</v>
      </c>
      <c r="Q203" s="241">
        <v>22</v>
      </c>
      <c r="R203" s="241">
        <v>6</v>
      </c>
      <c r="S203" s="241">
        <v>19</v>
      </c>
    </row>
    <row r="204" spans="1:20" s="51" customFormat="1" ht="13.05" customHeight="1" x14ac:dyDescent="0.25">
      <c r="A204" s="89" t="s">
        <v>208</v>
      </c>
      <c r="B204" s="56">
        <v>336</v>
      </c>
      <c r="C204" s="56">
        <v>302</v>
      </c>
      <c r="D204" s="56">
        <v>390</v>
      </c>
      <c r="E204" s="9"/>
      <c r="F204" s="31">
        <f>B204-AVERAGE(C204:D204)</f>
        <v>-10</v>
      </c>
      <c r="G204" s="31">
        <f t="shared" si="12"/>
        <v>-10</v>
      </c>
      <c r="I204" s="20">
        <v>-10</v>
      </c>
      <c r="J204" s="20">
        <v>0</v>
      </c>
      <c r="K204" s="20">
        <v>0</v>
      </c>
      <c r="L204" s="20">
        <v>-20</v>
      </c>
      <c r="M204" s="20">
        <v>0</v>
      </c>
      <c r="N204" s="20"/>
      <c r="O204" s="241" t="s">
        <v>74</v>
      </c>
      <c r="P204" s="241">
        <v>9</v>
      </c>
      <c r="Q204" s="241">
        <v>4</v>
      </c>
      <c r="R204" s="241" t="s">
        <v>74</v>
      </c>
      <c r="S204" s="241">
        <v>0</v>
      </c>
    </row>
    <row r="205" spans="1:20" s="51" customFormat="1" ht="13.05" customHeight="1" x14ac:dyDescent="0.25">
      <c r="A205" s="89" t="s">
        <v>205</v>
      </c>
      <c r="B205" s="56">
        <v>360</v>
      </c>
      <c r="C205" s="56">
        <v>310</v>
      </c>
      <c r="D205" s="56">
        <v>271</v>
      </c>
      <c r="E205" s="9"/>
      <c r="F205" s="31">
        <f>B205-AVERAGE(C205:D205)</f>
        <v>69.5</v>
      </c>
      <c r="G205" s="31">
        <f t="shared" si="12"/>
        <v>70</v>
      </c>
      <c r="I205" s="20">
        <v>70</v>
      </c>
      <c r="J205" s="20">
        <v>10</v>
      </c>
      <c r="K205" s="20">
        <v>10</v>
      </c>
      <c r="L205" s="20">
        <v>10</v>
      </c>
      <c r="M205" s="20">
        <v>40</v>
      </c>
      <c r="N205" s="20"/>
      <c r="O205" s="241">
        <v>24</v>
      </c>
      <c r="P205" s="241">
        <v>33</v>
      </c>
      <c r="Q205" s="241">
        <v>17</v>
      </c>
      <c r="R205" s="241">
        <v>8</v>
      </c>
      <c r="S205" s="241">
        <v>37</v>
      </c>
    </row>
    <row r="206" spans="1:20" s="51" customFormat="1" ht="13.05" customHeight="1" x14ac:dyDescent="0.25">
      <c r="A206" s="89" t="s">
        <v>236</v>
      </c>
      <c r="B206" s="56">
        <v>350</v>
      </c>
      <c r="C206" s="56">
        <v>356</v>
      </c>
      <c r="D206" s="56">
        <v>260</v>
      </c>
      <c r="E206" s="9"/>
      <c r="F206" s="31">
        <f>B206-AVERAGE(C206:D206)</f>
        <v>42</v>
      </c>
      <c r="G206" s="31">
        <f t="shared" ref="G206" si="13">ROUND(F206,-1)</f>
        <v>40</v>
      </c>
      <c r="I206" s="20">
        <v>40</v>
      </c>
      <c r="J206" s="20">
        <v>0</v>
      </c>
      <c r="K206" s="20">
        <v>0</v>
      </c>
      <c r="L206" s="20">
        <v>20</v>
      </c>
      <c r="M206" s="20">
        <v>20</v>
      </c>
      <c r="N206" s="20"/>
      <c r="O206" s="241">
        <v>14</v>
      </c>
      <c r="P206" s="241" t="s">
        <v>74</v>
      </c>
      <c r="Q206" s="241">
        <v>9</v>
      </c>
      <c r="R206" s="241">
        <v>18</v>
      </c>
      <c r="S206" s="241">
        <v>18</v>
      </c>
    </row>
    <row r="207" spans="1:20" ht="13.05" customHeight="1" x14ac:dyDescent="0.25">
      <c r="A207" s="75"/>
      <c r="B207" s="33"/>
      <c r="C207" s="33"/>
      <c r="D207" s="33"/>
      <c r="E207" s="9"/>
      <c r="F207" s="31"/>
      <c r="G207" s="31"/>
      <c r="I207" s="51"/>
      <c r="K207" s="21"/>
      <c r="L207" s="51"/>
      <c r="M207" s="21"/>
      <c r="N207" s="21"/>
      <c r="O207" s="192"/>
      <c r="T207" s="2"/>
    </row>
    <row r="208" spans="1:20" ht="13.05" customHeight="1" x14ac:dyDescent="0.25">
      <c r="A208" s="222" t="s">
        <v>108</v>
      </c>
      <c r="B208" s="33"/>
      <c r="C208" s="33"/>
      <c r="D208" s="33"/>
      <c r="E208" s="9"/>
      <c r="F208" s="31"/>
      <c r="G208" s="31"/>
      <c r="I208" s="240"/>
      <c r="K208" s="21"/>
      <c r="L208" s="51"/>
      <c r="M208" s="21"/>
      <c r="N208" s="21"/>
      <c r="O208" s="192"/>
      <c r="T208" s="2"/>
    </row>
    <row r="209" spans="1:20" s="51" customFormat="1" ht="11.55" customHeight="1" x14ac:dyDescent="0.25">
      <c r="A209" s="235"/>
      <c r="B209" s="356" t="s">
        <v>92</v>
      </c>
      <c r="C209" s="356"/>
      <c r="D209" s="356"/>
      <c r="E209" s="237"/>
      <c r="F209" s="193"/>
      <c r="G209" s="193"/>
      <c r="I209" s="240"/>
      <c r="K209" s="21"/>
      <c r="M209" s="21"/>
      <c r="N209" s="21"/>
      <c r="O209" s="192"/>
      <c r="P209" s="192"/>
      <c r="Q209" s="192"/>
      <c r="R209" s="192"/>
      <c r="S209" s="192"/>
    </row>
    <row r="210" spans="1:20" s="51" customFormat="1" ht="27.6" customHeight="1" x14ac:dyDescent="0.25">
      <c r="A210" s="235"/>
      <c r="B210" s="352" t="s">
        <v>122</v>
      </c>
      <c r="C210" s="352" t="s">
        <v>123</v>
      </c>
      <c r="D210" s="352" t="s">
        <v>94</v>
      </c>
      <c r="E210" s="197"/>
      <c r="F210" s="353" t="s">
        <v>254</v>
      </c>
      <c r="G210" s="353"/>
      <c r="I210" s="338" t="s">
        <v>128</v>
      </c>
      <c r="J210" s="338"/>
      <c r="K210" s="338"/>
      <c r="L210" s="338"/>
      <c r="M210" s="338"/>
      <c r="N210" s="236"/>
      <c r="O210" s="358" t="s">
        <v>127</v>
      </c>
      <c r="P210" s="358"/>
      <c r="Q210" s="358"/>
      <c r="R210" s="358"/>
      <c r="S210" s="358"/>
    </row>
    <row r="211" spans="1:20" s="51" customFormat="1" ht="17.100000000000001" customHeight="1" x14ac:dyDescent="0.25">
      <c r="A211" s="235"/>
      <c r="B211" s="352"/>
      <c r="C211" s="352"/>
      <c r="D211" s="352"/>
      <c r="E211" s="199"/>
      <c r="F211" s="237" t="s">
        <v>252</v>
      </c>
      <c r="G211" s="237" t="s">
        <v>253</v>
      </c>
      <c r="I211" s="23" t="s">
        <v>4</v>
      </c>
      <c r="J211" s="23" t="s">
        <v>0</v>
      </c>
      <c r="K211" s="23" t="s">
        <v>1</v>
      </c>
      <c r="L211" s="23" t="s">
        <v>2</v>
      </c>
      <c r="M211" s="23" t="s">
        <v>3</v>
      </c>
      <c r="N211" s="23"/>
      <c r="O211" s="22" t="s">
        <v>4</v>
      </c>
      <c r="P211" s="22" t="s">
        <v>0</v>
      </c>
      <c r="Q211" s="22" t="s">
        <v>1</v>
      </c>
      <c r="R211" s="22" t="s">
        <v>2</v>
      </c>
      <c r="S211" s="22" t="s">
        <v>3</v>
      </c>
    </row>
    <row r="212" spans="1:20" ht="13.05" customHeight="1" x14ac:dyDescent="0.25">
      <c r="A212" s="165" t="s">
        <v>25</v>
      </c>
      <c r="B212" s="33">
        <v>583</v>
      </c>
      <c r="C212" s="33">
        <v>473</v>
      </c>
      <c r="D212" s="33">
        <v>503</v>
      </c>
      <c r="E212" s="9"/>
      <c r="F212" s="31">
        <v>95</v>
      </c>
      <c r="G212" s="31">
        <v>100</v>
      </c>
      <c r="I212" s="20">
        <v>100</v>
      </c>
      <c r="J212" s="20">
        <v>30</v>
      </c>
      <c r="K212" s="20">
        <v>20</v>
      </c>
      <c r="L212" s="20">
        <v>20</v>
      </c>
      <c r="M212" s="20">
        <v>20</v>
      </c>
      <c r="N212" s="20"/>
      <c r="O212" s="241">
        <v>19</v>
      </c>
      <c r="P212" s="241">
        <v>34</v>
      </c>
      <c r="Q212" s="241">
        <v>21</v>
      </c>
      <c r="R212" s="241">
        <v>14</v>
      </c>
      <c r="S212" s="241">
        <v>15</v>
      </c>
      <c r="T212" s="2"/>
    </row>
    <row r="213" spans="1:20" ht="13.05" customHeight="1" x14ac:dyDescent="0.25">
      <c r="A213" s="87" t="s">
        <v>26</v>
      </c>
      <c r="B213" s="33">
        <v>554</v>
      </c>
      <c r="C213" s="33">
        <v>465</v>
      </c>
      <c r="D213" s="33">
        <v>519</v>
      </c>
      <c r="E213" s="9"/>
      <c r="F213" s="31">
        <v>62</v>
      </c>
      <c r="G213" s="31">
        <v>60</v>
      </c>
      <c r="I213" s="20">
        <v>60</v>
      </c>
      <c r="J213" s="20">
        <v>10</v>
      </c>
      <c r="K213" s="20">
        <v>-10</v>
      </c>
      <c r="L213" s="20">
        <v>20</v>
      </c>
      <c r="M213" s="20">
        <v>30</v>
      </c>
      <c r="N213" s="20"/>
      <c r="O213" s="241">
        <v>13</v>
      </c>
      <c r="P213" s="241">
        <v>11</v>
      </c>
      <c r="Q213" s="241" t="s">
        <v>74</v>
      </c>
      <c r="R213" s="241">
        <v>14</v>
      </c>
      <c r="S213" s="241">
        <v>24</v>
      </c>
      <c r="T213" s="2"/>
    </row>
    <row r="214" spans="1:20" ht="13.05" customHeight="1" x14ac:dyDescent="0.25">
      <c r="A214" s="87" t="s">
        <v>27</v>
      </c>
      <c r="B214" s="33">
        <v>566</v>
      </c>
      <c r="C214" s="33">
        <v>516</v>
      </c>
      <c r="D214" s="33">
        <v>537</v>
      </c>
      <c r="E214" s="9"/>
      <c r="F214" s="31">
        <v>39.5</v>
      </c>
      <c r="G214" s="31">
        <v>40</v>
      </c>
      <c r="I214" s="20">
        <v>40</v>
      </c>
      <c r="J214" s="20">
        <v>10</v>
      </c>
      <c r="K214" s="20">
        <v>-10</v>
      </c>
      <c r="L214" s="20">
        <v>20</v>
      </c>
      <c r="M214" s="20">
        <v>30</v>
      </c>
      <c r="N214" s="20"/>
      <c r="O214" s="241">
        <v>8</v>
      </c>
      <c r="P214" s="241">
        <v>7</v>
      </c>
      <c r="Q214" s="241" t="s">
        <v>74</v>
      </c>
      <c r="R214" s="241">
        <v>9</v>
      </c>
      <c r="S214" s="241">
        <v>18</v>
      </c>
      <c r="T214" s="2"/>
    </row>
    <row r="215" spans="1:20" ht="13.05" customHeight="1" x14ac:dyDescent="0.25">
      <c r="A215" s="87" t="s">
        <v>118</v>
      </c>
      <c r="B215" s="33">
        <v>514</v>
      </c>
      <c r="C215" s="33">
        <v>479</v>
      </c>
      <c r="D215" s="33">
        <v>464</v>
      </c>
      <c r="E215" s="9"/>
      <c r="F215" s="31">
        <v>42.5</v>
      </c>
      <c r="G215" s="31">
        <v>40</v>
      </c>
      <c r="I215" s="20">
        <v>40</v>
      </c>
      <c r="J215" s="20">
        <v>10</v>
      </c>
      <c r="K215" s="20">
        <v>0</v>
      </c>
      <c r="L215" s="20">
        <v>0</v>
      </c>
      <c r="M215" s="20">
        <v>30</v>
      </c>
      <c r="N215" s="20"/>
      <c r="O215" s="241">
        <v>9</v>
      </c>
      <c r="P215" s="241">
        <v>10</v>
      </c>
      <c r="Q215" s="241">
        <v>2</v>
      </c>
      <c r="R215" s="241" t="s">
        <v>74</v>
      </c>
      <c r="S215" s="241">
        <v>24</v>
      </c>
      <c r="T215" s="2"/>
    </row>
    <row r="216" spans="1:20" ht="13.05" customHeight="1" x14ac:dyDescent="0.25">
      <c r="A216" s="87" t="s">
        <v>141</v>
      </c>
      <c r="B216" s="33">
        <v>625</v>
      </c>
      <c r="C216" s="33">
        <v>481</v>
      </c>
      <c r="D216" s="33">
        <v>513</v>
      </c>
      <c r="E216" s="9"/>
      <c r="F216" s="31">
        <v>128</v>
      </c>
      <c r="G216" s="31">
        <v>130</v>
      </c>
      <c r="I216" s="20">
        <v>130</v>
      </c>
      <c r="J216" s="20">
        <v>0</v>
      </c>
      <c r="K216" s="20">
        <v>20</v>
      </c>
      <c r="L216" s="20">
        <v>40</v>
      </c>
      <c r="M216" s="20">
        <v>70</v>
      </c>
      <c r="N216" s="20"/>
      <c r="O216" s="241">
        <v>26</v>
      </c>
      <c r="P216" s="241">
        <v>2</v>
      </c>
      <c r="Q216" s="241">
        <v>22</v>
      </c>
      <c r="R216" s="241">
        <v>22</v>
      </c>
      <c r="S216" s="241">
        <v>48</v>
      </c>
      <c r="T216" s="2"/>
    </row>
    <row r="217" spans="1:20" ht="13.05" customHeight="1" x14ac:dyDescent="0.25">
      <c r="A217" s="87" t="s">
        <v>162</v>
      </c>
      <c r="B217" s="33">
        <v>612</v>
      </c>
      <c r="C217" s="33">
        <v>517</v>
      </c>
      <c r="D217" s="33">
        <v>526</v>
      </c>
      <c r="E217" s="9"/>
      <c r="F217" s="31">
        <v>90.5</v>
      </c>
      <c r="G217" s="31">
        <v>90</v>
      </c>
      <c r="I217" s="20">
        <v>90</v>
      </c>
      <c r="J217" s="20">
        <v>20</v>
      </c>
      <c r="K217" s="20">
        <v>-10</v>
      </c>
      <c r="L217" s="20">
        <v>60</v>
      </c>
      <c r="M217" s="20">
        <v>20</v>
      </c>
      <c r="N217" s="20"/>
      <c r="O217" s="241">
        <v>17</v>
      </c>
      <c r="P217" s="241">
        <v>18</v>
      </c>
      <c r="Q217" s="241" t="s">
        <v>74</v>
      </c>
      <c r="R217" s="241">
        <v>41</v>
      </c>
      <c r="S217" s="241">
        <v>14</v>
      </c>
      <c r="T217" s="2"/>
    </row>
    <row r="218" spans="1:20" s="50" customFormat="1" ht="13.05" customHeight="1" x14ac:dyDescent="0.25">
      <c r="A218" s="87" t="s">
        <v>165</v>
      </c>
      <c r="B218" s="33">
        <v>600</v>
      </c>
      <c r="C218" s="33">
        <v>605</v>
      </c>
      <c r="D218" s="33">
        <v>530</v>
      </c>
      <c r="E218" s="9"/>
      <c r="F218" s="31">
        <v>32.5</v>
      </c>
      <c r="G218" s="31">
        <v>30</v>
      </c>
      <c r="H218" s="51"/>
      <c r="I218" s="20">
        <v>30</v>
      </c>
      <c r="J218" s="20">
        <v>0</v>
      </c>
      <c r="K218" s="20">
        <v>-10</v>
      </c>
      <c r="L218" s="20">
        <v>20</v>
      </c>
      <c r="M218" s="20">
        <v>20</v>
      </c>
      <c r="N218" s="20"/>
      <c r="O218" s="241">
        <v>6</v>
      </c>
      <c r="P218" s="241">
        <v>3</v>
      </c>
      <c r="Q218" s="241" t="s">
        <v>74</v>
      </c>
      <c r="R218" s="241">
        <v>10</v>
      </c>
      <c r="S218" s="241">
        <v>11</v>
      </c>
    </row>
    <row r="219" spans="1:20" s="51" customFormat="1" ht="13.05" customHeight="1" x14ac:dyDescent="0.25">
      <c r="A219" s="75" t="s">
        <v>177</v>
      </c>
      <c r="B219" s="56">
        <v>690</v>
      </c>
      <c r="C219" s="56">
        <v>509</v>
      </c>
      <c r="D219" s="56">
        <v>550</v>
      </c>
      <c r="E219" s="9"/>
      <c r="F219" s="31">
        <f>B219-AVERAGE(C219:D219)</f>
        <v>160.5</v>
      </c>
      <c r="G219" s="31">
        <f t="shared" ref="G219:G392" si="14">ROUND(F219,-1)</f>
        <v>160</v>
      </c>
      <c r="I219" s="20">
        <v>160</v>
      </c>
      <c r="J219" s="20">
        <v>-10</v>
      </c>
      <c r="K219" s="20">
        <v>50</v>
      </c>
      <c r="L219" s="20">
        <v>70</v>
      </c>
      <c r="M219" s="20">
        <v>50</v>
      </c>
      <c r="N219" s="20"/>
      <c r="O219" s="241">
        <v>30</v>
      </c>
      <c r="P219" s="241" t="s">
        <v>74</v>
      </c>
      <c r="Q219" s="241">
        <v>43</v>
      </c>
      <c r="R219" s="241">
        <v>41</v>
      </c>
      <c r="S219" s="241">
        <v>34</v>
      </c>
    </row>
    <row r="220" spans="1:20" s="51" customFormat="1" ht="13.05" customHeight="1" x14ac:dyDescent="0.25">
      <c r="A220" s="89" t="s">
        <v>193</v>
      </c>
      <c r="B220" s="56">
        <v>584</v>
      </c>
      <c r="C220" s="56">
        <v>543</v>
      </c>
      <c r="D220" s="56">
        <v>577</v>
      </c>
      <c r="E220" s="9"/>
      <c r="F220" s="31">
        <f>B220-AVERAGE(C220:D220)</f>
        <v>24</v>
      </c>
      <c r="G220" s="31">
        <f t="shared" si="14"/>
        <v>20</v>
      </c>
      <c r="I220" s="20">
        <v>20</v>
      </c>
      <c r="J220" s="20">
        <v>0</v>
      </c>
      <c r="K220" s="20">
        <v>-10</v>
      </c>
      <c r="L220" s="20">
        <v>30</v>
      </c>
      <c r="M220" s="20">
        <v>10</v>
      </c>
      <c r="N220" s="20"/>
      <c r="O220" s="241">
        <v>4</v>
      </c>
      <c r="P220" s="241" t="s">
        <v>74</v>
      </c>
      <c r="Q220" s="241" t="s">
        <v>74</v>
      </c>
      <c r="R220" s="241">
        <v>15</v>
      </c>
      <c r="S220" s="241">
        <v>9</v>
      </c>
    </row>
    <row r="221" spans="1:20" s="51" customFormat="1" ht="13.05" customHeight="1" x14ac:dyDescent="0.25">
      <c r="A221" s="89" t="s">
        <v>208</v>
      </c>
      <c r="B221" s="56">
        <v>679</v>
      </c>
      <c r="C221" s="56">
        <v>568</v>
      </c>
      <c r="D221" s="56">
        <v>719</v>
      </c>
      <c r="E221" s="9"/>
      <c r="F221" s="31">
        <f>B221-AVERAGE(C221:D221)</f>
        <v>35.5</v>
      </c>
      <c r="G221" s="31">
        <f t="shared" si="14"/>
        <v>40</v>
      </c>
      <c r="I221" s="20">
        <v>40</v>
      </c>
      <c r="J221" s="20">
        <v>-10</v>
      </c>
      <c r="K221" s="20">
        <v>10</v>
      </c>
      <c r="L221" s="20">
        <v>30</v>
      </c>
      <c r="M221" s="20">
        <v>0</v>
      </c>
      <c r="N221" s="20"/>
      <c r="O221" s="241">
        <v>6</v>
      </c>
      <c r="P221" s="241" t="s">
        <v>74</v>
      </c>
      <c r="Q221" s="241">
        <v>13</v>
      </c>
      <c r="R221" s="241">
        <v>14</v>
      </c>
      <c r="S221" s="241">
        <v>0</v>
      </c>
    </row>
    <row r="222" spans="1:20" s="51" customFormat="1" ht="13.05" customHeight="1" x14ac:dyDescent="0.25">
      <c r="A222" s="89" t="s">
        <v>205</v>
      </c>
      <c r="B222" s="56">
        <v>707</v>
      </c>
      <c r="C222" s="56">
        <v>601</v>
      </c>
      <c r="D222" s="56">
        <v>537</v>
      </c>
      <c r="E222" s="9"/>
      <c r="F222" s="31">
        <f>B222-AVERAGE(C222:D222)</f>
        <v>138</v>
      </c>
      <c r="G222" s="31">
        <f t="shared" si="14"/>
        <v>140</v>
      </c>
      <c r="I222" s="20">
        <v>140</v>
      </c>
      <c r="J222" s="20">
        <v>40</v>
      </c>
      <c r="K222" s="20">
        <v>20</v>
      </c>
      <c r="L222" s="20">
        <v>50</v>
      </c>
      <c r="M222" s="20">
        <v>40</v>
      </c>
      <c r="N222" s="20"/>
      <c r="O222" s="241">
        <v>24</v>
      </c>
      <c r="P222" s="241">
        <v>32</v>
      </c>
      <c r="Q222" s="241">
        <v>14</v>
      </c>
      <c r="R222" s="241">
        <v>28</v>
      </c>
      <c r="S222" s="241">
        <v>22</v>
      </c>
    </row>
    <row r="223" spans="1:20" s="51" customFormat="1" ht="13.05" customHeight="1" x14ac:dyDescent="0.25">
      <c r="A223" s="89" t="s">
        <v>236</v>
      </c>
      <c r="B223" s="56">
        <v>700</v>
      </c>
      <c r="C223" s="56">
        <v>640</v>
      </c>
      <c r="D223" s="56">
        <v>592</v>
      </c>
      <c r="E223" s="9"/>
      <c r="F223" s="31">
        <f>B223-AVERAGE(C223:D223)</f>
        <v>84</v>
      </c>
      <c r="G223" s="31">
        <f t="shared" ref="G223" si="15">ROUND(F223,-1)</f>
        <v>80</v>
      </c>
      <c r="I223" s="20">
        <v>80</v>
      </c>
      <c r="J223" s="20">
        <v>10</v>
      </c>
      <c r="K223" s="20">
        <v>10</v>
      </c>
      <c r="L223" s="20">
        <v>20</v>
      </c>
      <c r="M223" s="20">
        <v>50</v>
      </c>
      <c r="N223" s="20"/>
      <c r="O223" s="241">
        <v>14</v>
      </c>
      <c r="P223" s="241">
        <v>6</v>
      </c>
      <c r="Q223" s="241">
        <v>9</v>
      </c>
      <c r="R223" s="241">
        <v>11</v>
      </c>
      <c r="S223" s="241">
        <v>24</v>
      </c>
    </row>
    <row r="224" spans="1:20" ht="13.05" customHeight="1" x14ac:dyDescent="0.25">
      <c r="A224" s="75"/>
      <c r="B224" s="33"/>
      <c r="C224" s="33"/>
      <c r="D224" s="33"/>
      <c r="E224" s="9"/>
      <c r="F224" s="31"/>
      <c r="G224" s="31"/>
      <c r="I224" s="4"/>
      <c r="J224" s="4"/>
      <c r="K224" s="4"/>
      <c r="L224" s="4"/>
      <c r="M224" s="4"/>
      <c r="N224" s="4"/>
      <c r="O224" s="241"/>
      <c r="P224" s="241"/>
      <c r="Q224" s="241"/>
      <c r="R224" s="241"/>
      <c r="S224" s="241"/>
      <c r="T224" s="2"/>
    </row>
    <row r="225" spans="1:20" ht="13.05" customHeight="1" x14ac:dyDescent="0.25">
      <c r="A225" s="222" t="s">
        <v>84</v>
      </c>
      <c r="B225" s="98"/>
      <c r="C225" s="98"/>
      <c r="D225" s="98"/>
      <c r="E225" s="99"/>
      <c r="F225" s="31"/>
      <c r="G225" s="31"/>
      <c r="I225" s="240"/>
      <c r="K225" s="21"/>
      <c r="L225" s="51"/>
      <c r="M225" s="21"/>
      <c r="N225" s="21"/>
      <c r="O225" s="192"/>
      <c r="T225" s="2"/>
    </row>
    <row r="226" spans="1:20" s="51" customFormat="1" ht="11.55" customHeight="1" x14ac:dyDescent="0.25">
      <c r="A226" s="235"/>
      <c r="B226" s="356" t="s">
        <v>92</v>
      </c>
      <c r="C226" s="356"/>
      <c r="D226" s="356"/>
      <c r="E226" s="237"/>
      <c r="F226" s="193"/>
      <c r="G226" s="193"/>
      <c r="I226" s="240"/>
      <c r="K226" s="21"/>
      <c r="M226" s="21"/>
      <c r="N226" s="21"/>
      <c r="O226" s="192"/>
      <c r="P226" s="192"/>
      <c r="Q226" s="192"/>
      <c r="R226" s="192"/>
      <c r="S226" s="192"/>
    </row>
    <row r="227" spans="1:20" s="51" customFormat="1" ht="27.6" customHeight="1" x14ac:dyDescent="0.25">
      <c r="A227" s="235"/>
      <c r="B227" s="352" t="s">
        <v>122</v>
      </c>
      <c r="C227" s="352" t="s">
        <v>123</v>
      </c>
      <c r="D227" s="352" t="s">
        <v>94</v>
      </c>
      <c r="E227" s="197"/>
      <c r="F227" s="353" t="s">
        <v>254</v>
      </c>
      <c r="G227" s="353"/>
      <c r="I227" s="338" t="s">
        <v>128</v>
      </c>
      <c r="J227" s="338"/>
      <c r="K227" s="338"/>
      <c r="L227" s="338"/>
      <c r="M227" s="338"/>
      <c r="N227" s="236"/>
      <c r="O227" s="358" t="s">
        <v>127</v>
      </c>
      <c r="P227" s="358"/>
      <c r="Q227" s="358"/>
      <c r="R227" s="358"/>
      <c r="S227" s="358"/>
    </row>
    <row r="228" spans="1:20" s="51" customFormat="1" ht="17.100000000000001" customHeight="1" x14ac:dyDescent="0.25">
      <c r="A228" s="235"/>
      <c r="B228" s="352"/>
      <c r="C228" s="352"/>
      <c r="D228" s="352"/>
      <c r="E228" s="199"/>
      <c r="F228" s="237" t="s">
        <v>252</v>
      </c>
      <c r="G228" s="237" t="s">
        <v>253</v>
      </c>
      <c r="I228" s="23" t="s">
        <v>4</v>
      </c>
      <c r="J228" s="23" t="s">
        <v>0</v>
      </c>
      <c r="K228" s="23" t="s">
        <v>1</v>
      </c>
      <c r="L228" s="23" t="s">
        <v>2</v>
      </c>
      <c r="M228" s="23" t="s">
        <v>3</v>
      </c>
      <c r="N228" s="23"/>
      <c r="O228" s="22" t="s">
        <v>4</v>
      </c>
      <c r="P228" s="22" t="s">
        <v>0</v>
      </c>
      <c r="Q228" s="22" t="s">
        <v>1</v>
      </c>
      <c r="R228" s="22" t="s">
        <v>2</v>
      </c>
      <c r="S228" s="22" t="s">
        <v>3</v>
      </c>
    </row>
    <row r="229" spans="1:20" ht="13.05" customHeight="1" x14ac:dyDescent="0.25">
      <c r="A229" s="165" t="s">
        <v>25</v>
      </c>
      <c r="B229" s="57">
        <v>1301</v>
      </c>
      <c r="C229" s="57">
        <v>1211</v>
      </c>
      <c r="D229" s="57">
        <v>1210</v>
      </c>
      <c r="E229" s="99"/>
      <c r="F229" s="31">
        <v>90.5</v>
      </c>
      <c r="G229" s="31">
        <v>90</v>
      </c>
      <c r="I229" s="20">
        <v>90</v>
      </c>
      <c r="J229" s="20">
        <v>30</v>
      </c>
      <c r="K229" s="20">
        <v>-10</v>
      </c>
      <c r="L229" s="20">
        <v>50</v>
      </c>
      <c r="M229" s="20">
        <v>20</v>
      </c>
      <c r="N229" s="20"/>
      <c r="O229" s="241">
        <v>7</v>
      </c>
      <c r="P229" s="241">
        <v>13</v>
      </c>
      <c r="Q229" s="241" t="s">
        <v>74</v>
      </c>
      <c r="R229" s="241">
        <v>12</v>
      </c>
      <c r="S229" s="241">
        <v>6</v>
      </c>
      <c r="T229" s="2"/>
    </row>
    <row r="230" spans="1:20" ht="13.05" customHeight="1" x14ac:dyDescent="0.25">
      <c r="A230" s="87" t="s">
        <v>26</v>
      </c>
      <c r="B230" s="57">
        <v>1360</v>
      </c>
      <c r="C230" s="57">
        <v>1220</v>
      </c>
      <c r="D230" s="57">
        <v>1262</v>
      </c>
      <c r="E230" s="99"/>
      <c r="F230" s="31">
        <v>119</v>
      </c>
      <c r="G230" s="31">
        <v>120</v>
      </c>
      <c r="I230" s="20">
        <v>120</v>
      </c>
      <c r="J230" s="20">
        <v>20</v>
      </c>
      <c r="K230" s="20">
        <v>50</v>
      </c>
      <c r="L230" s="20">
        <v>-10</v>
      </c>
      <c r="M230" s="20">
        <v>60</v>
      </c>
      <c r="N230" s="20"/>
      <c r="O230" s="241">
        <v>10</v>
      </c>
      <c r="P230" s="241">
        <v>8</v>
      </c>
      <c r="Q230" s="241">
        <v>23</v>
      </c>
      <c r="R230" s="241" t="s">
        <v>74</v>
      </c>
      <c r="S230" s="241">
        <v>15</v>
      </c>
      <c r="T230" s="2"/>
    </row>
    <row r="231" spans="1:20" ht="13.05" customHeight="1" x14ac:dyDescent="0.25">
      <c r="A231" s="87" t="s">
        <v>27</v>
      </c>
      <c r="B231" s="57">
        <v>1393</v>
      </c>
      <c r="C231" s="57">
        <v>1252</v>
      </c>
      <c r="D231" s="57">
        <v>1252</v>
      </c>
      <c r="E231" s="99"/>
      <c r="F231" s="31">
        <v>141</v>
      </c>
      <c r="G231" s="31">
        <v>140</v>
      </c>
      <c r="I231" s="20">
        <v>140</v>
      </c>
      <c r="J231" s="20">
        <v>-10</v>
      </c>
      <c r="K231" s="20">
        <v>60</v>
      </c>
      <c r="L231" s="20">
        <v>30</v>
      </c>
      <c r="M231" s="20">
        <v>70</v>
      </c>
      <c r="N231" s="20"/>
      <c r="O231" s="241">
        <v>11</v>
      </c>
      <c r="P231" s="241" t="s">
        <v>74</v>
      </c>
      <c r="Q231" s="241">
        <v>27</v>
      </c>
      <c r="R231" s="241">
        <v>7</v>
      </c>
      <c r="S231" s="241">
        <v>16</v>
      </c>
      <c r="T231" s="2"/>
    </row>
    <row r="232" spans="1:20" ht="13.05" customHeight="1" x14ac:dyDescent="0.25">
      <c r="A232" s="87" t="s">
        <v>118</v>
      </c>
      <c r="B232" s="57">
        <v>1217</v>
      </c>
      <c r="C232" s="57">
        <v>1174</v>
      </c>
      <c r="D232" s="57">
        <v>1179</v>
      </c>
      <c r="E232" s="99"/>
      <c r="F232" s="31">
        <v>40.5</v>
      </c>
      <c r="G232" s="31">
        <v>40</v>
      </c>
      <c r="I232" s="20">
        <v>40</v>
      </c>
      <c r="J232" s="20">
        <v>0</v>
      </c>
      <c r="K232" s="20">
        <v>-10</v>
      </c>
      <c r="L232" s="20">
        <v>0</v>
      </c>
      <c r="M232" s="20">
        <v>50</v>
      </c>
      <c r="N232" s="20"/>
      <c r="O232" s="241">
        <v>3</v>
      </c>
      <c r="P232" s="241">
        <v>2</v>
      </c>
      <c r="Q232" s="241" t="s">
        <v>74</v>
      </c>
      <c r="R232" s="241">
        <v>1</v>
      </c>
      <c r="S232" s="241">
        <v>13</v>
      </c>
      <c r="T232" s="2"/>
    </row>
    <row r="233" spans="1:20" ht="13.05" customHeight="1" x14ac:dyDescent="0.25">
      <c r="A233" s="87" t="s">
        <v>141</v>
      </c>
      <c r="B233" s="57">
        <v>1493</v>
      </c>
      <c r="C233" s="57">
        <v>1186</v>
      </c>
      <c r="D233" s="57">
        <v>1295</v>
      </c>
      <c r="E233" s="99"/>
      <c r="F233" s="31">
        <v>252.5</v>
      </c>
      <c r="G233" s="31">
        <v>250</v>
      </c>
      <c r="I233" s="20">
        <v>250</v>
      </c>
      <c r="J233" s="20">
        <v>0</v>
      </c>
      <c r="K233" s="20">
        <v>30</v>
      </c>
      <c r="L233" s="20">
        <v>90</v>
      </c>
      <c r="M233" s="20">
        <v>130</v>
      </c>
      <c r="N233" s="20"/>
      <c r="O233" s="241">
        <v>20</v>
      </c>
      <c r="P233" s="241">
        <v>2</v>
      </c>
      <c r="Q233" s="241">
        <v>14</v>
      </c>
      <c r="R233" s="241">
        <v>24</v>
      </c>
      <c r="S233" s="241">
        <v>31</v>
      </c>
      <c r="T233" s="2"/>
    </row>
    <row r="234" spans="1:20" ht="13.05" customHeight="1" x14ac:dyDescent="0.25">
      <c r="A234" s="87" t="s">
        <v>162</v>
      </c>
      <c r="B234" s="57">
        <v>1477</v>
      </c>
      <c r="C234" s="57">
        <v>1208</v>
      </c>
      <c r="D234" s="57">
        <v>1285</v>
      </c>
      <c r="E234" s="99"/>
      <c r="F234" s="31">
        <v>230.5</v>
      </c>
      <c r="G234" s="31">
        <v>230</v>
      </c>
      <c r="I234" s="20">
        <v>230</v>
      </c>
      <c r="J234" s="20">
        <v>30</v>
      </c>
      <c r="K234" s="20">
        <v>40</v>
      </c>
      <c r="L234" s="20">
        <v>110</v>
      </c>
      <c r="M234" s="20">
        <v>50</v>
      </c>
      <c r="N234" s="20"/>
      <c r="O234" s="241">
        <v>18</v>
      </c>
      <c r="P234" s="241">
        <v>15</v>
      </c>
      <c r="Q234" s="241">
        <v>17</v>
      </c>
      <c r="R234" s="241">
        <v>30</v>
      </c>
      <c r="S234" s="241">
        <v>12</v>
      </c>
      <c r="T234" s="2"/>
    </row>
    <row r="235" spans="1:20" s="50" customFormat="1" ht="13.05" customHeight="1" x14ac:dyDescent="0.25">
      <c r="A235" s="87" t="s">
        <v>165</v>
      </c>
      <c r="B235" s="57">
        <v>1501</v>
      </c>
      <c r="C235" s="57">
        <v>1293</v>
      </c>
      <c r="D235" s="57">
        <v>1384</v>
      </c>
      <c r="E235" s="99"/>
      <c r="F235" s="31">
        <v>162.5</v>
      </c>
      <c r="G235" s="31">
        <v>160</v>
      </c>
      <c r="H235" s="51"/>
      <c r="I235" s="20">
        <v>160</v>
      </c>
      <c r="J235" s="20">
        <v>0</v>
      </c>
      <c r="K235" s="20">
        <v>30</v>
      </c>
      <c r="L235" s="20">
        <v>60</v>
      </c>
      <c r="M235" s="20">
        <v>70</v>
      </c>
      <c r="N235" s="20"/>
      <c r="O235" s="241">
        <v>12</v>
      </c>
      <c r="P235" s="241" t="s">
        <v>74</v>
      </c>
      <c r="Q235" s="241">
        <v>11</v>
      </c>
      <c r="R235" s="241">
        <v>16</v>
      </c>
      <c r="S235" s="241">
        <v>16</v>
      </c>
    </row>
    <row r="236" spans="1:20" s="51" customFormat="1" ht="13.05" customHeight="1" x14ac:dyDescent="0.25">
      <c r="A236" s="75" t="s">
        <v>177</v>
      </c>
      <c r="B236" s="57">
        <v>1622</v>
      </c>
      <c r="C236" s="57">
        <v>1312</v>
      </c>
      <c r="D236" s="57">
        <v>1187</v>
      </c>
      <c r="E236" s="9"/>
      <c r="F236" s="31">
        <f>B236-AVERAGE(C236:D236)</f>
        <v>372.5</v>
      </c>
      <c r="G236" s="31">
        <f t="shared" si="14"/>
        <v>370</v>
      </c>
      <c r="I236" s="20">
        <v>370</v>
      </c>
      <c r="J236" s="20">
        <v>40</v>
      </c>
      <c r="K236" s="20">
        <v>70</v>
      </c>
      <c r="L236" s="20">
        <v>100</v>
      </c>
      <c r="M236" s="20">
        <v>170</v>
      </c>
      <c r="N236" s="20"/>
      <c r="O236" s="241">
        <v>30</v>
      </c>
      <c r="P236" s="241">
        <v>16</v>
      </c>
      <c r="Q236" s="241">
        <v>30</v>
      </c>
      <c r="R236" s="241">
        <v>26</v>
      </c>
      <c r="S236" s="241">
        <v>41</v>
      </c>
    </row>
    <row r="237" spans="1:20" s="51" customFormat="1" ht="13.05" customHeight="1" x14ac:dyDescent="0.25">
      <c r="A237" s="89" t="s">
        <v>193</v>
      </c>
      <c r="B237" s="57">
        <v>1475</v>
      </c>
      <c r="C237" s="57">
        <v>1267</v>
      </c>
      <c r="D237" s="57">
        <v>1311</v>
      </c>
      <c r="E237" s="9"/>
      <c r="F237" s="31">
        <f>B237-AVERAGE(C237:D237)</f>
        <v>186</v>
      </c>
      <c r="G237" s="31">
        <f t="shared" si="14"/>
        <v>190</v>
      </c>
      <c r="I237" s="20">
        <v>190</v>
      </c>
      <c r="J237" s="20">
        <v>40</v>
      </c>
      <c r="K237" s="20">
        <v>30</v>
      </c>
      <c r="L237" s="20">
        <v>60</v>
      </c>
      <c r="M237" s="20">
        <v>60</v>
      </c>
      <c r="N237" s="20"/>
      <c r="O237" s="241">
        <v>14</v>
      </c>
      <c r="P237" s="241">
        <v>16</v>
      </c>
      <c r="Q237" s="241">
        <v>11</v>
      </c>
      <c r="R237" s="241">
        <v>16</v>
      </c>
      <c r="S237" s="241">
        <v>14</v>
      </c>
    </row>
    <row r="238" spans="1:20" s="51" customFormat="1" ht="13.05" customHeight="1" x14ac:dyDescent="0.25">
      <c r="A238" s="89" t="s">
        <v>208</v>
      </c>
      <c r="B238" s="57">
        <v>1470</v>
      </c>
      <c r="C238" s="57">
        <v>1315</v>
      </c>
      <c r="D238" s="57">
        <v>1434</v>
      </c>
      <c r="E238" s="9"/>
      <c r="F238" s="31">
        <f>B238-AVERAGE(C238:D238)</f>
        <v>95.5</v>
      </c>
      <c r="G238" s="31">
        <f t="shared" si="14"/>
        <v>100</v>
      </c>
      <c r="I238" s="20">
        <v>100</v>
      </c>
      <c r="J238" s="20">
        <v>-10</v>
      </c>
      <c r="K238" s="20">
        <v>10</v>
      </c>
      <c r="L238" s="20">
        <v>50</v>
      </c>
      <c r="M238" s="20">
        <v>40</v>
      </c>
      <c r="N238" s="20"/>
      <c r="O238" s="241">
        <v>7</v>
      </c>
      <c r="P238" s="241" t="s">
        <v>74</v>
      </c>
      <c r="Q238" s="241">
        <v>4</v>
      </c>
      <c r="R238" s="241">
        <v>12</v>
      </c>
      <c r="S238" s="241">
        <v>9</v>
      </c>
    </row>
    <row r="239" spans="1:20" s="51" customFormat="1" ht="13.05" customHeight="1" x14ac:dyDescent="0.25">
      <c r="A239" s="89" t="s">
        <v>205</v>
      </c>
      <c r="B239" s="57">
        <v>1668</v>
      </c>
      <c r="C239" s="57">
        <v>1328</v>
      </c>
      <c r="D239" s="57">
        <v>1358</v>
      </c>
      <c r="E239" s="9"/>
      <c r="F239" s="31">
        <f>B239-AVERAGE(C239:D239)</f>
        <v>325</v>
      </c>
      <c r="G239" s="31">
        <f t="shared" si="14"/>
        <v>330</v>
      </c>
      <c r="I239" s="20">
        <v>330</v>
      </c>
      <c r="J239" s="20">
        <v>40</v>
      </c>
      <c r="K239" s="20">
        <v>60</v>
      </c>
      <c r="L239" s="20">
        <v>90</v>
      </c>
      <c r="M239" s="20">
        <v>140</v>
      </c>
      <c r="N239" s="20"/>
      <c r="O239" s="241">
        <v>24</v>
      </c>
      <c r="P239" s="241">
        <v>16</v>
      </c>
      <c r="Q239" s="241">
        <v>26</v>
      </c>
      <c r="R239" s="241">
        <v>21</v>
      </c>
      <c r="S239" s="241">
        <v>31</v>
      </c>
    </row>
    <row r="240" spans="1:20" s="51" customFormat="1" ht="13.05" customHeight="1" x14ac:dyDescent="0.25">
      <c r="A240" s="89" t="s">
        <v>236</v>
      </c>
      <c r="B240" s="57">
        <v>1608</v>
      </c>
      <c r="C240" s="57">
        <v>1611</v>
      </c>
      <c r="D240" s="57">
        <v>1388</v>
      </c>
      <c r="E240" s="9"/>
      <c r="F240" s="31">
        <f>B240-AVERAGE(C240:D240)</f>
        <v>108.5</v>
      </c>
      <c r="G240" s="31">
        <f t="shared" ref="G240" si="16">ROUND(F240,-1)</f>
        <v>110</v>
      </c>
      <c r="I240" s="20">
        <v>110</v>
      </c>
      <c r="J240" s="20">
        <v>20</v>
      </c>
      <c r="K240" s="20">
        <v>10</v>
      </c>
      <c r="L240" s="20">
        <v>40</v>
      </c>
      <c r="M240" s="20">
        <v>40</v>
      </c>
      <c r="N240" s="20"/>
      <c r="O240" s="241">
        <v>7</v>
      </c>
      <c r="P240" s="241">
        <v>8</v>
      </c>
      <c r="Q240" s="241">
        <v>4</v>
      </c>
      <c r="R240" s="241">
        <v>10</v>
      </c>
      <c r="S240" s="241">
        <v>7</v>
      </c>
    </row>
    <row r="241" spans="1:20" ht="13.05" customHeight="1" x14ac:dyDescent="0.25">
      <c r="A241" s="75"/>
      <c r="B241" s="33"/>
      <c r="C241" s="33"/>
      <c r="D241" s="33"/>
      <c r="E241" s="9"/>
      <c r="F241" s="31"/>
      <c r="G241" s="31"/>
      <c r="I241" s="51"/>
      <c r="K241" s="21"/>
      <c r="L241" s="51"/>
      <c r="M241" s="21"/>
      <c r="N241" s="21"/>
      <c r="O241" s="192"/>
      <c r="T241" s="2"/>
    </row>
    <row r="242" spans="1:20" s="10" customFormat="1" ht="13.05" customHeight="1" x14ac:dyDescent="0.25">
      <c r="A242" s="221" t="s">
        <v>107</v>
      </c>
      <c r="B242" s="33"/>
      <c r="C242" s="33"/>
      <c r="D242" s="33"/>
      <c r="E242" s="9"/>
      <c r="F242" s="31"/>
      <c r="G242" s="31"/>
      <c r="H242" s="51"/>
      <c r="I242" s="51"/>
      <c r="J242" s="51"/>
      <c r="K242" s="21"/>
      <c r="L242" s="51"/>
      <c r="M242" s="21"/>
      <c r="N242" s="21"/>
      <c r="O242" s="192"/>
      <c r="P242" s="192"/>
      <c r="Q242" s="192"/>
      <c r="R242" s="192"/>
      <c r="S242" s="192"/>
    </row>
    <row r="243" spans="1:20" s="51" customFormat="1" ht="11.55" customHeight="1" x14ac:dyDescent="0.25">
      <c r="A243" s="235"/>
      <c r="B243" s="356" t="s">
        <v>92</v>
      </c>
      <c r="C243" s="356"/>
      <c r="D243" s="356"/>
      <c r="E243" s="237"/>
      <c r="F243" s="193"/>
      <c r="G243" s="193"/>
      <c r="I243" s="240"/>
      <c r="K243" s="21"/>
      <c r="M243" s="21"/>
      <c r="N243" s="21"/>
      <c r="O243" s="192"/>
      <c r="P243" s="192"/>
      <c r="Q243" s="192"/>
      <c r="R243" s="192"/>
      <c r="S243" s="192"/>
    </row>
    <row r="244" spans="1:20" s="51" customFormat="1" ht="27.6" customHeight="1" x14ac:dyDescent="0.25">
      <c r="A244" s="235"/>
      <c r="B244" s="352" t="s">
        <v>122</v>
      </c>
      <c r="C244" s="352" t="s">
        <v>123</v>
      </c>
      <c r="D244" s="352" t="s">
        <v>94</v>
      </c>
      <c r="E244" s="197"/>
      <c r="F244" s="353" t="s">
        <v>254</v>
      </c>
      <c r="G244" s="353"/>
      <c r="I244" s="338" t="s">
        <v>128</v>
      </c>
      <c r="J244" s="338"/>
      <c r="K244" s="338"/>
      <c r="L244" s="338"/>
      <c r="M244" s="338"/>
      <c r="N244" s="236"/>
      <c r="O244" s="358" t="s">
        <v>127</v>
      </c>
      <c r="P244" s="358"/>
      <c r="Q244" s="358"/>
      <c r="R244" s="358"/>
      <c r="S244" s="358"/>
    </row>
    <row r="245" spans="1:20" s="51" customFormat="1" ht="17.100000000000001" customHeight="1" x14ac:dyDescent="0.25">
      <c r="A245" s="235"/>
      <c r="B245" s="352"/>
      <c r="C245" s="352"/>
      <c r="D245" s="352"/>
      <c r="E245" s="199"/>
      <c r="F245" s="237" t="s">
        <v>252</v>
      </c>
      <c r="G245" s="237" t="s">
        <v>253</v>
      </c>
      <c r="I245" s="23" t="s">
        <v>4</v>
      </c>
      <c r="J245" s="23" t="s">
        <v>0</v>
      </c>
      <c r="K245" s="23" t="s">
        <v>1</v>
      </c>
      <c r="L245" s="23" t="s">
        <v>2</v>
      </c>
      <c r="M245" s="23" t="s">
        <v>3</v>
      </c>
      <c r="N245" s="23"/>
      <c r="O245" s="22" t="s">
        <v>4</v>
      </c>
      <c r="P245" s="22" t="s">
        <v>0</v>
      </c>
      <c r="Q245" s="22" t="s">
        <v>1</v>
      </c>
      <c r="R245" s="22" t="s">
        <v>2</v>
      </c>
      <c r="S245" s="22" t="s">
        <v>3</v>
      </c>
    </row>
    <row r="246" spans="1:20" ht="13.05" customHeight="1" x14ac:dyDescent="0.25">
      <c r="A246" s="165" t="s">
        <v>25</v>
      </c>
      <c r="B246" s="33">
        <v>2356</v>
      </c>
      <c r="C246" s="33">
        <v>2111</v>
      </c>
      <c r="D246" s="33">
        <v>2036</v>
      </c>
      <c r="E246" s="9"/>
      <c r="F246" s="31">
        <v>282.5</v>
      </c>
      <c r="G246" s="31">
        <v>280</v>
      </c>
      <c r="I246" s="20">
        <v>280</v>
      </c>
      <c r="J246" s="20">
        <v>100</v>
      </c>
      <c r="K246" s="20">
        <v>0</v>
      </c>
      <c r="L246" s="20">
        <v>80</v>
      </c>
      <c r="M246" s="20">
        <v>100</v>
      </c>
      <c r="N246" s="20"/>
      <c r="O246" s="241">
        <v>14</v>
      </c>
      <c r="P246" s="241">
        <v>19</v>
      </c>
      <c r="Q246" s="241">
        <v>0</v>
      </c>
      <c r="R246" s="241">
        <v>13</v>
      </c>
      <c r="S246" s="241">
        <v>20</v>
      </c>
      <c r="T246" s="2"/>
    </row>
    <row r="247" spans="1:20" ht="13.05" customHeight="1" x14ac:dyDescent="0.25">
      <c r="A247" s="87" t="s">
        <v>26</v>
      </c>
      <c r="B247" s="33">
        <v>2305</v>
      </c>
      <c r="C247" s="33">
        <v>2033</v>
      </c>
      <c r="D247" s="33">
        <v>2138</v>
      </c>
      <c r="E247" s="9"/>
      <c r="F247" s="31">
        <v>219.5</v>
      </c>
      <c r="G247" s="31">
        <v>220</v>
      </c>
      <c r="I247" s="20">
        <v>220</v>
      </c>
      <c r="J247" s="20">
        <v>50</v>
      </c>
      <c r="K247" s="20">
        <v>40</v>
      </c>
      <c r="L247" s="20">
        <v>50</v>
      </c>
      <c r="M247" s="20">
        <v>80</v>
      </c>
      <c r="N247" s="20"/>
      <c r="O247" s="241">
        <v>11</v>
      </c>
      <c r="P247" s="241">
        <v>11</v>
      </c>
      <c r="Q247" s="241">
        <v>11</v>
      </c>
      <c r="R247" s="241">
        <v>7</v>
      </c>
      <c r="S247" s="241">
        <v>14</v>
      </c>
      <c r="T247" s="2"/>
    </row>
    <row r="248" spans="1:20" ht="13.05" customHeight="1" x14ac:dyDescent="0.25">
      <c r="A248" s="87" t="s">
        <v>27</v>
      </c>
      <c r="B248" s="33">
        <v>2296</v>
      </c>
      <c r="C248" s="33">
        <v>2077</v>
      </c>
      <c r="D248" s="33">
        <v>2035</v>
      </c>
      <c r="E248" s="9"/>
      <c r="F248" s="31">
        <v>240</v>
      </c>
      <c r="G248" s="31">
        <v>240</v>
      </c>
      <c r="I248" s="20">
        <v>240</v>
      </c>
      <c r="J248" s="20">
        <v>30</v>
      </c>
      <c r="K248" s="20">
        <v>30</v>
      </c>
      <c r="L248" s="20">
        <v>80</v>
      </c>
      <c r="M248" s="20">
        <v>90</v>
      </c>
      <c r="N248" s="20"/>
      <c r="O248" s="241">
        <v>12</v>
      </c>
      <c r="P248" s="241">
        <v>6</v>
      </c>
      <c r="Q248" s="241">
        <v>8</v>
      </c>
      <c r="R248" s="241">
        <v>13</v>
      </c>
      <c r="S248" s="241">
        <v>18</v>
      </c>
      <c r="T248" s="2"/>
    </row>
    <row r="249" spans="1:20" ht="13.05" customHeight="1" x14ac:dyDescent="0.25">
      <c r="A249" s="87" t="s">
        <v>118</v>
      </c>
      <c r="B249" s="33">
        <v>2179</v>
      </c>
      <c r="C249" s="33">
        <v>1992</v>
      </c>
      <c r="D249" s="33">
        <v>2009</v>
      </c>
      <c r="E249" s="9"/>
      <c r="F249" s="31">
        <v>178.5</v>
      </c>
      <c r="G249" s="31">
        <v>180</v>
      </c>
      <c r="I249" s="20">
        <v>180</v>
      </c>
      <c r="J249" s="20">
        <v>-10</v>
      </c>
      <c r="K249" s="20">
        <v>40</v>
      </c>
      <c r="L249" s="20">
        <v>70</v>
      </c>
      <c r="M249" s="20">
        <v>80</v>
      </c>
      <c r="N249" s="20"/>
      <c r="O249" s="241">
        <v>9</v>
      </c>
      <c r="P249" s="241" t="s">
        <v>74</v>
      </c>
      <c r="Q249" s="241">
        <v>11</v>
      </c>
      <c r="R249" s="241">
        <v>12</v>
      </c>
      <c r="S249" s="241">
        <v>15</v>
      </c>
      <c r="T249" s="2"/>
    </row>
    <row r="250" spans="1:20" ht="13.05" customHeight="1" x14ac:dyDescent="0.25">
      <c r="A250" s="87" t="s">
        <v>141</v>
      </c>
      <c r="B250" s="33">
        <v>2462</v>
      </c>
      <c r="C250" s="33">
        <v>1964</v>
      </c>
      <c r="D250" s="33">
        <v>2132</v>
      </c>
      <c r="E250" s="9"/>
      <c r="F250" s="31">
        <v>414</v>
      </c>
      <c r="G250" s="31">
        <v>410</v>
      </c>
      <c r="I250" s="20">
        <v>410</v>
      </c>
      <c r="J250" s="20">
        <v>70</v>
      </c>
      <c r="K250" s="20">
        <v>90</v>
      </c>
      <c r="L250" s="20">
        <v>130</v>
      </c>
      <c r="M250" s="20">
        <v>120</v>
      </c>
      <c r="N250" s="20"/>
      <c r="O250" s="241">
        <v>20</v>
      </c>
      <c r="P250" s="241">
        <v>15</v>
      </c>
      <c r="Q250" s="241">
        <v>23</v>
      </c>
      <c r="R250" s="241">
        <v>23</v>
      </c>
      <c r="S250" s="241">
        <v>20</v>
      </c>
      <c r="T250" s="2"/>
    </row>
    <row r="251" spans="1:20" ht="13.05" customHeight="1" x14ac:dyDescent="0.25">
      <c r="A251" s="87" t="s">
        <v>162</v>
      </c>
      <c r="B251" s="33">
        <v>2261</v>
      </c>
      <c r="C251" s="33">
        <v>1955</v>
      </c>
      <c r="D251" s="33">
        <v>2040</v>
      </c>
      <c r="E251" s="9"/>
      <c r="F251" s="31">
        <v>263.5</v>
      </c>
      <c r="G251" s="31">
        <v>260</v>
      </c>
      <c r="I251" s="20">
        <v>260</v>
      </c>
      <c r="J251" s="20">
        <v>30</v>
      </c>
      <c r="K251" s="20">
        <v>50</v>
      </c>
      <c r="L251" s="20">
        <v>90</v>
      </c>
      <c r="M251" s="20">
        <v>100</v>
      </c>
      <c r="N251" s="20"/>
      <c r="O251" s="241">
        <v>13</v>
      </c>
      <c r="P251" s="241">
        <v>6</v>
      </c>
      <c r="Q251" s="241">
        <v>13</v>
      </c>
      <c r="R251" s="241">
        <v>15</v>
      </c>
      <c r="S251" s="241">
        <v>18</v>
      </c>
      <c r="T251" s="2"/>
    </row>
    <row r="252" spans="1:20" s="50" customFormat="1" ht="13.05" customHeight="1" x14ac:dyDescent="0.25">
      <c r="A252" s="87" t="s">
        <v>165</v>
      </c>
      <c r="B252" s="33">
        <v>2352</v>
      </c>
      <c r="C252" s="33">
        <v>2006</v>
      </c>
      <c r="D252" s="33">
        <v>2028</v>
      </c>
      <c r="E252" s="9"/>
      <c r="F252" s="31">
        <v>335</v>
      </c>
      <c r="G252" s="31">
        <v>340</v>
      </c>
      <c r="H252" s="51"/>
      <c r="I252" s="20">
        <v>340</v>
      </c>
      <c r="J252" s="20">
        <v>40</v>
      </c>
      <c r="K252" s="20">
        <v>40</v>
      </c>
      <c r="L252" s="20">
        <v>100</v>
      </c>
      <c r="M252" s="20">
        <v>150</v>
      </c>
      <c r="N252" s="20"/>
      <c r="O252" s="241">
        <v>17</v>
      </c>
      <c r="P252" s="241">
        <v>8</v>
      </c>
      <c r="Q252" s="241">
        <v>11</v>
      </c>
      <c r="R252" s="241">
        <v>17</v>
      </c>
      <c r="S252" s="241">
        <v>29</v>
      </c>
    </row>
    <row r="253" spans="1:20" s="51" customFormat="1" ht="13.05" customHeight="1" x14ac:dyDescent="0.25">
      <c r="A253" s="75" t="s">
        <v>177</v>
      </c>
      <c r="B253" s="57">
        <v>2546</v>
      </c>
      <c r="C253" s="57">
        <v>2096</v>
      </c>
      <c r="D253" s="57">
        <v>1895</v>
      </c>
      <c r="E253" s="9"/>
      <c r="F253" s="31">
        <f>B253-AVERAGE(C253:D253)</f>
        <v>550.5</v>
      </c>
      <c r="G253" s="31">
        <f t="shared" si="14"/>
        <v>550</v>
      </c>
      <c r="I253" s="20">
        <v>550</v>
      </c>
      <c r="J253" s="20">
        <v>80</v>
      </c>
      <c r="K253" s="20">
        <v>100</v>
      </c>
      <c r="L253" s="20">
        <v>130</v>
      </c>
      <c r="M253" s="20">
        <v>240</v>
      </c>
      <c r="N253" s="20"/>
      <c r="O253" s="241">
        <v>28</v>
      </c>
      <c r="P253" s="241">
        <v>14</v>
      </c>
      <c r="Q253" s="241">
        <v>25</v>
      </c>
      <c r="R253" s="241">
        <v>24</v>
      </c>
      <c r="S253" s="241">
        <v>47</v>
      </c>
    </row>
    <row r="254" spans="1:20" s="51" customFormat="1" ht="13.05" customHeight="1" x14ac:dyDescent="0.25">
      <c r="A254" s="89" t="s">
        <v>193</v>
      </c>
      <c r="B254" s="57">
        <v>2221</v>
      </c>
      <c r="C254" s="57">
        <v>1996</v>
      </c>
      <c r="D254" s="57">
        <v>2042</v>
      </c>
      <c r="E254" s="9"/>
      <c r="F254" s="31">
        <f>B254-AVERAGE(C254:D254)</f>
        <v>202</v>
      </c>
      <c r="G254" s="31">
        <f t="shared" si="14"/>
        <v>200</v>
      </c>
      <c r="I254" s="20">
        <v>200</v>
      </c>
      <c r="J254" s="20">
        <v>40</v>
      </c>
      <c r="K254" s="20">
        <v>0</v>
      </c>
      <c r="L254" s="20">
        <v>70</v>
      </c>
      <c r="M254" s="20">
        <v>80</v>
      </c>
      <c r="N254" s="20"/>
      <c r="O254" s="241">
        <v>10</v>
      </c>
      <c r="P254" s="241">
        <v>8</v>
      </c>
      <c r="Q254" s="241">
        <v>0</v>
      </c>
      <c r="R254" s="241">
        <v>13</v>
      </c>
      <c r="S254" s="241">
        <v>16</v>
      </c>
    </row>
    <row r="255" spans="1:20" s="51" customFormat="1" ht="13.05" customHeight="1" x14ac:dyDescent="0.25">
      <c r="A255" s="89" t="s">
        <v>208</v>
      </c>
      <c r="B255" s="57">
        <v>2286</v>
      </c>
      <c r="C255" s="57">
        <v>2021</v>
      </c>
      <c r="D255" s="57">
        <v>2685</v>
      </c>
      <c r="E255" s="9"/>
      <c r="F255" s="31">
        <f>B255-AVERAGE(C255:D255)</f>
        <v>-67</v>
      </c>
      <c r="G255" s="31">
        <f t="shared" si="14"/>
        <v>-70</v>
      </c>
      <c r="I255" s="20">
        <v>-70</v>
      </c>
      <c r="J255" s="20">
        <v>10</v>
      </c>
      <c r="K255" s="20">
        <v>0</v>
      </c>
      <c r="L255" s="20">
        <v>-30</v>
      </c>
      <c r="M255" s="20">
        <v>-50</v>
      </c>
      <c r="N255" s="20"/>
      <c r="O255" s="241" t="s">
        <v>74</v>
      </c>
      <c r="P255" s="241">
        <v>2</v>
      </c>
      <c r="Q255" s="241" t="s">
        <v>74</v>
      </c>
      <c r="R255" s="241" t="s">
        <v>74</v>
      </c>
      <c r="S255" s="241" t="s">
        <v>74</v>
      </c>
    </row>
    <row r="256" spans="1:20" s="51" customFormat="1" ht="13.05" customHeight="1" x14ac:dyDescent="0.25">
      <c r="A256" s="89" t="s">
        <v>205</v>
      </c>
      <c r="B256" s="57">
        <v>2582</v>
      </c>
      <c r="C256" s="57">
        <v>2274</v>
      </c>
      <c r="D256" s="57">
        <v>2030</v>
      </c>
      <c r="E256" s="9"/>
      <c r="F256" s="31">
        <f>B256-AVERAGE(C256:D256)</f>
        <v>430</v>
      </c>
      <c r="G256" s="31">
        <f t="shared" si="14"/>
        <v>430</v>
      </c>
      <c r="H256" s="101"/>
      <c r="I256" s="20">
        <v>430</v>
      </c>
      <c r="J256" s="20">
        <v>80</v>
      </c>
      <c r="K256" s="20">
        <v>40</v>
      </c>
      <c r="L256" s="20">
        <v>180</v>
      </c>
      <c r="M256" s="20">
        <v>130</v>
      </c>
      <c r="N256" s="20"/>
      <c r="O256" s="241">
        <v>20</v>
      </c>
      <c r="P256" s="241">
        <v>14</v>
      </c>
      <c r="Q256" s="241">
        <v>8</v>
      </c>
      <c r="R256" s="241">
        <v>32</v>
      </c>
      <c r="S256" s="241">
        <v>24</v>
      </c>
    </row>
    <row r="257" spans="1:20" s="51" customFormat="1" ht="13.05" customHeight="1" x14ac:dyDescent="0.25">
      <c r="A257" s="89" t="s">
        <v>236</v>
      </c>
      <c r="B257" s="57">
        <v>2334</v>
      </c>
      <c r="C257" s="57">
        <v>2306</v>
      </c>
      <c r="D257" s="57">
        <v>2095</v>
      </c>
      <c r="E257" s="9"/>
      <c r="F257" s="31">
        <f>B257-AVERAGE(C257:D257)</f>
        <v>133.5</v>
      </c>
      <c r="G257" s="31">
        <f t="shared" ref="G257" si="17">ROUND(F257,-1)</f>
        <v>130</v>
      </c>
      <c r="H257" s="101"/>
      <c r="I257" s="20">
        <v>130</v>
      </c>
      <c r="J257" s="20">
        <v>40</v>
      </c>
      <c r="K257" s="20">
        <v>20</v>
      </c>
      <c r="L257" s="20">
        <v>50</v>
      </c>
      <c r="M257" s="20">
        <v>20</v>
      </c>
      <c r="N257" s="20"/>
      <c r="O257" s="241">
        <v>6</v>
      </c>
      <c r="P257" s="241">
        <v>7</v>
      </c>
      <c r="Q257" s="241">
        <v>5</v>
      </c>
      <c r="R257" s="241">
        <v>8</v>
      </c>
      <c r="S257" s="241">
        <v>3</v>
      </c>
    </row>
    <row r="258" spans="1:20" ht="13.05" customHeight="1" x14ac:dyDescent="0.25">
      <c r="A258" s="75"/>
      <c r="B258" s="33"/>
      <c r="C258" s="33"/>
      <c r="D258" s="33"/>
      <c r="E258" s="9"/>
      <c r="F258" s="31"/>
      <c r="G258" s="31"/>
      <c r="H258" s="23"/>
      <c r="I258" s="4"/>
      <c r="J258" s="4"/>
      <c r="K258" s="4"/>
      <c r="L258" s="4"/>
      <c r="M258" s="4"/>
      <c r="N258" s="4"/>
      <c r="O258" s="241"/>
      <c r="P258" s="241"/>
      <c r="Q258" s="241"/>
      <c r="R258" s="241"/>
      <c r="S258" s="241"/>
      <c r="T258" s="2"/>
    </row>
    <row r="259" spans="1:20" s="23" customFormat="1" ht="13.05" customHeight="1" x14ac:dyDescent="0.25">
      <c r="A259" s="222" t="s">
        <v>93</v>
      </c>
      <c r="B259" s="33"/>
      <c r="C259" s="33"/>
      <c r="D259" s="33"/>
      <c r="E259" s="9"/>
      <c r="F259" s="31"/>
      <c r="G259" s="31"/>
      <c r="H259" s="51"/>
      <c r="I259" s="240"/>
      <c r="J259" s="51"/>
      <c r="K259" s="21"/>
      <c r="L259" s="51"/>
      <c r="M259" s="21"/>
      <c r="N259" s="21"/>
      <c r="O259" s="192"/>
      <c r="P259" s="192"/>
      <c r="Q259" s="192"/>
      <c r="R259" s="192"/>
      <c r="S259" s="192"/>
    </row>
    <row r="260" spans="1:20" s="51" customFormat="1" ht="11.55" customHeight="1" x14ac:dyDescent="0.25">
      <c r="A260" s="235"/>
      <c r="B260" s="356" t="s">
        <v>92</v>
      </c>
      <c r="C260" s="356"/>
      <c r="D260" s="356"/>
      <c r="E260" s="237"/>
      <c r="F260" s="193"/>
      <c r="G260" s="193"/>
      <c r="I260" s="240"/>
      <c r="K260" s="21"/>
      <c r="M260" s="21"/>
      <c r="N260" s="21"/>
      <c r="O260" s="192"/>
      <c r="P260" s="192"/>
      <c r="Q260" s="192"/>
      <c r="R260" s="192"/>
      <c r="S260" s="192"/>
    </row>
    <row r="261" spans="1:20" s="51" customFormat="1" ht="27.6" customHeight="1" x14ac:dyDescent="0.25">
      <c r="A261" s="235"/>
      <c r="B261" s="352" t="s">
        <v>122</v>
      </c>
      <c r="C261" s="352" t="s">
        <v>123</v>
      </c>
      <c r="D261" s="352" t="s">
        <v>94</v>
      </c>
      <c r="E261" s="197"/>
      <c r="F261" s="353" t="s">
        <v>254</v>
      </c>
      <c r="G261" s="353"/>
      <c r="I261" s="338" t="s">
        <v>128</v>
      </c>
      <c r="J261" s="338"/>
      <c r="K261" s="338"/>
      <c r="L261" s="338"/>
      <c r="M261" s="338"/>
      <c r="N261" s="236"/>
      <c r="O261" s="358" t="s">
        <v>127</v>
      </c>
      <c r="P261" s="358"/>
      <c r="Q261" s="358"/>
      <c r="R261" s="358"/>
      <c r="S261" s="358"/>
    </row>
    <row r="262" spans="1:20" s="51" customFormat="1" ht="17.100000000000001" customHeight="1" x14ac:dyDescent="0.25">
      <c r="A262" s="235"/>
      <c r="B262" s="352"/>
      <c r="C262" s="352"/>
      <c r="D262" s="352"/>
      <c r="E262" s="199"/>
      <c r="F262" s="237" t="s">
        <v>252</v>
      </c>
      <c r="G262" s="237" t="s">
        <v>253</v>
      </c>
      <c r="I262" s="23" t="s">
        <v>4</v>
      </c>
      <c r="J262" s="23" t="s">
        <v>0</v>
      </c>
      <c r="K262" s="23" t="s">
        <v>1</v>
      </c>
      <c r="L262" s="23" t="s">
        <v>2</v>
      </c>
      <c r="M262" s="23" t="s">
        <v>3</v>
      </c>
      <c r="N262" s="23"/>
      <c r="O262" s="22" t="s">
        <v>4</v>
      </c>
      <c r="P262" s="22" t="s">
        <v>0</v>
      </c>
      <c r="Q262" s="22" t="s">
        <v>1</v>
      </c>
      <c r="R262" s="22" t="s">
        <v>2</v>
      </c>
      <c r="S262" s="22" t="s">
        <v>3</v>
      </c>
    </row>
    <row r="263" spans="1:20" ht="13.05" customHeight="1" x14ac:dyDescent="0.25">
      <c r="A263" s="165" t="s">
        <v>25</v>
      </c>
      <c r="B263" s="33">
        <v>866</v>
      </c>
      <c r="C263" s="33">
        <v>791</v>
      </c>
      <c r="D263" s="33">
        <v>743</v>
      </c>
      <c r="E263" s="9"/>
      <c r="F263" s="31">
        <v>99</v>
      </c>
      <c r="G263" s="31">
        <v>100</v>
      </c>
      <c r="I263" s="20">
        <v>100</v>
      </c>
      <c r="J263" s="20">
        <v>20</v>
      </c>
      <c r="K263" s="20">
        <v>30</v>
      </c>
      <c r="L263" s="20">
        <v>20</v>
      </c>
      <c r="M263" s="20">
        <v>30</v>
      </c>
      <c r="N263" s="20"/>
      <c r="O263" s="241">
        <v>13</v>
      </c>
      <c r="P263" s="241">
        <v>10</v>
      </c>
      <c r="Q263" s="241">
        <v>22</v>
      </c>
      <c r="R263" s="241">
        <v>10</v>
      </c>
      <c r="S263" s="241">
        <v>13</v>
      </c>
      <c r="T263" s="2"/>
    </row>
    <row r="264" spans="1:20" ht="13.05" customHeight="1" x14ac:dyDescent="0.25">
      <c r="A264" s="87" t="s">
        <v>26</v>
      </c>
      <c r="B264" s="33">
        <v>823</v>
      </c>
      <c r="C264" s="33">
        <v>831</v>
      </c>
      <c r="D264" s="33">
        <v>706</v>
      </c>
      <c r="E264" s="9"/>
      <c r="F264" s="31">
        <v>54.5</v>
      </c>
      <c r="G264" s="31">
        <v>50</v>
      </c>
      <c r="I264" s="20">
        <v>50</v>
      </c>
      <c r="J264" s="20">
        <v>10</v>
      </c>
      <c r="K264" s="20">
        <v>-10</v>
      </c>
      <c r="L264" s="20">
        <v>20</v>
      </c>
      <c r="M264" s="20">
        <v>30</v>
      </c>
      <c r="N264" s="20"/>
      <c r="O264" s="241">
        <v>7</v>
      </c>
      <c r="P264" s="241">
        <v>8</v>
      </c>
      <c r="Q264" s="241" t="s">
        <v>74</v>
      </c>
      <c r="R264" s="241">
        <v>10</v>
      </c>
      <c r="S264" s="241">
        <v>12</v>
      </c>
      <c r="T264" s="2"/>
    </row>
    <row r="265" spans="1:20" ht="13.05" customHeight="1" x14ac:dyDescent="0.25">
      <c r="A265" s="87" t="s">
        <v>27</v>
      </c>
      <c r="B265" s="33">
        <v>855</v>
      </c>
      <c r="C265" s="33">
        <v>743</v>
      </c>
      <c r="D265" s="33">
        <v>788</v>
      </c>
      <c r="E265" s="9"/>
      <c r="F265" s="31">
        <v>89.5</v>
      </c>
      <c r="G265" s="31">
        <v>90</v>
      </c>
      <c r="I265" s="20">
        <v>90</v>
      </c>
      <c r="J265" s="20">
        <v>0</v>
      </c>
      <c r="K265" s="20">
        <v>10</v>
      </c>
      <c r="L265" s="20">
        <v>40</v>
      </c>
      <c r="M265" s="20">
        <v>40</v>
      </c>
      <c r="N265" s="20"/>
      <c r="O265" s="241">
        <v>12</v>
      </c>
      <c r="P265" s="241">
        <v>2</v>
      </c>
      <c r="Q265" s="241">
        <v>5</v>
      </c>
      <c r="R265" s="241">
        <v>19</v>
      </c>
      <c r="S265" s="241">
        <v>15</v>
      </c>
      <c r="T265" s="2"/>
    </row>
    <row r="266" spans="1:20" ht="13.05" customHeight="1" x14ac:dyDescent="0.25">
      <c r="A266" s="87" t="s">
        <v>118</v>
      </c>
      <c r="B266" s="33">
        <v>785</v>
      </c>
      <c r="C266" s="33">
        <v>687</v>
      </c>
      <c r="D266" s="33">
        <v>746</v>
      </c>
      <c r="E266" s="9"/>
      <c r="F266" s="31">
        <v>68.5</v>
      </c>
      <c r="G266" s="31">
        <v>70</v>
      </c>
      <c r="I266" s="20">
        <v>70</v>
      </c>
      <c r="J266" s="20">
        <v>-10</v>
      </c>
      <c r="K266" s="20">
        <v>20</v>
      </c>
      <c r="L266" s="20">
        <v>20</v>
      </c>
      <c r="M266" s="20">
        <v>40</v>
      </c>
      <c r="N266" s="20"/>
      <c r="O266" s="241">
        <v>10</v>
      </c>
      <c r="P266" s="241" t="s">
        <v>74</v>
      </c>
      <c r="Q266" s="241">
        <v>12</v>
      </c>
      <c r="R266" s="241">
        <v>9</v>
      </c>
      <c r="S266" s="241">
        <v>17</v>
      </c>
      <c r="T266" s="2"/>
    </row>
    <row r="267" spans="1:20" ht="13.05" customHeight="1" x14ac:dyDescent="0.25">
      <c r="A267" s="87" t="s">
        <v>141</v>
      </c>
      <c r="B267" s="33">
        <v>887</v>
      </c>
      <c r="C267" s="33">
        <v>756</v>
      </c>
      <c r="D267" s="33">
        <v>887</v>
      </c>
      <c r="E267" s="9"/>
      <c r="F267" s="31">
        <v>65.5</v>
      </c>
      <c r="G267" s="31">
        <v>70</v>
      </c>
      <c r="I267" s="20">
        <v>70</v>
      </c>
      <c r="J267" s="20">
        <v>-40</v>
      </c>
      <c r="K267" s="20">
        <v>10</v>
      </c>
      <c r="L267" s="20">
        <v>30</v>
      </c>
      <c r="M267" s="20">
        <v>60</v>
      </c>
      <c r="N267" s="20"/>
      <c r="O267" s="241">
        <v>8</v>
      </c>
      <c r="P267" s="241" t="s">
        <v>74</v>
      </c>
      <c r="Q267" s="241">
        <v>8</v>
      </c>
      <c r="R267" s="241">
        <v>12</v>
      </c>
      <c r="S267" s="241">
        <v>22</v>
      </c>
      <c r="T267" s="2"/>
    </row>
    <row r="268" spans="1:20" ht="13.05" customHeight="1" x14ac:dyDescent="0.25">
      <c r="A268" s="87" t="s">
        <v>162</v>
      </c>
      <c r="B268" s="33">
        <v>946</v>
      </c>
      <c r="C268" s="33">
        <v>774</v>
      </c>
      <c r="D268" s="33">
        <v>679</v>
      </c>
      <c r="E268" s="9"/>
      <c r="F268" s="31">
        <v>219.5</v>
      </c>
      <c r="G268" s="31">
        <v>220</v>
      </c>
      <c r="I268" s="20">
        <v>220</v>
      </c>
      <c r="J268" s="20">
        <v>40</v>
      </c>
      <c r="K268" s="20">
        <v>50</v>
      </c>
      <c r="L268" s="20">
        <v>40</v>
      </c>
      <c r="M268" s="20">
        <v>90</v>
      </c>
      <c r="N268" s="20"/>
      <c r="O268" s="241">
        <v>30</v>
      </c>
      <c r="P268" s="241">
        <v>31</v>
      </c>
      <c r="Q268" s="241">
        <v>36</v>
      </c>
      <c r="R268" s="241">
        <v>21</v>
      </c>
      <c r="S268" s="241">
        <v>35</v>
      </c>
      <c r="T268" s="2"/>
    </row>
    <row r="269" spans="1:20" s="50" customFormat="1" ht="13.05" customHeight="1" x14ac:dyDescent="0.25">
      <c r="A269" s="87" t="s">
        <v>165</v>
      </c>
      <c r="B269" s="33">
        <v>935</v>
      </c>
      <c r="C269" s="33">
        <v>815</v>
      </c>
      <c r="D269" s="33">
        <v>817</v>
      </c>
      <c r="E269" s="9"/>
      <c r="F269" s="31">
        <v>119</v>
      </c>
      <c r="G269" s="31">
        <v>120</v>
      </c>
      <c r="H269" s="51"/>
      <c r="I269" s="20">
        <v>120</v>
      </c>
      <c r="J269" s="20">
        <v>0</v>
      </c>
      <c r="K269" s="20">
        <v>20</v>
      </c>
      <c r="L269" s="20">
        <v>40</v>
      </c>
      <c r="M269" s="20">
        <v>70</v>
      </c>
      <c r="N269" s="20"/>
      <c r="O269" s="241">
        <v>15</v>
      </c>
      <c r="P269" s="241" t="s">
        <v>74</v>
      </c>
      <c r="Q269" s="241">
        <v>14</v>
      </c>
      <c r="R269" s="241">
        <v>15</v>
      </c>
      <c r="S269" s="241">
        <v>23</v>
      </c>
    </row>
    <row r="270" spans="1:20" s="51" customFormat="1" ht="13.05" customHeight="1" x14ac:dyDescent="0.25">
      <c r="A270" s="75" t="s">
        <v>177</v>
      </c>
      <c r="B270" s="56">
        <v>984</v>
      </c>
      <c r="C270" s="56">
        <v>817</v>
      </c>
      <c r="D270" s="56">
        <v>832</v>
      </c>
      <c r="E270" s="9"/>
      <c r="F270" s="31">
        <f>B270-AVERAGE(C270:D270)</f>
        <v>159.5</v>
      </c>
      <c r="G270" s="31">
        <f t="shared" si="14"/>
        <v>160</v>
      </c>
      <c r="I270" s="20">
        <v>160</v>
      </c>
      <c r="J270" s="20">
        <v>0</v>
      </c>
      <c r="K270" s="20">
        <v>0</v>
      </c>
      <c r="L270" s="20">
        <v>40</v>
      </c>
      <c r="M270" s="20">
        <v>110</v>
      </c>
      <c r="N270" s="20"/>
      <c r="O270" s="241">
        <v>19</v>
      </c>
      <c r="P270" s="241">
        <v>2</v>
      </c>
      <c r="Q270" s="241" t="s">
        <v>74</v>
      </c>
      <c r="R270" s="241">
        <v>18</v>
      </c>
      <c r="S270" s="241">
        <v>41</v>
      </c>
    </row>
    <row r="271" spans="1:20" s="51" customFormat="1" ht="13.05" customHeight="1" x14ac:dyDescent="0.25">
      <c r="A271" s="89" t="s">
        <v>193</v>
      </c>
      <c r="B271" s="56">
        <v>904</v>
      </c>
      <c r="C271" s="56">
        <v>851</v>
      </c>
      <c r="D271" s="56">
        <v>859</v>
      </c>
      <c r="E271" s="9"/>
      <c r="F271" s="31">
        <f>B271-AVERAGE(C271:D271)</f>
        <v>49</v>
      </c>
      <c r="G271" s="31">
        <f t="shared" si="14"/>
        <v>50</v>
      </c>
      <c r="I271" s="20">
        <v>50</v>
      </c>
      <c r="J271" s="20">
        <v>-20</v>
      </c>
      <c r="K271" s="20">
        <v>-10</v>
      </c>
      <c r="L271" s="20">
        <v>10</v>
      </c>
      <c r="M271" s="20">
        <v>60</v>
      </c>
      <c r="N271" s="20"/>
      <c r="O271" s="241">
        <v>6</v>
      </c>
      <c r="P271" s="241" t="s">
        <v>74</v>
      </c>
      <c r="Q271" s="241" t="s">
        <v>74</v>
      </c>
      <c r="R271" s="241">
        <v>6</v>
      </c>
      <c r="S271" s="241">
        <v>21</v>
      </c>
    </row>
    <row r="272" spans="1:20" s="51" customFormat="1" ht="13.05" customHeight="1" x14ac:dyDescent="0.25">
      <c r="A272" s="89" t="s">
        <v>208</v>
      </c>
      <c r="B272" s="56">
        <v>944</v>
      </c>
      <c r="C272" s="56">
        <v>847</v>
      </c>
      <c r="D272" s="56">
        <v>913</v>
      </c>
      <c r="E272" s="9"/>
      <c r="F272" s="31">
        <f>B272-AVERAGE(C272:D272)</f>
        <v>64</v>
      </c>
      <c r="G272" s="31">
        <f t="shared" si="14"/>
        <v>60</v>
      </c>
      <c r="H272" s="101"/>
      <c r="I272" s="20">
        <v>60</v>
      </c>
      <c r="J272" s="20">
        <v>30</v>
      </c>
      <c r="K272" s="20">
        <v>10</v>
      </c>
      <c r="L272" s="20">
        <v>-10</v>
      </c>
      <c r="M272" s="20">
        <v>30</v>
      </c>
      <c r="N272" s="20"/>
      <c r="O272" s="241">
        <v>7</v>
      </c>
      <c r="P272" s="241">
        <v>18</v>
      </c>
      <c r="Q272" s="241">
        <v>8</v>
      </c>
      <c r="R272" s="241" t="s">
        <v>74</v>
      </c>
      <c r="S272" s="241">
        <v>11</v>
      </c>
    </row>
    <row r="273" spans="1:19" s="51" customFormat="1" ht="13.05" customHeight="1" x14ac:dyDescent="0.25">
      <c r="A273" s="89" t="s">
        <v>205</v>
      </c>
      <c r="B273" s="56">
        <v>992</v>
      </c>
      <c r="C273" s="56">
        <v>827</v>
      </c>
      <c r="D273" s="56">
        <v>860</v>
      </c>
      <c r="E273" s="9"/>
      <c r="F273" s="31">
        <f>B273-AVERAGE(C273:D273)</f>
        <v>148.5</v>
      </c>
      <c r="G273" s="31">
        <f t="shared" si="14"/>
        <v>150</v>
      </c>
      <c r="H273" s="101"/>
      <c r="I273" s="20">
        <v>150</v>
      </c>
      <c r="J273" s="20">
        <v>0</v>
      </c>
      <c r="K273" s="20">
        <v>10</v>
      </c>
      <c r="L273" s="20">
        <v>40</v>
      </c>
      <c r="M273" s="20">
        <v>90</v>
      </c>
      <c r="N273" s="20"/>
      <c r="O273" s="241">
        <v>18</v>
      </c>
      <c r="P273" s="241">
        <v>3</v>
      </c>
      <c r="Q273" s="241">
        <v>8</v>
      </c>
      <c r="R273" s="241">
        <v>16</v>
      </c>
      <c r="S273" s="241">
        <v>32</v>
      </c>
    </row>
    <row r="274" spans="1:19" s="51" customFormat="1" ht="13.05" customHeight="1" x14ac:dyDescent="0.25">
      <c r="A274" s="89" t="s">
        <v>236</v>
      </c>
      <c r="B274" s="56">
        <v>1019</v>
      </c>
      <c r="C274" s="56">
        <v>961</v>
      </c>
      <c r="D274" s="56">
        <v>904</v>
      </c>
      <c r="E274" s="9"/>
      <c r="F274" s="31">
        <f>B274-AVERAGE(C274:D274)</f>
        <v>86.5</v>
      </c>
      <c r="G274" s="31">
        <f t="shared" ref="G274" si="18">ROUND(F274,-1)</f>
        <v>90</v>
      </c>
      <c r="H274" s="101"/>
      <c r="I274" s="20">
        <v>90</v>
      </c>
      <c r="J274" s="20">
        <v>10</v>
      </c>
      <c r="K274" s="20">
        <v>10</v>
      </c>
      <c r="L274" s="20">
        <v>30</v>
      </c>
      <c r="M274" s="20">
        <v>40</v>
      </c>
      <c r="N274" s="20"/>
      <c r="O274" s="241">
        <v>9</v>
      </c>
      <c r="P274" s="241">
        <v>3</v>
      </c>
      <c r="Q274" s="241">
        <v>6</v>
      </c>
      <c r="R274" s="241">
        <v>11</v>
      </c>
      <c r="S274" s="241">
        <v>13</v>
      </c>
    </row>
    <row r="275" spans="1:19" s="10" customFormat="1" ht="13.05" customHeight="1" x14ac:dyDescent="0.25">
      <c r="A275" s="75"/>
      <c r="B275" s="33"/>
      <c r="C275" s="33"/>
      <c r="D275" s="33"/>
      <c r="E275" s="9"/>
      <c r="F275" s="31"/>
      <c r="G275" s="31"/>
      <c r="H275" s="51"/>
      <c r="I275" s="51"/>
      <c r="J275" s="51"/>
      <c r="K275" s="21"/>
      <c r="L275" s="51"/>
      <c r="M275" s="21"/>
      <c r="N275" s="21"/>
      <c r="O275" s="192"/>
      <c r="P275" s="192"/>
      <c r="Q275" s="192"/>
      <c r="R275" s="192"/>
      <c r="S275" s="192"/>
    </row>
    <row r="276" spans="1:19" s="23" customFormat="1" ht="13.05" customHeight="1" x14ac:dyDescent="0.25">
      <c r="A276" s="221" t="s">
        <v>106</v>
      </c>
      <c r="B276" s="33"/>
      <c r="C276" s="33"/>
      <c r="D276" s="33"/>
      <c r="E276" s="9"/>
      <c r="F276" s="31"/>
      <c r="G276" s="31"/>
      <c r="H276" s="51"/>
      <c r="I276" s="51"/>
      <c r="J276" s="51"/>
      <c r="K276" s="21"/>
      <c r="L276" s="51"/>
      <c r="M276" s="21"/>
      <c r="N276" s="21"/>
      <c r="O276" s="192"/>
      <c r="P276" s="192"/>
      <c r="Q276" s="192"/>
      <c r="R276" s="192"/>
      <c r="S276" s="192"/>
    </row>
    <row r="277" spans="1:19" s="51" customFormat="1" ht="11.55" customHeight="1" x14ac:dyDescent="0.25">
      <c r="A277" s="235"/>
      <c r="B277" s="356" t="s">
        <v>92</v>
      </c>
      <c r="C277" s="356"/>
      <c r="D277" s="356"/>
      <c r="E277" s="237"/>
      <c r="F277" s="193"/>
      <c r="G277" s="193"/>
      <c r="I277" s="240"/>
      <c r="K277" s="21"/>
      <c r="M277" s="21"/>
      <c r="N277" s="21"/>
      <c r="O277" s="192"/>
      <c r="P277" s="192"/>
      <c r="Q277" s="192"/>
      <c r="R277" s="192"/>
      <c r="S277" s="192"/>
    </row>
    <row r="278" spans="1:19" s="51" customFormat="1" ht="27.6" customHeight="1" x14ac:dyDescent="0.25">
      <c r="A278" s="235"/>
      <c r="B278" s="352" t="s">
        <v>122</v>
      </c>
      <c r="C278" s="352" t="s">
        <v>123</v>
      </c>
      <c r="D278" s="352" t="s">
        <v>94</v>
      </c>
      <c r="E278" s="197"/>
      <c r="F278" s="353" t="s">
        <v>254</v>
      </c>
      <c r="G278" s="353"/>
      <c r="I278" s="338" t="s">
        <v>128</v>
      </c>
      <c r="J278" s="338"/>
      <c r="K278" s="338"/>
      <c r="L278" s="338"/>
      <c r="M278" s="338"/>
      <c r="N278" s="236"/>
      <c r="O278" s="358" t="s">
        <v>127</v>
      </c>
      <c r="P278" s="358"/>
      <c r="Q278" s="358"/>
      <c r="R278" s="358"/>
      <c r="S278" s="358"/>
    </row>
    <row r="279" spans="1:19" s="51" customFormat="1" ht="17.100000000000001" customHeight="1" x14ac:dyDescent="0.25">
      <c r="A279" s="235"/>
      <c r="B279" s="352"/>
      <c r="C279" s="352"/>
      <c r="D279" s="352"/>
      <c r="E279" s="199"/>
      <c r="F279" s="237" t="s">
        <v>252</v>
      </c>
      <c r="G279" s="237" t="s">
        <v>253</v>
      </c>
      <c r="I279" s="23" t="s">
        <v>4</v>
      </c>
      <c r="J279" s="23" t="s">
        <v>0</v>
      </c>
      <c r="K279" s="23" t="s">
        <v>1</v>
      </c>
      <c r="L279" s="23" t="s">
        <v>2</v>
      </c>
      <c r="M279" s="23" t="s">
        <v>3</v>
      </c>
      <c r="N279" s="23"/>
      <c r="O279" s="22" t="s">
        <v>4</v>
      </c>
      <c r="P279" s="22" t="s">
        <v>0</v>
      </c>
      <c r="Q279" s="22" t="s">
        <v>1</v>
      </c>
      <c r="R279" s="22" t="s">
        <v>2</v>
      </c>
      <c r="S279" s="22" t="s">
        <v>3</v>
      </c>
    </row>
    <row r="280" spans="1:19" s="10" customFormat="1" ht="13.05" customHeight="1" x14ac:dyDescent="0.25">
      <c r="A280" s="165" t="s">
        <v>25</v>
      </c>
      <c r="B280" s="33">
        <v>364</v>
      </c>
      <c r="C280" s="33">
        <v>319</v>
      </c>
      <c r="D280" s="33">
        <v>307</v>
      </c>
      <c r="E280" s="9"/>
      <c r="F280" s="31">
        <v>51</v>
      </c>
      <c r="G280" s="31">
        <v>50</v>
      </c>
      <c r="H280" s="51"/>
      <c r="I280" s="20">
        <v>50</v>
      </c>
      <c r="J280" s="20">
        <v>0</v>
      </c>
      <c r="K280" s="20">
        <v>20</v>
      </c>
      <c r="L280" s="20">
        <v>10</v>
      </c>
      <c r="M280" s="20">
        <v>20</v>
      </c>
      <c r="N280" s="20"/>
      <c r="O280" s="241">
        <v>16</v>
      </c>
      <c r="P280" s="241" t="s">
        <v>74</v>
      </c>
      <c r="Q280" s="241">
        <v>33</v>
      </c>
      <c r="R280" s="241">
        <v>10</v>
      </c>
      <c r="S280" s="241">
        <v>26</v>
      </c>
    </row>
    <row r="281" spans="1:19" s="10" customFormat="1" ht="13.05" customHeight="1" x14ac:dyDescent="0.25">
      <c r="A281" s="87" t="s">
        <v>26</v>
      </c>
      <c r="B281" s="33">
        <v>336</v>
      </c>
      <c r="C281" s="33">
        <v>341</v>
      </c>
      <c r="D281" s="33">
        <v>335</v>
      </c>
      <c r="E281" s="9"/>
      <c r="F281" s="31">
        <v>-2</v>
      </c>
      <c r="G281" s="31">
        <v>0</v>
      </c>
      <c r="H281" s="51"/>
      <c r="I281" s="20">
        <v>0</v>
      </c>
      <c r="J281" s="20">
        <v>0</v>
      </c>
      <c r="K281" s="20">
        <v>-10</v>
      </c>
      <c r="L281" s="20">
        <v>-10</v>
      </c>
      <c r="M281" s="20">
        <v>10</v>
      </c>
      <c r="N281" s="20"/>
      <c r="O281" s="241" t="s">
        <v>74</v>
      </c>
      <c r="P281" s="241">
        <v>4</v>
      </c>
      <c r="Q281" s="241" t="s">
        <v>74</v>
      </c>
      <c r="R281" s="241" t="s">
        <v>74</v>
      </c>
      <c r="S281" s="241">
        <v>9</v>
      </c>
    </row>
    <row r="282" spans="1:19" s="10" customFormat="1" ht="13.05" customHeight="1" x14ac:dyDescent="0.25">
      <c r="A282" s="87" t="s">
        <v>27</v>
      </c>
      <c r="B282" s="33">
        <v>351</v>
      </c>
      <c r="C282" s="33">
        <v>305</v>
      </c>
      <c r="D282" s="33">
        <v>308</v>
      </c>
      <c r="E282" s="9"/>
      <c r="F282" s="31">
        <v>44.5</v>
      </c>
      <c r="G282" s="31">
        <v>40</v>
      </c>
      <c r="H282" s="51"/>
      <c r="I282" s="20">
        <v>40</v>
      </c>
      <c r="J282" s="20">
        <v>20</v>
      </c>
      <c r="K282" s="20">
        <v>-10</v>
      </c>
      <c r="L282" s="20">
        <v>0</v>
      </c>
      <c r="M282" s="20">
        <v>30</v>
      </c>
      <c r="N282" s="20"/>
      <c r="O282" s="241">
        <v>15</v>
      </c>
      <c r="P282" s="241">
        <v>56</v>
      </c>
      <c r="Q282" s="241" t="s">
        <v>74</v>
      </c>
      <c r="R282" s="241">
        <v>4</v>
      </c>
      <c r="S282" s="241">
        <v>29</v>
      </c>
    </row>
    <row r="283" spans="1:19" s="10" customFormat="1" ht="13.05" customHeight="1" x14ac:dyDescent="0.25">
      <c r="A283" s="87" t="s">
        <v>118</v>
      </c>
      <c r="B283" s="33">
        <v>325</v>
      </c>
      <c r="C283" s="33">
        <v>292</v>
      </c>
      <c r="D283" s="33">
        <v>317</v>
      </c>
      <c r="E283" s="9"/>
      <c r="F283" s="31">
        <v>20.5</v>
      </c>
      <c r="G283" s="31">
        <v>20</v>
      </c>
      <c r="H283" s="51"/>
      <c r="I283" s="20">
        <v>20</v>
      </c>
      <c r="J283" s="20">
        <v>20</v>
      </c>
      <c r="K283" s="20">
        <v>10</v>
      </c>
      <c r="L283" s="20">
        <v>-10</v>
      </c>
      <c r="M283" s="20">
        <v>0</v>
      </c>
      <c r="N283" s="20"/>
      <c r="O283" s="241">
        <v>7</v>
      </c>
      <c r="P283" s="241">
        <v>22</v>
      </c>
      <c r="Q283" s="241">
        <v>23</v>
      </c>
      <c r="R283" s="241" t="s">
        <v>74</v>
      </c>
      <c r="S283" s="241" t="s">
        <v>74</v>
      </c>
    </row>
    <row r="284" spans="1:19" s="10" customFormat="1" ht="13.05" customHeight="1" x14ac:dyDescent="0.25">
      <c r="A284" s="87" t="s">
        <v>141</v>
      </c>
      <c r="B284" s="33">
        <v>402</v>
      </c>
      <c r="C284" s="33">
        <v>296</v>
      </c>
      <c r="D284" s="33">
        <v>308</v>
      </c>
      <c r="E284" s="9"/>
      <c r="F284" s="31">
        <v>100</v>
      </c>
      <c r="G284" s="31">
        <v>100</v>
      </c>
      <c r="H284" s="51"/>
      <c r="I284" s="20">
        <v>100</v>
      </c>
      <c r="J284" s="20">
        <v>0</v>
      </c>
      <c r="K284" s="20">
        <v>30</v>
      </c>
      <c r="L284" s="20">
        <v>40</v>
      </c>
      <c r="M284" s="20">
        <v>40</v>
      </c>
      <c r="N284" s="20"/>
      <c r="O284" s="241">
        <v>33</v>
      </c>
      <c r="P284" s="241">
        <v>4</v>
      </c>
      <c r="Q284" s="241">
        <v>50</v>
      </c>
      <c r="R284" s="241">
        <v>37</v>
      </c>
      <c r="S284" s="241">
        <v>39</v>
      </c>
    </row>
    <row r="285" spans="1:19" s="10" customFormat="1" ht="13.05" customHeight="1" x14ac:dyDescent="0.25">
      <c r="A285" s="87" t="s">
        <v>162</v>
      </c>
      <c r="B285" s="33">
        <v>363</v>
      </c>
      <c r="C285" s="33">
        <v>300</v>
      </c>
      <c r="D285" s="33">
        <v>315</v>
      </c>
      <c r="E285" s="9"/>
      <c r="F285" s="31">
        <v>55.5</v>
      </c>
      <c r="G285" s="31">
        <v>60</v>
      </c>
      <c r="H285" s="51"/>
      <c r="I285" s="20">
        <v>60</v>
      </c>
      <c r="J285" s="20">
        <v>20</v>
      </c>
      <c r="K285" s="20">
        <v>10</v>
      </c>
      <c r="L285" s="20">
        <v>10</v>
      </c>
      <c r="M285" s="20">
        <v>10</v>
      </c>
      <c r="N285" s="20"/>
      <c r="O285" s="241">
        <v>18</v>
      </c>
      <c r="P285" s="241">
        <v>40</v>
      </c>
      <c r="Q285" s="241">
        <v>24</v>
      </c>
      <c r="R285" s="241">
        <v>9</v>
      </c>
      <c r="S285" s="241">
        <v>10</v>
      </c>
    </row>
    <row r="286" spans="1:19" s="10" customFormat="1" ht="13.05" customHeight="1" x14ac:dyDescent="0.25">
      <c r="A286" s="87" t="s">
        <v>165</v>
      </c>
      <c r="B286" s="33">
        <v>391</v>
      </c>
      <c r="C286" s="33">
        <v>339</v>
      </c>
      <c r="D286" s="33">
        <v>365</v>
      </c>
      <c r="E286" s="9"/>
      <c r="F286" s="31">
        <v>39</v>
      </c>
      <c r="G286" s="31">
        <v>40</v>
      </c>
      <c r="H286" s="51"/>
      <c r="I286" s="20">
        <v>40</v>
      </c>
      <c r="J286" s="20">
        <v>0</v>
      </c>
      <c r="K286" s="20">
        <v>0</v>
      </c>
      <c r="L286" s="20">
        <v>20</v>
      </c>
      <c r="M286" s="20">
        <v>20</v>
      </c>
      <c r="N286" s="20"/>
      <c r="O286" s="241">
        <v>11</v>
      </c>
      <c r="P286" s="241" t="s">
        <v>74</v>
      </c>
      <c r="Q286" s="241" t="s">
        <v>74</v>
      </c>
      <c r="R286" s="241">
        <v>26</v>
      </c>
      <c r="S286" s="241">
        <v>15</v>
      </c>
    </row>
    <row r="287" spans="1:19" s="10" customFormat="1" ht="13.05" customHeight="1" x14ac:dyDescent="0.25">
      <c r="A287" s="75" t="s">
        <v>177</v>
      </c>
      <c r="B287" s="56">
        <v>416</v>
      </c>
      <c r="C287" s="56">
        <v>342</v>
      </c>
      <c r="D287" s="56">
        <v>300</v>
      </c>
      <c r="E287" s="9"/>
      <c r="F287" s="31">
        <f>B287-AVERAGE(C287:D287)</f>
        <v>95</v>
      </c>
      <c r="G287" s="31">
        <f t="shared" si="14"/>
        <v>100</v>
      </c>
      <c r="H287" s="51"/>
      <c r="I287" s="20">
        <v>100</v>
      </c>
      <c r="J287" s="20">
        <v>0</v>
      </c>
      <c r="K287" s="20">
        <v>10</v>
      </c>
      <c r="L287" s="20">
        <v>20</v>
      </c>
      <c r="M287" s="20">
        <v>60</v>
      </c>
      <c r="N287" s="20"/>
      <c r="O287" s="241">
        <v>30</v>
      </c>
      <c r="P287" s="241">
        <v>5</v>
      </c>
      <c r="Q287" s="241">
        <v>7</v>
      </c>
      <c r="R287" s="241">
        <v>23</v>
      </c>
      <c r="S287" s="241">
        <v>70</v>
      </c>
    </row>
    <row r="288" spans="1:19" s="10" customFormat="1" ht="13.05" customHeight="1" x14ac:dyDescent="0.25">
      <c r="A288" s="89" t="s">
        <v>193</v>
      </c>
      <c r="B288" s="56">
        <v>384</v>
      </c>
      <c r="C288" s="56">
        <v>363</v>
      </c>
      <c r="D288" s="56">
        <v>343</v>
      </c>
      <c r="E288" s="9"/>
      <c r="F288" s="31">
        <f>B288-AVERAGE(C288:D288)</f>
        <v>31</v>
      </c>
      <c r="G288" s="31">
        <f t="shared" si="14"/>
        <v>30</v>
      </c>
      <c r="H288" s="51"/>
      <c r="I288" s="20">
        <v>30</v>
      </c>
      <c r="J288" s="20">
        <v>-10</v>
      </c>
      <c r="K288" s="20">
        <v>10</v>
      </c>
      <c r="L288" s="20">
        <v>10</v>
      </c>
      <c r="M288" s="20">
        <v>20</v>
      </c>
      <c r="N288" s="20"/>
      <c r="O288" s="241">
        <v>9</v>
      </c>
      <c r="P288" s="241" t="s">
        <v>74</v>
      </c>
      <c r="Q288" s="241">
        <v>15</v>
      </c>
      <c r="R288" s="241">
        <v>7</v>
      </c>
      <c r="S288" s="241">
        <v>19</v>
      </c>
    </row>
    <row r="289" spans="1:20" s="85" customFormat="1" ht="13.05" customHeight="1" x14ac:dyDescent="0.25">
      <c r="A289" s="89" t="s">
        <v>208</v>
      </c>
      <c r="B289" s="56">
        <v>404</v>
      </c>
      <c r="C289" s="56">
        <v>340</v>
      </c>
      <c r="D289" s="56">
        <v>516</v>
      </c>
      <c r="E289" s="9"/>
      <c r="F289" s="31">
        <f>B289-AVERAGE(C289:D289)</f>
        <v>-24</v>
      </c>
      <c r="G289" s="31">
        <f t="shared" si="14"/>
        <v>-20</v>
      </c>
      <c r="H289" s="23"/>
      <c r="I289" s="20">
        <v>-20</v>
      </c>
      <c r="J289" s="20">
        <v>0</v>
      </c>
      <c r="K289" s="20">
        <v>0</v>
      </c>
      <c r="L289" s="20">
        <v>-20</v>
      </c>
      <c r="M289" s="20">
        <v>0</v>
      </c>
      <c r="N289" s="20"/>
      <c r="O289" s="241" t="s">
        <v>74</v>
      </c>
      <c r="P289" s="241" t="s">
        <v>74</v>
      </c>
      <c r="Q289" s="241">
        <v>1</v>
      </c>
      <c r="R289" s="241" t="s">
        <v>74</v>
      </c>
      <c r="S289" s="241" t="s">
        <v>74</v>
      </c>
    </row>
    <row r="290" spans="1:20" s="101" customFormat="1" ht="13.05" customHeight="1" x14ac:dyDescent="0.25">
      <c r="A290" s="89" t="s">
        <v>205</v>
      </c>
      <c r="B290" s="56">
        <v>397</v>
      </c>
      <c r="C290" s="56">
        <v>311</v>
      </c>
      <c r="D290" s="56">
        <v>291</v>
      </c>
      <c r="E290" s="9"/>
      <c r="F290" s="31">
        <f>B290-AVERAGE(C290:D290)</f>
        <v>96</v>
      </c>
      <c r="G290" s="31">
        <f t="shared" si="14"/>
        <v>100</v>
      </c>
      <c r="I290" s="20">
        <v>100</v>
      </c>
      <c r="J290" s="20">
        <v>0</v>
      </c>
      <c r="K290" s="20">
        <v>30</v>
      </c>
      <c r="L290" s="20">
        <v>0</v>
      </c>
      <c r="M290" s="20">
        <v>60</v>
      </c>
      <c r="N290" s="20"/>
      <c r="O290" s="241">
        <v>32</v>
      </c>
      <c r="P290" s="241">
        <v>0</v>
      </c>
      <c r="Q290" s="241">
        <v>57</v>
      </c>
      <c r="R290" s="241">
        <v>1</v>
      </c>
      <c r="S290" s="241">
        <v>81</v>
      </c>
    </row>
    <row r="291" spans="1:20" s="101" customFormat="1" ht="13.05" customHeight="1" x14ac:dyDescent="0.25">
      <c r="A291" s="89" t="s">
        <v>236</v>
      </c>
      <c r="B291" s="56">
        <v>407</v>
      </c>
      <c r="C291" s="56">
        <v>352</v>
      </c>
      <c r="D291" s="56">
        <v>344</v>
      </c>
      <c r="E291" s="9"/>
      <c r="F291" s="31">
        <f>B291-AVERAGE(C291:D291)</f>
        <v>59</v>
      </c>
      <c r="G291" s="31">
        <f t="shared" ref="G291" si="19">ROUND(F291,-1)</f>
        <v>60</v>
      </c>
      <c r="I291" s="20">
        <v>60</v>
      </c>
      <c r="J291" s="20">
        <v>-10</v>
      </c>
      <c r="K291" s="20">
        <v>10</v>
      </c>
      <c r="L291" s="20">
        <v>20</v>
      </c>
      <c r="M291" s="20">
        <v>40</v>
      </c>
      <c r="N291" s="20"/>
      <c r="O291" s="241">
        <v>17</v>
      </c>
      <c r="P291" s="241" t="s">
        <v>74</v>
      </c>
      <c r="Q291" s="241">
        <v>13</v>
      </c>
      <c r="R291" s="241">
        <v>23</v>
      </c>
      <c r="S291" s="241">
        <v>36</v>
      </c>
    </row>
    <row r="292" spans="1:20" s="10" customFormat="1" ht="13.05" customHeight="1" x14ac:dyDescent="0.25">
      <c r="A292" s="75"/>
      <c r="B292" s="56"/>
      <c r="C292" s="56"/>
      <c r="D292" s="56"/>
      <c r="E292" s="9"/>
      <c r="F292" s="31"/>
      <c r="G292" s="31"/>
      <c r="H292" s="51"/>
      <c r="I292" s="51"/>
      <c r="J292" s="51"/>
      <c r="K292" s="51"/>
      <c r="L292" s="51"/>
      <c r="M292" s="51"/>
      <c r="N292" s="51"/>
      <c r="O292" s="192"/>
      <c r="P292" s="192"/>
      <c r="Q292" s="192"/>
      <c r="R292" s="192"/>
      <c r="S292" s="192"/>
    </row>
    <row r="293" spans="1:20" s="23" customFormat="1" ht="13.05" customHeight="1" x14ac:dyDescent="0.25">
      <c r="A293" s="222" t="s">
        <v>105</v>
      </c>
      <c r="B293" s="33"/>
      <c r="C293" s="33"/>
      <c r="D293" s="33"/>
      <c r="E293" s="9"/>
      <c r="F293" s="31"/>
      <c r="G293" s="31"/>
      <c r="H293" s="51"/>
      <c r="I293" s="51"/>
      <c r="J293" s="51"/>
      <c r="K293" s="21"/>
      <c r="L293" s="51"/>
      <c r="M293" s="21"/>
      <c r="N293" s="21"/>
      <c r="O293" s="192"/>
      <c r="P293" s="192"/>
      <c r="Q293" s="192"/>
      <c r="R293" s="192"/>
      <c r="S293" s="192"/>
    </row>
    <row r="294" spans="1:20" s="51" customFormat="1" ht="11.55" customHeight="1" x14ac:dyDescent="0.25">
      <c r="A294" s="235"/>
      <c r="B294" s="356" t="s">
        <v>92</v>
      </c>
      <c r="C294" s="356"/>
      <c r="D294" s="356"/>
      <c r="E294" s="237"/>
      <c r="F294" s="193"/>
      <c r="G294" s="193"/>
      <c r="I294" s="240"/>
      <c r="K294" s="21"/>
      <c r="M294" s="21"/>
      <c r="N294" s="21"/>
      <c r="O294" s="192"/>
      <c r="P294" s="192"/>
      <c r="Q294" s="192"/>
      <c r="R294" s="192"/>
      <c r="S294" s="192"/>
    </row>
    <row r="295" spans="1:20" s="51" customFormat="1" ht="27.6" customHeight="1" x14ac:dyDescent="0.25">
      <c r="A295" s="235"/>
      <c r="B295" s="352" t="s">
        <v>122</v>
      </c>
      <c r="C295" s="352" t="s">
        <v>123</v>
      </c>
      <c r="D295" s="352" t="s">
        <v>94</v>
      </c>
      <c r="E295" s="197"/>
      <c r="F295" s="353" t="s">
        <v>254</v>
      </c>
      <c r="G295" s="353"/>
      <c r="I295" s="338" t="s">
        <v>128</v>
      </c>
      <c r="J295" s="338"/>
      <c r="K295" s="338"/>
      <c r="L295" s="338"/>
      <c r="M295" s="338"/>
      <c r="N295" s="236"/>
      <c r="O295" s="358" t="s">
        <v>127</v>
      </c>
      <c r="P295" s="358"/>
      <c r="Q295" s="358"/>
      <c r="R295" s="358"/>
      <c r="S295" s="358"/>
    </row>
    <row r="296" spans="1:20" s="51" customFormat="1" ht="17.100000000000001" customHeight="1" x14ac:dyDescent="0.25">
      <c r="A296" s="235"/>
      <c r="B296" s="352"/>
      <c r="C296" s="352"/>
      <c r="D296" s="352"/>
      <c r="E296" s="199"/>
      <c r="F296" s="237" t="s">
        <v>252</v>
      </c>
      <c r="G296" s="237" t="s">
        <v>253</v>
      </c>
      <c r="I296" s="23" t="s">
        <v>4</v>
      </c>
      <c r="J296" s="23" t="s">
        <v>0</v>
      </c>
      <c r="K296" s="23" t="s">
        <v>1</v>
      </c>
      <c r="L296" s="23" t="s">
        <v>2</v>
      </c>
      <c r="M296" s="23" t="s">
        <v>3</v>
      </c>
      <c r="N296" s="23"/>
      <c r="O296" s="22" t="s">
        <v>4</v>
      </c>
      <c r="P296" s="22" t="s">
        <v>0</v>
      </c>
      <c r="Q296" s="22" t="s">
        <v>1</v>
      </c>
      <c r="R296" s="22" t="s">
        <v>2</v>
      </c>
      <c r="S296" s="22" t="s">
        <v>3</v>
      </c>
    </row>
    <row r="297" spans="1:20" ht="13.05" customHeight="1" x14ac:dyDescent="0.25">
      <c r="A297" s="165" t="s">
        <v>25</v>
      </c>
      <c r="B297" s="33">
        <v>284</v>
      </c>
      <c r="C297" s="33">
        <v>275</v>
      </c>
      <c r="D297" s="33">
        <v>267</v>
      </c>
      <c r="E297" s="9"/>
      <c r="F297" s="31">
        <v>13</v>
      </c>
      <c r="G297" s="31">
        <v>10</v>
      </c>
      <c r="I297" s="20">
        <v>10</v>
      </c>
      <c r="J297" s="20">
        <v>0</v>
      </c>
      <c r="K297" s="20">
        <v>0</v>
      </c>
      <c r="L297" s="20">
        <v>0</v>
      </c>
      <c r="M297" s="20">
        <v>10</v>
      </c>
      <c r="N297" s="20"/>
      <c r="O297" s="241">
        <v>5</v>
      </c>
      <c r="P297" s="241">
        <v>1</v>
      </c>
      <c r="Q297" s="241" t="s">
        <v>74</v>
      </c>
      <c r="R297" s="241">
        <v>4</v>
      </c>
      <c r="S297" s="241">
        <v>16</v>
      </c>
      <c r="T297" s="2"/>
    </row>
    <row r="298" spans="1:20" ht="13.05" customHeight="1" x14ac:dyDescent="0.25">
      <c r="A298" s="87" t="s">
        <v>26</v>
      </c>
      <c r="B298" s="33">
        <v>288</v>
      </c>
      <c r="C298" s="33">
        <v>236</v>
      </c>
      <c r="D298" s="33">
        <v>260</v>
      </c>
      <c r="E298" s="9"/>
      <c r="F298" s="31">
        <v>40</v>
      </c>
      <c r="G298" s="31">
        <v>40</v>
      </c>
      <c r="I298" s="20">
        <v>40</v>
      </c>
      <c r="J298" s="20">
        <v>20</v>
      </c>
      <c r="K298" s="20">
        <v>0</v>
      </c>
      <c r="L298" s="20">
        <v>0</v>
      </c>
      <c r="M298" s="20">
        <v>10</v>
      </c>
      <c r="N298" s="20"/>
      <c r="O298" s="241">
        <v>16</v>
      </c>
      <c r="P298" s="241">
        <v>52</v>
      </c>
      <c r="Q298" s="241">
        <v>5</v>
      </c>
      <c r="R298" s="241">
        <v>1</v>
      </c>
      <c r="S298" s="241">
        <v>18</v>
      </c>
      <c r="T298" s="2"/>
    </row>
    <row r="299" spans="1:20" ht="13.05" customHeight="1" x14ac:dyDescent="0.25">
      <c r="A299" s="87" t="s">
        <v>27</v>
      </c>
      <c r="B299" s="33">
        <v>290</v>
      </c>
      <c r="C299" s="33">
        <v>266</v>
      </c>
      <c r="D299" s="33">
        <v>277</v>
      </c>
      <c r="E299" s="9"/>
      <c r="F299" s="31">
        <v>18.5</v>
      </c>
      <c r="G299" s="31">
        <v>20</v>
      </c>
      <c r="I299" s="20">
        <v>20</v>
      </c>
      <c r="J299" s="20">
        <v>0</v>
      </c>
      <c r="K299" s="20">
        <v>10</v>
      </c>
      <c r="L299" s="20">
        <v>20</v>
      </c>
      <c r="M299" s="20">
        <v>-10</v>
      </c>
      <c r="N299" s="20"/>
      <c r="O299" s="241">
        <v>7</v>
      </c>
      <c r="P299" s="241" t="s">
        <v>74</v>
      </c>
      <c r="Q299" s="241">
        <v>22</v>
      </c>
      <c r="R299" s="241">
        <v>29</v>
      </c>
      <c r="S299" s="241" t="s">
        <v>74</v>
      </c>
      <c r="T299" s="2"/>
    </row>
    <row r="300" spans="1:20" ht="13.05" customHeight="1" x14ac:dyDescent="0.25">
      <c r="A300" s="87" t="s">
        <v>118</v>
      </c>
      <c r="B300" s="33">
        <v>290</v>
      </c>
      <c r="C300" s="33">
        <v>253</v>
      </c>
      <c r="D300" s="33">
        <v>273</v>
      </c>
      <c r="E300" s="9"/>
      <c r="F300" s="31">
        <v>27</v>
      </c>
      <c r="G300" s="31">
        <v>30</v>
      </c>
      <c r="I300" s="20">
        <v>30</v>
      </c>
      <c r="J300" s="20">
        <v>0</v>
      </c>
      <c r="K300" s="20">
        <v>10</v>
      </c>
      <c r="L300" s="20">
        <v>10</v>
      </c>
      <c r="M300" s="20">
        <v>0</v>
      </c>
      <c r="N300" s="20"/>
      <c r="O300" s="241">
        <v>10</v>
      </c>
      <c r="P300" s="241">
        <v>7</v>
      </c>
      <c r="Q300" s="241">
        <v>16</v>
      </c>
      <c r="R300" s="241">
        <v>18</v>
      </c>
      <c r="S300" s="241">
        <v>2</v>
      </c>
      <c r="T300" s="2"/>
    </row>
    <row r="301" spans="1:20" ht="13.05" customHeight="1" x14ac:dyDescent="0.25">
      <c r="A301" s="87" t="s">
        <v>141</v>
      </c>
      <c r="B301" s="33">
        <v>325</v>
      </c>
      <c r="C301" s="33">
        <v>272</v>
      </c>
      <c r="D301" s="33">
        <v>295</v>
      </c>
      <c r="E301" s="9"/>
      <c r="F301" s="31">
        <v>41.5</v>
      </c>
      <c r="G301" s="31">
        <v>40</v>
      </c>
      <c r="I301" s="20">
        <v>40</v>
      </c>
      <c r="J301" s="20">
        <v>10</v>
      </c>
      <c r="K301" s="20">
        <v>0</v>
      </c>
      <c r="L301" s="20">
        <v>0</v>
      </c>
      <c r="M301" s="20">
        <v>30</v>
      </c>
      <c r="N301" s="20"/>
      <c r="O301" s="241">
        <v>15</v>
      </c>
      <c r="P301" s="241">
        <v>26</v>
      </c>
      <c r="Q301" s="241" t="s">
        <v>74</v>
      </c>
      <c r="R301" s="241">
        <v>2</v>
      </c>
      <c r="S301" s="241">
        <v>35</v>
      </c>
      <c r="T301" s="2"/>
    </row>
    <row r="302" spans="1:20" ht="13.05" customHeight="1" x14ac:dyDescent="0.25">
      <c r="A302" s="87" t="s">
        <v>162</v>
      </c>
      <c r="B302" s="33">
        <v>303</v>
      </c>
      <c r="C302" s="33">
        <v>261</v>
      </c>
      <c r="D302" s="33">
        <v>264</v>
      </c>
      <c r="E302" s="9"/>
      <c r="F302" s="31">
        <v>40.5</v>
      </c>
      <c r="G302" s="31">
        <v>40</v>
      </c>
      <c r="I302" s="20">
        <v>40</v>
      </c>
      <c r="J302" s="20">
        <v>10</v>
      </c>
      <c r="K302" s="20">
        <v>20</v>
      </c>
      <c r="L302" s="20">
        <v>0</v>
      </c>
      <c r="M302" s="20">
        <v>10</v>
      </c>
      <c r="N302" s="20"/>
      <c r="O302" s="241">
        <v>15</v>
      </c>
      <c r="P302" s="241">
        <v>18</v>
      </c>
      <c r="Q302" s="241">
        <v>47</v>
      </c>
      <c r="R302" s="241">
        <v>1</v>
      </c>
      <c r="S302" s="241">
        <v>10</v>
      </c>
      <c r="T302" s="2"/>
    </row>
    <row r="303" spans="1:20" s="50" customFormat="1" ht="13.05" customHeight="1" x14ac:dyDescent="0.25">
      <c r="A303" s="87" t="s">
        <v>165</v>
      </c>
      <c r="B303" s="33">
        <v>303</v>
      </c>
      <c r="C303" s="33">
        <v>289</v>
      </c>
      <c r="D303" s="33">
        <v>306</v>
      </c>
      <c r="E303" s="9"/>
      <c r="F303" s="31">
        <v>5.5</v>
      </c>
      <c r="G303" s="31">
        <v>10</v>
      </c>
      <c r="H303" s="51"/>
      <c r="I303" s="20">
        <v>10</v>
      </c>
      <c r="J303" s="20">
        <v>-10</v>
      </c>
      <c r="K303" s="20">
        <v>0</v>
      </c>
      <c r="L303" s="20">
        <v>10</v>
      </c>
      <c r="M303" s="20">
        <v>10</v>
      </c>
      <c r="N303" s="20"/>
      <c r="O303" s="241">
        <v>2</v>
      </c>
      <c r="P303" s="241" t="s">
        <v>74</v>
      </c>
      <c r="Q303" s="241">
        <v>3</v>
      </c>
      <c r="R303" s="241">
        <v>13</v>
      </c>
      <c r="S303" s="241">
        <v>5</v>
      </c>
    </row>
    <row r="304" spans="1:20" s="51" customFormat="1" ht="13.05" customHeight="1" x14ac:dyDescent="0.25">
      <c r="A304" s="75" t="s">
        <v>177</v>
      </c>
      <c r="B304" s="56">
        <v>324</v>
      </c>
      <c r="C304" s="56">
        <v>275</v>
      </c>
      <c r="D304" s="56">
        <v>312</v>
      </c>
      <c r="E304" s="9"/>
      <c r="F304" s="31">
        <f>B304-AVERAGE(C304:D304)</f>
        <v>30.5</v>
      </c>
      <c r="G304" s="31">
        <f t="shared" si="14"/>
        <v>30</v>
      </c>
      <c r="I304" s="20">
        <v>30</v>
      </c>
      <c r="J304" s="20">
        <v>-10</v>
      </c>
      <c r="K304" s="20">
        <v>-10</v>
      </c>
      <c r="L304" s="20">
        <v>10</v>
      </c>
      <c r="M304" s="20">
        <v>40</v>
      </c>
      <c r="N304" s="20"/>
      <c r="O304" s="241">
        <v>10</v>
      </c>
      <c r="P304" s="241" t="s">
        <v>74</v>
      </c>
      <c r="Q304" s="241" t="s">
        <v>74</v>
      </c>
      <c r="R304" s="241">
        <v>10</v>
      </c>
      <c r="S304" s="241">
        <v>44</v>
      </c>
    </row>
    <row r="305" spans="1:20" s="51" customFormat="1" ht="13.05" customHeight="1" x14ac:dyDescent="0.25">
      <c r="A305" s="89" t="s">
        <v>193</v>
      </c>
      <c r="B305" s="56">
        <v>327</v>
      </c>
      <c r="C305" s="56">
        <v>262</v>
      </c>
      <c r="D305" s="56">
        <v>296</v>
      </c>
      <c r="E305" s="9"/>
      <c r="F305" s="31">
        <f>B305-AVERAGE(C305:D305)</f>
        <v>48</v>
      </c>
      <c r="G305" s="31">
        <f t="shared" si="14"/>
        <v>50</v>
      </c>
      <c r="H305" s="101"/>
      <c r="I305" s="20">
        <v>50</v>
      </c>
      <c r="J305" s="20">
        <v>10</v>
      </c>
      <c r="K305" s="20">
        <v>20</v>
      </c>
      <c r="L305" s="20">
        <v>10</v>
      </c>
      <c r="M305" s="20">
        <v>20</v>
      </c>
      <c r="N305" s="20"/>
      <c r="O305" s="241">
        <v>17</v>
      </c>
      <c r="P305" s="241">
        <v>10</v>
      </c>
      <c r="Q305" s="241">
        <v>39</v>
      </c>
      <c r="R305" s="241">
        <v>7</v>
      </c>
      <c r="S305" s="241">
        <v>19</v>
      </c>
    </row>
    <row r="306" spans="1:20" s="51" customFormat="1" ht="13.05" customHeight="1" x14ac:dyDescent="0.25">
      <c r="A306" s="89" t="s">
        <v>208</v>
      </c>
      <c r="B306" s="56">
        <v>316</v>
      </c>
      <c r="C306" s="56">
        <v>289</v>
      </c>
      <c r="D306" s="56">
        <v>385</v>
      </c>
      <c r="E306" s="9"/>
      <c r="F306" s="31">
        <f>B306-AVERAGE(C306:D306)</f>
        <v>-21</v>
      </c>
      <c r="G306" s="31">
        <f t="shared" si="14"/>
        <v>-20</v>
      </c>
      <c r="H306" s="23"/>
      <c r="I306" s="20">
        <v>-20</v>
      </c>
      <c r="J306" s="20">
        <v>10</v>
      </c>
      <c r="K306" s="20">
        <v>10</v>
      </c>
      <c r="L306" s="20">
        <v>-10</v>
      </c>
      <c r="M306" s="20">
        <v>-20</v>
      </c>
      <c r="N306" s="20"/>
      <c r="O306" s="241" t="s">
        <v>74</v>
      </c>
      <c r="P306" s="241">
        <v>14</v>
      </c>
      <c r="Q306" s="241">
        <v>8</v>
      </c>
      <c r="R306" s="241" t="s">
        <v>74</v>
      </c>
      <c r="S306" s="241" t="s">
        <v>74</v>
      </c>
    </row>
    <row r="307" spans="1:20" s="51" customFormat="1" ht="13.05" customHeight="1" x14ac:dyDescent="0.25">
      <c r="A307" s="89" t="s">
        <v>205</v>
      </c>
      <c r="B307" s="56">
        <v>372</v>
      </c>
      <c r="C307" s="56">
        <v>264</v>
      </c>
      <c r="D307" s="56">
        <v>292</v>
      </c>
      <c r="E307" s="9"/>
      <c r="F307" s="31">
        <f>B307-AVERAGE(C307:D307)</f>
        <v>94</v>
      </c>
      <c r="G307" s="31">
        <f t="shared" si="14"/>
        <v>90</v>
      </c>
      <c r="H307" s="101"/>
      <c r="I307" s="20">
        <v>90</v>
      </c>
      <c r="J307" s="20">
        <v>20</v>
      </c>
      <c r="K307" s="20">
        <v>20</v>
      </c>
      <c r="L307" s="20">
        <v>20</v>
      </c>
      <c r="M307" s="20">
        <v>30</v>
      </c>
      <c r="N307" s="20"/>
      <c r="O307" s="241">
        <v>34</v>
      </c>
      <c r="P307" s="241">
        <v>40</v>
      </c>
      <c r="Q307" s="241">
        <v>36</v>
      </c>
      <c r="R307" s="241">
        <v>24</v>
      </c>
      <c r="S307" s="241">
        <v>39</v>
      </c>
    </row>
    <row r="308" spans="1:20" s="51" customFormat="1" ht="13.05" customHeight="1" x14ac:dyDescent="0.25">
      <c r="A308" s="89" t="s">
        <v>236</v>
      </c>
      <c r="B308" s="56">
        <v>349</v>
      </c>
      <c r="C308" s="56">
        <v>342</v>
      </c>
      <c r="D308" s="56">
        <v>322</v>
      </c>
      <c r="E308" s="9"/>
      <c r="F308" s="31">
        <f>B308-AVERAGE(C308:D308)</f>
        <v>17</v>
      </c>
      <c r="G308" s="31">
        <f t="shared" ref="G308" si="20">ROUND(F308,-1)</f>
        <v>20</v>
      </c>
      <c r="H308" s="101"/>
      <c r="I308" s="20">
        <v>20</v>
      </c>
      <c r="J308" s="20">
        <v>-10</v>
      </c>
      <c r="K308" s="20">
        <v>10</v>
      </c>
      <c r="L308" s="20">
        <v>0</v>
      </c>
      <c r="M308" s="20">
        <v>10</v>
      </c>
      <c r="N308" s="20"/>
      <c r="O308" s="241">
        <v>5</v>
      </c>
      <c r="P308" s="241" t="s">
        <v>74</v>
      </c>
      <c r="Q308" s="241">
        <v>20</v>
      </c>
      <c r="R308" s="241">
        <v>0</v>
      </c>
      <c r="S308" s="241">
        <v>10</v>
      </c>
    </row>
    <row r="309" spans="1:20" s="10" customFormat="1" ht="13.05" customHeight="1" x14ac:dyDescent="0.25">
      <c r="A309" s="75"/>
      <c r="B309" s="33"/>
      <c r="C309" s="33"/>
      <c r="D309" s="33"/>
      <c r="E309" s="9"/>
      <c r="F309" s="31"/>
      <c r="G309" s="31"/>
      <c r="H309" s="51"/>
      <c r="I309" s="51"/>
      <c r="J309" s="51"/>
      <c r="K309" s="21"/>
      <c r="L309" s="51"/>
      <c r="M309" s="21"/>
      <c r="N309" s="21"/>
      <c r="O309" s="192"/>
      <c r="P309" s="192"/>
      <c r="Q309" s="192"/>
      <c r="R309" s="192"/>
      <c r="S309" s="192"/>
    </row>
    <row r="310" spans="1:20" s="23" customFormat="1" ht="13.05" customHeight="1" x14ac:dyDescent="0.25">
      <c r="A310" s="221" t="s">
        <v>104</v>
      </c>
      <c r="B310" s="33"/>
      <c r="C310" s="33"/>
      <c r="D310" s="33"/>
      <c r="E310" s="9"/>
      <c r="F310" s="31"/>
      <c r="G310" s="31"/>
      <c r="H310" s="101"/>
      <c r="I310" s="51"/>
      <c r="J310" s="51"/>
      <c r="K310" s="21"/>
      <c r="L310" s="51"/>
      <c r="M310" s="21"/>
      <c r="N310" s="21"/>
      <c r="O310" s="192"/>
      <c r="P310" s="192"/>
      <c r="Q310" s="192"/>
      <c r="R310" s="192"/>
      <c r="S310" s="192"/>
    </row>
    <row r="311" spans="1:20" s="51" customFormat="1" ht="11.55" customHeight="1" x14ac:dyDescent="0.25">
      <c r="A311" s="235"/>
      <c r="B311" s="356" t="s">
        <v>92</v>
      </c>
      <c r="C311" s="356"/>
      <c r="D311" s="356"/>
      <c r="E311" s="237"/>
      <c r="F311" s="193"/>
      <c r="G311" s="193"/>
      <c r="I311" s="240"/>
      <c r="K311" s="21"/>
      <c r="M311" s="21"/>
      <c r="N311" s="21"/>
      <c r="O311" s="192"/>
      <c r="P311" s="192"/>
      <c r="Q311" s="192"/>
      <c r="R311" s="192"/>
      <c r="S311" s="192"/>
    </row>
    <row r="312" spans="1:20" s="51" customFormat="1" ht="27.6" customHeight="1" x14ac:dyDescent="0.25">
      <c r="A312" s="235"/>
      <c r="B312" s="352" t="s">
        <v>122</v>
      </c>
      <c r="C312" s="352" t="s">
        <v>123</v>
      </c>
      <c r="D312" s="352" t="s">
        <v>94</v>
      </c>
      <c r="E312" s="197"/>
      <c r="F312" s="353" t="s">
        <v>254</v>
      </c>
      <c r="G312" s="353"/>
      <c r="I312" s="338" t="s">
        <v>128</v>
      </c>
      <c r="J312" s="338"/>
      <c r="K312" s="338"/>
      <c r="L312" s="338"/>
      <c r="M312" s="338"/>
      <c r="N312" s="236"/>
      <c r="O312" s="358" t="s">
        <v>127</v>
      </c>
      <c r="P312" s="358"/>
      <c r="Q312" s="358"/>
      <c r="R312" s="358"/>
      <c r="S312" s="358"/>
    </row>
    <row r="313" spans="1:20" s="51" customFormat="1" ht="17.100000000000001" customHeight="1" x14ac:dyDescent="0.25">
      <c r="A313" s="235"/>
      <c r="B313" s="352"/>
      <c r="C313" s="352"/>
      <c r="D313" s="352"/>
      <c r="E313" s="199"/>
      <c r="F313" s="237" t="s">
        <v>252</v>
      </c>
      <c r="G313" s="237" t="s">
        <v>253</v>
      </c>
      <c r="I313" s="23" t="s">
        <v>4</v>
      </c>
      <c r="J313" s="23" t="s">
        <v>0</v>
      </c>
      <c r="K313" s="23" t="s">
        <v>1</v>
      </c>
      <c r="L313" s="23" t="s">
        <v>2</v>
      </c>
      <c r="M313" s="23" t="s">
        <v>3</v>
      </c>
      <c r="N313" s="23"/>
      <c r="O313" s="22" t="s">
        <v>4</v>
      </c>
      <c r="P313" s="22" t="s">
        <v>0</v>
      </c>
      <c r="Q313" s="22" t="s">
        <v>1</v>
      </c>
      <c r="R313" s="22" t="s">
        <v>2</v>
      </c>
      <c r="S313" s="22" t="s">
        <v>3</v>
      </c>
    </row>
    <row r="314" spans="1:20" ht="13.05" customHeight="1" x14ac:dyDescent="0.25">
      <c r="A314" s="165" t="s">
        <v>25</v>
      </c>
      <c r="B314" s="33">
        <v>351</v>
      </c>
      <c r="C314" s="33">
        <v>293</v>
      </c>
      <c r="D314" s="33">
        <v>319</v>
      </c>
      <c r="E314" s="9"/>
      <c r="F314" s="31">
        <v>45</v>
      </c>
      <c r="G314" s="31">
        <v>50</v>
      </c>
      <c r="H314" s="101"/>
      <c r="I314" s="20">
        <v>50</v>
      </c>
      <c r="J314" s="20">
        <v>10</v>
      </c>
      <c r="K314" s="20">
        <v>10</v>
      </c>
      <c r="L314" s="20">
        <v>10</v>
      </c>
      <c r="M314" s="20">
        <v>10</v>
      </c>
      <c r="N314" s="20"/>
      <c r="O314" s="241">
        <v>15</v>
      </c>
      <c r="P314" s="241">
        <v>23</v>
      </c>
      <c r="Q314" s="241">
        <v>19</v>
      </c>
      <c r="R314" s="241">
        <v>10</v>
      </c>
      <c r="S314" s="241">
        <v>13</v>
      </c>
      <c r="T314" s="2"/>
    </row>
    <row r="315" spans="1:20" ht="13.05" customHeight="1" x14ac:dyDescent="0.25">
      <c r="A315" s="87" t="s">
        <v>26</v>
      </c>
      <c r="B315" s="33">
        <v>346</v>
      </c>
      <c r="C315" s="33">
        <v>316</v>
      </c>
      <c r="D315" s="33">
        <v>332</v>
      </c>
      <c r="E315" s="9"/>
      <c r="F315" s="31">
        <v>22</v>
      </c>
      <c r="G315" s="31">
        <v>20</v>
      </c>
      <c r="H315" s="101"/>
      <c r="I315" s="20">
        <v>20</v>
      </c>
      <c r="J315" s="20">
        <v>10</v>
      </c>
      <c r="K315" s="20">
        <v>-10</v>
      </c>
      <c r="L315" s="20">
        <v>0</v>
      </c>
      <c r="M315" s="20">
        <v>10</v>
      </c>
      <c r="N315" s="20"/>
      <c r="O315" s="241">
        <v>7</v>
      </c>
      <c r="P315" s="241">
        <v>28</v>
      </c>
      <c r="Q315" s="241" t="s">
        <v>74</v>
      </c>
      <c r="R315" s="241">
        <v>0</v>
      </c>
      <c r="S315" s="241">
        <v>13</v>
      </c>
      <c r="T315" s="2"/>
    </row>
    <row r="316" spans="1:20" ht="13.05" customHeight="1" x14ac:dyDescent="0.25">
      <c r="A316" s="87" t="s">
        <v>27</v>
      </c>
      <c r="B316" s="33">
        <v>330</v>
      </c>
      <c r="C316" s="33">
        <v>316</v>
      </c>
      <c r="D316" s="33">
        <v>320</v>
      </c>
      <c r="E316" s="9"/>
      <c r="F316" s="31">
        <v>12</v>
      </c>
      <c r="G316" s="31">
        <v>10</v>
      </c>
      <c r="H316" s="101"/>
      <c r="I316" s="20">
        <v>10</v>
      </c>
      <c r="J316" s="20">
        <v>10</v>
      </c>
      <c r="K316" s="20">
        <v>0</v>
      </c>
      <c r="L316" s="20">
        <v>-10</v>
      </c>
      <c r="M316" s="20">
        <v>10</v>
      </c>
      <c r="N316" s="20"/>
      <c r="O316" s="241">
        <v>4</v>
      </c>
      <c r="P316" s="241">
        <v>12</v>
      </c>
      <c r="Q316" s="241">
        <v>8</v>
      </c>
      <c r="R316" s="241" t="s">
        <v>74</v>
      </c>
      <c r="S316" s="241">
        <v>10</v>
      </c>
      <c r="T316" s="2"/>
    </row>
    <row r="317" spans="1:20" ht="13.05" customHeight="1" x14ac:dyDescent="0.25">
      <c r="A317" s="87" t="s">
        <v>118</v>
      </c>
      <c r="B317" s="33">
        <v>352</v>
      </c>
      <c r="C317" s="33">
        <v>299</v>
      </c>
      <c r="D317" s="33">
        <v>275</v>
      </c>
      <c r="E317" s="9"/>
      <c r="F317" s="31">
        <v>65</v>
      </c>
      <c r="G317" s="31">
        <v>70</v>
      </c>
      <c r="H317" s="101"/>
      <c r="I317" s="20">
        <v>70</v>
      </c>
      <c r="J317" s="20">
        <v>10</v>
      </c>
      <c r="K317" s="20">
        <v>10</v>
      </c>
      <c r="L317" s="20">
        <v>30</v>
      </c>
      <c r="M317" s="20">
        <v>20</v>
      </c>
      <c r="N317" s="20"/>
      <c r="O317" s="241">
        <v>23</v>
      </c>
      <c r="P317" s="241">
        <v>18</v>
      </c>
      <c r="Q317" s="241">
        <v>11</v>
      </c>
      <c r="R317" s="241">
        <v>29</v>
      </c>
      <c r="S317" s="241">
        <v>25</v>
      </c>
      <c r="T317" s="2"/>
    </row>
    <row r="318" spans="1:20" ht="13.05" customHeight="1" x14ac:dyDescent="0.25">
      <c r="A318" s="87" t="s">
        <v>141</v>
      </c>
      <c r="B318" s="33">
        <v>399</v>
      </c>
      <c r="C318" s="33">
        <v>298</v>
      </c>
      <c r="D318" s="33">
        <v>318</v>
      </c>
      <c r="E318" s="9"/>
      <c r="F318" s="31">
        <v>91</v>
      </c>
      <c r="G318" s="31">
        <v>90</v>
      </c>
      <c r="H318" s="101"/>
      <c r="I318" s="20">
        <v>90</v>
      </c>
      <c r="J318" s="20">
        <v>0</v>
      </c>
      <c r="K318" s="20">
        <v>20</v>
      </c>
      <c r="L318" s="20">
        <v>20</v>
      </c>
      <c r="M318" s="20">
        <v>50</v>
      </c>
      <c r="N318" s="20"/>
      <c r="O318" s="241">
        <v>30</v>
      </c>
      <c r="P318" s="241">
        <v>4</v>
      </c>
      <c r="Q318" s="241">
        <v>32</v>
      </c>
      <c r="R318" s="241">
        <v>23</v>
      </c>
      <c r="S318" s="241">
        <v>44</v>
      </c>
      <c r="T318" s="2"/>
    </row>
    <row r="319" spans="1:20" ht="13.05" customHeight="1" x14ac:dyDescent="0.25">
      <c r="A319" s="87" t="s">
        <v>162</v>
      </c>
      <c r="B319" s="33">
        <v>387</v>
      </c>
      <c r="C319" s="33">
        <v>342</v>
      </c>
      <c r="D319" s="33">
        <v>298</v>
      </c>
      <c r="E319" s="9"/>
      <c r="F319" s="31">
        <v>67</v>
      </c>
      <c r="G319" s="31">
        <v>70</v>
      </c>
      <c r="H319" s="101"/>
      <c r="I319" s="20">
        <v>70</v>
      </c>
      <c r="J319" s="20">
        <v>0</v>
      </c>
      <c r="K319" s="20">
        <v>10</v>
      </c>
      <c r="L319" s="20">
        <v>20</v>
      </c>
      <c r="M319" s="20">
        <v>40</v>
      </c>
      <c r="N319" s="20"/>
      <c r="O319" s="241">
        <v>21</v>
      </c>
      <c r="P319" s="241" t="s">
        <v>74</v>
      </c>
      <c r="Q319" s="241">
        <v>18</v>
      </c>
      <c r="R319" s="241">
        <v>18</v>
      </c>
      <c r="S319" s="241">
        <v>37</v>
      </c>
      <c r="T319" s="2"/>
    </row>
    <row r="320" spans="1:20" s="50" customFormat="1" ht="13.05" customHeight="1" x14ac:dyDescent="0.25">
      <c r="A320" s="87" t="s">
        <v>165</v>
      </c>
      <c r="B320" s="33">
        <v>368</v>
      </c>
      <c r="C320" s="33">
        <v>312</v>
      </c>
      <c r="D320" s="33">
        <v>306</v>
      </c>
      <c r="E320" s="9"/>
      <c r="F320" s="31">
        <v>59</v>
      </c>
      <c r="G320" s="31">
        <v>60</v>
      </c>
      <c r="H320" s="101"/>
      <c r="I320" s="20">
        <v>60</v>
      </c>
      <c r="J320" s="20">
        <v>0</v>
      </c>
      <c r="K320" s="20">
        <v>0</v>
      </c>
      <c r="L320" s="20">
        <v>20</v>
      </c>
      <c r="M320" s="20">
        <v>50</v>
      </c>
      <c r="N320" s="20"/>
      <c r="O320" s="241">
        <v>19</v>
      </c>
      <c r="P320" s="241" t="s">
        <v>74</v>
      </c>
      <c r="Q320" s="241" t="s">
        <v>74</v>
      </c>
      <c r="R320" s="241">
        <v>22</v>
      </c>
      <c r="S320" s="241">
        <v>44</v>
      </c>
    </row>
    <row r="321" spans="1:19" s="51" customFormat="1" ht="13.05" customHeight="1" x14ac:dyDescent="0.25">
      <c r="A321" s="75" t="s">
        <v>177</v>
      </c>
      <c r="B321" s="56">
        <v>400</v>
      </c>
      <c r="C321" s="56">
        <v>315</v>
      </c>
      <c r="D321" s="56">
        <v>335</v>
      </c>
      <c r="E321" s="9"/>
      <c r="F321" s="31">
        <f>B321-AVERAGE(C321:D321)</f>
        <v>75</v>
      </c>
      <c r="G321" s="31">
        <f t="shared" si="14"/>
        <v>80</v>
      </c>
      <c r="H321" s="101"/>
      <c r="I321" s="20">
        <v>80</v>
      </c>
      <c r="J321" s="20">
        <v>10</v>
      </c>
      <c r="K321" s="20">
        <v>20</v>
      </c>
      <c r="L321" s="20">
        <v>20</v>
      </c>
      <c r="M321" s="20">
        <v>30</v>
      </c>
      <c r="N321" s="20"/>
      <c r="O321" s="241">
        <v>23</v>
      </c>
      <c r="P321" s="241">
        <v>15</v>
      </c>
      <c r="Q321" s="241">
        <v>28</v>
      </c>
      <c r="R321" s="241">
        <v>14</v>
      </c>
      <c r="S321" s="241">
        <v>34</v>
      </c>
    </row>
    <row r="322" spans="1:19" s="51" customFormat="1" ht="13.05" customHeight="1" x14ac:dyDescent="0.25">
      <c r="A322" s="89" t="s">
        <v>193</v>
      </c>
      <c r="B322" s="56">
        <v>399</v>
      </c>
      <c r="C322" s="56">
        <v>336</v>
      </c>
      <c r="D322" s="56">
        <v>311</v>
      </c>
      <c r="E322" s="9"/>
      <c r="F322" s="31">
        <f>B322-AVERAGE(C322:D322)</f>
        <v>75.5</v>
      </c>
      <c r="G322" s="31">
        <f t="shared" si="14"/>
        <v>80</v>
      </c>
      <c r="H322" s="101"/>
      <c r="I322" s="20">
        <v>80</v>
      </c>
      <c r="J322" s="20">
        <v>-10</v>
      </c>
      <c r="K322" s="20">
        <v>20</v>
      </c>
      <c r="L322" s="20">
        <v>20</v>
      </c>
      <c r="M322" s="20">
        <v>40</v>
      </c>
      <c r="N322" s="20"/>
      <c r="O322" s="241">
        <v>23</v>
      </c>
      <c r="P322" s="241" t="s">
        <v>74</v>
      </c>
      <c r="Q322" s="241">
        <v>34</v>
      </c>
      <c r="R322" s="241">
        <v>23</v>
      </c>
      <c r="S322" s="241">
        <v>35</v>
      </c>
    </row>
    <row r="323" spans="1:19" s="51" customFormat="1" ht="13.05" customHeight="1" x14ac:dyDescent="0.25">
      <c r="A323" s="89" t="s">
        <v>208</v>
      </c>
      <c r="B323" s="56">
        <v>376</v>
      </c>
      <c r="C323" s="56">
        <v>344</v>
      </c>
      <c r="D323" s="56">
        <v>350</v>
      </c>
      <c r="E323" s="9"/>
      <c r="F323" s="31">
        <f>B323-AVERAGE(C323:D323)</f>
        <v>29</v>
      </c>
      <c r="G323" s="31">
        <f t="shared" si="14"/>
        <v>30</v>
      </c>
      <c r="H323" s="23"/>
      <c r="I323" s="20">
        <v>30</v>
      </c>
      <c r="J323" s="20">
        <v>10</v>
      </c>
      <c r="K323" s="20">
        <v>-10</v>
      </c>
      <c r="L323" s="20">
        <v>0</v>
      </c>
      <c r="M323" s="20">
        <v>30</v>
      </c>
      <c r="N323" s="20"/>
      <c r="O323" s="241">
        <v>8</v>
      </c>
      <c r="P323" s="241">
        <v>16</v>
      </c>
      <c r="Q323" s="241" t="s">
        <v>74</v>
      </c>
      <c r="R323" s="241" t="s">
        <v>74</v>
      </c>
      <c r="S323" s="241">
        <v>26</v>
      </c>
    </row>
    <row r="324" spans="1:19" s="51" customFormat="1" ht="13.05" customHeight="1" x14ac:dyDescent="0.25">
      <c r="A324" s="89" t="s">
        <v>205</v>
      </c>
      <c r="B324" s="56">
        <v>357</v>
      </c>
      <c r="C324" s="56">
        <v>321</v>
      </c>
      <c r="D324" s="56">
        <v>343</v>
      </c>
      <c r="E324" s="9"/>
      <c r="F324" s="31">
        <f>B324-AVERAGE(C324:D324)</f>
        <v>25</v>
      </c>
      <c r="G324" s="31">
        <f t="shared" si="14"/>
        <v>30</v>
      </c>
      <c r="H324" s="101"/>
      <c r="I324" s="20">
        <v>30</v>
      </c>
      <c r="J324" s="20">
        <v>10</v>
      </c>
      <c r="K324" s="20">
        <v>-10</v>
      </c>
      <c r="L324" s="20">
        <v>30</v>
      </c>
      <c r="M324" s="20">
        <v>0</v>
      </c>
      <c r="N324" s="20"/>
      <c r="O324" s="241">
        <v>8</v>
      </c>
      <c r="P324" s="241">
        <v>24</v>
      </c>
      <c r="Q324" s="241" t="s">
        <v>74</v>
      </c>
      <c r="R324" s="241">
        <v>26</v>
      </c>
      <c r="S324" s="241" t="s">
        <v>74</v>
      </c>
    </row>
    <row r="325" spans="1:19" s="51" customFormat="1" ht="13.05" customHeight="1" x14ac:dyDescent="0.25">
      <c r="A325" s="89" t="s">
        <v>236</v>
      </c>
      <c r="B325" s="56">
        <v>412</v>
      </c>
      <c r="C325" s="56">
        <v>432</v>
      </c>
      <c r="D325" s="56">
        <v>374</v>
      </c>
      <c r="E325" s="9"/>
      <c r="F325" s="31">
        <f>B325-AVERAGE(C325:D325)</f>
        <v>9</v>
      </c>
      <c r="G325" s="31">
        <f t="shared" ref="G325" si="21">ROUND(F325,-1)</f>
        <v>10</v>
      </c>
      <c r="H325" s="101"/>
      <c r="I325" s="20">
        <v>10</v>
      </c>
      <c r="J325" s="20">
        <v>10</v>
      </c>
      <c r="K325" s="20">
        <v>0</v>
      </c>
      <c r="L325" s="20">
        <v>0</v>
      </c>
      <c r="M325" s="20">
        <v>0</v>
      </c>
      <c r="N325" s="20"/>
      <c r="O325" s="241">
        <v>2</v>
      </c>
      <c r="P325" s="241">
        <v>23</v>
      </c>
      <c r="Q325" s="241">
        <v>2</v>
      </c>
      <c r="R325" s="241" t="s">
        <v>74</v>
      </c>
      <c r="S325" s="241" t="s">
        <v>74</v>
      </c>
    </row>
    <row r="326" spans="1:19" s="10" customFormat="1" ht="13.05" customHeight="1" x14ac:dyDescent="0.25">
      <c r="A326" s="75"/>
      <c r="B326" s="33"/>
      <c r="C326" s="33"/>
      <c r="D326" s="33"/>
      <c r="E326" s="9"/>
      <c r="F326" s="31"/>
      <c r="G326" s="31"/>
      <c r="H326" s="51"/>
      <c r="I326" s="51"/>
      <c r="J326" s="51"/>
      <c r="K326" s="21"/>
      <c r="L326" s="51"/>
      <c r="M326" s="21"/>
      <c r="N326" s="21"/>
      <c r="O326" s="192"/>
      <c r="P326" s="192"/>
      <c r="Q326" s="192"/>
      <c r="R326" s="192"/>
      <c r="S326" s="192"/>
    </row>
    <row r="327" spans="1:19" s="10" customFormat="1" ht="13.2" x14ac:dyDescent="0.25">
      <c r="A327" s="222" t="s">
        <v>163</v>
      </c>
      <c r="B327" s="33"/>
      <c r="C327" s="33"/>
      <c r="D327" s="33"/>
      <c r="E327" s="9"/>
      <c r="F327" s="31"/>
      <c r="G327" s="31"/>
      <c r="H327" s="51"/>
      <c r="I327" s="222"/>
      <c r="J327" s="51"/>
      <c r="K327" s="21"/>
      <c r="L327" s="51"/>
      <c r="M327" s="21"/>
      <c r="N327" s="21"/>
      <c r="O327" s="192"/>
      <c r="P327" s="192"/>
      <c r="Q327" s="192"/>
      <c r="R327" s="192"/>
      <c r="S327" s="192"/>
    </row>
    <row r="328" spans="1:19" s="51" customFormat="1" ht="11.55" customHeight="1" x14ac:dyDescent="0.25">
      <c r="A328" s="235"/>
      <c r="B328" s="356" t="s">
        <v>92</v>
      </c>
      <c r="C328" s="356"/>
      <c r="D328" s="356"/>
      <c r="E328" s="237"/>
      <c r="F328" s="193"/>
      <c r="G328" s="193"/>
      <c r="I328" s="240"/>
      <c r="K328" s="21"/>
      <c r="M328" s="21"/>
      <c r="N328" s="21"/>
      <c r="O328" s="192"/>
      <c r="P328" s="192"/>
      <c r="Q328" s="192"/>
      <c r="R328" s="192"/>
      <c r="S328" s="192"/>
    </row>
    <row r="329" spans="1:19" s="51" customFormat="1" ht="27.6" customHeight="1" x14ac:dyDescent="0.25">
      <c r="A329" s="235"/>
      <c r="B329" s="352" t="s">
        <v>122</v>
      </c>
      <c r="C329" s="352" t="s">
        <v>123</v>
      </c>
      <c r="D329" s="352" t="s">
        <v>94</v>
      </c>
      <c r="E329" s="197"/>
      <c r="F329" s="353" t="s">
        <v>254</v>
      </c>
      <c r="G329" s="353"/>
      <c r="I329" s="338" t="s">
        <v>128</v>
      </c>
      <c r="J329" s="338"/>
      <c r="K329" s="338"/>
      <c r="L329" s="338"/>
      <c r="M329" s="338"/>
      <c r="N329" s="236"/>
      <c r="O329" s="358" t="s">
        <v>127</v>
      </c>
      <c r="P329" s="358"/>
      <c r="Q329" s="358"/>
      <c r="R329" s="358"/>
      <c r="S329" s="358"/>
    </row>
    <row r="330" spans="1:19" s="51" customFormat="1" ht="17.100000000000001" customHeight="1" x14ac:dyDescent="0.25">
      <c r="A330" s="235"/>
      <c r="B330" s="352"/>
      <c r="C330" s="352"/>
      <c r="D330" s="352"/>
      <c r="E330" s="199"/>
      <c r="F330" s="237" t="s">
        <v>252</v>
      </c>
      <c r="G330" s="237" t="s">
        <v>253</v>
      </c>
      <c r="I330" s="23" t="s">
        <v>4</v>
      </c>
      <c r="J330" s="23" t="s">
        <v>0</v>
      </c>
      <c r="K330" s="23" t="s">
        <v>1</v>
      </c>
      <c r="L330" s="23" t="s">
        <v>2</v>
      </c>
      <c r="M330" s="23" t="s">
        <v>3</v>
      </c>
      <c r="N330" s="23"/>
      <c r="O330" s="22" t="s">
        <v>4</v>
      </c>
      <c r="P330" s="22" t="s">
        <v>0</v>
      </c>
      <c r="Q330" s="22" t="s">
        <v>1</v>
      </c>
      <c r="R330" s="22" t="s">
        <v>2</v>
      </c>
      <c r="S330" s="22" t="s">
        <v>3</v>
      </c>
    </row>
    <row r="331" spans="1:19" s="10" customFormat="1" ht="13.05" customHeight="1" x14ac:dyDescent="0.25">
      <c r="A331" s="165" t="s">
        <v>25</v>
      </c>
      <c r="B331" s="33">
        <v>115</v>
      </c>
      <c r="C331" s="33">
        <v>118</v>
      </c>
      <c r="D331" s="33">
        <v>117</v>
      </c>
      <c r="E331" s="9"/>
      <c r="F331" s="31">
        <v>-2.5</v>
      </c>
      <c r="G331" s="31">
        <v>0</v>
      </c>
      <c r="H331" s="51"/>
      <c r="I331" s="20">
        <v>0</v>
      </c>
      <c r="J331" s="20">
        <v>0</v>
      </c>
      <c r="K331" s="20">
        <v>0</v>
      </c>
      <c r="L331" s="20">
        <v>0</v>
      </c>
      <c r="M331" s="20">
        <v>-10</v>
      </c>
      <c r="N331" s="20"/>
      <c r="O331" s="241" t="s">
        <v>74</v>
      </c>
      <c r="P331" s="241" t="s">
        <v>74</v>
      </c>
      <c r="Q331" s="241">
        <v>24</v>
      </c>
      <c r="R331" s="241">
        <v>3</v>
      </c>
      <c r="S331" s="241" t="s">
        <v>74</v>
      </c>
    </row>
    <row r="332" spans="1:19" s="10" customFormat="1" ht="13.05" customHeight="1" x14ac:dyDescent="0.25">
      <c r="A332" s="87" t="s">
        <v>26</v>
      </c>
      <c r="B332" s="33">
        <v>148</v>
      </c>
      <c r="C332" s="33">
        <v>119</v>
      </c>
      <c r="D332" s="33">
        <v>127</v>
      </c>
      <c r="E332" s="9"/>
      <c r="F332" s="31">
        <v>25</v>
      </c>
      <c r="G332" s="31">
        <v>30</v>
      </c>
      <c r="H332" s="51"/>
      <c r="I332" s="20">
        <v>30</v>
      </c>
      <c r="J332" s="20">
        <v>10</v>
      </c>
      <c r="K332" s="20">
        <v>10</v>
      </c>
      <c r="L332" s="20">
        <v>0</v>
      </c>
      <c r="M332" s="20">
        <v>10</v>
      </c>
      <c r="N332" s="20"/>
      <c r="O332" s="241">
        <v>20</v>
      </c>
      <c r="P332" s="241">
        <v>53</v>
      </c>
      <c r="Q332" s="241">
        <v>22</v>
      </c>
      <c r="R332" s="241" t="s">
        <v>74</v>
      </c>
      <c r="S332" s="241">
        <v>29</v>
      </c>
    </row>
    <row r="333" spans="1:19" s="10" customFormat="1" ht="13.05" customHeight="1" x14ac:dyDescent="0.25">
      <c r="A333" s="87" t="s">
        <v>27</v>
      </c>
      <c r="B333" s="33">
        <v>133</v>
      </c>
      <c r="C333" s="33">
        <v>127</v>
      </c>
      <c r="D333" s="33">
        <v>105</v>
      </c>
      <c r="E333" s="9"/>
      <c r="F333" s="31">
        <v>17</v>
      </c>
      <c r="G333" s="31">
        <v>20</v>
      </c>
      <c r="H333" s="51"/>
      <c r="I333" s="20">
        <v>20</v>
      </c>
      <c r="J333" s="20">
        <v>10</v>
      </c>
      <c r="K333" s="20">
        <v>10</v>
      </c>
      <c r="L333" s="20">
        <v>0</v>
      </c>
      <c r="M333" s="20">
        <v>10</v>
      </c>
      <c r="N333" s="20"/>
      <c r="O333" s="241">
        <v>15</v>
      </c>
      <c r="P333" s="241">
        <v>52</v>
      </c>
      <c r="Q333" s="241">
        <v>37</v>
      </c>
      <c r="R333" s="241" t="s">
        <v>74</v>
      </c>
      <c r="S333" s="241">
        <v>15</v>
      </c>
    </row>
    <row r="334" spans="1:19" s="10" customFormat="1" ht="13.05" customHeight="1" x14ac:dyDescent="0.25">
      <c r="A334" s="87" t="s">
        <v>118</v>
      </c>
      <c r="B334" s="33">
        <v>104</v>
      </c>
      <c r="C334" s="33">
        <v>99</v>
      </c>
      <c r="D334" s="33">
        <v>126</v>
      </c>
      <c r="E334" s="9"/>
      <c r="F334" s="31">
        <v>-8.5</v>
      </c>
      <c r="G334" s="31">
        <v>-10</v>
      </c>
      <c r="H334" s="51"/>
      <c r="I334" s="20">
        <v>-10</v>
      </c>
      <c r="J334" s="20">
        <v>0</v>
      </c>
      <c r="K334" s="20">
        <v>-10</v>
      </c>
      <c r="L334" s="20">
        <v>10</v>
      </c>
      <c r="M334" s="20">
        <v>0</v>
      </c>
      <c r="N334" s="20"/>
      <c r="O334" s="241" t="s">
        <v>74</v>
      </c>
      <c r="P334" s="241" t="s">
        <v>74</v>
      </c>
      <c r="Q334" s="241" t="s">
        <v>74</v>
      </c>
      <c r="R334" s="241">
        <v>21</v>
      </c>
      <c r="S334" s="241" t="s">
        <v>74</v>
      </c>
    </row>
    <row r="335" spans="1:19" s="10" customFormat="1" ht="13.05" customHeight="1" x14ac:dyDescent="0.25">
      <c r="A335" s="87" t="s">
        <v>141</v>
      </c>
      <c r="B335" s="33">
        <v>145</v>
      </c>
      <c r="C335" s="33">
        <v>105</v>
      </c>
      <c r="D335" s="33">
        <v>117</v>
      </c>
      <c r="E335" s="9"/>
      <c r="F335" s="31">
        <v>34</v>
      </c>
      <c r="G335" s="31">
        <v>30</v>
      </c>
      <c r="H335" s="51"/>
      <c r="I335" s="20">
        <v>30</v>
      </c>
      <c r="J335" s="20">
        <v>20</v>
      </c>
      <c r="K335" s="20">
        <v>0</v>
      </c>
      <c r="L335" s="20">
        <v>10</v>
      </c>
      <c r="M335" s="20">
        <v>10</v>
      </c>
      <c r="N335" s="20"/>
      <c r="O335" s="241">
        <v>31</v>
      </c>
      <c r="P335" s="241">
        <v>94</v>
      </c>
      <c r="Q335" s="241">
        <v>17</v>
      </c>
      <c r="R335" s="241">
        <v>30</v>
      </c>
      <c r="S335" s="241">
        <v>14</v>
      </c>
    </row>
    <row r="336" spans="1:19" s="10" customFormat="1" ht="13.05" customHeight="1" x14ac:dyDescent="0.25">
      <c r="A336" s="87" t="s">
        <v>162</v>
      </c>
      <c r="B336" s="33">
        <v>138</v>
      </c>
      <c r="C336" s="33">
        <v>91</v>
      </c>
      <c r="D336" s="33">
        <v>109</v>
      </c>
      <c r="E336" s="9"/>
      <c r="F336" s="31">
        <v>38</v>
      </c>
      <c r="G336" s="31">
        <v>40</v>
      </c>
      <c r="H336" s="51"/>
      <c r="I336" s="20">
        <v>40</v>
      </c>
      <c r="J336" s="20">
        <v>10</v>
      </c>
      <c r="K336" s="20">
        <v>10</v>
      </c>
      <c r="L336" s="20">
        <v>10</v>
      </c>
      <c r="M336" s="20">
        <v>10</v>
      </c>
      <c r="N336" s="20"/>
      <c r="O336" s="241">
        <v>38</v>
      </c>
      <c r="P336" s="241">
        <v>44</v>
      </c>
      <c r="Q336" s="241">
        <v>59</v>
      </c>
      <c r="R336" s="241">
        <v>27</v>
      </c>
      <c r="S336" s="241">
        <v>32</v>
      </c>
    </row>
    <row r="337" spans="1:20" s="10" customFormat="1" ht="13.05" customHeight="1" x14ac:dyDescent="0.25">
      <c r="A337" s="87" t="s">
        <v>165</v>
      </c>
      <c r="B337" s="33">
        <v>141</v>
      </c>
      <c r="C337" s="33">
        <v>111</v>
      </c>
      <c r="D337" s="33">
        <v>104</v>
      </c>
      <c r="E337" s="9"/>
      <c r="F337" s="31">
        <v>33.5</v>
      </c>
      <c r="G337" s="31">
        <v>30</v>
      </c>
      <c r="H337" s="51"/>
      <c r="I337" s="20">
        <v>30</v>
      </c>
      <c r="J337" s="20">
        <v>0</v>
      </c>
      <c r="K337" s="20">
        <v>10</v>
      </c>
      <c r="L337" s="20">
        <v>10</v>
      </c>
      <c r="M337" s="20">
        <v>10</v>
      </c>
      <c r="N337" s="20"/>
      <c r="O337" s="241">
        <v>31</v>
      </c>
      <c r="P337" s="241">
        <v>24</v>
      </c>
      <c r="Q337" s="241">
        <v>35</v>
      </c>
      <c r="R337" s="241">
        <v>29</v>
      </c>
      <c r="S337" s="241">
        <v>34</v>
      </c>
    </row>
    <row r="338" spans="1:20" s="10" customFormat="1" ht="13.05" customHeight="1" x14ac:dyDescent="0.25">
      <c r="A338" s="75" t="s">
        <v>177</v>
      </c>
      <c r="B338" s="56">
        <v>139</v>
      </c>
      <c r="C338" s="56">
        <v>108</v>
      </c>
      <c r="D338" s="56">
        <v>104</v>
      </c>
      <c r="E338" s="9"/>
      <c r="F338" s="31">
        <f>B338-AVERAGE(C338:D338)</f>
        <v>33</v>
      </c>
      <c r="G338" s="31">
        <f t="shared" si="14"/>
        <v>30</v>
      </c>
      <c r="H338" s="51"/>
      <c r="I338" s="20">
        <v>30</v>
      </c>
      <c r="J338" s="20">
        <v>0</v>
      </c>
      <c r="K338" s="20">
        <v>10</v>
      </c>
      <c r="L338" s="20">
        <v>20</v>
      </c>
      <c r="M338" s="20">
        <v>10</v>
      </c>
      <c r="N338" s="20"/>
      <c r="O338" s="241">
        <v>31</v>
      </c>
      <c r="P338" s="241" t="s">
        <v>74</v>
      </c>
      <c r="Q338" s="241">
        <v>59</v>
      </c>
      <c r="R338" s="241">
        <v>71</v>
      </c>
      <c r="S338" s="241">
        <v>10</v>
      </c>
    </row>
    <row r="339" spans="1:20" s="10" customFormat="1" ht="13.05" customHeight="1" x14ac:dyDescent="0.25">
      <c r="A339" s="89" t="s">
        <v>193</v>
      </c>
      <c r="B339" s="56">
        <v>123</v>
      </c>
      <c r="C339" s="56">
        <v>110</v>
      </c>
      <c r="D339" s="56">
        <v>105</v>
      </c>
      <c r="E339" s="9"/>
      <c r="F339" s="31">
        <f>B339-AVERAGE(C339:D339)</f>
        <v>15.5</v>
      </c>
      <c r="G339" s="31">
        <f t="shared" si="14"/>
        <v>20</v>
      </c>
      <c r="H339" s="101"/>
      <c r="I339" s="20">
        <v>20</v>
      </c>
      <c r="J339" s="20">
        <v>0</v>
      </c>
      <c r="K339" s="20">
        <v>0</v>
      </c>
      <c r="L339" s="20">
        <v>0</v>
      </c>
      <c r="M339" s="20">
        <v>20</v>
      </c>
      <c r="N339" s="20"/>
      <c r="O339" s="241">
        <v>14</v>
      </c>
      <c r="P339" s="241" t="s">
        <v>74</v>
      </c>
      <c r="Q339" s="241" t="s">
        <v>74</v>
      </c>
      <c r="R339" s="241" t="s">
        <v>74</v>
      </c>
      <c r="S339" s="241">
        <v>64</v>
      </c>
    </row>
    <row r="340" spans="1:20" s="85" customFormat="1" ht="13.05" customHeight="1" x14ac:dyDescent="0.25">
      <c r="A340" s="89" t="s">
        <v>208</v>
      </c>
      <c r="B340" s="56">
        <v>144</v>
      </c>
      <c r="C340" s="56">
        <v>123</v>
      </c>
      <c r="D340" s="56">
        <v>109</v>
      </c>
      <c r="E340" s="9"/>
      <c r="F340" s="31">
        <f>B340-AVERAGE(C340:D340)</f>
        <v>28</v>
      </c>
      <c r="G340" s="31">
        <f t="shared" si="14"/>
        <v>30</v>
      </c>
      <c r="H340" s="23"/>
      <c r="I340" s="20">
        <v>30</v>
      </c>
      <c r="J340" s="20">
        <v>0</v>
      </c>
      <c r="K340" s="20">
        <v>10</v>
      </c>
      <c r="L340" s="20">
        <v>10</v>
      </c>
      <c r="M340" s="20">
        <v>10</v>
      </c>
      <c r="N340" s="20"/>
      <c r="O340" s="241">
        <v>24</v>
      </c>
      <c r="P340" s="241" t="s">
        <v>74</v>
      </c>
      <c r="Q340" s="241">
        <v>33</v>
      </c>
      <c r="R340" s="241">
        <v>29</v>
      </c>
      <c r="S340" s="241">
        <v>27</v>
      </c>
    </row>
    <row r="341" spans="1:20" s="101" customFormat="1" ht="13.05" customHeight="1" x14ac:dyDescent="0.25">
      <c r="A341" s="89" t="s">
        <v>205</v>
      </c>
      <c r="B341" s="56">
        <v>135</v>
      </c>
      <c r="C341" s="56">
        <v>113</v>
      </c>
      <c r="D341" s="56">
        <v>127</v>
      </c>
      <c r="E341" s="9"/>
      <c r="F341" s="31">
        <f>B341-AVERAGE(C341:D341)</f>
        <v>15</v>
      </c>
      <c r="G341" s="31">
        <f t="shared" si="14"/>
        <v>20</v>
      </c>
      <c r="I341" s="20">
        <v>20</v>
      </c>
      <c r="J341" s="20">
        <v>10</v>
      </c>
      <c r="K341" s="20">
        <v>-10</v>
      </c>
      <c r="L341" s="20">
        <v>10</v>
      </c>
      <c r="M341" s="20">
        <v>10</v>
      </c>
      <c r="N341" s="20"/>
      <c r="O341" s="241">
        <v>13</v>
      </c>
      <c r="P341" s="241">
        <v>29</v>
      </c>
      <c r="Q341" s="241" t="s">
        <v>74</v>
      </c>
      <c r="R341" s="241">
        <v>14</v>
      </c>
      <c r="S341" s="241">
        <v>30</v>
      </c>
    </row>
    <row r="342" spans="1:20" s="101" customFormat="1" ht="13.05" customHeight="1" x14ac:dyDescent="0.25">
      <c r="A342" s="89" t="s">
        <v>236</v>
      </c>
      <c r="B342" s="56">
        <v>145</v>
      </c>
      <c r="C342" s="56">
        <v>134</v>
      </c>
      <c r="D342" s="56">
        <v>138</v>
      </c>
      <c r="E342" s="9"/>
      <c r="F342" s="31">
        <f>B342-AVERAGE(C342:D342)</f>
        <v>9</v>
      </c>
      <c r="G342" s="31">
        <f t="shared" ref="G342" si="22">ROUND(F342,-1)</f>
        <v>10</v>
      </c>
      <c r="I342" s="20">
        <v>10</v>
      </c>
      <c r="J342" s="20">
        <v>10</v>
      </c>
      <c r="K342" s="20">
        <v>0</v>
      </c>
      <c r="L342" s="20">
        <v>10</v>
      </c>
      <c r="M342" s="20">
        <v>0</v>
      </c>
      <c r="N342" s="20"/>
      <c r="O342" s="241">
        <v>7</v>
      </c>
      <c r="P342" s="241">
        <v>55</v>
      </c>
      <c r="Q342" s="241" t="s">
        <v>74</v>
      </c>
      <c r="R342" s="241">
        <v>14</v>
      </c>
      <c r="S342" s="241" t="s">
        <v>74</v>
      </c>
    </row>
    <row r="343" spans="1:20" s="10" customFormat="1" ht="13.05" customHeight="1" x14ac:dyDescent="0.25">
      <c r="A343" s="75"/>
      <c r="B343" s="33"/>
      <c r="C343" s="33"/>
      <c r="D343" s="33"/>
      <c r="E343" s="9"/>
      <c r="F343" s="31"/>
      <c r="G343" s="31"/>
      <c r="H343" s="51"/>
      <c r="I343" s="51"/>
      <c r="J343" s="51"/>
      <c r="K343" s="21"/>
      <c r="L343" s="51"/>
      <c r="M343" s="21"/>
      <c r="N343" s="21"/>
      <c r="O343" s="192"/>
      <c r="P343" s="192"/>
      <c r="Q343" s="192"/>
      <c r="R343" s="192"/>
      <c r="S343" s="192"/>
    </row>
    <row r="344" spans="1:20" s="23" customFormat="1" ht="13.05" customHeight="1" x14ac:dyDescent="0.25">
      <c r="A344" s="222" t="s">
        <v>103</v>
      </c>
      <c r="B344" s="33"/>
      <c r="C344" s="33"/>
      <c r="D344" s="33"/>
      <c r="E344" s="9"/>
      <c r="F344" s="31"/>
      <c r="G344" s="31"/>
      <c r="H344" s="51"/>
      <c r="I344" s="240"/>
      <c r="J344" s="240"/>
      <c r="K344" s="21"/>
      <c r="L344" s="51"/>
      <c r="M344" s="21"/>
      <c r="N344" s="21"/>
      <c r="O344" s="192"/>
      <c r="P344" s="192"/>
      <c r="Q344" s="192"/>
      <c r="R344" s="192"/>
      <c r="S344" s="192"/>
    </row>
    <row r="345" spans="1:20" s="51" customFormat="1" ht="11.55" customHeight="1" x14ac:dyDescent="0.25">
      <c r="A345" s="235"/>
      <c r="B345" s="356" t="s">
        <v>92</v>
      </c>
      <c r="C345" s="356"/>
      <c r="D345" s="356"/>
      <c r="E345" s="237"/>
      <c r="F345" s="193"/>
      <c r="G345" s="193"/>
      <c r="I345" s="240"/>
      <c r="K345" s="21"/>
      <c r="M345" s="21"/>
      <c r="N345" s="21"/>
      <c r="O345" s="192"/>
      <c r="P345" s="192"/>
      <c r="Q345" s="192"/>
      <c r="R345" s="192"/>
      <c r="S345" s="192"/>
    </row>
    <row r="346" spans="1:20" s="51" customFormat="1" ht="27.6" customHeight="1" x14ac:dyDescent="0.25">
      <c r="A346" s="235"/>
      <c r="B346" s="352" t="s">
        <v>122</v>
      </c>
      <c r="C346" s="352" t="s">
        <v>123</v>
      </c>
      <c r="D346" s="352" t="s">
        <v>94</v>
      </c>
      <c r="E346" s="197"/>
      <c r="F346" s="353" t="s">
        <v>254</v>
      </c>
      <c r="G346" s="353"/>
      <c r="I346" s="338" t="s">
        <v>128</v>
      </c>
      <c r="J346" s="338"/>
      <c r="K346" s="338"/>
      <c r="L346" s="338"/>
      <c r="M346" s="338"/>
      <c r="N346" s="236"/>
      <c r="O346" s="358" t="s">
        <v>127</v>
      </c>
      <c r="P346" s="358"/>
      <c r="Q346" s="358"/>
      <c r="R346" s="358"/>
      <c r="S346" s="358"/>
    </row>
    <row r="347" spans="1:20" s="51" customFormat="1" ht="17.100000000000001" customHeight="1" x14ac:dyDescent="0.25">
      <c r="A347" s="235"/>
      <c r="B347" s="352"/>
      <c r="C347" s="352"/>
      <c r="D347" s="352"/>
      <c r="E347" s="199"/>
      <c r="F347" s="237" t="s">
        <v>252</v>
      </c>
      <c r="G347" s="237" t="s">
        <v>253</v>
      </c>
      <c r="I347" s="23" t="s">
        <v>4</v>
      </c>
      <c r="J347" s="23" t="s">
        <v>0</v>
      </c>
      <c r="K347" s="23" t="s">
        <v>1</v>
      </c>
      <c r="L347" s="23" t="s">
        <v>2</v>
      </c>
      <c r="M347" s="23" t="s">
        <v>3</v>
      </c>
      <c r="N347" s="23"/>
      <c r="O347" s="22" t="s">
        <v>4</v>
      </c>
      <c r="P347" s="22" t="s">
        <v>0</v>
      </c>
      <c r="Q347" s="22" t="s">
        <v>1</v>
      </c>
      <c r="R347" s="22" t="s">
        <v>2</v>
      </c>
      <c r="S347" s="22" t="s">
        <v>3</v>
      </c>
    </row>
    <row r="348" spans="1:20" ht="13.05" customHeight="1" x14ac:dyDescent="0.25">
      <c r="A348" s="165" t="s">
        <v>25</v>
      </c>
      <c r="B348" s="33">
        <v>550</v>
      </c>
      <c r="C348" s="33">
        <v>467</v>
      </c>
      <c r="D348" s="33">
        <v>510</v>
      </c>
      <c r="E348" s="9"/>
      <c r="F348" s="31">
        <v>61.5</v>
      </c>
      <c r="G348" s="31">
        <v>60</v>
      </c>
      <c r="I348" s="20">
        <v>60</v>
      </c>
      <c r="J348" s="20">
        <v>20</v>
      </c>
      <c r="K348" s="20">
        <v>10</v>
      </c>
      <c r="L348" s="20">
        <v>20</v>
      </c>
      <c r="M348" s="20">
        <v>20</v>
      </c>
      <c r="N348" s="20"/>
      <c r="O348" s="241">
        <v>13</v>
      </c>
      <c r="P348" s="241">
        <v>20</v>
      </c>
      <c r="Q348" s="241">
        <v>12</v>
      </c>
      <c r="R348" s="241">
        <v>9</v>
      </c>
      <c r="S348" s="241">
        <v>12</v>
      </c>
      <c r="T348" s="2"/>
    </row>
    <row r="349" spans="1:20" ht="13.05" customHeight="1" x14ac:dyDescent="0.25">
      <c r="A349" s="87" t="s">
        <v>26</v>
      </c>
      <c r="B349" s="33">
        <v>516</v>
      </c>
      <c r="C349" s="33">
        <v>478</v>
      </c>
      <c r="D349" s="33">
        <v>514</v>
      </c>
      <c r="E349" s="9"/>
      <c r="F349" s="31">
        <v>20</v>
      </c>
      <c r="G349" s="31">
        <v>20</v>
      </c>
      <c r="I349" s="20">
        <v>20</v>
      </c>
      <c r="J349" s="20">
        <v>-10</v>
      </c>
      <c r="K349" s="20">
        <v>0</v>
      </c>
      <c r="L349" s="20">
        <v>30</v>
      </c>
      <c r="M349" s="20">
        <v>0</v>
      </c>
      <c r="N349" s="20"/>
      <c r="O349" s="241">
        <v>4</v>
      </c>
      <c r="P349" s="241" t="s">
        <v>74</v>
      </c>
      <c r="Q349" s="241">
        <v>3</v>
      </c>
      <c r="R349" s="241">
        <v>20</v>
      </c>
      <c r="S349" s="241">
        <v>0</v>
      </c>
      <c r="T349" s="2"/>
    </row>
    <row r="350" spans="1:20" ht="13.05" customHeight="1" x14ac:dyDescent="0.25">
      <c r="A350" s="87" t="s">
        <v>27</v>
      </c>
      <c r="B350" s="33">
        <v>587</v>
      </c>
      <c r="C350" s="33">
        <v>498</v>
      </c>
      <c r="D350" s="33">
        <v>522</v>
      </c>
      <c r="E350" s="9"/>
      <c r="F350" s="31">
        <v>77</v>
      </c>
      <c r="G350" s="31">
        <v>80</v>
      </c>
      <c r="I350" s="20">
        <v>80</v>
      </c>
      <c r="J350" s="20">
        <v>0</v>
      </c>
      <c r="K350" s="20">
        <v>20</v>
      </c>
      <c r="L350" s="20">
        <v>30</v>
      </c>
      <c r="M350" s="20">
        <v>20</v>
      </c>
      <c r="N350" s="20"/>
      <c r="O350" s="241">
        <v>15</v>
      </c>
      <c r="P350" s="241">
        <v>2</v>
      </c>
      <c r="Q350" s="241">
        <v>21</v>
      </c>
      <c r="R350" s="241">
        <v>20</v>
      </c>
      <c r="S350" s="241">
        <v>15</v>
      </c>
      <c r="T350" s="2"/>
    </row>
    <row r="351" spans="1:20" ht="13.05" customHeight="1" x14ac:dyDescent="0.25">
      <c r="A351" s="87" t="s">
        <v>118</v>
      </c>
      <c r="B351" s="33">
        <v>528</v>
      </c>
      <c r="C351" s="33">
        <v>502</v>
      </c>
      <c r="D351" s="33">
        <v>530</v>
      </c>
      <c r="E351" s="9"/>
      <c r="F351" s="31">
        <v>12</v>
      </c>
      <c r="G351" s="31">
        <v>10</v>
      </c>
      <c r="I351" s="20">
        <v>10</v>
      </c>
      <c r="J351" s="20">
        <v>0</v>
      </c>
      <c r="K351" s="20">
        <v>-10</v>
      </c>
      <c r="L351" s="20">
        <v>0</v>
      </c>
      <c r="M351" s="20">
        <v>30</v>
      </c>
      <c r="N351" s="20"/>
      <c r="O351" s="241">
        <v>2</v>
      </c>
      <c r="P351" s="241" t="s">
        <v>74</v>
      </c>
      <c r="Q351" s="241" t="s">
        <v>74</v>
      </c>
      <c r="R351" s="241">
        <v>2</v>
      </c>
      <c r="S351" s="241">
        <v>19</v>
      </c>
      <c r="T351" s="2"/>
    </row>
    <row r="352" spans="1:20" ht="13.05" customHeight="1" x14ac:dyDescent="0.25">
      <c r="A352" s="87" t="s">
        <v>141</v>
      </c>
      <c r="B352" s="33">
        <v>638</v>
      </c>
      <c r="C352" s="33">
        <v>509</v>
      </c>
      <c r="D352" s="33">
        <v>564</v>
      </c>
      <c r="E352" s="9"/>
      <c r="F352" s="31">
        <v>101.5</v>
      </c>
      <c r="G352" s="31">
        <v>100</v>
      </c>
      <c r="I352" s="20">
        <v>100</v>
      </c>
      <c r="J352" s="20">
        <v>-20</v>
      </c>
      <c r="K352" s="20">
        <v>10</v>
      </c>
      <c r="L352" s="20">
        <v>70</v>
      </c>
      <c r="M352" s="20">
        <v>30</v>
      </c>
      <c r="N352" s="20"/>
      <c r="O352" s="241">
        <v>19</v>
      </c>
      <c r="P352" s="241" t="s">
        <v>74</v>
      </c>
      <c r="Q352" s="241">
        <v>9</v>
      </c>
      <c r="R352" s="241">
        <v>45</v>
      </c>
      <c r="S352" s="241">
        <v>20</v>
      </c>
      <c r="T352" s="2"/>
    </row>
    <row r="353" spans="1:20" ht="13.05" customHeight="1" x14ac:dyDescent="0.25">
      <c r="A353" s="87" t="s">
        <v>162</v>
      </c>
      <c r="B353" s="33">
        <v>573</v>
      </c>
      <c r="C353" s="33">
        <v>543</v>
      </c>
      <c r="D353" s="33">
        <v>497</v>
      </c>
      <c r="E353" s="9"/>
      <c r="F353" s="31">
        <v>53</v>
      </c>
      <c r="G353" s="31">
        <v>50</v>
      </c>
      <c r="I353" s="20">
        <v>50</v>
      </c>
      <c r="J353" s="20">
        <v>0</v>
      </c>
      <c r="K353" s="20">
        <v>20</v>
      </c>
      <c r="L353" s="20">
        <v>40</v>
      </c>
      <c r="M353" s="20">
        <v>0</v>
      </c>
      <c r="N353" s="20"/>
      <c r="O353" s="241">
        <v>10</v>
      </c>
      <c r="P353" s="241">
        <v>0</v>
      </c>
      <c r="Q353" s="241">
        <v>14</v>
      </c>
      <c r="R353" s="241">
        <v>24</v>
      </c>
      <c r="S353" s="241">
        <v>1</v>
      </c>
      <c r="T353" s="2"/>
    </row>
    <row r="354" spans="1:20" s="50" customFormat="1" ht="13.05" customHeight="1" x14ac:dyDescent="0.25">
      <c r="A354" s="87" t="s">
        <v>165</v>
      </c>
      <c r="B354" s="33">
        <v>582</v>
      </c>
      <c r="C354" s="33">
        <v>520</v>
      </c>
      <c r="D354" s="33">
        <v>500</v>
      </c>
      <c r="E354" s="9"/>
      <c r="F354" s="31">
        <v>72</v>
      </c>
      <c r="G354" s="31">
        <v>70</v>
      </c>
      <c r="H354" s="51"/>
      <c r="I354" s="20">
        <v>70</v>
      </c>
      <c r="J354" s="20">
        <v>-10</v>
      </c>
      <c r="K354" s="20">
        <v>10</v>
      </c>
      <c r="L354" s="20">
        <v>10</v>
      </c>
      <c r="M354" s="20">
        <v>60</v>
      </c>
      <c r="N354" s="20"/>
      <c r="O354" s="241">
        <v>14</v>
      </c>
      <c r="P354" s="241" t="s">
        <v>74</v>
      </c>
      <c r="Q354" s="241">
        <v>14</v>
      </c>
      <c r="R354" s="241">
        <v>8</v>
      </c>
      <c r="S354" s="241">
        <v>36</v>
      </c>
    </row>
    <row r="355" spans="1:20" s="51" customFormat="1" ht="13.05" customHeight="1" x14ac:dyDescent="0.25">
      <c r="A355" s="75" t="s">
        <v>177</v>
      </c>
      <c r="B355" s="56">
        <v>677</v>
      </c>
      <c r="C355" s="56">
        <v>569</v>
      </c>
      <c r="D355" s="56">
        <v>575</v>
      </c>
      <c r="E355" s="9"/>
      <c r="F355" s="31">
        <f>B355-AVERAGE(C355:D355)</f>
        <v>105</v>
      </c>
      <c r="G355" s="31">
        <f t="shared" si="14"/>
        <v>110</v>
      </c>
      <c r="I355" s="20">
        <v>110</v>
      </c>
      <c r="J355" s="20">
        <v>0</v>
      </c>
      <c r="K355" s="20">
        <v>10</v>
      </c>
      <c r="L355" s="20">
        <v>50</v>
      </c>
      <c r="M355" s="20">
        <v>50</v>
      </c>
      <c r="N355" s="20"/>
      <c r="O355" s="241">
        <v>18</v>
      </c>
      <c r="P355" s="241" t="s">
        <v>74</v>
      </c>
      <c r="Q355" s="241">
        <v>5</v>
      </c>
      <c r="R355" s="241">
        <v>25</v>
      </c>
      <c r="S355" s="241">
        <v>32</v>
      </c>
    </row>
    <row r="356" spans="1:20" s="51" customFormat="1" ht="13.05" customHeight="1" x14ac:dyDescent="0.25">
      <c r="A356" s="89" t="s">
        <v>193</v>
      </c>
      <c r="B356" s="56">
        <v>589</v>
      </c>
      <c r="C356" s="56">
        <v>493</v>
      </c>
      <c r="D356" s="56">
        <v>577</v>
      </c>
      <c r="E356" s="9"/>
      <c r="F356" s="31">
        <f>B356-AVERAGE(C356:D356)</f>
        <v>54</v>
      </c>
      <c r="G356" s="31">
        <f t="shared" si="14"/>
        <v>50</v>
      </c>
      <c r="H356" s="101"/>
      <c r="I356" s="20">
        <v>50</v>
      </c>
      <c r="J356" s="20">
        <v>10</v>
      </c>
      <c r="K356" s="20">
        <v>20</v>
      </c>
      <c r="L356" s="20">
        <v>10</v>
      </c>
      <c r="M356" s="20">
        <v>10</v>
      </c>
      <c r="N356" s="20"/>
      <c r="O356" s="241">
        <v>10</v>
      </c>
      <c r="P356" s="241">
        <v>13</v>
      </c>
      <c r="Q356" s="241">
        <v>18</v>
      </c>
      <c r="R356" s="241">
        <v>4</v>
      </c>
      <c r="S356" s="241">
        <v>9</v>
      </c>
    </row>
    <row r="357" spans="1:20" s="51" customFormat="1" ht="13.05" customHeight="1" x14ac:dyDescent="0.25">
      <c r="A357" s="89" t="s">
        <v>208</v>
      </c>
      <c r="B357" s="56">
        <v>625</v>
      </c>
      <c r="C357" s="56">
        <v>565</v>
      </c>
      <c r="D357" s="56">
        <v>664</v>
      </c>
      <c r="E357" s="9"/>
      <c r="F357" s="31">
        <f>B357-AVERAGE(C357:D357)</f>
        <v>10.5</v>
      </c>
      <c r="G357" s="31">
        <f t="shared" si="14"/>
        <v>10</v>
      </c>
      <c r="H357" s="101"/>
      <c r="I357" s="20">
        <v>10</v>
      </c>
      <c r="J357" s="20">
        <v>-30</v>
      </c>
      <c r="K357" s="20">
        <v>10</v>
      </c>
      <c r="L357" s="20">
        <v>-20</v>
      </c>
      <c r="M357" s="20">
        <v>50</v>
      </c>
      <c r="N357" s="20"/>
      <c r="O357" s="241">
        <v>2</v>
      </c>
      <c r="P357" s="241" t="s">
        <v>74</v>
      </c>
      <c r="Q357" s="241">
        <v>11</v>
      </c>
      <c r="R357" s="241" t="s">
        <v>74</v>
      </c>
      <c r="S357" s="241">
        <v>28</v>
      </c>
    </row>
    <row r="358" spans="1:20" s="51" customFormat="1" ht="13.05" customHeight="1" x14ac:dyDescent="0.25">
      <c r="A358" s="89" t="s">
        <v>205</v>
      </c>
      <c r="B358" s="56">
        <v>749</v>
      </c>
      <c r="C358" s="56">
        <v>562</v>
      </c>
      <c r="D358" s="56">
        <v>587</v>
      </c>
      <c r="E358" s="9"/>
      <c r="F358" s="31">
        <f>B358-AVERAGE(C358:D358)</f>
        <v>174.5</v>
      </c>
      <c r="G358" s="31">
        <f t="shared" si="14"/>
        <v>170</v>
      </c>
      <c r="H358" s="101"/>
      <c r="I358" s="20">
        <v>170</v>
      </c>
      <c r="J358" s="20">
        <v>30</v>
      </c>
      <c r="K358" s="20">
        <v>30</v>
      </c>
      <c r="L358" s="20">
        <v>80</v>
      </c>
      <c r="M358" s="20">
        <v>40</v>
      </c>
      <c r="N358" s="20"/>
      <c r="O358" s="241">
        <v>30</v>
      </c>
      <c r="P358" s="241">
        <v>33</v>
      </c>
      <c r="Q358" s="241">
        <v>21</v>
      </c>
      <c r="R358" s="241">
        <v>44</v>
      </c>
      <c r="S358" s="241">
        <v>22</v>
      </c>
    </row>
    <row r="359" spans="1:20" s="51" customFormat="1" ht="13.05" customHeight="1" x14ac:dyDescent="0.25">
      <c r="A359" s="89" t="s">
        <v>236</v>
      </c>
      <c r="B359" s="56">
        <v>683</v>
      </c>
      <c r="C359" s="56">
        <v>664</v>
      </c>
      <c r="D359" s="56">
        <v>597</v>
      </c>
      <c r="E359" s="9"/>
      <c r="F359" s="31">
        <f>B359-AVERAGE(C359:D359)</f>
        <v>52.5</v>
      </c>
      <c r="G359" s="31">
        <f t="shared" ref="G359" si="23">ROUND(F359,-1)</f>
        <v>50</v>
      </c>
      <c r="H359" s="101"/>
      <c r="I359" s="20">
        <v>50</v>
      </c>
      <c r="J359" s="20">
        <v>20</v>
      </c>
      <c r="K359" s="20">
        <v>20</v>
      </c>
      <c r="L359" s="20">
        <v>0</v>
      </c>
      <c r="M359" s="20">
        <v>10</v>
      </c>
      <c r="N359" s="20"/>
      <c r="O359" s="241">
        <v>8</v>
      </c>
      <c r="P359" s="241">
        <v>18</v>
      </c>
      <c r="Q359" s="241">
        <v>20</v>
      </c>
      <c r="R359" s="241" t="s">
        <v>74</v>
      </c>
      <c r="S359" s="241">
        <v>4</v>
      </c>
    </row>
    <row r="360" spans="1:20" s="10" customFormat="1" ht="13.05" customHeight="1" x14ac:dyDescent="0.25">
      <c r="A360" s="75"/>
      <c r="B360" s="33"/>
      <c r="C360" s="33"/>
      <c r="D360" s="33"/>
      <c r="E360" s="9"/>
      <c r="F360" s="31"/>
      <c r="G360" s="31"/>
      <c r="H360" s="101"/>
      <c r="I360" s="51"/>
      <c r="J360" s="51"/>
      <c r="K360" s="21"/>
      <c r="L360" s="51"/>
      <c r="M360" s="21"/>
      <c r="N360" s="21"/>
      <c r="O360" s="192"/>
      <c r="P360" s="192"/>
      <c r="Q360" s="192"/>
      <c r="R360" s="192"/>
      <c r="S360" s="192"/>
    </row>
    <row r="361" spans="1:20" s="23" customFormat="1" ht="13.05" customHeight="1" x14ac:dyDescent="0.25">
      <c r="A361" s="222" t="s">
        <v>102</v>
      </c>
      <c r="B361" s="33"/>
      <c r="C361" s="33"/>
      <c r="D361" s="33"/>
      <c r="E361" s="9"/>
      <c r="F361" s="31"/>
      <c r="G361" s="31"/>
      <c r="H361" s="101"/>
      <c r="I361" s="240"/>
      <c r="J361" s="51"/>
      <c r="K361" s="21"/>
      <c r="L361" s="51"/>
      <c r="M361" s="21"/>
      <c r="N361" s="21"/>
      <c r="O361" s="192"/>
      <c r="P361" s="192"/>
      <c r="Q361" s="192"/>
      <c r="R361" s="192"/>
      <c r="S361" s="192"/>
    </row>
    <row r="362" spans="1:20" s="51" customFormat="1" ht="11.55" customHeight="1" x14ac:dyDescent="0.25">
      <c r="A362" s="235"/>
      <c r="B362" s="356" t="s">
        <v>92</v>
      </c>
      <c r="C362" s="356"/>
      <c r="D362" s="356"/>
      <c r="E362" s="237"/>
      <c r="F362" s="193"/>
      <c r="G362" s="193"/>
      <c r="I362" s="240"/>
      <c r="K362" s="21"/>
      <c r="M362" s="21"/>
      <c r="N362" s="21"/>
      <c r="O362" s="192"/>
      <c r="P362" s="192"/>
      <c r="Q362" s="192"/>
      <c r="R362" s="192"/>
      <c r="S362" s="192"/>
    </row>
    <row r="363" spans="1:20" s="51" customFormat="1" ht="27.6" customHeight="1" x14ac:dyDescent="0.25">
      <c r="A363" s="235"/>
      <c r="B363" s="352" t="s">
        <v>122</v>
      </c>
      <c r="C363" s="352" t="s">
        <v>123</v>
      </c>
      <c r="D363" s="352" t="s">
        <v>94</v>
      </c>
      <c r="E363" s="197"/>
      <c r="F363" s="353" t="s">
        <v>254</v>
      </c>
      <c r="G363" s="353"/>
      <c r="I363" s="338" t="s">
        <v>128</v>
      </c>
      <c r="J363" s="338"/>
      <c r="K363" s="338"/>
      <c r="L363" s="338"/>
      <c r="M363" s="338"/>
      <c r="N363" s="236"/>
      <c r="O363" s="358" t="s">
        <v>127</v>
      </c>
      <c r="P363" s="358"/>
      <c r="Q363" s="358"/>
      <c r="R363" s="358"/>
      <c r="S363" s="358"/>
    </row>
    <row r="364" spans="1:20" s="51" customFormat="1" ht="17.100000000000001" customHeight="1" x14ac:dyDescent="0.25">
      <c r="A364" s="235"/>
      <c r="B364" s="352"/>
      <c r="C364" s="352"/>
      <c r="D364" s="352"/>
      <c r="E364" s="199"/>
      <c r="F364" s="237" t="s">
        <v>252</v>
      </c>
      <c r="G364" s="237" t="s">
        <v>253</v>
      </c>
      <c r="I364" s="23" t="s">
        <v>4</v>
      </c>
      <c r="J364" s="23" t="s">
        <v>0</v>
      </c>
      <c r="K364" s="23" t="s">
        <v>1</v>
      </c>
      <c r="L364" s="23" t="s">
        <v>2</v>
      </c>
      <c r="M364" s="23" t="s">
        <v>3</v>
      </c>
      <c r="N364" s="23"/>
      <c r="O364" s="22" t="s">
        <v>4</v>
      </c>
      <c r="P364" s="22" t="s">
        <v>0</v>
      </c>
      <c r="Q364" s="22" t="s">
        <v>1</v>
      </c>
      <c r="R364" s="22" t="s">
        <v>2</v>
      </c>
      <c r="S364" s="22" t="s">
        <v>3</v>
      </c>
    </row>
    <row r="365" spans="1:20" ht="13.05" customHeight="1" x14ac:dyDescent="0.25">
      <c r="A365" s="165" t="s">
        <v>25</v>
      </c>
      <c r="B365" s="33">
        <v>1242</v>
      </c>
      <c r="C365" s="33">
        <v>1100</v>
      </c>
      <c r="D365" s="33">
        <v>1030</v>
      </c>
      <c r="E365" s="9"/>
      <c r="F365" s="31">
        <v>177</v>
      </c>
      <c r="G365" s="31">
        <v>180</v>
      </c>
      <c r="H365" s="101"/>
      <c r="I365" s="20">
        <v>180</v>
      </c>
      <c r="J365" s="20">
        <v>50</v>
      </c>
      <c r="K365" s="20">
        <v>50</v>
      </c>
      <c r="L365" s="20">
        <v>30</v>
      </c>
      <c r="M365" s="20">
        <v>50</v>
      </c>
      <c r="N365" s="20"/>
      <c r="O365" s="241">
        <v>17</v>
      </c>
      <c r="P365" s="241">
        <v>20</v>
      </c>
      <c r="Q365" s="241">
        <v>21</v>
      </c>
      <c r="R365" s="241">
        <v>9</v>
      </c>
      <c r="S365" s="241">
        <v>20</v>
      </c>
      <c r="T365" s="2"/>
    </row>
    <row r="366" spans="1:20" ht="13.05" customHeight="1" x14ac:dyDescent="0.25">
      <c r="A366" s="87" t="s">
        <v>26</v>
      </c>
      <c r="B366" s="33">
        <v>1211</v>
      </c>
      <c r="C366" s="33">
        <v>1091</v>
      </c>
      <c r="D366" s="33">
        <v>1100</v>
      </c>
      <c r="E366" s="9"/>
      <c r="F366" s="31">
        <v>115.5</v>
      </c>
      <c r="G366" s="31">
        <v>120</v>
      </c>
      <c r="H366" s="101"/>
      <c r="I366" s="20">
        <v>120</v>
      </c>
      <c r="J366" s="20">
        <v>40</v>
      </c>
      <c r="K366" s="20">
        <v>-10</v>
      </c>
      <c r="L366" s="20">
        <v>40</v>
      </c>
      <c r="M366" s="20">
        <v>50</v>
      </c>
      <c r="N366" s="20"/>
      <c r="O366" s="241">
        <v>11</v>
      </c>
      <c r="P366" s="241">
        <v>15</v>
      </c>
      <c r="Q366" s="241" t="s">
        <v>74</v>
      </c>
      <c r="R366" s="241">
        <v>12</v>
      </c>
      <c r="S366" s="241">
        <v>19</v>
      </c>
      <c r="T366" s="2"/>
    </row>
    <row r="367" spans="1:20" ht="13.05" customHeight="1" x14ac:dyDescent="0.25">
      <c r="A367" s="87" t="s">
        <v>27</v>
      </c>
      <c r="B367" s="33">
        <v>1283</v>
      </c>
      <c r="C367" s="33">
        <v>1055</v>
      </c>
      <c r="D367" s="33">
        <v>1130</v>
      </c>
      <c r="E367" s="9"/>
      <c r="F367" s="31">
        <v>190.5</v>
      </c>
      <c r="G367" s="31">
        <v>190</v>
      </c>
      <c r="H367" s="101"/>
      <c r="I367" s="20">
        <v>190</v>
      </c>
      <c r="J367" s="20">
        <v>20</v>
      </c>
      <c r="K367" s="20">
        <v>40</v>
      </c>
      <c r="L367" s="20">
        <v>70</v>
      </c>
      <c r="M367" s="20">
        <v>60</v>
      </c>
      <c r="N367" s="20"/>
      <c r="O367" s="241">
        <v>17</v>
      </c>
      <c r="P367" s="241">
        <v>10</v>
      </c>
      <c r="Q367" s="241">
        <v>16</v>
      </c>
      <c r="R367" s="241">
        <v>21</v>
      </c>
      <c r="S367" s="241">
        <v>22</v>
      </c>
      <c r="T367" s="2"/>
    </row>
    <row r="368" spans="1:20" ht="13.05" customHeight="1" x14ac:dyDescent="0.25">
      <c r="A368" s="87" t="s">
        <v>118</v>
      </c>
      <c r="B368" s="33">
        <v>1137</v>
      </c>
      <c r="C368" s="33">
        <v>1047</v>
      </c>
      <c r="D368" s="33">
        <v>1081</v>
      </c>
      <c r="E368" s="9"/>
      <c r="F368" s="31">
        <v>73</v>
      </c>
      <c r="G368" s="31">
        <v>70</v>
      </c>
      <c r="H368" s="101"/>
      <c r="I368" s="20">
        <v>70</v>
      </c>
      <c r="J368" s="20">
        <v>-10</v>
      </c>
      <c r="K368" s="20">
        <v>20</v>
      </c>
      <c r="L368" s="20">
        <v>40</v>
      </c>
      <c r="M368" s="20">
        <v>30</v>
      </c>
      <c r="N368" s="20"/>
      <c r="O368" s="241">
        <v>7</v>
      </c>
      <c r="P368" s="241" t="s">
        <v>74</v>
      </c>
      <c r="Q368" s="241">
        <v>7</v>
      </c>
      <c r="R368" s="241">
        <v>12</v>
      </c>
      <c r="S368" s="241">
        <v>11</v>
      </c>
      <c r="T368" s="2"/>
    </row>
    <row r="369" spans="1:20" ht="13.05" customHeight="1" x14ac:dyDescent="0.25">
      <c r="A369" s="87" t="s">
        <v>141</v>
      </c>
      <c r="B369" s="33">
        <v>1379</v>
      </c>
      <c r="C369" s="33">
        <v>1119</v>
      </c>
      <c r="D369" s="33">
        <v>1170</v>
      </c>
      <c r="E369" s="9"/>
      <c r="F369" s="31">
        <v>234.5</v>
      </c>
      <c r="G369" s="31">
        <v>230</v>
      </c>
      <c r="H369" s="101"/>
      <c r="I369" s="20">
        <v>230</v>
      </c>
      <c r="J369" s="20">
        <v>20</v>
      </c>
      <c r="K369" s="20">
        <v>70</v>
      </c>
      <c r="L369" s="20">
        <v>70</v>
      </c>
      <c r="M369" s="20">
        <v>80</v>
      </c>
      <c r="N369" s="20"/>
      <c r="O369" s="241">
        <v>20</v>
      </c>
      <c r="P369" s="241">
        <v>7</v>
      </c>
      <c r="Q369" s="241">
        <v>29</v>
      </c>
      <c r="R369" s="241">
        <v>19</v>
      </c>
      <c r="S369" s="241">
        <v>27</v>
      </c>
      <c r="T369" s="2"/>
    </row>
    <row r="370" spans="1:20" ht="13.05" customHeight="1" x14ac:dyDescent="0.25">
      <c r="A370" s="87" t="s">
        <v>162</v>
      </c>
      <c r="B370" s="33">
        <v>1292</v>
      </c>
      <c r="C370" s="33">
        <v>1151</v>
      </c>
      <c r="D370" s="33">
        <v>1036</v>
      </c>
      <c r="E370" s="9"/>
      <c r="F370" s="31">
        <v>198.5</v>
      </c>
      <c r="G370" s="31">
        <v>200</v>
      </c>
      <c r="H370" s="101"/>
      <c r="I370" s="20">
        <v>200</v>
      </c>
      <c r="J370" s="20">
        <v>10</v>
      </c>
      <c r="K370" s="20">
        <v>60</v>
      </c>
      <c r="L370" s="20">
        <v>60</v>
      </c>
      <c r="M370" s="20">
        <v>60</v>
      </c>
      <c r="N370" s="20"/>
      <c r="O370" s="241">
        <v>18</v>
      </c>
      <c r="P370" s="241">
        <v>5</v>
      </c>
      <c r="Q370" s="241">
        <v>28</v>
      </c>
      <c r="R370" s="241">
        <v>18</v>
      </c>
      <c r="S370" s="241">
        <v>22</v>
      </c>
      <c r="T370" s="2"/>
    </row>
    <row r="371" spans="1:20" s="50" customFormat="1" ht="13.05" customHeight="1" x14ac:dyDescent="0.25">
      <c r="A371" s="87" t="s">
        <v>165</v>
      </c>
      <c r="B371" s="33">
        <v>1354</v>
      </c>
      <c r="C371" s="33">
        <v>1170</v>
      </c>
      <c r="D371" s="33">
        <v>1111</v>
      </c>
      <c r="E371" s="9"/>
      <c r="F371" s="31">
        <v>213.5</v>
      </c>
      <c r="G371" s="31">
        <v>210</v>
      </c>
      <c r="H371" s="101"/>
      <c r="I371" s="20">
        <v>210</v>
      </c>
      <c r="J371" s="20">
        <v>50</v>
      </c>
      <c r="K371" s="20">
        <v>40</v>
      </c>
      <c r="L371" s="20">
        <v>50</v>
      </c>
      <c r="M371" s="20">
        <v>80</v>
      </c>
      <c r="N371" s="20"/>
      <c r="O371" s="241">
        <v>19</v>
      </c>
      <c r="P371" s="241">
        <v>19</v>
      </c>
      <c r="Q371" s="241">
        <v>15</v>
      </c>
      <c r="R371" s="241">
        <v>13</v>
      </c>
      <c r="S371" s="241">
        <v>28</v>
      </c>
    </row>
    <row r="372" spans="1:20" s="51" customFormat="1" ht="13.05" customHeight="1" x14ac:dyDescent="0.25">
      <c r="A372" s="75" t="s">
        <v>177</v>
      </c>
      <c r="B372" s="57">
        <v>1512</v>
      </c>
      <c r="C372" s="57">
        <v>1219</v>
      </c>
      <c r="D372" s="57">
        <v>1106</v>
      </c>
      <c r="E372" s="9"/>
      <c r="F372" s="31">
        <f>B372-AVERAGE(C372:D372)</f>
        <v>349.5</v>
      </c>
      <c r="G372" s="31">
        <f t="shared" si="14"/>
        <v>350</v>
      </c>
      <c r="H372" s="101"/>
      <c r="I372" s="20">
        <v>350</v>
      </c>
      <c r="J372" s="20">
        <v>60</v>
      </c>
      <c r="K372" s="20">
        <v>100</v>
      </c>
      <c r="L372" s="20">
        <v>50</v>
      </c>
      <c r="M372" s="20">
        <v>130</v>
      </c>
      <c r="N372" s="20"/>
      <c r="O372" s="241">
        <v>30</v>
      </c>
      <c r="P372" s="241">
        <v>25</v>
      </c>
      <c r="Q372" s="241">
        <v>47</v>
      </c>
      <c r="R372" s="241">
        <v>13</v>
      </c>
      <c r="S372" s="241">
        <v>43</v>
      </c>
    </row>
    <row r="373" spans="1:20" s="51" customFormat="1" ht="13.05" customHeight="1" x14ac:dyDescent="0.25">
      <c r="A373" s="89" t="s">
        <v>193</v>
      </c>
      <c r="B373" s="57">
        <v>1255</v>
      </c>
      <c r="C373" s="57">
        <v>1066</v>
      </c>
      <c r="D373" s="57">
        <v>1181</v>
      </c>
      <c r="E373" s="9"/>
      <c r="F373" s="31">
        <f>B373-AVERAGE(C373:D373)</f>
        <v>131.5</v>
      </c>
      <c r="G373" s="31">
        <f t="shared" si="14"/>
        <v>130</v>
      </c>
      <c r="H373" s="101"/>
      <c r="I373" s="20">
        <v>130</v>
      </c>
      <c r="J373" s="20">
        <v>0</v>
      </c>
      <c r="K373" s="20">
        <v>30</v>
      </c>
      <c r="L373" s="20">
        <v>40</v>
      </c>
      <c r="M373" s="20">
        <v>60</v>
      </c>
      <c r="N373" s="20"/>
      <c r="O373" s="241">
        <v>12</v>
      </c>
      <c r="P373" s="241">
        <v>1</v>
      </c>
      <c r="Q373" s="241">
        <v>15</v>
      </c>
      <c r="R373" s="241">
        <v>11</v>
      </c>
      <c r="S373" s="241">
        <v>20</v>
      </c>
    </row>
    <row r="374" spans="1:20" s="51" customFormat="1" ht="13.05" customHeight="1" x14ac:dyDescent="0.25">
      <c r="A374" s="89" t="s">
        <v>208</v>
      </c>
      <c r="B374" s="57">
        <v>1351</v>
      </c>
      <c r="C374" s="57">
        <v>1225</v>
      </c>
      <c r="D374" s="57">
        <v>1431</v>
      </c>
      <c r="E374" s="9"/>
      <c r="F374" s="31">
        <f>B374-AVERAGE(C374:D374)</f>
        <v>23</v>
      </c>
      <c r="G374" s="31">
        <f t="shared" si="14"/>
        <v>20</v>
      </c>
      <c r="H374" s="23"/>
      <c r="I374" s="20">
        <v>20</v>
      </c>
      <c r="J374" s="20">
        <v>-30</v>
      </c>
      <c r="K374" s="20">
        <v>40</v>
      </c>
      <c r="L374" s="20">
        <v>10</v>
      </c>
      <c r="M374" s="20">
        <v>0</v>
      </c>
      <c r="N374" s="20"/>
      <c r="O374" s="241">
        <v>2</v>
      </c>
      <c r="P374" s="241" t="s">
        <v>74</v>
      </c>
      <c r="Q374" s="241">
        <v>17</v>
      </c>
      <c r="R374" s="241">
        <v>2</v>
      </c>
      <c r="S374" s="241" t="s">
        <v>74</v>
      </c>
    </row>
    <row r="375" spans="1:20" s="51" customFormat="1" ht="13.05" customHeight="1" x14ac:dyDescent="0.25">
      <c r="A375" s="89" t="s">
        <v>205</v>
      </c>
      <c r="B375" s="57">
        <v>1541</v>
      </c>
      <c r="C375" s="57">
        <v>1300</v>
      </c>
      <c r="D375" s="57">
        <v>1224</v>
      </c>
      <c r="E375" s="9"/>
      <c r="F375" s="31">
        <f>B375-AVERAGE(C375:D375)</f>
        <v>279</v>
      </c>
      <c r="G375" s="31">
        <f t="shared" si="14"/>
        <v>280</v>
      </c>
      <c r="H375" s="101"/>
      <c r="I375" s="20">
        <v>280</v>
      </c>
      <c r="J375" s="20">
        <v>30</v>
      </c>
      <c r="K375" s="20">
        <v>80</v>
      </c>
      <c r="L375" s="20">
        <v>90</v>
      </c>
      <c r="M375" s="20">
        <v>90</v>
      </c>
      <c r="N375" s="20"/>
      <c r="O375" s="241">
        <v>22</v>
      </c>
      <c r="P375" s="241">
        <v>8</v>
      </c>
      <c r="Q375" s="241">
        <v>30</v>
      </c>
      <c r="R375" s="241">
        <v>23</v>
      </c>
      <c r="S375" s="241">
        <v>28</v>
      </c>
    </row>
    <row r="376" spans="1:20" s="51" customFormat="1" ht="13.05" customHeight="1" x14ac:dyDescent="0.25">
      <c r="A376" s="89" t="s">
        <v>236</v>
      </c>
      <c r="B376" s="57">
        <v>1368</v>
      </c>
      <c r="C376" s="57">
        <v>1430</v>
      </c>
      <c r="D376" s="57">
        <v>1234</v>
      </c>
      <c r="E376" s="9"/>
      <c r="F376" s="31">
        <f>B376-AVERAGE(C376:D376)</f>
        <v>36</v>
      </c>
      <c r="G376" s="31">
        <f t="shared" ref="G376" si="24">ROUND(F376,-1)</f>
        <v>40</v>
      </c>
      <c r="H376" s="101"/>
      <c r="I376" s="20">
        <v>40</v>
      </c>
      <c r="J376" s="20">
        <v>20</v>
      </c>
      <c r="K376" s="20">
        <v>10</v>
      </c>
      <c r="L376" s="20">
        <v>-10</v>
      </c>
      <c r="M376" s="20">
        <v>20</v>
      </c>
      <c r="N376" s="20"/>
      <c r="O376" s="241">
        <v>3</v>
      </c>
      <c r="P376" s="241">
        <v>6</v>
      </c>
      <c r="Q376" s="241">
        <v>4</v>
      </c>
      <c r="R376" s="241" t="s">
        <v>74</v>
      </c>
      <c r="S376" s="241">
        <v>5</v>
      </c>
    </row>
    <row r="377" spans="1:20" s="10" customFormat="1" ht="13.05" customHeight="1" x14ac:dyDescent="0.25">
      <c r="A377" s="75"/>
      <c r="B377" s="33"/>
      <c r="C377" s="33"/>
      <c r="D377" s="33"/>
      <c r="E377" s="9"/>
      <c r="F377" s="31"/>
      <c r="G377" s="31"/>
      <c r="H377" s="51"/>
      <c r="I377" s="51"/>
      <c r="J377" s="51"/>
      <c r="K377" s="21"/>
      <c r="L377" s="51"/>
      <c r="M377" s="21"/>
      <c r="N377" s="21"/>
      <c r="O377" s="192"/>
      <c r="P377" s="192"/>
      <c r="Q377" s="192"/>
      <c r="R377" s="192"/>
      <c r="S377" s="192"/>
    </row>
    <row r="378" spans="1:20" s="23" customFormat="1" ht="13.05" customHeight="1" x14ac:dyDescent="0.25">
      <c r="A378" s="221" t="s">
        <v>79</v>
      </c>
      <c r="B378" s="33"/>
      <c r="C378" s="33"/>
      <c r="D378" s="33"/>
      <c r="E378" s="9"/>
      <c r="F378" s="31"/>
      <c r="G378" s="31"/>
      <c r="H378" s="51"/>
      <c r="I378" s="51"/>
      <c r="J378" s="51"/>
      <c r="K378" s="21"/>
      <c r="L378" s="51"/>
      <c r="M378" s="21"/>
      <c r="N378" s="21"/>
      <c r="O378" s="192"/>
      <c r="P378" s="192"/>
      <c r="Q378" s="192"/>
      <c r="R378" s="192"/>
      <c r="S378" s="192"/>
    </row>
    <row r="379" spans="1:20" s="51" customFormat="1" ht="11.55" customHeight="1" x14ac:dyDescent="0.25">
      <c r="A379" s="235"/>
      <c r="B379" s="356" t="s">
        <v>92</v>
      </c>
      <c r="C379" s="356"/>
      <c r="D379" s="356"/>
      <c r="E379" s="237"/>
      <c r="F379" s="193"/>
      <c r="G379" s="193"/>
      <c r="I379" s="240"/>
      <c r="K379" s="21"/>
      <c r="M379" s="21"/>
      <c r="N379" s="21"/>
      <c r="O379" s="192"/>
      <c r="P379" s="192"/>
      <c r="Q379" s="192"/>
      <c r="R379" s="192"/>
      <c r="S379" s="192"/>
    </row>
    <row r="380" spans="1:20" s="51" customFormat="1" ht="27.6" customHeight="1" x14ac:dyDescent="0.25">
      <c r="A380" s="235"/>
      <c r="B380" s="352" t="s">
        <v>122</v>
      </c>
      <c r="C380" s="352" t="s">
        <v>123</v>
      </c>
      <c r="D380" s="352" t="s">
        <v>94</v>
      </c>
      <c r="E380" s="197"/>
      <c r="F380" s="353" t="s">
        <v>254</v>
      </c>
      <c r="G380" s="353"/>
      <c r="I380" s="338" t="s">
        <v>128</v>
      </c>
      <c r="J380" s="338"/>
      <c r="K380" s="338"/>
      <c r="L380" s="338"/>
      <c r="M380" s="338"/>
      <c r="N380" s="236"/>
      <c r="O380" s="358" t="s">
        <v>127</v>
      </c>
      <c r="P380" s="358"/>
      <c r="Q380" s="358"/>
      <c r="R380" s="358"/>
      <c r="S380" s="358"/>
    </row>
    <row r="381" spans="1:20" s="51" customFormat="1" ht="17.100000000000001" customHeight="1" x14ac:dyDescent="0.25">
      <c r="A381" s="235"/>
      <c r="B381" s="352"/>
      <c r="C381" s="352"/>
      <c r="D381" s="352"/>
      <c r="E381" s="199"/>
      <c r="F381" s="237" t="s">
        <v>252</v>
      </c>
      <c r="G381" s="237" t="s">
        <v>253</v>
      </c>
      <c r="I381" s="23" t="s">
        <v>4</v>
      </c>
      <c r="J381" s="23" t="s">
        <v>0</v>
      </c>
      <c r="K381" s="23" t="s">
        <v>1</v>
      </c>
      <c r="L381" s="23" t="s">
        <v>2</v>
      </c>
      <c r="M381" s="23" t="s">
        <v>3</v>
      </c>
      <c r="N381" s="23"/>
      <c r="O381" s="22" t="s">
        <v>4</v>
      </c>
      <c r="P381" s="22" t="s">
        <v>0</v>
      </c>
      <c r="Q381" s="22" t="s">
        <v>1</v>
      </c>
      <c r="R381" s="22" t="s">
        <v>2</v>
      </c>
      <c r="S381" s="22" t="s">
        <v>3</v>
      </c>
    </row>
    <row r="382" spans="1:20" ht="13.05" customHeight="1" x14ac:dyDescent="0.25">
      <c r="A382" s="165" t="s">
        <v>25</v>
      </c>
      <c r="B382" s="33">
        <v>84</v>
      </c>
      <c r="C382" s="33">
        <v>72</v>
      </c>
      <c r="D382" s="33">
        <v>69</v>
      </c>
      <c r="E382" s="9"/>
      <c r="F382" s="31">
        <v>13.5</v>
      </c>
      <c r="G382" s="31">
        <v>10</v>
      </c>
      <c r="I382" s="20">
        <v>10</v>
      </c>
      <c r="J382" s="20">
        <v>10</v>
      </c>
      <c r="K382" s="20">
        <v>0</v>
      </c>
      <c r="L382" s="20">
        <v>10</v>
      </c>
      <c r="M382" s="20">
        <v>0</v>
      </c>
      <c r="N382" s="20"/>
      <c r="O382" s="241">
        <v>19</v>
      </c>
      <c r="P382" s="241">
        <v>58</v>
      </c>
      <c r="Q382" s="241" t="s">
        <v>74</v>
      </c>
      <c r="R382" s="241">
        <v>37</v>
      </c>
      <c r="S382" s="241">
        <v>11</v>
      </c>
      <c r="T382" s="2"/>
    </row>
    <row r="383" spans="1:20" ht="13.05" customHeight="1" x14ac:dyDescent="0.25">
      <c r="A383" s="87" t="s">
        <v>26</v>
      </c>
      <c r="B383" s="33">
        <v>63</v>
      </c>
      <c r="C383" s="33">
        <v>67</v>
      </c>
      <c r="D383" s="33">
        <v>73</v>
      </c>
      <c r="E383" s="9"/>
      <c r="F383" s="31">
        <v>-7</v>
      </c>
      <c r="G383" s="31">
        <v>-10</v>
      </c>
      <c r="I383" s="20">
        <v>-10</v>
      </c>
      <c r="J383" s="20">
        <v>0</v>
      </c>
      <c r="K383" s="20">
        <v>0</v>
      </c>
      <c r="L383" s="20">
        <v>-10</v>
      </c>
      <c r="M383" s="20">
        <v>0</v>
      </c>
      <c r="N383" s="20"/>
      <c r="O383" s="241" t="s">
        <v>74</v>
      </c>
      <c r="P383" s="241">
        <v>5</v>
      </c>
      <c r="Q383" s="241">
        <v>4</v>
      </c>
      <c r="R383" s="241" t="s">
        <v>74</v>
      </c>
      <c r="S383" s="241">
        <v>19</v>
      </c>
      <c r="T383" s="2"/>
    </row>
    <row r="384" spans="1:20" ht="13.05" customHeight="1" x14ac:dyDescent="0.25">
      <c r="A384" s="87" t="s">
        <v>27</v>
      </c>
      <c r="B384" s="33">
        <v>87</v>
      </c>
      <c r="C384" s="33">
        <v>71</v>
      </c>
      <c r="D384" s="33">
        <v>89</v>
      </c>
      <c r="E384" s="9"/>
      <c r="F384" s="31">
        <v>7</v>
      </c>
      <c r="G384" s="31">
        <v>10</v>
      </c>
      <c r="I384" s="20">
        <v>10</v>
      </c>
      <c r="J384" s="20">
        <v>0</v>
      </c>
      <c r="K384" s="20">
        <v>0</v>
      </c>
      <c r="L384" s="20">
        <v>0</v>
      </c>
      <c r="M384" s="20">
        <v>0</v>
      </c>
      <c r="N384" s="20"/>
      <c r="O384" s="241">
        <v>9</v>
      </c>
      <c r="P384" s="241">
        <v>8</v>
      </c>
      <c r="Q384" s="241" t="s">
        <v>74</v>
      </c>
      <c r="R384" s="241">
        <v>13</v>
      </c>
      <c r="S384" s="241">
        <v>15</v>
      </c>
      <c r="T384" s="2"/>
    </row>
    <row r="385" spans="1:20" ht="13.05" customHeight="1" x14ac:dyDescent="0.25">
      <c r="A385" s="87" t="s">
        <v>118</v>
      </c>
      <c r="B385" s="33">
        <v>76</v>
      </c>
      <c r="C385" s="33">
        <v>68</v>
      </c>
      <c r="D385" s="33">
        <v>69</v>
      </c>
      <c r="E385" s="9"/>
      <c r="F385" s="31">
        <v>7.5</v>
      </c>
      <c r="G385" s="31">
        <v>10</v>
      </c>
      <c r="I385" s="20">
        <v>10</v>
      </c>
      <c r="J385" s="20">
        <v>10</v>
      </c>
      <c r="K385" s="20">
        <v>0</v>
      </c>
      <c r="L385" s="20">
        <v>0</v>
      </c>
      <c r="M385" s="20">
        <v>-10</v>
      </c>
      <c r="N385" s="20"/>
      <c r="O385" s="241">
        <v>11</v>
      </c>
      <c r="P385" s="241">
        <v>100</v>
      </c>
      <c r="Q385" s="241">
        <v>14</v>
      </c>
      <c r="R385" s="241">
        <v>10</v>
      </c>
      <c r="S385" s="241" t="s">
        <v>74</v>
      </c>
      <c r="T385" s="2"/>
    </row>
    <row r="386" spans="1:20" ht="13.05" customHeight="1" x14ac:dyDescent="0.25">
      <c r="A386" s="87" t="s">
        <v>141</v>
      </c>
      <c r="B386" s="33">
        <v>78</v>
      </c>
      <c r="C386" s="33">
        <v>57</v>
      </c>
      <c r="D386" s="33">
        <v>76</v>
      </c>
      <c r="E386" s="9"/>
      <c r="F386" s="31">
        <v>11.5</v>
      </c>
      <c r="G386" s="31">
        <v>10</v>
      </c>
      <c r="I386" s="20">
        <v>10</v>
      </c>
      <c r="J386" s="20">
        <v>0</v>
      </c>
      <c r="K386" s="20">
        <v>0</v>
      </c>
      <c r="L386" s="20">
        <v>10</v>
      </c>
      <c r="M386" s="20">
        <v>10</v>
      </c>
      <c r="N386" s="20"/>
      <c r="O386" s="241">
        <v>17</v>
      </c>
      <c r="P386" s="241">
        <v>27</v>
      </c>
      <c r="Q386" s="241" t="s">
        <v>74</v>
      </c>
      <c r="R386" s="241">
        <v>33</v>
      </c>
      <c r="S386" s="241">
        <v>24</v>
      </c>
      <c r="T386" s="2"/>
    </row>
    <row r="387" spans="1:20" ht="13.05" customHeight="1" x14ac:dyDescent="0.25">
      <c r="A387" s="87" t="s">
        <v>162</v>
      </c>
      <c r="B387" s="33">
        <v>75</v>
      </c>
      <c r="C387" s="33">
        <v>67</v>
      </c>
      <c r="D387" s="33">
        <v>75</v>
      </c>
      <c r="E387" s="9"/>
      <c r="F387" s="31">
        <v>4</v>
      </c>
      <c r="G387" s="31">
        <v>0</v>
      </c>
      <c r="I387" s="20">
        <v>0</v>
      </c>
      <c r="J387" s="20">
        <v>0</v>
      </c>
      <c r="K387" s="20">
        <v>0</v>
      </c>
      <c r="L387" s="20">
        <v>10</v>
      </c>
      <c r="M387" s="20">
        <v>0</v>
      </c>
      <c r="N387" s="20"/>
      <c r="O387" s="241">
        <v>6</v>
      </c>
      <c r="P387" s="241">
        <v>4</v>
      </c>
      <c r="Q387" s="241">
        <v>8</v>
      </c>
      <c r="R387" s="241">
        <v>41</v>
      </c>
      <c r="S387" s="241" t="s">
        <v>74</v>
      </c>
      <c r="T387" s="2"/>
    </row>
    <row r="388" spans="1:20" s="50" customFormat="1" ht="13.05" customHeight="1" x14ac:dyDescent="0.25">
      <c r="A388" s="87" t="s">
        <v>165</v>
      </c>
      <c r="B388" s="33">
        <v>82</v>
      </c>
      <c r="C388" s="33">
        <v>77</v>
      </c>
      <c r="D388" s="33">
        <v>91</v>
      </c>
      <c r="E388" s="9"/>
      <c r="F388" s="31">
        <v>-2</v>
      </c>
      <c r="G388" s="31">
        <v>0</v>
      </c>
      <c r="H388" s="51"/>
      <c r="I388" s="20">
        <v>0</v>
      </c>
      <c r="J388" s="20">
        <v>0</v>
      </c>
      <c r="K388" s="20">
        <v>10</v>
      </c>
      <c r="L388" s="20">
        <v>-10</v>
      </c>
      <c r="M388" s="20">
        <v>0</v>
      </c>
      <c r="N388" s="20"/>
      <c r="O388" s="241" t="s">
        <v>74</v>
      </c>
      <c r="P388" s="241">
        <v>4</v>
      </c>
      <c r="Q388" s="241">
        <v>46</v>
      </c>
      <c r="R388" s="241" t="s">
        <v>74</v>
      </c>
      <c r="S388" s="241" t="s">
        <v>74</v>
      </c>
    </row>
    <row r="389" spans="1:20" s="51" customFormat="1" ht="13.05" customHeight="1" x14ac:dyDescent="0.25">
      <c r="A389" s="75" t="s">
        <v>177</v>
      </c>
      <c r="B389" s="56">
        <v>95</v>
      </c>
      <c r="C389" s="56">
        <v>86</v>
      </c>
      <c r="D389" s="56">
        <v>71</v>
      </c>
      <c r="E389" s="9"/>
      <c r="F389" s="31">
        <f>B389-AVERAGE(C389:D389)</f>
        <v>16.5</v>
      </c>
      <c r="G389" s="31">
        <f t="shared" si="14"/>
        <v>20</v>
      </c>
      <c r="I389" s="20">
        <v>20</v>
      </c>
      <c r="J389" s="20">
        <v>0</v>
      </c>
      <c r="K389" s="20">
        <v>10</v>
      </c>
      <c r="L389" s="20">
        <v>0</v>
      </c>
      <c r="M389" s="20">
        <v>0</v>
      </c>
      <c r="N389" s="20"/>
      <c r="O389" s="241">
        <v>21</v>
      </c>
      <c r="P389" s="241">
        <v>20</v>
      </c>
      <c r="Q389" s="241">
        <v>50</v>
      </c>
      <c r="R389" s="241">
        <v>12</v>
      </c>
      <c r="S389" s="241">
        <v>17</v>
      </c>
    </row>
    <row r="390" spans="1:20" s="51" customFormat="1" ht="13.05" customHeight="1" x14ac:dyDescent="0.25">
      <c r="A390" s="89" t="s">
        <v>193</v>
      </c>
      <c r="B390" s="56">
        <v>87</v>
      </c>
      <c r="C390" s="56">
        <v>70</v>
      </c>
      <c r="D390" s="56">
        <v>86</v>
      </c>
      <c r="E390" s="9"/>
      <c r="F390" s="31">
        <f>B390-AVERAGE(C390:D390)</f>
        <v>9</v>
      </c>
      <c r="G390" s="31">
        <f t="shared" si="14"/>
        <v>10</v>
      </c>
      <c r="H390" s="101"/>
      <c r="I390" s="20">
        <v>10</v>
      </c>
      <c r="J390" s="20">
        <v>0</v>
      </c>
      <c r="K390" s="20">
        <v>0</v>
      </c>
      <c r="L390" s="20">
        <v>10</v>
      </c>
      <c r="M390" s="20">
        <v>0</v>
      </c>
      <c r="N390" s="20"/>
      <c r="O390" s="241">
        <v>12</v>
      </c>
      <c r="P390" s="241">
        <v>47</v>
      </c>
      <c r="Q390" s="241" t="s">
        <v>74</v>
      </c>
      <c r="R390" s="241">
        <v>44</v>
      </c>
      <c r="S390" s="241" t="s">
        <v>74</v>
      </c>
    </row>
    <row r="391" spans="1:20" s="51" customFormat="1" ht="13.05" customHeight="1" x14ac:dyDescent="0.25">
      <c r="A391" s="89" t="s">
        <v>208</v>
      </c>
      <c r="B391" s="56">
        <v>77</v>
      </c>
      <c r="C391" s="56">
        <v>63</v>
      </c>
      <c r="D391" s="56">
        <v>83</v>
      </c>
      <c r="E391" s="9"/>
      <c r="F391" s="31">
        <f>B391-AVERAGE(C391:D391)</f>
        <v>4</v>
      </c>
      <c r="G391" s="31">
        <f t="shared" si="14"/>
        <v>0</v>
      </c>
      <c r="H391" s="23"/>
      <c r="I391" s="20">
        <v>0</v>
      </c>
      <c r="J391" s="20">
        <v>0</v>
      </c>
      <c r="K391" s="20">
        <v>0</v>
      </c>
      <c r="L391" s="20">
        <v>0</v>
      </c>
      <c r="M391" s="20">
        <v>0</v>
      </c>
      <c r="N391" s="20"/>
      <c r="O391" s="241">
        <v>5</v>
      </c>
      <c r="P391" s="241">
        <v>6</v>
      </c>
      <c r="Q391" s="241">
        <v>12</v>
      </c>
      <c r="R391" s="241">
        <v>18</v>
      </c>
      <c r="S391" s="241" t="s">
        <v>74</v>
      </c>
    </row>
    <row r="392" spans="1:20" s="51" customFormat="1" ht="13.05" customHeight="1" x14ac:dyDescent="0.25">
      <c r="A392" s="89" t="s">
        <v>205</v>
      </c>
      <c r="B392" s="56">
        <v>102</v>
      </c>
      <c r="C392" s="56">
        <v>83</v>
      </c>
      <c r="D392" s="56">
        <v>68</v>
      </c>
      <c r="E392" s="9"/>
      <c r="F392" s="31">
        <f>B392-AVERAGE(C392:D392)</f>
        <v>26.5</v>
      </c>
      <c r="G392" s="31">
        <f t="shared" si="14"/>
        <v>30</v>
      </c>
      <c r="H392" s="101"/>
      <c r="I392" s="20">
        <v>30</v>
      </c>
      <c r="J392" s="20">
        <v>0</v>
      </c>
      <c r="K392" s="20">
        <v>-10</v>
      </c>
      <c r="L392" s="20">
        <v>20</v>
      </c>
      <c r="M392" s="20">
        <v>10</v>
      </c>
      <c r="N392" s="20"/>
      <c r="O392" s="241">
        <v>35</v>
      </c>
      <c r="P392" s="241">
        <v>47</v>
      </c>
      <c r="Q392" s="241" t="s">
        <v>74</v>
      </c>
      <c r="R392" s="241">
        <v>60</v>
      </c>
      <c r="S392" s="241">
        <v>50</v>
      </c>
    </row>
    <row r="393" spans="1:20" s="51" customFormat="1" ht="13.05" customHeight="1" x14ac:dyDescent="0.25">
      <c r="A393" s="89" t="s">
        <v>236</v>
      </c>
      <c r="B393" s="56">
        <v>93</v>
      </c>
      <c r="C393" s="56">
        <v>89</v>
      </c>
      <c r="D393" s="56">
        <v>85</v>
      </c>
      <c r="E393" s="9"/>
      <c r="F393" s="31">
        <f>B393-AVERAGE(C393:D393)</f>
        <v>6</v>
      </c>
      <c r="G393" s="31">
        <f t="shared" ref="G393" si="25">ROUND(F393,-1)</f>
        <v>10</v>
      </c>
      <c r="H393" s="101"/>
      <c r="I393" s="20">
        <v>10</v>
      </c>
      <c r="J393" s="20">
        <v>0</v>
      </c>
      <c r="K393" s="20">
        <v>0</v>
      </c>
      <c r="L393" s="20">
        <v>-10</v>
      </c>
      <c r="M393" s="20">
        <v>10</v>
      </c>
      <c r="N393" s="20"/>
      <c r="O393" s="241">
        <v>7</v>
      </c>
      <c r="P393" s="241">
        <v>30</v>
      </c>
      <c r="Q393" s="241" t="s">
        <v>74</v>
      </c>
      <c r="R393" s="241" t="s">
        <v>74</v>
      </c>
      <c r="S393" s="241">
        <v>36</v>
      </c>
    </row>
    <row r="394" spans="1:20" s="10" customFormat="1" ht="13.05" customHeight="1" x14ac:dyDescent="0.25">
      <c r="A394" s="75"/>
      <c r="B394" s="33"/>
      <c r="C394" s="33"/>
      <c r="D394" s="33"/>
      <c r="E394" s="9"/>
      <c r="F394" s="31"/>
      <c r="G394" s="31"/>
      <c r="H394" s="51"/>
      <c r="I394" s="51"/>
      <c r="J394" s="51"/>
      <c r="K394" s="21"/>
      <c r="L394" s="51"/>
      <c r="M394" s="21"/>
      <c r="N394" s="21"/>
      <c r="O394" s="192"/>
      <c r="P394" s="192"/>
      <c r="Q394" s="192"/>
      <c r="R394" s="192"/>
      <c r="S394" s="192"/>
    </row>
    <row r="395" spans="1:20" s="23" customFormat="1" ht="13.05" customHeight="1" x14ac:dyDescent="0.25">
      <c r="A395" s="222" t="s">
        <v>172</v>
      </c>
      <c r="B395" s="33"/>
      <c r="C395" s="33"/>
      <c r="D395" s="33"/>
      <c r="E395" s="9"/>
      <c r="F395" s="31"/>
      <c r="G395" s="31"/>
      <c r="H395" s="51"/>
      <c r="I395" s="240"/>
      <c r="J395" s="51"/>
      <c r="K395" s="21"/>
      <c r="L395" s="51"/>
      <c r="M395" s="21"/>
      <c r="N395" s="21"/>
      <c r="O395" s="192"/>
      <c r="P395" s="192"/>
      <c r="Q395" s="192"/>
      <c r="R395" s="192"/>
      <c r="S395" s="192"/>
    </row>
    <row r="396" spans="1:20" s="51" customFormat="1" ht="11.55" customHeight="1" x14ac:dyDescent="0.25">
      <c r="A396" s="235"/>
      <c r="B396" s="356" t="s">
        <v>92</v>
      </c>
      <c r="C396" s="356"/>
      <c r="D396" s="356"/>
      <c r="E396" s="237"/>
      <c r="F396" s="193"/>
      <c r="G396" s="193"/>
      <c r="I396" s="240"/>
      <c r="K396" s="21"/>
      <c r="M396" s="21"/>
      <c r="N396" s="21"/>
      <c r="O396" s="192"/>
      <c r="P396" s="192"/>
      <c r="Q396" s="192"/>
      <c r="R396" s="192"/>
      <c r="S396" s="192"/>
    </row>
    <row r="397" spans="1:20" s="51" customFormat="1" ht="27.6" customHeight="1" x14ac:dyDescent="0.25">
      <c r="A397" s="235"/>
      <c r="B397" s="352" t="s">
        <v>122</v>
      </c>
      <c r="C397" s="352" t="s">
        <v>123</v>
      </c>
      <c r="D397" s="352" t="s">
        <v>94</v>
      </c>
      <c r="E397" s="197"/>
      <c r="F397" s="353" t="s">
        <v>254</v>
      </c>
      <c r="G397" s="353"/>
      <c r="I397" s="338" t="s">
        <v>128</v>
      </c>
      <c r="J397" s="338"/>
      <c r="K397" s="338"/>
      <c r="L397" s="338"/>
      <c r="M397" s="338"/>
      <c r="N397" s="236"/>
      <c r="O397" s="358" t="s">
        <v>127</v>
      </c>
      <c r="P397" s="358"/>
      <c r="Q397" s="358"/>
      <c r="R397" s="358"/>
      <c r="S397" s="358"/>
    </row>
    <row r="398" spans="1:20" s="51" customFormat="1" ht="17.100000000000001" customHeight="1" x14ac:dyDescent="0.25">
      <c r="A398" s="235"/>
      <c r="B398" s="352"/>
      <c r="C398" s="352"/>
      <c r="D398" s="352"/>
      <c r="E398" s="199"/>
      <c r="F398" s="237" t="s">
        <v>252</v>
      </c>
      <c r="G398" s="237" t="s">
        <v>253</v>
      </c>
      <c r="I398" s="23" t="s">
        <v>4</v>
      </c>
      <c r="J398" s="23" t="s">
        <v>0</v>
      </c>
      <c r="K398" s="23" t="s">
        <v>1</v>
      </c>
      <c r="L398" s="23" t="s">
        <v>2</v>
      </c>
      <c r="M398" s="23" t="s">
        <v>3</v>
      </c>
      <c r="N398" s="23"/>
      <c r="O398" s="22" t="s">
        <v>4</v>
      </c>
      <c r="P398" s="22" t="s">
        <v>0</v>
      </c>
      <c r="Q398" s="22" t="s">
        <v>1</v>
      </c>
      <c r="R398" s="22" t="s">
        <v>2</v>
      </c>
      <c r="S398" s="22" t="s">
        <v>3</v>
      </c>
    </row>
    <row r="399" spans="1:20" ht="13.05" customHeight="1" x14ac:dyDescent="0.25">
      <c r="A399" s="165" t="s">
        <v>25</v>
      </c>
      <c r="B399" s="33">
        <v>592</v>
      </c>
      <c r="C399" s="33">
        <v>438</v>
      </c>
      <c r="D399" s="33">
        <v>456</v>
      </c>
      <c r="E399" s="9"/>
      <c r="F399" s="31">
        <v>145</v>
      </c>
      <c r="G399" s="31">
        <v>150</v>
      </c>
      <c r="I399" s="20">
        <v>150</v>
      </c>
      <c r="J399" s="20">
        <v>10</v>
      </c>
      <c r="K399" s="20">
        <v>40</v>
      </c>
      <c r="L399" s="20">
        <v>50</v>
      </c>
      <c r="M399" s="20">
        <v>40</v>
      </c>
      <c r="N399" s="20"/>
      <c r="O399" s="241">
        <v>32</v>
      </c>
      <c r="P399" s="241">
        <v>19</v>
      </c>
      <c r="Q399" s="241">
        <v>54</v>
      </c>
      <c r="R399" s="241">
        <v>42</v>
      </c>
      <c r="S399" s="241">
        <v>23</v>
      </c>
      <c r="T399" s="2"/>
    </row>
    <row r="400" spans="1:20" ht="13.05" customHeight="1" x14ac:dyDescent="0.25">
      <c r="A400" s="87" t="s">
        <v>26</v>
      </c>
      <c r="B400" s="33">
        <v>562</v>
      </c>
      <c r="C400" s="33">
        <v>456</v>
      </c>
      <c r="D400" s="33">
        <v>522</v>
      </c>
      <c r="E400" s="9"/>
      <c r="F400" s="31">
        <v>73</v>
      </c>
      <c r="G400" s="31">
        <v>70</v>
      </c>
      <c r="I400" s="20">
        <v>70</v>
      </c>
      <c r="J400" s="20">
        <v>10</v>
      </c>
      <c r="K400" s="20">
        <v>20</v>
      </c>
      <c r="L400" s="20">
        <v>20</v>
      </c>
      <c r="M400" s="20">
        <v>30</v>
      </c>
      <c r="N400" s="20"/>
      <c r="O400" s="241">
        <v>15</v>
      </c>
      <c r="P400" s="241">
        <v>12</v>
      </c>
      <c r="Q400" s="241">
        <v>20</v>
      </c>
      <c r="R400" s="241">
        <v>11</v>
      </c>
      <c r="S400" s="241">
        <v>17</v>
      </c>
      <c r="T400" s="2"/>
    </row>
    <row r="401" spans="1:20" ht="13.05" customHeight="1" x14ac:dyDescent="0.25">
      <c r="A401" s="87" t="s">
        <v>27</v>
      </c>
      <c r="B401" s="33">
        <v>577</v>
      </c>
      <c r="C401" s="33">
        <v>549</v>
      </c>
      <c r="D401" s="33">
        <v>529</v>
      </c>
      <c r="E401" s="9"/>
      <c r="F401" s="31">
        <v>38</v>
      </c>
      <c r="G401" s="31">
        <v>40</v>
      </c>
      <c r="I401" s="20">
        <v>40</v>
      </c>
      <c r="J401" s="20">
        <v>0</v>
      </c>
      <c r="K401" s="20">
        <v>-10</v>
      </c>
      <c r="L401" s="20">
        <v>20</v>
      </c>
      <c r="M401" s="20">
        <v>30</v>
      </c>
      <c r="N401" s="20"/>
      <c r="O401" s="241">
        <v>7</v>
      </c>
      <c r="P401" s="241">
        <v>2</v>
      </c>
      <c r="Q401" s="241" t="s">
        <v>74</v>
      </c>
      <c r="R401" s="241">
        <v>9</v>
      </c>
      <c r="S401" s="241">
        <v>17</v>
      </c>
      <c r="T401" s="2"/>
    </row>
    <row r="402" spans="1:20" ht="13.05" customHeight="1" x14ac:dyDescent="0.25">
      <c r="A402" s="87" t="s">
        <v>118</v>
      </c>
      <c r="B402" s="33">
        <v>499</v>
      </c>
      <c r="C402" s="33">
        <v>508</v>
      </c>
      <c r="D402" s="33">
        <v>460</v>
      </c>
      <c r="E402" s="9"/>
      <c r="F402" s="31">
        <v>15</v>
      </c>
      <c r="G402" s="31">
        <v>20</v>
      </c>
      <c r="I402" s="20">
        <v>20</v>
      </c>
      <c r="J402" s="20">
        <v>-10</v>
      </c>
      <c r="K402" s="20">
        <v>-10</v>
      </c>
      <c r="L402" s="20">
        <v>30</v>
      </c>
      <c r="M402" s="20">
        <v>10</v>
      </c>
      <c r="N402" s="20"/>
      <c r="O402" s="241">
        <v>3</v>
      </c>
      <c r="P402" s="241" t="s">
        <v>74</v>
      </c>
      <c r="Q402" s="241" t="s">
        <v>74</v>
      </c>
      <c r="R402" s="241">
        <v>20</v>
      </c>
      <c r="S402" s="241">
        <v>3</v>
      </c>
      <c r="T402" s="2"/>
    </row>
    <row r="403" spans="1:20" ht="13.05" customHeight="1" x14ac:dyDescent="0.25">
      <c r="A403" s="87" t="s">
        <v>141</v>
      </c>
      <c r="B403" s="33">
        <v>655</v>
      </c>
      <c r="C403" s="33">
        <v>493</v>
      </c>
      <c r="D403" s="33">
        <v>491</v>
      </c>
      <c r="E403" s="9"/>
      <c r="F403" s="31">
        <v>163</v>
      </c>
      <c r="G403" s="31">
        <v>160</v>
      </c>
      <c r="I403" s="20">
        <v>160</v>
      </c>
      <c r="J403" s="20">
        <v>20</v>
      </c>
      <c r="K403" s="20">
        <v>20</v>
      </c>
      <c r="L403" s="20">
        <v>40</v>
      </c>
      <c r="M403" s="20">
        <v>90</v>
      </c>
      <c r="N403" s="20"/>
      <c r="O403" s="241">
        <v>33</v>
      </c>
      <c r="P403" s="241">
        <v>20</v>
      </c>
      <c r="Q403" s="241">
        <v>29</v>
      </c>
      <c r="R403" s="241">
        <v>26</v>
      </c>
      <c r="S403" s="241">
        <v>46</v>
      </c>
      <c r="T403" s="2"/>
    </row>
    <row r="404" spans="1:20" ht="13.05" customHeight="1" x14ac:dyDescent="0.25">
      <c r="A404" s="87" t="s">
        <v>162</v>
      </c>
      <c r="B404" s="33">
        <v>600</v>
      </c>
      <c r="C404" s="33">
        <v>526</v>
      </c>
      <c r="D404" s="33">
        <v>481</v>
      </c>
      <c r="E404" s="9"/>
      <c r="F404" s="31">
        <v>96.5</v>
      </c>
      <c r="G404" s="31">
        <v>100</v>
      </c>
      <c r="I404" s="20">
        <v>100</v>
      </c>
      <c r="J404" s="20">
        <v>30</v>
      </c>
      <c r="K404" s="20">
        <v>-10</v>
      </c>
      <c r="L404" s="20">
        <v>10</v>
      </c>
      <c r="M404" s="20">
        <v>60</v>
      </c>
      <c r="N404" s="20"/>
      <c r="O404" s="241">
        <v>19</v>
      </c>
      <c r="P404" s="241">
        <v>36</v>
      </c>
      <c r="Q404" s="241" t="s">
        <v>74</v>
      </c>
      <c r="R404" s="241">
        <v>9</v>
      </c>
      <c r="S404" s="241">
        <v>35</v>
      </c>
      <c r="T404" s="2"/>
    </row>
    <row r="405" spans="1:20" s="50" customFormat="1" ht="13.05" customHeight="1" x14ac:dyDescent="0.25">
      <c r="A405" s="87" t="s">
        <v>165</v>
      </c>
      <c r="B405" s="33">
        <v>615</v>
      </c>
      <c r="C405" s="33">
        <v>524</v>
      </c>
      <c r="D405" s="33">
        <v>542</v>
      </c>
      <c r="E405" s="9"/>
      <c r="F405" s="31">
        <v>82</v>
      </c>
      <c r="G405" s="31">
        <v>80</v>
      </c>
      <c r="H405" s="51"/>
      <c r="I405" s="20">
        <v>80</v>
      </c>
      <c r="J405" s="20">
        <v>20</v>
      </c>
      <c r="K405" s="20">
        <v>10</v>
      </c>
      <c r="L405" s="20">
        <v>10</v>
      </c>
      <c r="M405" s="20">
        <v>50</v>
      </c>
      <c r="N405" s="20"/>
      <c r="O405" s="241">
        <v>15</v>
      </c>
      <c r="P405" s="241">
        <v>22</v>
      </c>
      <c r="Q405" s="241">
        <v>6</v>
      </c>
      <c r="R405" s="241">
        <v>8</v>
      </c>
      <c r="S405" s="241">
        <v>23</v>
      </c>
    </row>
    <row r="406" spans="1:20" s="51" customFormat="1" ht="13.05" customHeight="1" x14ac:dyDescent="0.25">
      <c r="A406" s="75" t="s">
        <v>177</v>
      </c>
      <c r="B406" s="56">
        <v>694</v>
      </c>
      <c r="C406" s="56">
        <v>537</v>
      </c>
      <c r="D406" s="56">
        <v>539</v>
      </c>
      <c r="E406" s="9"/>
      <c r="F406" s="31">
        <f>B406-AVERAGE(C406:D406)</f>
        <v>156</v>
      </c>
      <c r="G406" s="31">
        <f t="shared" ref="G406:G528" si="26">ROUND(F406,-1)</f>
        <v>160</v>
      </c>
      <c r="I406" s="20">
        <v>160</v>
      </c>
      <c r="J406" s="20">
        <v>0</v>
      </c>
      <c r="K406" s="20">
        <v>10</v>
      </c>
      <c r="L406" s="20">
        <v>60</v>
      </c>
      <c r="M406" s="20">
        <v>90</v>
      </c>
      <c r="N406" s="20"/>
      <c r="O406" s="241">
        <v>29</v>
      </c>
      <c r="P406" s="241">
        <v>2</v>
      </c>
      <c r="Q406" s="241">
        <v>6</v>
      </c>
      <c r="R406" s="241">
        <v>42</v>
      </c>
      <c r="S406" s="241">
        <v>43</v>
      </c>
    </row>
    <row r="407" spans="1:20" s="51" customFormat="1" ht="13.05" customHeight="1" x14ac:dyDescent="0.25">
      <c r="A407" s="89" t="s">
        <v>193</v>
      </c>
      <c r="B407" s="56">
        <v>596</v>
      </c>
      <c r="C407" s="56">
        <v>516</v>
      </c>
      <c r="D407" s="56">
        <v>501</v>
      </c>
      <c r="E407" s="9"/>
      <c r="F407" s="31">
        <f>B407-AVERAGE(C407:D407)</f>
        <v>87.5</v>
      </c>
      <c r="G407" s="31">
        <f t="shared" si="26"/>
        <v>90</v>
      </c>
      <c r="H407" s="101"/>
      <c r="I407" s="20">
        <v>90</v>
      </c>
      <c r="J407" s="20">
        <v>10</v>
      </c>
      <c r="K407" s="20">
        <v>10</v>
      </c>
      <c r="L407" s="20">
        <v>30</v>
      </c>
      <c r="M407" s="20">
        <v>40</v>
      </c>
      <c r="N407" s="20"/>
      <c r="O407" s="241">
        <v>17</v>
      </c>
      <c r="P407" s="241">
        <v>10</v>
      </c>
      <c r="Q407" s="241">
        <v>7</v>
      </c>
      <c r="R407" s="241">
        <v>24</v>
      </c>
      <c r="S407" s="241">
        <v>20</v>
      </c>
    </row>
    <row r="408" spans="1:20" s="51" customFormat="1" ht="13.05" customHeight="1" x14ac:dyDescent="0.25">
      <c r="A408" s="89" t="s">
        <v>208</v>
      </c>
      <c r="B408" s="56">
        <v>662</v>
      </c>
      <c r="C408" s="56">
        <v>546</v>
      </c>
      <c r="D408" s="56">
        <v>631</v>
      </c>
      <c r="E408" s="9"/>
      <c r="F408" s="31">
        <f>B408-AVERAGE(C408:D408)</f>
        <v>73.5</v>
      </c>
      <c r="G408" s="31">
        <f t="shared" si="26"/>
        <v>70</v>
      </c>
      <c r="H408" s="23"/>
      <c r="I408" s="20">
        <v>70</v>
      </c>
      <c r="J408" s="20">
        <v>30</v>
      </c>
      <c r="K408" s="20">
        <v>0</v>
      </c>
      <c r="L408" s="20">
        <v>-20</v>
      </c>
      <c r="M408" s="20">
        <v>50</v>
      </c>
      <c r="N408" s="20"/>
      <c r="O408" s="241">
        <v>12</v>
      </c>
      <c r="P408" s="241">
        <v>45</v>
      </c>
      <c r="Q408" s="241">
        <v>4</v>
      </c>
      <c r="R408" s="241" t="s">
        <v>74</v>
      </c>
      <c r="S408" s="241">
        <v>22</v>
      </c>
    </row>
    <row r="409" spans="1:20" s="51" customFormat="1" ht="13.05" customHeight="1" x14ac:dyDescent="0.25">
      <c r="A409" s="89" t="s">
        <v>205</v>
      </c>
      <c r="B409" s="56">
        <v>733</v>
      </c>
      <c r="C409" s="56">
        <v>557</v>
      </c>
      <c r="D409" s="56">
        <v>517</v>
      </c>
      <c r="E409" s="9"/>
      <c r="F409" s="31">
        <f>B409-AVERAGE(C409:D409)</f>
        <v>196</v>
      </c>
      <c r="G409" s="31">
        <f t="shared" si="26"/>
        <v>200</v>
      </c>
      <c r="H409" s="101"/>
      <c r="I409" s="20">
        <v>200</v>
      </c>
      <c r="J409" s="20">
        <v>10</v>
      </c>
      <c r="K409" s="20">
        <v>30</v>
      </c>
      <c r="L409" s="20">
        <v>50</v>
      </c>
      <c r="M409" s="20">
        <v>110</v>
      </c>
      <c r="N409" s="20"/>
      <c r="O409" s="241">
        <v>36</v>
      </c>
      <c r="P409" s="241">
        <v>10</v>
      </c>
      <c r="Q409" s="241">
        <v>28</v>
      </c>
      <c r="R409" s="241">
        <v>36</v>
      </c>
      <c r="S409" s="241">
        <v>52</v>
      </c>
    </row>
    <row r="410" spans="1:20" s="51" customFormat="1" ht="13.05" customHeight="1" x14ac:dyDescent="0.25">
      <c r="A410" s="89" t="s">
        <v>236</v>
      </c>
      <c r="B410" s="56">
        <v>648</v>
      </c>
      <c r="C410" s="56">
        <v>608</v>
      </c>
      <c r="D410" s="56">
        <v>604</v>
      </c>
      <c r="E410" s="9"/>
      <c r="F410" s="31">
        <f>B410-AVERAGE(C410:D410)</f>
        <v>42</v>
      </c>
      <c r="G410" s="31">
        <f t="shared" ref="G410" si="27">ROUND(F410,-1)</f>
        <v>40</v>
      </c>
      <c r="H410" s="101"/>
      <c r="I410" s="20">
        <v>40</v>
      </c>
      <c r="J410" s="20">
        <v>10</v>
      </c>
      <c r="K410" s="20">
        <v>20</v>
      </c>
      <c r="L410" s="20">
        <v>0</v>
      </c>
      <c r="M410" s="20">
        <v>10</v>
      </c>
      <c r="N410" s="20"/>
      <c r="O410" s="241">
        <v>7</v>
      </c>
      <c r="P410" s="241">
        <v>14</v>
      </c>
      <c r="Q410" s="241">
        <v>20</v>
      </c>
      <c r="R410" s="241" t="s">
        <v>74</v>
      </c>
      <c r="S410" s="241">
        <v>5</v>
      </c>
    </row>
    <row r="411" spans="1:20" s="10" customFormat="1" ht="13.05" customHeight="1" x14ac:dyDescent="0.25">
      <c r="A411" s="75"/>
      <c r="B411" s="33"/>
      <c r="C411" s="33"/>
      <c r="D411" s="33"/>
      <c r="E411" s="9"/>
      <c r="F411" s="31"/>
      <c r="G411" s="31"/>
      <c r="H411" s="51"/>
      <c r="I411" s="51"/>
      <c r="J411" s="51"/>
      <c r="K411" s="21"/>
      <c r="L411" s="51"/>
      <c r="M411" s="21"/>
      <c r="N411" s="21"/>
      <c r="O411" s="192"/>
      <c r="P411" s="192"/>
      <c r="Q411" s="192"/>
      <c r="R411" s="192"/>
      <c r="S411" s="192"/>
    </row>
    <row r="412" spans="1:20" s="10" customFormat="1" ht="13.05" customHeight="1" x14ac:dyDescent="0.25">
      <c r="A412" s="222" t="s">
        <v>101</v>
      </c>
      <c r="B412" s="33"/>
      <c r="C412" s="33"/>
      <c r="D412" s="33"/>
      <c r="E412" s="9"/>
      <c r="F412" s="31"/>
      <c r="G412" s="31"/>
      <c r="H412" s="51"/>
      <c r="I412" s="240"/>
      <c r="J412" s="51"/>
      <c r="K412" s="21"/>
      <c r="L412" s="51"/>
      <c r="M412" s="21"/>
      <c r="N412" s="21"/>
      <c r="O412" s="192"/>
      <c r="P412" s="192"/>
      <c r="Q412" s="192"/>
      <c r="R412" s="192"/>
      <c r="S412" s="192"/>
    </row>
    <row r="413" spans="1:20" s="51" customFormat="1" ht="11.55" customHeight="1" x14ac:dyDescent="0.25">
      <c r="A413" s="235"/>
      <c r="B413" s="356" t="s">
        <v>92</v>
      </c>
      <c r="C413" s="356"/>
      <c r="D413" s="356"/>
      <c r="E413" s="237"/>
      <c r="F413" s="193"/>
      <c r="G413" s="193"/>
      <c r="I413" s="240"/>
      <c r="K413" s="21"/>
      <c r="M413" s="21"/>
      <c r="N413" s="21"/>
      <c r="O413" s="192"/>
      <c r="P413" s="192"/>
      <c r="Q413" s="192"/>
      <c r="R413" s="192"/>
      <c r="S413" s="192"/>
    </row>
    <row r="414" spans="1:20" s="51" customFormat="1" ht="27.6" customHeight="1" x14ac:dyDescent="0.25">
      <c r="A414" s="235"/>
      <c r="B414" s="352" t="s">
        <v>122</v>
      </c>
      <c r="C414" s="352" t="s">
        <v>123</v>
      </c>
      <c r="D414" s="352" t="s">
        <v>94</v>
      </c>
      <c r="E414" s="197"/>
      <c r="F414" s="353" t="s">
        <v>254</v>
      </c>
      <c r="G414" s="353"/>
      <c r="I414" s="338" t="s">
        <v>128</v>
      </c>
      <c r="J414" s="338"/>
      <c r="K414" s="338"/>
      <c r="L414" s="338"/>
      <c r="M414" s="338"/>
      <c r="N414" s="236"/>
      <c r="O414" s="358" t="s">
        <v>127</v>
      </c>
      <c r="P414" s="358"/>
      <c r="Q414" s="358"/>
      <c r="R414" s="358"/>
      <c r="S414" s="358"/>
    </row>
    <row r="415" spans="1:20" s="51" customFormat="1" ht="17.100000000000001" customHeight="1" x14ac:dyDescent="0.25">
      <c r="A415" s="235"/>
      <c r="B415" s="352"/>
      <c r="C415" s="352"/>
      <c r="D415" s="352"/>
      <c r="E415" s="199"/>
      <c r="F415" s="237" t="s">
        <v>252</v>
      </c>
      <c r="G415" s="237" t="s">
        <v>253</v>
      </c>
      <c r="I415" s="23" t="s">
        <v>4</v>
      </c>
      <c r="J415" s="23" t="s">
        <v>0</v>
      </c>
      <c r="K415" s="23" t="s">
        <v>1</v>
      </c>
      <c r="L415" s="23" t="s">
        <v>2</v>
      </c>
      <c r="M415" s="23" t="s">
        <v>3</v>
      </c>
      <c r="N415" s="23"/>
      <c r="O415" s="22" t="s">
        <v>4</v>
      </c>
      <c r="P415" s="22" t="s">
        <v>0</v>
      </c>
      <c r="Q415" s="22" t="s">
        <v>1</v>
      </c>
      <c r="R415" s="22" t="s">
        <v>2</v>
      </c>
      <c r="S415" s="22" t="s">
        <v>3</v>
      </c>
    </row>
    <row r="416" spans="1:20" s="10" customFormat="1" ht="13.05" customHeight="1" x14ac:dyDescent="0.25">
      <c r="A416" s="165" t="s">
        <v>25</v>
      </c>
      <c r="B416" s="33">
        <v>622</v>
      </c>
      <c r="C416" s="33">
        <v>604</v>
      </c>
      <c r="D416" s="33">
        <v>594</v>
      </c>
      <c r="E416" s="9"/>
      <c r="F416" s="31">
        <v>23</v>
      </c>
      <c r="G416" s="31">
        <v>20</v>
      </c>
      <c r="H416" s="51"/>
      <c r="I416" s="20">
        <v>20</v>
      </c>
      <c r="J416" s="20">
        <v>-10</v>
      </c>
      <c r="K416" s="20">
        <v>30</v>
      </c>
      <c r="L416" s="20">
        <v>20</v>
      </c>
      <c r="M416" s="20">
        <v>-10</v>
      </c>
      <c r="N416" s="20"/>
      <c r="O416" s="241">
        <v>4</v>
      </c>
      <c r="P416" s="241" t="s">
        <v>74</v>
      </c>
      <c r="Q416" s="241">
        <v>23</v>
      </c>
      <c r="R416" s="241">
        <v>9</v>
      </c>
      <c r="S416" s="241" t="s">
        <v>74</v>
      </c>
    </row>
    <row r="417" spans="1:19" s="10" customFormat="1" ht="13.05" customHeight="1" x14ac:dyDescent="0.25">
      <c r="A417" s="87" t="s">
        <v>26</v>
      </c>
      <c r="B417" s="33">
        <v>656</v>
      </c>
      <c r="C417" s="33">
        <v>601</v>
      </c>
      <c r="D417" s="33">
        <v>651</v>
      </c>
      <c r="E417" s="9"/>
      <c r="F417" s="31">
        <v>30</v>
      </c>
      <c r="G417" s="31">
        <v>30</v>
      </c>
      <c r="H417" s="51"/>
      <c r="I417" s="20">
        <v>30</v>
      </c>
      <c r="J417" s="20">
        <v>0</v>
      </c>
      <c r="K417" s="20">
        <v>0</v>
      </c>
      <c r="L417" s="20">
        <v>0</v>
      </c>
      <c r="M417" s="20">
        <v>30</v>
      </c>
      <c r="N417" s="20"/>
      <c r="O417" s="241">
        <v>5</v>
      </c>
      <c r="P417" s="241">
        <v>2</v>
      </c>
      <c r="Q417" s="241">
        <v>0</v>
      </c>
      <c r="R417" s="241" t="s">
        <v>74</v>
      </c>
      <c r="S417" s="241">
        <v>15</v>
      </c>
    </row>
    <row r="418" spans="1:19" s="10" customFormat="1" ht="13.05" customHeight="1" x14ac:dyDescent="0.25">
      <c r="A418" s="87" t="s">
        <v>27</v>
      </c>
      <c r="B418" s="33">
        <v>665</v>
      </c>
      <c r="C418" s="33">
        <v>645</v>
      </c>
      <c r="D418" s="33">
        <v>682</v>
      </c>
      <c r="E418" s="9"/>
      <c r="F418" s="31">
        <v>1.5</v>
      </c>
      <c r="G418" s="31">
        <v>0</v>
      </c>
      <c r="H418" s="51"/>
      <c r="I418" s="20">
        <v>0</v>
      </c>
      <c r="J418" s="20">
        <v>-10</v>
      </c>
      <c r="K418" s="20">
        <v>0</v>
      </c>
      <c r="L418" s="20">
        <v>-20</v>
      </c>
      <c r="M418" s="20">
        <v>30</v>
      </c>
      <c r="N418" s="20"/>
      <c r="O418" s="241">
        <v>0</v>
      </c>
      <c r="P418" s="241" t="s">
        <v>74</v>
      </c>
      <c r="Q418" s="241">
        <v>1</v>
      </c>
      <c r="R418" s="241" t="s">
        <v>74</v>
      </c>
      <c r="S418" s="241">
        <v>16</v>
      </c>
    </row>
    <row r="419" spans="1:19" s="10" customFormat="1" ht="13.05" customHeight="1" x14ac:dyDescent="0.25">
      <c r="A419" s="87" t="s">
        <v>118</v>
      </c>
      <c r="B419" s="33">
        <v>629</v>
      </c>
      <c r="C419" s="33">
        <v>544</v>
      </c>
      <c r="D419" s="33">
        <v>624</v>
      </c>
      <c r="E419" s="9"/>
      <c r="F419" s="31">
        <v>45</v>
      </c>
      <c r="G419" s="31">
        <v>50</v>
      </c>
      <c r="H419" s="51"/>
      <c r="I419" s="100">
        <v>50</v>
      </c>
      <c r="J419" s="100">
        <v>10</v>
      </c>
      <c r="K419" s="100">
        <v>20</v>
      </c>
      <c r="L419" s="100">
        <v>10</v>
      </c>
      <c r="M419" s="100">
        <v>-10</v>
      </c>
      <c r="N419" s="100"/>
      <c r="O419" s="241">
        <v>8</v>
      </c>
      <c r="P419" s="241">
        <v>14</v>
      </c>
      <c r="Q419" s="241">
        <v>21</v>
      </c>
      <c r="R419" s="241">
        <v>7</v>
      </c>
      <c r="S419" s="241" t="s">
        <v>74</v>
      </c>
    </row>
    <row r="420" spans="1:19" s="10" customFormat="1" ht="13.05" customHeight="1" x14ac:dyDescent="0.25">
      <c r="A420" s="87" t="s">
        <v>141</v>
      </c>
      <c r="B420" s="33">
        <v>775</v>
      </c>
      <c r="C420" s="33">
        <v>612</v>
      </c>
      <c r="D420" s="33">
        <v>620</v>
      </c>
      <c r="E420" s="9"/>
      <c r="F420" s="31">
        <v>159</v>
      </c>
      <c r="G420" s="31">
        <v>160</v>
      </c>
      <c r="H420" s="51"/>
      <c r="I420" s="100">
        <v>160</v>
      </c>
      <c r="J420" s="100">
        <v>0</v>
      </c>
      <c r="K420" s="100">
        <v>30</v>
      </c>
      <c r="L420" s="100">
        <v>30</v>
      </c>
      <c r="M420" s="100">
        <v>100</v>
      </c>
      <c r="N420" s="100"/>
      <c r="O420" s="241">
        <v>26</v>
      </c>
      <c r="P420" s="241">
        <v>1</v>
      </c>
      <c r="Q420" s="241">
        <v>23</v>
      </c>
      <c r="R420" s="241">
        <v>14</v>
      </c>
      <c r="S420" s="241">
        <v>57</v>
      </c>
    </row>
    <row r="421" spans="1:19" s="10" customFormat="1" ht="13.05" customHeight="1" x14ac:dyDescent="0.25">
      <c r="A421" s="87" t="s">
        <v>162</v>
      </c>
      <c r="B421" s="33">
        <v>699</v>
      </c>
      <c r="C421" s="33">
        <v>633</v>
      </c>
      <c r="D421" s="33">
        <v>657</v>
      </c>
      <c r="E421" s="9"/>
      <c r="F421" s="31">
        <v>54</v>
      </c>
      <c r="G421" s="31">
        <v>50</v>
      </c>
      <c r="H421" s="51"/>
      <c r="I421" s="100">
        <v>50</v>
      </c>
      <c r="J421" s="100">
        <v>40</v>
      </c>
      <c r="K421" s="100">
        <v>-10</v>
      </c>
      <c r="L421" s="100">
        <v>10</v>
      </c>
      <c r="M421" s="100">
        <v>10</v>
      </c>
      <c r="N421" s="100"/>
      <c r="O421" s="241">
        <v>8</v>
      </c>
      <c r="P421" s="241">
        <v>38</v>
      </c>
      <c r="Q421" s="241" t="s">
        <v>74</v>
      </c>
      <c r="R421" s="241">
        <v>5</v>
      </c>
      <c r="S421" s="241">
        <v>6</v>
      </c>
    </row>
    <row r="422" spans="1:19" s="10" customFormat="1" ht="13.05" customHeight="1" x14ac:dyDescent="0.25">
      <c r="A422" s="87" t="s">
        <v>165</v>
      </c>
      <c r="B422" s="33">
        <v>739</v>
      </c>
      <c r="C422" s="33">
        <v>689</v>
      </c>
      <c r="D422" s="33">
        <v>630</v>
      </c>
      <c r="E422" s="9"/>
      <c r="F422" s="31">
        <v>79.5</v>
      </c>
      <c r="G422" s="31">
        <v>80</v>
      </c>
      <c r="H422" s="51"/>
      <c r="I422" s="100">
        <v>80</v>
      </c>
      <c r="J422" s="100">
        <v>0</v>
      </c>
      <c r="K422" s="100">
        <v>0</v>
      </c>
      <c r="L422" s="100">
        <v>40</v>
      </c>
      <c r="M422" s="100">
        <v>50</v>
      </c>
      <c r="N422" s="100"/>
      <c r="O422" s="241">
        <v>12</v>
      </c>
      <c r="P422" s="241">
        <v>0</v>
      </c>
      <c r="Q422" s="241" t="s">
        <v>74</v>
      </c>
      <c r="R422" s="241">
        <v>19</v>
      </c>
      <c r="S422" s="241">
        <v>23</v>
      </c>
    </row>
    <row r="423" spans="1:19" s="10" customFormat="1" ht="13.05" customHeight="1" x14ac:dyDescent="0.25">
      <c r="A423" s="75" t="s">
        <v>177</v>
      </c>
      <c r="B423" s="56">
        <v>833</v>
      </c>
      <c r="C423" s="56">
        <v>660</v>
      </c>
      <c r="D423" s="56">
        <v>642</v>
      </c>
      <c r="E423" s="9"/>
      <c r="F423" s="31">
        <f>B423-AVERAGE(C423:D423)</f>
        <v>182</v>
      </c>
      <c r="G423" s="31">
        <f t="shared" si="26"/>
        <v>180</v>
      </c>
      <c r="H423" s="51"/>
      <c r="I423" s="100">
        <v>180</v>
      </c>
      <c r="J423" s="100">
        <v>10</v>
      </c>
      <c r="K423" s="100">
        <v>20</v>
      </c>
      <c r="L423" s="100">
        <v>60</v>
      </c>
      <c r="M423" s="100">
        <v>90</v>
      </c>
      <c r="N423" s="100"/>
      <c r="O423" s="241">
        <v>28</v>
      </c>
      <c r="P423" s="241">
        <v>11</v>
      </c>
      <c r="Q423" s="241">
        <v>12</v>
      </c>
      <c r="R423" s="241">
        <v>27</v>
      </c>
      <c r="S423" s="241">
        <v>51</v>
      </c>
    </row>
    <row r="424" spans="1:19" s="10" customFormat="1" ht="13.05" customHeight="1" x14ac:dyDescent="0.25">
      <c r="A424" s="89" t="s">
        <v>193</v>
      </c>
      <c r="B424" s="56">
        <v>702</v>
      </c>
      <c r="C424" s="56">
        <v>580</v>
      </c>
      <c r="D424" s="56">
        <v>648</v>
      </c>
      <c r="E424" s="9"/>
      <c r="F424" s="31">
        <f>B424-AVERAGE(C424:D424)</f>
        <v>88</v>
      </c>
      <c r="G424" s="31">
        <f t="shared" si="26"/>
        <v>90</v>
      </c>
      <c r="H424" s="101"/>
      <c r="I424" s="100">
        <v>90</v>
      </c>
      <c r="J424" s="100">
        <v>30</v>
      </c>
      <c r="K424" s="100">
        <v>0</v>
      </c>
      <c r="L424" s="100">
        <v>20</v>
      </c>
      <c r="M424" s="100">
        <v>40</v>
      </c>
      <c r="N424" s="100"/>
      <c r="O424" s="241">
        <v>14</v>
      </c>
      <c r="P424" s="241">
        <v>24</v>
      </c>
      <c r="Q424" s="241">
        <v>1</v>
      </c>
      <c r="R424" s="241">
        <v>9</v>
      </c>
      <c r="S424" s="241">
        <v>23</v>
      </c>
    </row>
    <row r="425" spans="1:19" s="85" customFormat="1" ht="13.05" customHeight="1" x14ac:dyDescent="0.25">
      <c r="A425" s="89" t="s">
        <v>208</v>
      </c>
      <c r="B425" s="56">
        <v>729</v>
      </c>
      <c r="C425" s="56">
        <v>642</v>
      </c>
      <c r="D425" s="56">
        <v>888</v>
      </c>
      <c r="E425" s="9"/>
      <c r="F425" s="31">
        <f>B425-AVERAGE(C425:D425)</f>
        <v>-36</v>
      </c>
      <c r="G425" s="31">
        <f t="shared" si="26"/>
        <v>-40</v>
      </c>
      <c r="H425" s="23"/>
      <c r="I425" s="100">
        <v>-40</v>
      </c>
      <c r="J425" s="100">
        <v>20</v>
      </c>
      <c r="K425" s="100">
        <v>0</v>
      </c>
      <c r="L425" s="100">
        <v>-30</v>
      </c>
      <c r="M425" s="100">
        <v>-20</v>
      </c>
      <c r="N425" s="100"/>
      <c r="O425" s="241" t="s">
        <v>74</v>
      </c>
      <c r="P425" s="241">
        <v>12</v>
      </c>
      <c r="Q425" s="241" t="s">
        <v>74</v>
      </c>
      <c r="R425" s="241" t="s">
        <v>74</v>
      </c>
      <c r="S425" s="241" t="s">
        <v>74</v>
      </c>
    </row>
    <row r="426" spans="1:19" s="101" customFormat="1" ht="13.05" customHeight="1" x14ac:dyDescent="0.25">
      <c r="A426" s="89" t="s">
        <v>205</v>
      </c>
      <c r="B426" s="56">
        <v>870</v>
      </c>
      <c r="C426" s="56">
        <v>703</v>
      </c>
      <c r="D426" s="56">
        <v>651</v>
      </c>
      <c r="E426" s="9"/>
      <c r="F426" s="31">
        <f>B426-AVERAGE(C426:D426)</f>
        <v>193</v>
      </c>
      <c r="G426" s="31">
        <f t="shared" si="26"/>
        <v>190</v>
      </c>
      <c r="I426" s="100">
        <v>190</v>
      </c>
      <c r="J426" s="100">
        <v>20</v>
      </c>
      <c r="K426" s="100">
        <v>50</v>
      </c>
      <c r="L426" s="100">
        <v>70</v>
      </c>
      <c r="M426" s="100">
        <v>50</v>
      </c>
      <c r="N426" s="100"/>
      <c r="O426" s="241">
        <v>29</v>
      </c>
      <c r="P426" s="241">
        <v>15</v>
      </c>
      <c r="Q426" s="241">
        <v>43</v>
      </c>
      <c r="R426" s="241">
        <v>35</v>
      </c>
      <c r="S426" s="241">
        <v>24</v>
      </c>
    </row>
    <row r="427" spans="1:19" s="101" customFormat="1" ht="13.05" customHeight="1" x14ac:dyDescent="0.25">
      <c r="A427" s="89" t="s">
        <v>236</v>
      </c>
      <c r="B427" s="56">
        <v>759</v>
      </c>
      <c r="C427" s="56">
        <v>731</v>
      </c>
      <c r="D427" s="56">
        <v>684</v>
      </c>
      <c r="E427" s="9"/>
      <c r="F427" s="31">
        <f>B427-AVERAGE(C427:D427)</f>
        <v>51.5</v>
      </c>
      <c r="G427" s="31">
        <f t="shared" ref="G427" si="28">ROUND(F427,-1)</f>
        <v>50</v>
      </c>
      <c r="I427" s="100">
        <v>50</v>
      </c>
      <c r="J427" s="100">
        <v>10</v>
      </c>
      <c r="K427" s="100">
        <v>0</v>
      </c>
      <c r="L427" s="100">
        <v>10</v>
      </c>
      <c r="M427" s="100">
        <v>30</v>
      </c>
      <c r="N427" s="100"/>
      <c r="O427" s="241">
        <v>7</v>
      </c>
      <c r="P427" s="241">
        <v>8</v>
      </c>
      <c r="Q427" s="241" t="s">
        <v>74</v>
      </c>
      <c r="R427" s="241">
        <v>4</v>
      </c>
      <c r="S427" s="241">
        <v>16</v>
      </c>
    </row>
    <row r="428" spans="1:19" s="10" customFormat="1" ht="13.05" customHeight="1" x14ac:dyDescent="0.25">
      <c r="A428" s="75"/>
      <c r="B428" s="33"/>
      <c r="C428" s="33"/>
      <c r="D428" s="33"/>
      <c r="E428" s="9"/>
      <c r="F428" s="31"/>
      <c r="G428" s="31"/>
      <c r="H428" s="51"/>
      <c r="I428" s="51"/>
      <c r="J428" s="51"/>
      <c r="K428" s="21"/>
      <c r="L428" s="51"/>
      <c r="M428" s="21"/>
      <c r="N428" s="21"/>
      <c r="O428" s="192"/>
      <c r="P428" s="192"/>
      <c r="Q428" s="192"/>
      <c r="R428" s="192"/>
      <c r="S428" s="192"/>
    </row>
    <row r="429" spans="1:19" s="10" customFormat="1" ht="13.05" customHeight="1" x14ac:dyDescent="0.25">
      <c r="A429" s="222" t="s">
        <v>100</v>
      </c>
      <c r="B429" s="33"/>
      <c r="C429" s="33"/>
      <c r="D429" s="33"/>
      <c r="E429" s="9"/>
      <c r="F429" s="31"/>
      <c r="G429" s="31"/>
      <c r="H429" s="51"/>
      <c r="I429" s="240"/>
      <c r="J429" s="51"/>
      <c r="K429" s="21"/>
      <c r="L429" s="51"/>
      <c r="M429" s="21"/>
      <c r="N429" s="21"/>
      <c r="O429" s="192"/>
      <c r="P429" s="192"/>
      <c r="Q429" s="192"/>
      <c r="R429" s="192"/>
      <c r="S429" s="192"/>
    </row>
    <row r="430" spans="1:19" s="51" customFormat="1" ht="11.55" customHeight="1" x14ac:dyDescent="0.25">
      <c r="A430" s="235"/>
      <c r="B430" s="356" t="s">
        <v>92</v>
      </c>
      <c r="C430" s="356"/>
      <c r="D430" s="356"/>
      <c r="E430" s="237"/>
      <c r="F430" s="193"/>
      <c r="G430" s="193"/>
      <c r="I430" s="240"/>
      <c r="K430" s="21"/>
      <c r="M430" s="21"/>
      <c r="N430" s="21"/>
      <c r="O430" s="192"/>
      <c r="P430" s="192"/>
      <c r="Q430" s="192"/>
      <c r="R430" s="192"/>
      <c r="S430" s="192"/>
    </row>
    <row r="431" spans="1:19" s="51" customFormat="1" ht="27.6" customHeight="1" x14ac:dyDescent="0.25">
      <c r="A431" s="235"/>
      <c r="B431" s="352" t="s">
        <v>122</v>
      </c>
      <c r="C431" s="352" t="s">
        <v>123</v>
      </c>
      <c r="D431" s="352" t="s">
        <v>94</v>
      </c>
      <c r="E431" s="197"/>
      <c r="F431" s="353" t="s">
        <v>254</v>
      </c>
      <c r="G431" s="353"/>
      <c r="I431" s="338" t="s">
        <v>128</v>
      </c>
      <c r="J431" s="338"/>
      <c r="K431" s="338"/>
      <c r="L431" s="338"/>
      <c r="M431" s="338"/>
      <c r="N431" s="236"/>
      <c r="O431" s="358" t="s">
        <v>127</v>
      </c>
      <c r="P431" s="358"/>
      <c r="Q431" s="358"/>
      <c r="R431" s="358"/>
      <c r="S431" s="358"/>
    </row>
    <row r="432" spans="1:19" s="51" customFormat="1" ht="17.100000000000001" customHeight="1" x14ac:dyDescent="0.25">
      <c r="A432" s="235"/>
      <c r="B432" s="352"/>
      <c r="C432" s="352"/>
      <c r="D432" s="352"/>
      <c r="E432" s="199"/>
      <c r="F432" s="237" t="s">
        <v>252</v>
      </c>
      <c r="G432" s="237" t="s">
        <v>253</v>
      </c>
      <c r="I432" s="23" t="s">
        <v>4</v>
      </c>
      <c r="J432" s="23" t="s">
        <v>0</v>
      </c>
      <c r="K432" s="23" t="s">
        <v>1</v>
      </c>
      <c r="L432" s="23" t="s">
        <v>2</v>
      </c>
      <c r="M432" s="23" t="s">
        <v>3</v>
      </c>
      <c r="N432" s="23"/>
      <c r="O432" s="22" t="s">
        <v>4</v>
      </c>
      <c r="P432" s="22" t="s">
        <v>0</v>
      </c>
      <c r="Q432" s="22" t="s">
        <v>1</v>
      </c>
      <c r="R432" s="22" t="s">
        <v>2</v>
      </c>
      <c r="S432" s="22" t="s">
        <v>3</v>
      </c>
    </row>
    <row r="433" spans="1:19" s="10" customFormat="1" ht="13.05" customHeight="1" x14ac:dyDescent="0.25">
      <c r="A433" s="165" t="s">
        <v>25</v>
      </c>
      <c r="B433" s="33">
        <v>462</v>
      </c>
      <c r="C433" s="33">
        <v>390</v>
      </c>
      <c r="D433" s="33">
        <v>385</v>
      </c>
      <c r="E433" s="9"/>
      <c r="F433" s="31">
        <v>74.5</v>
      </c>
      <c r="G433" s="31">
        <v>70</v>
      </c>
      <c r="H433" s="51"/>
      <c r="I433" s="20">
        <v>70</v>
      </c>
      <c r="J433" s="20">
        <v>10</v>
      </c>
      <c r="K433" s="20">
        <v>20</v>
      </c>
      <c r="L433" s="20">
        <v>10</v>
      </c>
      <c r="M433" s="20">
        <v>30</v>
      </c>
      <c r="N433" s="20"/>
      <c r="O433" s="241">
        <v>19</v>
      </c>
      <c r="P433" s="241">
        <v>21</v>
      </c>
      <c r="Q433" s="241">
        <v>39</v>
      </c>
      <c r="R433" s="241">
        <v>6</v>
      </c>
      <c r="S433" s="241">
        <v>22</v>
      </c>
    </row>
    <row r="434" spans="1:19" s="10" customFormat="1" ht="13.05" customHeight="1" x14ac:dyDescent="0.25">
      <c r="A434" s="87" t="s">
        <v>26</v>
      </c>
      <c r="B434" s="33">
        <v>451</v>
      </c>
      <c r="C434" s="33">
        <v>398</v>
      </c>
      <c r="D434" s="33">
        <v>429</v>
      </c>
      <c r="E434" s="9"/>
      <c r="F434" s="31">
        <v>37.5</v>
      </c>
      <c r="G434" s="31">
        <v>40</v>
      </c>
      <c r="H434" s="51"/>
      <c r="I434" s="20">
        <v>40</v>
      </c>
      <c r="J434" s="20">
        <v>-10</v>
      </c>
      <c r="K434" s="20">
        <v>20</v>
      </c>
      <c r="L434" s="20">
        <v>20</v>
      </c>
      <c r="M434" s="20">
        <v>10</v>
      </c>
      <c r="N434" s="20"/>
      <c r="O434" s="241">
        <v>9</v>
      </c>
      <c r="P434" s="241" t="s">
        <v>74</v>
      </c>
      <c r="Q434" s="241">
        <v>26</v>
      </c>
      <c r="R434" s="241">
        <v>19</v>
      </c>
      <c r="S434" s="241">
        <v>4</v>
      </c>
    </row>
    <row r="435" spans="1:19" s="10" customFormat="1" ht="13.05" customHeight="1" x14ac:dyDescent="0.25">
      <c r="A435" s="87" t="s">
        <v>27</v>
      </c>
      <c r="B435" s="33">
        <v>468</v>
      </c>
      <c r="C435" s="33">
        <v>407</v>
      </c>
      <c r="D435" s="33">
        <v>397</v>
      </c>
      <c r="E435" s="9"/>
      <c r="F435" s="31">
        <v>66</v>
      </c>
      <c r="G435" s="31">
        <v>70</v>
      </c>
      <c r="H435" s="51"/>
      <c r="I435" s="20">
        <v>70</v>
      </c>
      <c r="J435" s="20">
        <v>0</v>
      </c>
      <c r="K435" s="20">
        <v>-10</v>
      </c>
      <c r="L435" s="20">
        <v>40</v>
      </c>
      <c r="M435" s="20">
        <v>40</v>
      </c>
      <c r="N435" s="20"/>
      <c r="O435" s="241">
        <v>16</v>
      </c>
      <c r="P435" s="241" t="s">
        <v>74</v>
      </c>
      <c r="Q435" s="241" t="s">
        <v>74</v>
      </c>
      <c r="R435" s="241">
        <v>31</v>
      </c>
      <c r="S435" s="241">
        <v>24</v>
      </c>
    </row>
    <row r="436" spans="1:19" s="10" customFormat="1" ht="13.05" customHeight="1" x14ac:dyDescent="0.25">
      <c r="A436" s="87" t="s">
        <v>118</v>
      </c>
      <c r="B436" s="33">
        <v>414</v>
      </c>
      <c r="C436" s="33">
        <v>372</v>
      </c>
      <c r="D436" s="33">
        <v>431</v>
      </c>
      <c r="E436" s="9"/>
      <c r="F436" s="31">
        <v>12.5</v>
      </c>
      <c r="G436" s="31">
        <v>10</v>
      </c>
      <c r="H436" s="51"/>
      <c r="I436" s="20">
        <v>10</v>
      </c>
      <c r="J436" s="20">
        <v>-10</v>
      </c>
      <c r="K436" s="20">
        <v>-10</v>
      </c>
      <c r="L436" s="20">
        <v>10</v>
      </c>
      <c r="M436" s="20">
        <v>20</v>
      </c>
      <c r="N436" s="20"/>
      <c r="O436" s="241">
        <v>3</v>
      </c>
      <c r="P436" s="241" t="s">
        <v>74</v>
      </c>
      <c r="Q436" s="241" t="s">
        <v>74</v>
      </c>
      <c r="R436" s="241">
        <v>11</v>
      </c>
      <c r="S436" s="241">
        <v>11</v>
      </c>
    </row>
    <row r="437" spans="1:19" s="10" customFormat="1" ht="13.05" customHeight="1" x14ac:dyDescent="0.25">
      <c r="A437" s="87" t="s">
        <v>141</v>
      </c>
      <c r="B437" s="33">
        <v>569</v>
      </c>
      <c r="C437" s="33">
        <v>439</v>
      </c>
      <c r="D437" s="33">
        <v>451</v>
      </c>
      <c r="E437" s="9"/>
      <c r="F437" s="31">
        <v>124</v>
      </c>
      <c r="G437" s="31">
        <v>120</v>
      </c>
      <c r="H437" s="51"/>
      <c r="I437" s="20">
        <v>120</v>
      </c>
      <c r="J437" s="20">
        <v>10</v>
      </c>
      <c r="K437" s="20">
        <v>20</v>
      </c>
      <c r="L437" s="20">
        <v>30</v>
      </c>
      <c r="M437" s="20">
        <v>60</v>
      </c>
      <c r="N437" s="20"/>
      <c r="O437" s="241">
        <v>28</v>
      </c>
      <c r="P437" s="241">
        <v>23</v>
      </c>
      <c r="Q437" s="241">
        <v>30</v>
      </c>
      <c r="R437" s="241">
        <v>19</v>
      </c>
      <c r="S437" s="241">
        <v>36</v>
      </c>
    </row>
    <row r="438" spans="1:19" s="10" customFormat="1" ht="13.05" customHeight="1" x14ac:dyDescent="0.25">
      <c r="A438" s="87" t="s">
        <v>162</v>
      </c>
      <c r="B438" s="33">
        <v>467</v>
      </c>
      <c r="C438" s="33">
        <v>382</v>
      </c>
      <c r="D438" s="33">
        <v>405</v>
      </c>
      <c r="E438" s="9"/>
      <c r="F438" s="31">
        <v>73.5</v>
      </c>
      <c r="G438" s="31">
        <v>70</v>
      </c>
      <c r="H438" s="51"/>
      <c r="I438" s="20">
        <v>70</v>
      </c>
      <c r="J438" s="20">
        <v>0</v>
      </c>
      <c r="K438" s="20">
        <v>20</v>
      </c>
      <c r="L438" s="20">
        <v>20</v>
      </c>
      <c r="M438" s="20">
        <v>30</v>
      </c>
      <c r="N438" s="20"/>
      <c r="O438" s="241">
        <v>19</v>
      </c>
      <c r="P438" s="241">
        <v>5</v>
      </c>
      <c r="Q438" s="241">
        <v>31</v>
      </c>
      <c r="R438" s="241">
        <v>19</v>
      </c>
      <c r="S438" s="241">
        <v>19</v>
      </c>
    </row>
    <row r="439" spans="1:19" s="10" customFormat="1" ht="13.05" customHeight="1" x14ac:dyDescent="0.25">
      <c r="A439" s="87" t="s">
        <v>165</v>
      </c>
      <c r="B439" s="33">
        <v>476</v>
      </c>
      <c r="C439" s="33">
        <v>420</v>
      </c>
      <c r="D439" s="33">
        <v>416</v>
      </c>
      <c r="E439" s="9"/>
      <c r="F439" s="31">
        <v>58</v>
      </c>
      <c r="G439" s="31">
        <v>60</v>
      </c>
      <c r="H439" s="51"/>
      <c r="I439" s="20">
        <v>60</v>
      </c>
      <c r="J439" s="20">
        <v>10</v>
      </c>
      <c r="K439" s="20">
        <v>20</v>
      </c>
      <c r="L439" s="20">
        <v>0</v>
      </c>
      <c r="M439" s="20">
        <v>20</v>
      </c>
      <c r="N439" s="20"/>
      <c r="O439" s="241">
        <v>14</v>
      </c>
      <c r="P439" s="241">
        <v>21</v>
      </c>
      <c r="Q439" s="241">
        <v>28</v>
      </c>
      <c r="R439" s="241">
        <v>3</v>
      </c>
      <c r="S439" s="241">
        <v>14</v>
      </c>
    </row>
    <row r="440" spans="1:19" s="10" customFormat="1" ht="13.05" customHeight="1" x14ac:dyDescent="0.25">
      <c r="A440" s="75" t="s">
        <v>177</v>
      </c>
      <c r="B440" s="56">
        <v>570</v>
      </c>
      <c r="C440" s="56">
        <v>404</v>
      </c>
      <c r="D440" s="56">
        <v>465</v>
      </c>
      <c r="E440" s="9"/>
      <c r="F440" s="31">
        <f>B440-AVERAGE(C440:D440)</f>
        <v>135.5</v>
      </c>
      <c r="G440" s="31">
        <f t="shared" si="26"/>
        <v>140</v>
      </c>
      <c r="H440" s="51"/>
      <c r="I440" s="20">
        <v>140</v>
      </c>
      <c r="J440" s="20">
        <v>0</v>
      </c>
      <c r="K440" s="20">
        <v>10</v>
      </c>
      <c r="L440" s="20">
        <v>40</v>
      </c>
      <c r="M440" s="20">
        <v>90</v>
      </c>
      <c r="N440" s="20"/>
      <c r="O440" s="241">
        <v>31</v>
      </c>
      <c r="P440" s="241">
        <v>0</v>
      </c>
      <c r="Q440" s="241">
        <v>15</v>
      </c>
      <c r="R440" s="241">
        <v>26</v>
      </c>
      <c r="S440" s="241">
        <v>59</v>
      </c>
    </row>
    <row r="441" spans="1:19" s="10" customFormat="1" ht="13.05" customHeight="1" x14ac:dyDescent="0.25">
      <c r="A441" s="89" t="s">
        <v>193</v>
      </c>
      <c r="B441" s="56">
        <v>455</v>
      </c>
      <c r="C441" s="56">
        <v>436</v>
      </c>
      <c r="D441" s="56">
        <v>404</v>
      </c>
      <c r="E441" s="9"/>
      <c r="F441" s="31">
        <f>B441-AVERAGE(C441:D441)</f>
        <v>35</v>
      </c>
      <c r="G441" s="31">
        <f t="shared" si="26"/>
        <v>40</v>
      </c>
      <c r="H441" s="101"/>
      <c r="I441" s="20">
        <v>40</v>
      </c>
      <c r="J441" s="20">
        <v>-10</v>
      </c>
      <c r="K441" s="20">
        <v>0</v>
      </c>
      <c r="L441" s="20">
        <v>20</v>
      </c>
      <c r="M441" s="20">
        <v>30</v>
      </c>
      <c r="N441" s="20"/>
      <c r="O441" s="241">
        <v>8</v>
      </c>
      <c r="P441" s="241" t="s">
        <v>74</v>
      </c>
      <c r="Q441" s="241" t="s">
        <v>74</v>
      </c>
      <c r="R441" s="241">
        <v>17</v>
      </c>
      <c r="S441" s="241">
        <v>16</v>
      </c>
    </row>
    <row r="442" spans="1:19" s="85" customFormat="1" ht="13.05" customHeight="1" x14ac:dyDescent="0.25">
      <c r="A442" s="89" t="s">
        <v>208</v>
      </c>
      <c r="B442" s="56">
        <v>509</v>
      </c>
      <c r="C442" s="56">
        <v>437</v>
      </c>
      <c r="D442" s="56">
        <v>491</v>
      </c>
      <c r="E442" s="9"/>
      <c r="F442" s="31">
        <f>B442-AVERAGE(C442:D442)</f>
        <v>45</v>
      </c>
      <c r="G442" s="31">
        <f t="shared" si="26"/>
        <v>50</v>
      </c>
      <c r="H442" s="101"/>
      <c r="I442" s="20">
        <v>50</v>
      </c>
      <c r="J442" s="20">
        <v>10</v>
      </c>
      <c r="K442" s="20">
        <v>0</v>
      </c>
      <c r="L442" s="20">
        <v>20</v>
      </c>
      <c r="M442" s="20">
        <v>10</v>
      </c>
      <c r="N442" s="20"/>
      <c r="O442" s="241">
        <v>10</v>
      </c>
      <c r="P442" s="241">
        <v>16</v>
      </c>
      <c r="Q442" s="241" t="s">
        <v>74</v>
      </c>
      <c r="R442" s="241">
        <v>17</v>
      </c>
      <c r="S442" s="241">
        <v>8</v>
      </c>
    </row>
    <row r="443" spans="1:19" s="101" customFormat="1" ht="13.05" customHeight="1" x14ac:dyDescent="0.25">
      <c r="A443" s="89" t="s">
        <v>205</v>
      </c>
      <c r="B443" s="56">
        <v>505</v>
      </c>
      <c r="C443" s="56">
        <v>412</v>
      </c>
      <c r="D443" s="56">
        <v>405</v>
      </c>
      <c r="E443" s="9"/>
      <c r="F443" s="31">
        <f>B443-AVERAGE(C443:D443)</f>
        <v>96.5</v>
      </c>
      <c r="G443" s="31">
        <f t="shared" si="26"/>
        <v>100</v>
      </c>
      <c r="I443" s="20">
        <v>100</v>
      </c>
      <c r="J443" s="20">
        <v>0</v>
      </c>
      <c r="K443" s="20">
        <v>20</v>
      </c>
      <c r="L443" s="20">
        <v>30</v>
      </c>
      <c r="M443" s="20">
        <v>40</v>
      </c>
      <c r="N443" s="20"/>
      <c r="O443" s="241">
        <v>24</v>
      </c>
      <c r="P443" s="241">
        <v>7</v>
      </c>
      <c r="Q443" s="241">
        <v>29</v>
      </c>
      <c r="R443" s="241">
        <v>26</v>
      </c>
      <c r="S443" s="241">
        <v>26</v>
      </c>
    </row>
    <row r="444" spans="1:19" s="101" customFormat="1" ht="13.05" customHeight="1" x14ac:dyDescent="0.25">
      <c r="A444" s="89" t="s">
        <v>236</v>
      </c>
      <c r="B444" s="56">
        <v>504</v>
      </c>
      <c r="C444" s="56">
        <v>513</v>
      </c>
      <c r="D444" s="56">
        <v>507</v>
      </c>
      <c r="E444" s="9"/>
      <c r="F444" s="31">
        <f>B444-AVERAGE(C444:D444)</f>
        <v>-6</v>
      </c>
      <c r="G444" s="31">
        <f t="shared" ref="G444" si="29">ROUND(F444,-1)</f>
        <v>-10</v>
      </c>
      <c r="I444" s="20">
        <v>-10</v>
      </c>
      <c r="J444" s="20">
        <v>-10</v>
      </c>
      <c r="K444" s="20">
        <v>0</v>
      </c>
      <c r="L444" s="20">
        <v>10</v>
      </c>
      <c r="M444" s="20">
        <v>-10</v>
      </c>
      <c r="N444" s="20"/>
      <c r="O444" s="241" t="s">
        <v>74</v>
      </c>
      <c r="P444" s="241" t="s">
        <v>74</v>
      </c>
      <c r="Q444" s="241">
        <v>5</v>
      </c>
      <c r="R444" s="241">
        <v>6</v>
      </c>
      <c r="S444" s="241" t="s">
        <v>74</v>
      </c>
    </row>
    <row r="445" spans="1:19" s="10" customFormat="1" ht="13.05" customHeight="1" x14ac:dyDescent="0.25">
      <c r="A445" s="75"/>
      <c r="B445" s="33"/>
      <c r="C445" s="33"/>
      <c r="D445" s="33"/>
      <c r="E445" s="9"/>
      <c r="F445" s="31"/>
      <c r="G445" s="31"/>
      <c r="H445" s="101"/>
      <c r="I445" s="51"/>
      <c r="J445" s="51"/>
      <c r="K445" s="21"/>
      <c r="L445" s="51"/>
      <c r="M445" s="21"/>
      <c r="N445" s="21"/>
      <c r="O445" s="192"/>
      <c r="P445" s="192"/>
      <c r="Q445" s="192"/>
      <c r="R445" s="192"/>
      <c r="S445" s="192"/>
    </row>
    <row r="446" spans="1:19" s="10" customFormat="1" ht="13.05" customHeight="1" x14ac:dyDescent="0.25">
      <c r="A446" s="221" t="s">
        <v>78</v>
      </c>
      <c r="B446" s="33"/>
      <c r="C446" s="33"/>
      <c r="D446" s="33"/>
      <c r="E446" s="9"/>
      <c r="F446" s="31"/>
      <c r="G446" s="31"/>
      <c r="H446" s="101"/>
      <c r="I446" s="51"/>
      <c r="J446" s="51"/>
      <c r="K446" s="21"/>
      <c r="L446" s="51"/>
      <c r="M446" s="21"/>
      <c r="N446" s="21"/>
      <c r="O446" s="192"/>
      <c r="P446" s="192"/>
      <c r="Q446" s="192"/>
      <c r="R446" s="192"/>
      <c r="S446" s="192"/>
    </row>
    <row r="447" spans="1:19" s="51" customFormat="1" ht="11.55" customHeight="1" x14ac:dyDescent="0.25">
      <c r="A447" s="235"/>
      <c r="B447" s="356" t="s">
        <v>92</v>
      </c>
      <c r="C447" s="356"/>
      <c r="D447" s="356"/>
      <c r="E447" s="237"/>
      <c r="F447" s="193"/>
      <c r="G447" s="193"/>
      <c r="I447" s="240"/>
      <c r="K447" s="21"/>
      <c r="M447" s="21"/>
      <c r="N447" s="21"/>
      <c r="O447" s="192"/>
      <c r="P447" s="192"/>
      <c r="Q447" s="192"/>
      <c r="R447" s="192"/>
      <c r="S447" s="192"/>
    </row>
    <row r="448" spans="1:19" s="51" customFormat="1" ht="27.6" customHeight="1" x14ac:dyDescent="0.25">
      <c r="A448" s="235"/>
      <c r="B448" s="352" t="s">
        <v>122</v>
      </c>
      <c r="C448" s="352" t="s">
        <v>123</v>
      </c>
      <c r="D448" s="352" t="s">
        <v>94</v>
      </c>
      <c r="E448" s="197"/>
      <c r="F448" s="353" t="s">
        <v>254</v>
      </c>
      <c r="G448" s="353"/>
      <c r="I448" s="338" t="s">
        <v>128</v>
      </c>
      <c r="J448" s="338"/>
      <c r="K448" s="338"/>
      <c r="L448" s="338"/>
      <c r="M448" s="338"/>
      <c r="N448" s="236"/>
      <c r="O448" s="358" t="s">
        <v>127</v>
      </c>
      <c r="P448" s="358"/>
      <c r="Q448" s="358"/>
      <c r="R448" s="358"/>
      <c r="S448" s="358"/>
    </row>
    <row r="449" spans="1:19" s="51" customFormat="1" ht="17.100000000000001" customHeight="1" x14ac:dyDescent="0.25">
      <c r="A449" s="235"/>
      <c r="B449" s="352"/>
      <c r="C449" s="352"/>
      <c r="D449" s="352"/>
      <c r="E449" s="199"/>
      <c r="F449" s="237" t="s">
        <v>252</v>
      </c>
      <c r="G449" s="237" t="s">
        <v>253</v>
      </c>
      <c r="I449" s="23" t="s">
        <v>4</v>
      </c>
      <c r="J449" s="23" t="s">
        <v>0</v>
      </c>
      <c r="K449" s="23" t="s">
        <v>1</v>
      </c>
      <c r="L449" s="23" t="s">
        <v>2</v>
      </c>
      <c r="M449" s="23" t="s">
        <v>3</v>
      </c>
      <c r="N449" s="23"/>
      <c r="O449" s="22" t="s">
        <v>4</v>
      </c>
      <c r="P449" s="22" t="s">
        <v>0</v>
      </c>
      <c r="Q449" s="22" t="s">
        <v>1</v>
      </c>
      <c r="R449" s="22" t="s">
        <v>2</v>
      </c>
      <c r="S449" s="22" t="s">
        <v>3</v>
      </c>
    </row>
    <row r="450" spans="1:19" s="10" customFormat="1" ht="13.05" customHeight="1" x14ac:dyDescent="0.25">
      <c r="A450" s="165" t="s">
        <v>25</v>
      </c>
      <c r="B450" s="33">
        <v>82</v>
      </c>
      <c r="C450" s="33">
        <v>67</v>
      </c>
      <c r="D450" s="33">
        <v>73</v>
      </c>
      <c r="E450" s="9"/>
      <c r="F450" s="31">
        <v>12</v>
      </c>
      <c r="G450" s="31">
        <v>10</v>
      </c>
      <c r="H450" s="101"/>
      <c r="I450" s="20">
        <v>10</v>
      </c>
      <c r="J450" s="20">
        <v>0</v>
      </c>
      <c r="K450" s="20">
        <v>0</v>
      </c>
      <c r="L450" s="20">
        <v>10</v>
      </c>
      <c r="M450" s="20">
        <v>0</v>
      </c>
      <c r="N450" s="20"/>
      <c r="O450" s="241">
        <v>17</v>
      </c>
      <c r="P450" s="241">
        <v>36</v>
      </c>
      <c r="Q450" s="241">
        <v>25</v>
      </c>
      <c r="R450" s="241">
        <v>43</v>
      </c>
      <c r="S450" s="241" t="s">
        <v>74</v>
      </c>
    </row>
    <row r="451" spans="1:19" s="10" customFormat="1" ht="13.05" customHeight="1" x14ac:dyDescent="0.25">
      <c r="A451" s="87" t="s">
        <v>26</v>
      </c>
      <c r="B451" s="33">
        <v>68</v>
      </c>
      <c r="C451" s="33">
        <v>77</v>
      </c>
      <c r="D451" s="33">
        <v>70</v>
      </c>
      <c r="E451" s="9"/>
      <c r="F451" s="31">
        <v>-5.5</v>
      </c>
      <c r="G451" s="31">
        <v>-10</v>
      </c>
      <c r="H451" s="101"/>
      <c r="I451" s="20">
        <v>-10</v>
      </c>
      <c r="J451" s="20">
        <v>0</v>
      </c>
      <c r="K451" s="20">
        <v>0</v>
      </c>
      <c r="L451" s="20">
        <v>0</v>
      </c>
      <c r="M451" s="20">
        <v>0</v>
      </c>
      <c r="N451" s="20"/>
      <c r="O451" s="241" t="s">
        <v>74</v>
      </c>
      <c r="P451" s="241" t="s">
        <v>74</v>
      </c>
      <c r="Q451" s="241" t="s">
        <v>74</v>
      </c>
      <c r="R451" s="241" t="s">
        <v>74</v>
      </c>
      <c r="S451" s="241" t="s">
        <v>74</v>
      </c>
    </row>
    <row r="452" spans="1:19" s="10" customFormat="1" ht="13.05" customHeight="1" x14ac:dyDescent="0.25">
      <c r="A452" s="87" t="s">
        <v>27</v>
      </c>
      <c r="B452" s="33">
        <v>67</v>
      </c>
      <c r="C452" s="33">
        <v>70</v>
      </c>
      <c r="D452" s="33">
        <v>66</v>
      </c>
      <c r="E452" s="9"/>
      <c r="F452" s="31">
        <v>-1</v>
      </c>
      <c r="G452" s="31">
        <v>0</v>
      </c>
      <c r="H452" s="101"/>
      <c r="I452" s="20">
        <v>0</v>
      </c>
      <c r="J452" s="20">
        <v>-10</v>
      </c>
      <c r="K452" s="20">
        <v>0</v>
      </c>
      <c r="L452" s="20">
        <v>10</v>
      </c>
      <c r="M452" s="20">
        <v>0</v>
      </c>
      <c r="N452" s="20"/>
      <c r="O452" s="241" t="s">
        <v>74</v>
      </c>
      <c r="P452" s="241" t="s">
        <v>74</v>
      </c>
      <c r="Q452" s="241">
        <v>13</v>
      </c>
      <c r="R452" s="241">
        <v>44</v>
      </c>
      <c r="S452" s="241" t="s">
        <v>74</v>
      </c>
    </row>
    <row r="453" spans="1:19" s="10" customFormat="1" ht="13.05" customHeight="1" x14ac:dyDescent="0.25">
      <c r="A453" s="87" t="s">
        <v>118</v>
      </c>
      <c r="B453" s="33">
        <v>69</v>
      </c>
      <c r="C453" s="33">
        <v>66</v>
      </c>
      <c r="D453" s="33">
        <v>64</v>
      </c>
      <c r="E453" s="9"/>
      <c r="F453" s="31">
        <v>4</v>
      </c>
      <c r="G453" s="31">
        <v>0</v>
      </c>
      <c r="H453" s="101"/>
      <c r="I453" s="20">
        <v>0</v>
      </c>
      <c r="J453" s="20">
        <v>0</v>
      </c>
      <c r="K453" s="20">
        <v>0</v>
      </c>
      <c r="L453" s="20">
        <v>0</v>
      </c>
      <c r="M453" s="20">
        <v>10</v>
      </c>
      <c r="N453" s="20"/>
      <c r="O453" s="241">
        <v>6</v>
      </c>
      <c r="P453" s="241">
        <v>3</v>
      </c>
      <c r="Q453" s="241" t="s">
        <v>74</v>
      </c>
      <c r="R453" s="241" t="s">
        <v>74</v>
      </c>
      <c r="S453" s="241">
        <v>54</v>
      </c>
    </row>
    <row r="454" spans="1:19" s="10" customFormat="1" ht="13.05" customHeight="1" x14ac:dyDescent="0.25">
      <c r="A454" s="87" t="s">
        <v>141</v>
      </c>
      <c r="B454" s="33">
        <v>96</v>
      </c>
      <c r="C454" s="33">
        <v>74</v>
      </c>
      <c r="D454" s="33">
        <v>82</v>
      </c>
      <c r="E454" s="9"/>
      <c r="F454" s="31">
        <v>18</v>
      </c>
      <c r="G454" s="31">
        <v>20</v>
      </c>
      <c r="H454" s="101"/>
      <c r="I454" s="20">
        <v>20</v>
      </c>
      <c r="J454" s="20">
        <v>0</v>
      </c>
      <c r="K454" s="20">
        <v>0</v>
      </c>
      <c r="L454" s="20">
        <v>10</v>
      </c>
      <c r="M454" s="20">
        <v>10</v>
      </c>
      <c r="N454" s="20"/>
      <c r="O454" s="241">
        <v>23</v>
      </c>
      <c r="P454" s="241">
        <v>10</v>
      </c>
      <c r="Q454" s="241" t="s">
        <v>74</v>
      </c>
      <c r="R454" s="241">
        <v>32</v>
      </c>
      <c r="S454" s="241">
        <v>45</v>
      </c>
    </row>
    <row r="455" spans="1:19" s="10" customFormat="1" ht="13.05" customHeight="1" x14ac:dyDescent="0.25">
      <c r="A455" s="87" t="s">
        <v>162</v>
      </c>
      <c r="B455" s="33">
        <v>84</v>
      </c>
      <c r="C455" s="33">
        <v>87</v>
      </c>
      <c r="D455" s="33">
        <v>68</v>
      </c>
      <c r="E455" s="9"/>
      <c r="F455" s="31">
        <v>6.5</v>
      </c>
      <c r="G455" s="31">
        <v>10</v>
      </c>
      <c r="H455" s="101"/>
      <c r="I455" s="20">
        <v>10</v>
      </c>
      <c r="J455" s="20">
        <v>0</v>
      </c>
      <c r="K455" s="20">
        <v>0</v>
      </c>
      <c r="L455" s="20">
        <v>10</v>
      </c>
      <c r="M455" s="20">
        <v>0</v>
      </c>
      <c r="N455" s="20"/>
      <c r="O455" s="241">
        <v>8</v>
      </c>
      <c r="P455" s="241">
        <v>36</v>
      </c>
      <c r="Q455" s="241" t="s">
        <v>74</v>
      </c>
      <c r="R455" s="241">
        <v>26</v>
      </c>
      <c r="S455" s="241" t="s">
        <v>74</v>
      </c>
    </row>
    <row r="456" spans="1:19" s="10" customFormat="1" ht="13.05" customHeight="1" x14ac:dyDescent="0.25">
      <c r="A456" s="87" t="s">
        <v>165</v>
      </c>
      <c r="B456" s="33">
        <v>85</v>
      </c>
      <c r="C456" s="33">
        <v>78</v>
      </c>
      <c r="D456" s="33">
        <v>67</v>
      </c>
      <c r="E456" s="9"/>
      <c r="F456" s="31">
        <v>12.5</v>
      </c>
      <c r="G456" s="31">
        <v>10</v>
      </c>
      <c r="H456" s="101"/>
      <c r="I456" s="20">
        <v>10</v>
      </c>
      <c r="J456" s="20">
        <v>0</v>
      </c>
      <c r="K456" s="20">
        <v>0</v>
      </c>
      <c r="L456" s="20">
        <v>0</v>
      </c>
      <c r="M456" s="20">
        <v>10</v>
      </c>
      <c r="N456" s="20"/>
      <c r="O456" s="241">
        <v>17</v>
      </c>
      <c r="P456" s="241">
        <v>38</v>
      </c>
      <c r="Q456" s="241">
        <v>26</v>
      </c>
      <c r="R456" s="241" t="s">
        <v>74</v>
      </c>
      <c r="S456" s="241">
        <v>37</v>
      </c>
    </row>
    <row r="457" spans="1:19" s="10" customFormat="1" ht="13.05" customHeight="1" x14ac:dyDescent="0.25">
      <c r="A457" s="75" t="s">
        <v>177</v>
      </c>
      <c r="B457" s="56">
        <v>90</v>
      </c>
      <c r="C457" s="56">
        <v>60</v>
      </c>
      <c r="D457" s="56">
        <v>81</v>
      </c>
      <c r="E457" s="9"/>
      <c r="F457" s="31">
        <f>B457-AVERAGE(C457:D457)</f>
        <v>19.5</v>
      </c>
      <c r="G457" s="31">
        <f t="shared" si="26"/>
        <v>20</v>
      </c>
      <c r="H457" s="101"/>
      <c r="I457" s="20">
        <v>20</v>
      </c>
      <c r="J457" s="20">
        <v>10</v>
      </c>
      <c r="K457" s="20">
        <v>0</v>
      </c>
      <c r="L457" s="20">
        <v>0</v>
      </c>
      <c r="M457" s="20">
        <v>10</v>
      </c>
      <c r="N457" s="20"/>
      <c r="O457" s="241">
        <v>28</v>
      </c>
      <c r="P457" s="241">
        <v>50</v>
      </c>
      <c r="Q457" s="241" t="s">
        <v>74</v>
      </c>
      <c r="R457" s="241">
        <v>7</v>
      </c>
      <c r="S457" s="241">
        <v>57</v>
      </c>
    </row>
    <row r="458" spans="1:19" s="10" customFormat="1" ht="13.05" customHeight="1" x14ac:dyDescent="0.25">
      <c r="A458" s="89" t="s">
        <v>193</v>
      </c>
      <c r="B458" s="56">
        <v>67</v>
      </c>
      <c r="C458" s="56">
        <v>52</v>
      </c>
      <c r="D458" s="56">
        <v>50</v>
      </c>
      <c r="E458" s="9"/>
      <c r="F458" s="31">
        <f>B458-AVERAGE(C458:D458)</f>
        <v>16</v>
      </c>
      <c r="G458" s="31">
        <f t="shared" si="26"/>
        <v>20</v>
      </c>
      <c r="H458" s="101"/>
      <c r="I458" s="20">
        <v>20</v>
      </c>
      <c r="J458" s="20">
        <v>0</v>
      </c>
      <c r="K458" s="20">
        <v>0</v>
      </c>
      <c r="L458" s="20">
        <v>0</v>
      </c>
      <c r="M458" s="20">
        <v>10</v>
      </c>
      <c r="N458" s="20"/>
      <c r="O458" s="241">
        <v>31</v>
      </c>
      <c r="P458" s="241">
        <v>30</v>
      </c>
      <c r="Q458" s="241">
        <v>54</v>
      </c>
      <c r="R458" s="241">
        <v>13</v>
      </c>
      <c r="S458" s="241">
        <v>38</v>
      </c>
    </row>
    <row r="459" spans="1:19" s="85" customFormat="1" ht="13.05" customHeight="1" x14ac:dyDescent="0.25">
      <c r="A459" s="89" t="s">
        <v>208</v>
      </c>
      <c r="B459" s="56">
        <v>71</v>
      </c>
      <c r="C459" s="56">
        <v>81</v>
      </c>
      <c r="D459" s="56">
        <v>76</v>
      </c>
      <c r="E459" s="9"/>
      <c r="F459" s="31">
        <f>B459-AVERAGE(C459:D459)</f>
        <v>-7.5</v>
      </c>
      <c r="G459" s="31">
        <f t="shared" si="26"/>
        <v>-10</v>
      </c>
      <c r="H459" s="101"/>
      <c r="I459" s="20">
        <v>-10</v>
      </c>
      <c r="J459" s="20">
        <v>-10</v>
      </c>
      <c r="K459" s="20">
        <v>0</v>
      </c>
      <c r="L459" s="20">
        <v>-10</v>
      </c>
      <c r="M459" s="20">
        <v>10</v>
      </c>
      <c r="N459" s="20"/>
      <c r="O459" s="241" t="s">
        <v>74</v>
      </c>
      <c r="P459" s="241" t="s">
        <v>74</v>
      </c>
      <c r="Q459" s="241">
        <v>10</v>
      </c>
      <c r="R459" s="241" t="s">
        <v>74</v>
      </c>
      <c r="S459" s="241">
        <v>24</v>
      </c>
    </row>
    <row r="460" spans="1:19" s="101" customFormat="1" ht="13.05" customHeight="1" x14ac:dyDescent="0.25">
      <c r="A460" s="89" t="s">
        <v>205</v>
      </c>
      <c r="B460" s="56">
        <v>85</v>
      </c>
      <c r="C460" s="56">
        <v>62</v>
      </c>
      <c r="D460" s="56">
        <v>80</v>
      </c>
      <c r="E460" s="9"/>
      <c r="F460" s="31">
        <f>B460-AVERAGE(C460:D460)</f>
        <v>14</v>
      </c>
      <c r="G460" s="31">
        <f t="shared" si="26"/>
        <v>10</v>
      </c>
      <c r="I460" s="20">
        <v>10</v>
      </c>
      <c r="J460" s="20">
        <v>0</v>
      </c>
      <c r="K460" s="20">
        <v>0</v>
      </c>
      <c r="L460" s="20">
        <v>10</v>
      </c>
      <c r="M460" s="20">
        <v>0</v>
      </c>
      <c r="N460" s="20"/>
      <c r="O460" s="241">
        <v>20</v>
      </c>
      <c r="P460" s="241">
        <v>47</v>
      </c>
      <c r="Q460" s="241">
        <v>20</v>
      </c>
      <c r="R460" s="241">
        <v>51</v>
      </c>
      <c r="S460" s="241" t="s">
        <v>74</v>
      </c>
    </row>
    <row r="461" spans="1:19" s="101" customFormat="1" ht="13.05" customHeight="1" x14ac:dyDescent="0.25">
      <c r="A461" s="89" t="s">
        <v>236</v>
      </c>
      <c r="B461" s="56">
        <v>77</v>
      </c>
      <c r="C461" s="56">
        <v>71</v>
      </c>
      <c r="D461" s="56">
        <v>73</v>
      </c>
      <c r="E461" s="9"/>
      <c r="F461" s="31">
        <f>B461-AVERAGE(C461:D461)</f>
        <v>5</v>
      </c>
      <c r="G461" s="31">
        <f t="shared" ref="G461" si="30">ROUND(F461,-1)</f>
        <v>10</v>
      </c>
      <c r="I461" s="20">
        <v>10</v>
      </c>
      <c r="J461" s="20">
        <v>0</v>
      </c>
      <c r="K461" s="20">
        <v>0</v>
      </c>
      <c r="L461" s="20">
        <v>10</v>
      </c>
      <c r="M461" s="20">
        <v>0</v>
      </c>
      <c r="N461" s="20"/>
      <c r="O461" s="241">
        <v>7</v>
      </c>
      <c r="P461" s="241" t="s">
        <v>74</v>
      </c>
      <c r="Q461" s="241" t="s">
        <v>74</v>
      </c>
      <c r="R461" s="241">
        <v>52</v>
      </c>
      <c r="S461" s="241" t="s">
        <v>74</v>
      </c>
    </row>
    <row r="462" spans="1:19" s="10" customFormat="1" ht="13.05" customHeight="1" x14ac:dyDescent="0.25">
      <c r="A462" s="75"/>
      <c r="B462" s="33"/>
      <c r="C462" s="33"/>
      <c r="D462" s="33"/>
      <c r="E462" s="9"/>
      <c r="F462" s="31"/>
      <c r="G462" s="31"/>
      <c r="H462" s="101"/>
      <c r="I462" s="51"/>
      <c r="J462" s="51"/>
      <c r="K462" s="21"/>
      <c r="L462" s="51"/>
      <c r="M462" s="21"/>
      <c r="N462" s="21"/>
      <c r="O462" s="192"/>
      <c r="P462" s="192"/>
      <c r="Q462" s="192"/>
      <c r="R462" s="192"/>
      <c r="S462" s="192"/>
    </row>
    <row r="463" spans="1:19" s="10" customFormat="1" ht="13.05" customHeight="1" x14ac:dyDescent="0.25">
      <c r="A463" s="222" t="s">
        <v>99</v>
      </c>
      <c r="B463" s="33"/>
      <c r="C463" s="33"/>
      <c r="D463" s="33"/>
      <c r="E463" s="9"/>
      <c r="F463" s="31"/>
      <c r="G463" s="31"/>
      <c r="H463" s="101"/>
      <c r="I463" s="240"/>
      <c r="J463" s="51"/>
      <c r="K463" s="21"/>
      <c r="L463" s="51"/>
      <c r="M463" s="21"/>
      <c r="N463" s="21"/>
      <c r="O463" s="192"/>
      <c r="P463" s="192"/>
      <c r="Q463" s="192"/>
      <c r="R463" s="192"/>
      <c r="S463" s="192"/>
    </row>
    <row r="464" spans="1:19" s="51" customFormat="1" ht="11.55" customHeight="1" x14ac:dyDescent="0.25">
      <c r="A464" s="235"/>
      <c r="B464" s="356" t="s">
        <v>92</v>
      </c>
      <c r="C464" s="356"/>
      <c r="D464" s="356"/>
      <c r="E464" s="237"/>
      <c r="F464" s="193"/>
      <c r="G464" s="193"/>
      <c r="I464" s="240"/>
      <c r="K464" s="21"/>
      <c r="M464" s="21"/>
      <c r="N464" s="21"/>
      <c r="O464" s="192"/>
      <c r="P464" s="192"/>
      <c r="Q464" s="192"/>
      <c r="R464" s="192"/>
      <c r="S464" s="192"/>
    </row>
    <row r="465" spans="1:19" s="51" customFormat="1" ht="27.6" customHeight="1" x14ac:dyDescent="0.25">
      <c r="A465" s="235"/>
      <c r="B465" s="352" t="s">
        <v>122</v>
      </c>
      <c r="C465" s="352" t="s">
        <v>123</v>
      </c>
      <c r="D465" s="352" t="s">
        <v>94</v>
      </c>
      <c r="E465" s="197"/>
      <c r="F465" s="353" t="s">
        <v>254</v>
      </c>
      <c r="G465" s="353"/>
      <c r="I465" s="338" t="s">
        <v>128</v>
      </c>
      <c r="J465" s="338"/>
      <c r="K465" s="338"/>
      <c r="L465" s="338"/>
      <c r="M465" s="338"/>
      <c r="N465" s="236"/>
      <c r="O465" s="358" t="s">
        <v>127</v>
      </c>
      <c r="P465" s="358"/>
      <c r="Q465" s="358"/>
      <c r="R465" s="358"/>
      <c r="S465" s="358"/>
    </row>
    <row r="466" spans="1:19" s="51" customFormat="1" ht="17.100000000000001" customHeight="1" x14ac:dyDescent="0.25">
      <c r="A466" s="235"/>
      <c r="B466" s="352"/>
      <c r="C466" s="352"/>
      <c r="D466" s="352"/>
      <c r="E466" s="199"/>
      <c r="F466" s="237" t="s">
        <v>252</v>
      </c>
      <c r="G466" s="237" t="s">
        <v>253</v>
      </c>
      <c r="I466" s="23" t="s">
        <v>4</v>
      </c>
      <c r="J466" s="23" t="s">
        <v>0</v>
      </c>
      <c r="K466" s="23" t="s">
        <v>1</v>
      </c>
      <c r="L466" s="23" t="s">
        <v>2</v>
      </c>
      <c r="M466" s="23" t="s">
        <v>3</v>
      </c>
      <c r="N466" s="23"/>
      <c r="O466" s="22" t="s">
        <v>4</v>
      </c>
      <c r="P466" s="22" t="s">
        <v>0</v>
      </c>
      <c r="Q466" s="22" t="s">
        <v>1</v>
      </c>
      <c r="R466" s="22" t="s">
        <v>2</v>
      </c>
      <c r="S466" s="22" t="s">
        <v>3</v>
      </c>
    </row>
    <row r="467" spans="1:19" s="10" customFormat="1" ht="13.05" customHeight="1" x14ac:dyDescent="0.25">
      <c r="A467" s="165" t="s">
        <v>25</v>
      </c>
      <c r="B467" s="33">
        <v>512</v>
      </c>
      <c r="C467" s="33">
        <v>457</v>
      </c>
      <c r="D467" s="33">
        <v>439</v>
      </c>
      <c r="E467" s="9"/>
      <c r="F467" s="31">
        <v>64</v>
      </c>
      <c r="G467" s="31">
        <v>60</v>
      </c>
      <c r="H467" s="101"/>
      <c r="I467" s="20">
        <v>60</v>
      </c>
      <c r="J467" s="20">
        <v>-10</v>
      </c>
      <c r="K467" s="20">
        <v>0</v>
      </c>
      <c r="L467" s="20">
        <v>30</v>
      </c>
      <c r="M467" s="20">
        <v>50</v>
      </c>
      <c r="N467" s="20"/>
      <c r="O467" s="241">
        <v>14</v>
      </c>
      <c r="P467" s="241" t="s">
        <v>74</v>
      </c>
      <c r="Q467" s="241" t="s">
        <v>74</v>
      </c>
      <c r="R467" s="241">
        <v>18</v>
      </c>
      <c r="S467" s="241">
        <v>37</v>
      </c>
    </row>
    <row r="468" spans="1:19" s="10" customFormat="1" ht="13.05" customHeight="1" x14ac:dyDescent="0.25">
      <c r="A468" s="87" t="s">
        <v>26</v>
      </c>
      <c r="B468" s="33">
        <v>486</v>
      </c>
      <c r="C468" s="33">
        <v>466</v>
      </c>
      <c r="D468" s="33">
        <v>452</v>
      </c>
      <c r="E468" s="9"/>
      <c r="F468" s="31">
        <v>27</v>
      </c>
      <c r="G468" s="31">
        <v>30</v>
      </c>
      <c r="H468" s="101"/>
      <c r="I468" s="20">
        <v>30</v>
      </c>
      <c r="J468" s="20">
        <v>-10</v>
      </c>
      <c r="K468" s="20">
        <v>20</v>
      </c>
      <c r="L468" s="20">
        <v>20</v>
      </c>
      <c r="M468" s="20">
        <v>0</v>
      </c>
      <c r="N468" s="20"/>
      <c r="O468" s="241">
        <v>6</v>
      </c>
      <c r="P468" s="241" t="s">
        <v>74</v>
      </c>
      <c r="Q468" s="241">
        <v>25</v>
      </c>
      <c r="R468" s="241">
        <v>12</v>
      </c>
      <c r="S468" s="241" t="s">
        <v>74</v>
      </c>
    </row>
    <row r="469" spans="1:19" s="10" customFormat="1" ht="13.05" customHeight="1" x14ac:dyDescent="0.25">
      <c r="A469" s="87" t="s">
        <v>27</v>
      </c>
      <c r="B469" s="33">
        <v>508</v>
      </c>
      <c r="C469" s="33">
        <v>450</v>
      </c>
      <c r="D469" s="33">
        <v>475</v>
      </c>
      <c r="E469" s="9"/>
      <c r="F469" s="31">
        <v>45.5</v>
      </c>
      <c r="G469" s="31">
        <v>50</v>
      </c>
      <c r="H469" s="101"/>
      <c r="I469" s="20">
        <v>50</v>
      </c>
      <c r="J469" s="20">
        <v>10</v>
      </c>
      <c r="K469" s="20">
        <v>-10</v>
      </c>
      <c r="L469" s="20">
        <v>0</v>
      </c>
      <c r="M469" s="20">
        <v>40</v>
      </c>
      <c r="N469" s="20"/>
      <c r="O469" s="241">
        <v>10</v>
      </c>
      <c r="P469" s="241">
        <v>14</v>
      </c>
      <c r="Q469" s="241" t="s">
        <v>74</v>
      </c>
      <c r="R469" s="241">
        <v>1</v>
      </c>
      <c r="S469" s="241">
        <v>25</v>
      </c>
    </row>
    <row r="470" spans="1:19" s="10" customFormat="1" ht="13.05" customHeight="1" x14ac:dyDescent="0.25">
      <c r="A470" s="87" t="s">
        <v>118</v>
      </c>
      <c r="B470" s="33">
        <v>519</v>
      </c>
      <c r="C470" s="33">
        <v>458</v>
      </c>
      <c r="D470" s="33">
        <v>414</v>
      </c>
      <c r="E470" s="9"/>
      <c r="F470" s="31">
        <v>83</v>
      </c>
      <c r="G470" s="31">
        <v>80</v>
      </c>
      <c r="H470" s="101"/>
      <c r="I470" s="20">
        <v>80</v>
      </c>
      <c r="J470" s="20">
        <v>20</v>
      </c>
      <c r="K470" s="20">
        <v>0</v>
      </c>
      <c r="L470" s="20">
        <v>10</v>
      </c>
      <c r="M470" s="20">
        <v>50</v>
      </c>
      <c r="N470" s="20"/>
      <c r="O470" s="241">
        <v>19</v>
      </c>
      <c r="P470" s="241">
        <v>40</v>
      </c>
      <c r="Q470" s="241">
        <v>5</v>
      </c>
      <c r="R470" s="241">
        <v>6</v>
      </c>
      <c r="S470" s="241">
        <v>34</v>
      </c>
    </row>
    <row r="471" spans="1:19" s="10" customFormat="1" ht="13.05" customHeight="1" x14ac:dyDescent="0.25">
      <c r="A471" s="87" t="s">
        <v>141</v>
      </c>
      <c r="B471" s="33">
        <v>543</v>
      </c>
      <c r="C471" s="33">
        <v>464</v>
      </c>
      <c r="D471" s="33">
        <v>482</v>
      </c>
      <c r="E471" s="9"/>
      <c r="F471" s="31">
        <v>70</v>
      </c>
      <c r="G471" s="31">
        <v>70</v>
      </c>
      <c r="H471" s="101"/>
      <c r="I471" s="20">
        <v>70</v>
      </c>
      <c r="J471" s="20">
        <v>20</v>
      </c>
      <c r="K471" s="20">
        <v>10</v>
      </c>
      <c r="L471" s="20">
        <v>10</v>
      </c>
      <c r="M471" s="20">
        <v>30</v>
      </c>
      <c r="N471" s="20"/>
      <c r="O471" s="241">
        <v>15</v>
      </c>
      <c r="P471" s="241">
        <v>31</v>
      </c>
      <c r="Q471" s="241">
        <v>17</v>
      </c>
      <c r="R471" s="241">
        <v>3</v>
      </c>
      <c r="S471" s="241">
        <v>17</v>
      </c>
    </row>
    <row r="472" spans="1:19" s="10" customFormat="1" ht="13.05" customHeight="1" x14ac:dyDescent="0.25">
      <c r="A472" s="87" t="s">
        <v>162</v>
      </c>
      <c r="B472" s="33">
        <v>549</v>
      </c>
      <c r="C472" s="33">
        <v>477</v>
      </c>
      <c r="D472" s="33">
        <v>437</v>
      </c>
      <c r="E472" s="9"/>
      <c r="F472" s="31">
        <v>92</v>
      </c>
      <c r="G472" s="31">
        <v>90</v>
      </c>
      <c r="H472" s="101"/>
      <c r="I472" s="20">
        <v>90</v>
      </c>
      <c r="J472" s="20">
        <v>0</v>
      </c>
      <c r="K472" s="20">
        <v>20</v>
      </c>
      <c r="L472" s="20">
        <v>40</v>
      </c>
      <c r="M472" s="20">
        <v>20</v>
      </c>
      <c r="N472" s="20"/>
      <c r="O472" s="241">
        <v>20</v>
      </c>
      <c r="P472" s="241">
        <v>5</v>
      </c>
      <c r="Q472" s="241">
        <v>26</v>
      </c>
      <c r="R472" s="241">
        <v>34</v>
      </c>
      <c r="S472" s="241">
        <v>13</v>
      </c>
    </row>
    <row r="473" spans="1:19" s="10" customFormat="1" ht="13.05" customHeight="1" x14ac:dyDescent="0.25">
      <c r="A473" s="87" t="s">
        <v>165</v>
      </c>
      <c r="B473" s="33">
        <v>527</v>
      </c>
      <c r="C473" s="33">
        <v>445</v>
      </c>
      <c r="D473" s="33">
        <v>444</v>
      </c>
      <c r="E473" s="9"/>
      <c r="F473" s="31">
        <v>82.5</v>
      </c>
      <c r="G473" s="31">
        <v>80</v>
      </c>
      <c r="H473" s="101"/>
      <c r="I473" s="20">
        <v>80</v>
      </c>
      <c r="J473" s="20">
        <v>0</v>
      </c>
      <c r="K473" s="20">
        <v>0</v>
      </c>
      <c r="L473" s="20">
        <v>10</v>
      </c>
      <c r="M473" s="20">
        <v>80</v>
      </c>
      <c r="N473" s="20"/>
      <c r="O473" s="241">
        <v>19</v>
      </c>
      <c r="P473" s="241" t="s">
        <v>74</v>
      </c>
      <c r="Q473" s="241" t="s">
        <v>74</v>
      </c>
      <c r="R473" s="241">
        <v>8</v>
      </c>
      <c r="S473" s="241">
        <v>52</v>
      </c>
    </row>
    <row r="474" spans="1:19" s="10" customFormat="1" ht="13.05" customHeight="1" x14ac:dyDescent="0.25">
      <c r="A474" s="75" t="s">
        <v>177</v>
      </c>
      <c r="B474" s="56">
        <v>613</v>
      </c>
      <c r="C474" s="56">
        <v>465</v>
      </c>
      <c r="D474" s="56">
        <v>488</v>
      </c>
      <c r="E474" s="9"/>
      <c r="F474" s="31">
        <f>B474-AVERAGE(C474:D474)</f>
        <v>136.5</v>
      </c>
      <c r="G474" s="31">
        <f t="shared" si="26"/>
        <v>140</v>
      </c>
      <c r="H474" s="101"/>
      <c r="I474" s="20">
        <v>140</v>
      </c>
      <c r="J474" s="20">
        <v>10</v>
      </c>
      <c r="K474" s="20">
        <v>30</v>
      </c>
      <c r="L474" s="20">
        <v>50</v>
      </c>
      <c r="M474" s="20">
        <v>50</v>
      </c>
      <c r="N474" s="20"/>
      <c r="O474" s="241">
        <v>29</v>
      </c>
      <c r="P474" s="241">
        <v>12</v>
      </c>
      <c r="Q474" s="241">
        <v>32</v>
      </c>
      <c r="R474" s="241">
        <v>32</v>
      </c>
      <c r="S474" s="241">
        <v>31</v>
      </c>
    </row>
    <row r="475" spans="1:19" s="10" customFormat="1" ht="13.05" customHeight="1" x14ac:dyDescent="0.25">
      <c r="A475" s="89" t="s">
        <v>193</v>
      </c>
      <c r="B475" s="56">
        <v>506</v>
      </c>
      <c r="C475" s="56">
        <v>428</v>
      </c>
      <c r="D475" s="56">
        <v>474</v>
      </c>
      <c r="E475" s="9"/>
      <c r="F475" s="31">
        <f>B475-AVERAGE(C475:D475)</f>
        <v>55</v>
      </c>
      <c r="G475" s="31">
        <f t="shared" si="26"/>
        <v>60</v>
      </c>
      <c r="H475" s="101"/>
      <c r="I475" s="20">
        <v>60</v>
      </c>
      <c r="J475" s="20">
        <v>0</v>
      </c>
      <c r="K475" s="20">
        <v>30</v>
      </c>
      <c r="L475" s="20">
        <v>20</v>
      </c>
      <c r="M475" s="20">
        <v>0</v>
      </c>
      <c r="N475" s="20"/>
      <c r="O475" s="241">
        <v>12</v>
      </c>
      <c r="P475" s="241">
        <v>7</v>
      </c>
      <c r="Q475" s="241">
        <v>35</v>
      </c>
      <c r="R475" s="241">
        <v>14</v>
      </c>
      <c r="S475" s="241">
        <v>2</v>
      </c>
    </row>
    <row r="476" spans="1:19" s="85" customFormat="1" ht="13.05" customHeight="1" x14ac:dyDescent="0.25">
      <c r="A476" s="89" t="s">
        <v>208</v>
      </c>
      <c r="B476" s="56">
        <v>563</v>
      </c>
      <c r="C476" s="56">
        <v>527</v>
      </c>
      <c r="D476" s="56">
        <v>568</v>
      </c>
      <c r="E476" s="9"/>
      <c r="F476" s="31">
        <f>B476-AVERAGE(C476:D476)</f>
        <v>15.5</v>
      </c>
      <c r="G476" s="31">
        <f t="shared" si="26"/>
        <v>20</v>
      </c>
      <c r="H476" s="101"/>
      <c r="I476" s="20">
        <v>20</v>
      </c>
      <c r="J476" s="20">
        <v>10</v>
      </c>
      <c r="K476" s="20">
        <v>0</v>
      </c>
      <c r="L476" s="20">
        <v>0</v>
      </c>
      <c r="M476" s="20">
        <v>10</v>
      </c>
      <c r="N476" s="20"/>
      <c r="O476" s="241">
        <v>3</v>
      </c>
      <c r="P476" s="241">
        <v>8</v>
      </c>
      <c r="Q476" s="241" t="s">
        <v>74</v>
      </c>
      <c r="R476" s="241" t="s">
        <v>74</v>
      </c>
      <c r="S476" s="241">
        <v>6</v>
      </c>
    </row>
    <row r="477" spans="1:19" s="101" customFormat="1" ht="13.05" customHeight="1" x14ac:dyDescent="0.25">
      <c r="A477" s="89" t="s">
        <v>205</v>
      </c>
      <c r="B477" s="56">
        <v>559</v>
      </c>
      <c r="C477" s="56">
        <v>599</v>
      </c>
      <c r="D477" s="56">
        <v>505</v>
      </c>
      <c r="E477" s="9"/>
      <c r="F477" s="31">
        <f>B477-AVERAGE(C477:D477)</f>
        <v>7</v>
      </c>
      <c r="G477" s="31">
        <f t="shared" si="26"/>
        <v>10</v>
      </c>
      <c r="I477" s="20">
        <v>10</v>
      </c>
      <c r="J477" s="20">
        <v>20</v>
      </c>
      <c r="K477" s="20">
        <v>-10</v>
      </c>
      <c r="L477" s="20">
        <v>10</v>
      </c>
      <c r="M477" s="20">
        <v>-10</v>
      </c>
      <c r="N477" s="20"/>
      <c r="O477" s="241">
        <v>1</v>
      </c>
      <c r="P477" s="241">
        <v>24</v>
      </c>
      <c r="Q477" s="241" t="s">
        <v>74</v>
      </c>
      <c r="R477" s="241">
        <v>5</v>
      </c>
      <c r="S477" s="241" t="s">
        <v>74</v>
      </c>
    </row>
    <row r="478" spans="1:19" s="101" customFormat="1" ht="13.05" customHeight="1" x14ac:dyDescent="0.25">
      <c r="A478" s="89" t="s">
        <v>236</v>
      </c>
      <c r="B478" s="56">
        <v>580</v>
      </c>
      <c r="C478" s="56">
        <v>612</v>
      </c>
      <c r="D478" s="56">
        <v>532</v>
      </c>
      <c r="E478" s="9"/>
      <c r="F478" s="31">
        <f>B478-AVERAGE(C478:D478)</f>
        <v>8</v>
      </c>
      <c r="G478" s="31">
        <f t="shared" ref="G478" si="31">ROUND(F478,-1)</f>
        <v>10</v>
      </c>
      <c r="I478" s="20">
        <v>10</v>
      </c>
      <c r="J478" s="20">
        <v>0</v>
      </c>
      <c r="K478" s="20">
        <v>0</v>
      </c>
      <c r="L478" s="20">
        <v>0</v>
      </c>
      <c r="M478" s="20">
        <v>0</v>
      </c>
      <c r="N478" s="20"/>
      <c r="O478" s="241">
        <v>1</v>
      </c>
      <c r="P478" s="241">
        <v>5</v>
      </c>
      <c r="Q478" s="241" t="s">
        <v>74</v>
      </c>
      <c r="R478" s="241">
        <v>2</v>
      </c>
      <c r="S478" s="241">
        <v>2</v>
      </c>
    </row>
    <row r="479" spans="1:19" s="10" customFormat="1" ht="13.05" customHeight="1" x14ac:dyDescent="0.25">
      <c r="A479" s="75"/>
      <c r="B479" s="33"/>
      <c r="C479" s="33"/>
      <c r="D479" s="33"/>
      <c r="E479" s="9"/>
      <c r="F479" s="31"/>
      <c r="G479" s="31"/>
      <c r="H479" s="101"/>
      <c r="I479" s="51"/>
      <c r="J479" s="51"/>
      <c r="K479" s="21"/>
      <c r="L479" s="51"/>
      <c r="M479" s="21"/>
      <c r="N479" s="21"/>
      <c r="O479" s="192"/>
      <c r="P479" s="192"/>
      <c r="Q479" s="192"/>
      <c r="R479" s="192"/>
      <c r="S479" s="192"/>
    </row>
    <row r="480" spans="1:19" s="23" customFormat="1" ht="13.05" customHeight="1" x14ac:dyDescent="0.25">
      <c r="A480" s="222" t="s">
        <v>98</v>
      </c>
      <c r="B480" s="33"/>
      <c r="C480" s="33"/>
      <c r="D480" s="33"/>
      <c r="E480" s="9"/>
      <c r="F480" s="31"/>
      <c r="G480" s="31"/>
      <c r="H480" s="101"/>
      <c r="I480" s="240"/>
      <c r="J480" s="51"/>
      <c r="K480" s="21"/>
      <c r="L480" s="51"/>
      <c r="M480" s="21"/>
      <c r="N480" s="21"/>
      <c r="O480" s="192"/>
      <c r="P480" s="192"/>
      <c r="Q480" s="192"/>
      <c r="R480" s="192"/>
      <c r="S480" s="192"/>
    </row>
    <row r="481" spans="1:20" s="51" customFormat="1" ht="11.55" customHeight="1" x14ac:dyDescent="0.25">
      <c r="A481" s="235"/>
      <c r="B481" s="356" t="s">
        <v>92</v>
      </c>
      <c r="C481" s="356"/>
      <c r="D481" s="356"/>
      <c r="E481" s="237"/>
      <c r="F481" s="193"/>
      <c r="G481" s="193"/>
      <c r="I481" s="240"/>
      <c r="K481" s="21"/>
      <c r="M481" s="21"/>
      <c r="N481" s="21"/>
      <c r="O481" s="192"/>
      <c r="P481" s="192"/>
      <c r="Q481" s="192"/>
      <c r="R481" s="192"/>
      <c r="S481" s="192"/>
    </row>
    <row r="482" spans="1:20" s="51" customFormat="1" ht="27.6" customHeight="1" x14ac:dyDescent="0.25">
      <c r="A482" s="235"/>
      <c r="B482" s="352" t="s">
        <v>122</v>
      </c>
      <c r="C482" s="352" t="s">
        <v>123</v>
      </c>
      <c r="D482" s="352" t="s">
        <v>94</v>
      </c>
      <c r="E482" s="197"/>
      <c r="F482" s="353" t="s">
        <v>254</v>
      </c>
      <c r="G482" s="353"/>
      <c r="I482" s="338" t="s">
        <v>128</v>
      </c>
      <c r="J482" s="338"/>
      <c r="K482" s="338"/>
      <c r="L482" s="338"/>
      <c r="M482" s="338"/>
      <c r="N482" s="236"/>
      <c r="O482" s="358" t="s">
        <v>127</v>
      </c>
      <c r="P482" s="358"/>
      <c r="Q482" s="358"/>
      <c r="R482" s="358"/>
      <c r="S482" s="358"/>
    </row>
    <row r="483" spans="1:20" s="51" customFormat="1" ht="17.100000000000001" customHeight="1" x14ac:dyDescent="0.25">
      <c r="A483" s="235"/>
      <c r="B483" s="352"/>
      <c r="C483" s="352"/>
      <c r="D483" s="352"/>
      <c r="E483" s="199"/>
      <c r="F483" s="237" t="s">
        <v>252</v>
      </c>
      <c r="G483" s="237" t="s">
        <v>253</v>
      </c>
      <c r="I483" s="23" t="s">
        <v>4</v>
      </c>
      <c r="J483" s="23" t="s">
        <v>0</v>
      </c>
      <c r="K483" s="23" t="s">
        <v>1</v>
      </c>
      <c r="L483" s="23" t="s">
        <v>2</v>
      </c>
      <c r="M483" s="23" t="s">
        <v>3</v>
      </c>
      <c r="N483" s="23"/>
      <c r="O483" s="22" t="s">
        <v>4</v>
      </c>
      <c r="P483" s="22" t="s">
        <v>0</v>
      </c>
      <c r="Q483" s="22" t="s">
        <v>1</v>
      </c>
      <c r="R483" s="22" t="s">
        <v>2</v>
      </c>
      <c r="S483" s="22" t="s">
        <v>3</v>
      </c>
    </row>
    <row r="484" spans="1:20" ht="13.05" customHeight="1" x14ac:dyDescent="0.25">
      <c r="A484" s="165" t="s">
        <v>25</v>
      </c>
      <c r="B484" s="33">
        <v>1170</v>
      </c>
      <c r="C484" s="33">
        <v>996</v>
      </c>
      <c r="D484" s="33">
        <v>1029</v>
      </c>
      <c r="E484" s="9"/>
      <c r="F484" s="31">
        <v>157.5</v>
      </c>
      <c r="G484" s="31">
        <v>160</v>
      </c>
      <c r="H484" s="101"/>
      <c r="I484" s="20">
        <v>160</v>
      </c>
      <c r="J484" s="20">
        <v>10</v>
      </c>
      <c r="K484" s="20">
        <v>20</v>
      </c>
      <c r="L484" s="20">
        <v>60</v>
      </c>
      <c r="M484" s="20">
        <v>70</v>
      </c>
      <c r="N484" s="20"/>
      <c r="O484" s="241">
        <v>16</v>
      </c>
      <c r="P484" s="241">
        <v>3</v>
      </c>
      <c r="Q484" s="241">
        <v>11</v>
      </c>
      <c r="R484" s="241">
        <v>18</v>
      </c>
      <c r="S484" s="241">
        <v>26</v>
      </c>
      <c r="T484" s="2"/>
    </row>
    <row r="485" spans="1:20" ht="13.05" customHeight="1" x14ac:dyDescent="0.25">
      <c r="A485" s="87" t="s">
        <v>26</v>
      </c>
      <c r="B485" s="33">
        <v>1180</v>
      </c>
      <c r="C485" s="33">
        <v>1048</v>
      </c>
      <c r="D485" s="33">
        <v>1121</v>
      </c>
      <c r="E485" s="9"/>
      <c r="F485" s="31">
        <v>95.5</v>
      </c>
      <c r="G485" s="31">
        <v>100</v>
      </c>
      <c r="H485" s="101"/>
      <c r="I485" s="20">
        <v>100</v>
      </c>
      <c r="J485" s="20">
        <v>20</v>
      </c>
      <c r="K485" s="20">
        <v>0</v>
      </c>
      <c r="L485" s="20">
        <v>20</v>
      </c>
      <c r="M485" s="20">
        <v>60</v>
      </c>
      <c r="N485" s="20"/>
      <c r="O485" s="241">
        <v>9</v>
      </c>
      <c r="P485" s="241">
        <v>8</v>
      </c>
      <c r="Q485" s="241" t="s">
        <v>74</v>
      </c>
      <c r="R485" s="241">
        <v>7</v>
      </c>
      <c r="S485" s="241">
        <v>18</v>
      </c>
      <c r="T485" s="2"/>
    </row>
    <row r="486" spans="1:20" ht="13.05" customHeight="1" x14ac:dyDescent="0.25">
      <c r="A486" s="87" t="s">
        <v>27</v>
      </c>
      <c r="B486" s="33">
        <v>1218</v>
      </c>
      <c r="C486" s="33">
        <v>1122</v>
      </c>
      <c r="D486" s="33">
        <v>1088</v>
      </c>
      <c r="E486" s="9"/>
      <c r="F486" s="31">
        <v>113</v>
      </c>
      <c r="G486" s="31">
        <v>110</v>
      </c>
      <c r="H486" s="101"/>
      <c r="I486" s="20">
        <v>110</v>
      </c>
      <c r="J486" s="20">
        <v>0</v>
      </c>
      <c r="K486" s="20">
        <v>30</v>
      </c>
      <c r="L486" s="20">
        <v>40</v>
      </c>
      <c r="M486" s="20">
        <v>50</v>
      </c>
      <c r="N486" s="20"/>
      <c r="O486" s="241">
        <v>10</v>
      </c>
      <c r="P486" s="241">
        <v>1</v>
      </c>
      <c r="Q486" s="241">
        <v>12</v>
      </c>
      <c r="R486" s="241">
        <v>10</v>
      </c>
      <c r="S486" s="241">
        <v>15</v>
      </c>
      <c r="T486" s="2"/>
    </row>
    <row r="487" spans="1:20" ht="13.05" customHeight="1" x14ac:dyDescent="0.25">
      <c r="A487" s="87" t="s">
        <v>118</v>
      </c>
      <c r="B487" s="33">
        <v>1168</v>
      </c>
      <c r="C487" s="33">
        <v>1015</v>
      </c>
      <c r="D487" s="33">
        <v>1045</v>
      </c>
      <c r="E487" s="9"/>
      <c r="F487" s="31">
        <v>138</v>
      </c>
      <c r="G487" s="31">
        <v>140</v>
      </c>
      <c r="H487" s="101"/>
      <c r="I487" s="20">
        <v>140</v>
      </c>
      <c r="J487" s="20">
        <v>40</v>
      </c>
      <c r="K487" s="20">
        <v>-20</v>
      </c>
      <c r="L487" s="20">
        <v>40</v>
      </c>
      <c r="M487" s="20">
        <v>80</v>
      </c>
      <c r="N487" s="20"/>
      <c r="O487" s="241">
        <v>13</v>
      </c>
      <c r="P487" s="241">
        <v>20</v>
      </c>
      <c r="Q487" s="241" t="s">
        <v>74</v>
      </c>
      <c r="R487" s="241">
        <v>12</v>
      </c>
      <c r="S487" s="241">
        <v>24</v>
      </c>
      <c r="T487" s="2"/>
    </row>
    <row r="488" spans="1:20" ht="13.05" customHeight="1" x14ac:dyDescent="0.25">
      <c r="A488" s="87" t="s">
        <v>141</v>
      </c>
      <c r="B488" s="33">
        <v>1372</v>
      </c>
      <c r="C488" s="33">
        <v>1057</v>
      </c>
      <c r="D488" s="33">
        <v>1134</v>
      </c>
      <c r="E488" s="9"/>
      <c r="F488" s="31">
        <v>276.5</v>
      </c>
      <c r="G488" s="31">
        <v>280</v>
      </c>
      <c r="H488" s="101"/>
      <c r="I488" s="20">
        <v>280</v>
      </c>
      <c r="J488" s="20">
        <v>0</v>
      </c>
      <c r="K488" s="20">
        <v>50</v>
      </c>
      <c r="L488" s="20">
        <v>100</v>
      </c>
      <c r="M488" s="20">
        <v>130</v>
      </c>
      <c r="N488" s="20"/>
      <c r="O488" s="241">
        <v>25</v>
      </c>
      <c r="P488" s="241" t="s">
        <v>74</v>
      </c>
      <c r="Q488" s="241">
        <v>25</v>
      </c>
      <c r="R488" s="241">
        <v>28</v>
      </c>
      <c r="S488" s="241">
        <v>39</v>
      </c>
      <c r="T488" s="2"/>
    </row>
    <row r="489" spans="1:20" ht="13.05" customHeight="1" x14ac:dyDescent="0.25">
      <c r="A489" s="87" t="s">
        <v>162</v>
      </c>
      <c r="B489" s="33">
        <v>1257</v>
      </c>
      <c r="C489" s="33">
        <v>1054</v>
      </c>
      <c r="D489" s="33">
        <v>1132</v>
      </c>
      <c r="E489" s="9"/>
      <c r="F489" s="31">
        <v>164</v>
      </c>
      <c r="G489" s="31">
        <v>160</v>
      </c>
      <c r="H489" s="101"/>
      <c r="I489" s="20">
        <v>160</v>
      </c>
      <c r="J489" s="20">
        <v>20</v>
      </c>
      <c r="K489" s="20">
        <v>40</v>
      </c>
      <c r="L489" s="20">
        <v>40</v>
      </c>
      <c r="M489" s="20">
        <v>70</v>
      </c>
      <c r="N489" s="20"/>
      <c r="O489" s="241">
        <v>15</v>
      </c>
      <c r="P489" s="241">
        <v>9</v>
      </c>
      <c r="Q489" s="241">
        <v>19</v>
      </c>
      <c r="R489" s="241">
        <v>11</v>
      </c>
      <c r="S489" s="241">
        <v>20</v>
      </c>
      <c r="T489" s="2"/>
    </row>
    <row r="490" spans="1:20" s="50" customFormat="1" ht="13.05" customHeight="1" x14ac:dyDescent="0.25">
      <c r="A490" s="87" t="s">
        <v>165</v>
      </c>
      <c r="B490" s="33">
        <v>1257</v>
      </c>
      <c r="C490" s="33">
        <v>1124</v>
      </c>
      <c r="D490" s="33">
        <v>1140</v>
      </c>
      <c r="E490" s="9"/>
      <c r="F490" s="31">
        <v>125</v>
      </c>
      <c r="G490" s="31">
        <v>130</v>
      </c>
      <c r="H490" s="101"/>
      <c r="I490" s="20">
        <v>130</v>
      </c>
      <c r="J490" s="20">
        <v>20</v>
      </c>
      <c r="K490" s="20">
        <v>-10</v>
      </c>
      <c r="L490" s="20">
        <v>60</v>
      </c>
      <c r="M490" s="20">
        <v>60</v>
      </c>
      <c r="N490" s="20"/>
      <c r="O490" s="241">
        <v>11</v>
      </c>
      <c r="P490" s="241">
        <v>11</v>
      </c>
      <c r="Q490" s="241" t="s">
        <v>74</v>
      </c>
      <c r="R490" s="241">
        <v>17</v>
      </c>
      <c r="S490" s="241">
        <v>16</v>
      </c>
    </row>
    <row r="491" spans="1:20" s="51" customFormat="1" ht="13.05" customHeight="1" x14ac:dyDescent="0.25">
      <c r="A491" s="75" t="s">
        <v>177</v>
      </c>
      <c r="B491" s="57">
        <v>1363</v>
      </c>
      <c r="C491" s="57">
        <v>1134</v>
      </c>
      <c r="D491" s="57">
        <v>1143</v>
      </c>
      <c r="E491" s="9"/>
      <c r="F491" s="31">
        <f>B491-AVERAGE(C491:D491)</f>
        <v>224.5</v>
      </c>
      <c r="G491" s="31">
        <f t="shared" si="26"/>
        <v>220</v>
      </c>
      <c r="H491" s="101"/>
      <c r="I491" s="20">
        <v>220</v>
      </c>
      <c r="J491" s="20">
        <v>-20</v>
      </c>
      <c r="K491" s="20">
        <v>30</v>
      </c>
      <c r="L491" s="20">
        <v>90</v>
      </c>
      <c r="M491" s="20">
        <v>130</v>
      </c>
      <c r="N491" s="20"/>
      <c r="O491" s="241">
        <v>20</v>
      </c>
      <c r="P491" s="241" t="s">
        <v>74</v>
      </c>
      <c r="Q491" s="241">
        <v>12</v>
      </c>
      <c r="R491" s="241">
        <v>24</v>
      </c>
      <c r="S491" s="241">
        <v>38</v>
      </c>
    </row>
    <row r="492" spans="1:20" s="51" customFormat="1" ht="13.05" customHeight="1" x14ac:dyDescent="0.25">
      <c r="A492" s="89" t="s">
        <v>193</v>
      </c>
      <c r="B492" s="57">
        <v>1197</v>
      </c>
      <c r="C492" s="57">
        <v>1108</v>
      </c>
      <c r="D492" s="57">
        <v>1118</v>
      </c>
      <c r="E492" s="9"/>
      <c r="F492" s="31">
        <f>B492-AVERAGE(C492:D492)</f>
        <v>84</v>
      </c>
      <c r="G492" s="31">
        <f t="shared" si="26"/>
        <v>80</v>
      </c>
      <c r="H492" s="101"/>
      <c r="I492" s="20">
        <v>80</v>
      </c>
      <c r="J492" s="20">
        <v>20</v>
      </c>
      <c r="K492" s="20">
        <v>10</v>
      </c>
      <c r="L492" s="20">
        <v>30</v>
      </c>
      <c r="M492" s="20">
        <v>20</v>
      </c>
      <c r="N492" s="20"/>
      <c r="O492" s="241">
        <v>8</v>
      </c>
      <c r="P492" s="241">
        <v>9</v>
      </c>
      <c r="Q492" s="241">
        <v>6</v>
      </c>
      <c r="R492" s="241">
        <v>9</v>
      </c>
      <c r="S492" s="241">
        <v>6</v>
      </c>
    </row>
    <row r="493" spans="1:20" s="51" customFormat="1" ht="13.05" customHeight="1" x14ac:dyDescent="0.25">
      <c r="A493" s="89" t="s">
        <v>208</v>
      </c>
      <c r="B493" s="57">
        <v>1277</v>
      </c>
      <c r="C493" s="57">
        <v>1207</v>
      </c>
      <c r="D493" s="57">
        <v>1498</v>
      </c>
      <c r="E493" s="9"/>
      <c r="F493" s="31">
        <f>B493-AVERAGE(C493:D493)</f>
        <v>-75.5</v>
      </c>
      <c r="G493" s="31">
        <f t="shared" si="26"/>
        <v>-80</v>
      </c>
      <c r="H493" s="101"/>
      <c r="I493" s="20">
        <v>-80</v>
      </c>
      <c r="J493" s="20">
        <v>-40</v>
      </c>
      <c r="K493" s="20">
        <v>10</v>
      </c>
      <c r="L493" s="20">
        <v>0</v>
      </c>
      <c r="M493" s="20">
        <v>-40</v>
      </c>
      <c r="N493" s="20"/>
      <c r="O493" s="241" t="s">
        <v>74</v>
      </c>
      <c r="P493" s="241" t="s">
        <v>74</v>
      </c>
      <c r="Q493" s="241">
        <v>4</v>
      </c>
      <c r="R493" s="241" t="s">
        <v>74</v>
      </c>
      <c r="S493" s="241" t="s">
        <v>74</v>
      </c>
    </row>
    <row r="494" spans="1:20" s="51" customFormat="1" ht="13.05" customHeight="1" x14ac:dyDescent="0.25">
      <c r="A494" s="89" t="s">
        <v>205</v>
      </c>
      <c r="B494" s="57">
        <v>1469</v>
      </c>
      <c r="C494" s="57">
        <v>1327</v>
      </c>
      <c r="D494" s="57">
        <v>1119</v>
      </c>
      <c r="E494" s="9"/>
      <c r="F494" s="31">
        <f>B494-AVERAGE(C494:D494)</f>
        <v>246</v>
      </c>
      <c r="G494" s="31">
        <f t="shared" si="26"/>
        <v>250</v>
      </c>
      <c r="H494" s="101"/>
      <c r="I494" s="20">
        <v>250</v>
      </c>
      <c r="J494" s="20">
        <v>20</v>
      </c>
      <c r="K494" s="20">
        <v>30</v>
      </c>
      <c r="L494" s="20">
        <v>60</v>
      </c>
      <c r="M494" s="20">
        <v>130</v>
      </c>
      <c r="N494" s="20"/>
      <c r="O494" s="241">
        <v>20</v>
      </c>
      <c r="P494" s="241">
        <v>9</v>
      </c>
      <c r="Q494" s="241">
        <v>12</v>
      </c>
      <c r="R494" s="241">
        <v>16</v>
      </c>
      <c r="S494" s="241">
        <v>36</v>
      </c>
    </row>
    <row r="495" spans="1:20" s="51" customFormat="1" ht="13.05" customHeight="1" x14ac:dyDescent="0.25">
      <c r="A495" s="89" t="s">
        <v>236</v>
      </c>
      <c r="B495" s="57">
        <v>1409</v>
      </c>
      <c r="C495" s="57">
        <v>1359</v>
      </c>
      <c r="D495" s="57">
        <v>1189</v>
      </c>
      <c r="E495" s="9"/>
      <c r="F495" s="31">
        <f>B495-AVERAGE(C495:D495)</f>
        <v>135</v>
      </c>
      <c r="G495" s="31">
        <f t="shared" ref="G495" si="32">ROUND(F495,-1)</f>
        <v>140</v>
      </c>
      <c r="H495" s="101"/>
      <c r="I495" s="20">
        <v>140</v>
      </c>
      <c r="J495" s="20">
        <v>10</v>
      </c>
      <c r="K495" s="20">
        <v>0</v>
      </c>
      <c r="L495" s="20">
        <v>60</v>
      </c>
      <c r="M495" s="20">
        <v>70</v>
      </c>
      <c r="N495" s="20"/>
      <c r="O495" s="241">
        <v>11</v>
      </c>
      <c r="P495" s="241">
        <v>2</v>
      </c>
      <c r="Q495" s="241" t="s">
        <v>74</v>
      </c>
      <c r="R495" s="241">
        <v>17</v>
      </c>
      <c r="S495" s="241">
        <v>17</v>
      </c>
    </row>
    <row r="496" spans="1:20" s="10" customFormat="1" ht="13.05" customHeight="1" x14ac:dyDescent="0.25">
      <c r="A496" s="75"/>
      <c r="B496" s="33"/>
      <c r="C496" s="33"/>
      <c r="D496" s="33"/>
      <c r="E496" s="9"/>
      <c r="F496" s="31"/>
      <c r="G496" s="31"/>
      <c r="H496" s="101"/>
      <c r="I496" s="51"/>
      <c r="J496" s="51"/>
      <c r="K496" s="21"/>
      <c r="L496" s="51"/>
      <c r="M496" s="21"/>
      <c r="N496" s="21"/>
      <c r="O496" s="192"/>
      <c r="P496" s="192"/>
      <c r="Q496" s="192"/>
      <c r="R496" s="192"/>
      <c r="S496" s="192"/>
    </row>
    <row r="497" spans="1:20" s="10" customFormat="1" ht="13.05" customHeight="1" x14ac:dyDescent="0.25">
      <c r="A497" s="221" t="s">
        <v>97</v>
      </c>
      <c r="B497" s="33"/>
      <c r="C497" s="33"/>
      <c r="D497" s="33"/>
      <c r="E497" s="9"/>
      <c r="F497" s="31"/>
      <c r="G497" s="31"/>
      <c r="H497" s="101"/>
      <c r="I497" s="51"/>
      <c r="J497" s="51"/>
      <c r="K497" s="21"/>
      <c r="L497" s="51"/>
      <c r="M497" s="21"/>
      <c r="N497" s="21"/>
      <c r="O497" s="192"/>
      <c r="P497" s="192"/>
      <c r="Q497" s="192"/>
      <c r="R497" s="192"/>
      <c r="S497" s="192"/>
    </row>
    <row r="498" spans="1:20" s="51" customFormat="1" ht="11.55" customHeight="1" x14ac:dyDescent="0.25">
      <c r="A498" s="235"/>
      <c r="B498" s="356" t="s">
        <v>92</v>
      </c>
      <c r="C498" s="356"/>
      <c r="D498" s="356"/>
      <c r="E498" s="237"/>
      <c r="F498" s="193"/>
      <c r="G498" s="193"/>
      <c r="I498" s="240"/>
      <c r="K498" s="21"/>
      <c r="M498" s="21"/>
      <c r="N498" s="21"/>
      <c r="O498" s="192"/>
      <c r="P498" s="192"/>
      <c r="Q498" s="192"/>
      <c r="R498" s="192"/>
      <c r="S498" s="192"/>
    </row>
    <row r="499" spans="1:20" s="51" customFormat="1" ht="27.6" customHeight="1" x14ac:dyDescent="0.25">
      <c r="A499" s="235"/>
      <c r="B499" s="352" t="s">
        <v>122</v>
      </c>
      <c r="C499" s="352" t="s">
        <v>123</v>
      </c>
      <c r="D499" s="352" t="s">
        <v>94</v>
      </c>
      <c r="E499" s="197"/>
      <c r="F499" s="353" t="s">
        <v>254</v>
      </c>
      <c r="G499" s="353"/>
      <c r="I499" s="338" t="s">
        <v>128</v>
      </c>
      <c r="J499" s="338"/>
      <c r="K499" s="338"/>
      <c r="L499" s="338"/>
      <c r="M499" s="338"/>
      <c r="N499" s="236"/>
      <c r="O499" s="358" t="s">
        <v>127</v>
      </c>
      <c r="P499" s="358"/>
      <c r="Q499" s="358"/>
      <c r="R499" s="358"/>
      <c r="S499" s="358"/>
    </row>
    <row r="500" spans="1:20" s="51" customFormat="1" ht="17.100000000000001" customHeight="1" x14ac:dyDescent="0.25">
      <c r="A500" s="235"/>
      <c r="B500" s="352"/>
      <c r="C500" s="352"/>
      <c r="D500" s="352"/>
      <c r="E500" s="199"/>
      <c r="F500" s="237" t="s">
        <v>252</v>
      </c>
      <c r="G500" s="237" t="s">
        <v>253</v>
      </c>
      <c r="I500" s="23" t="s">
        <v>4</v>
      </c>
      <c r="J500" s="23" t="s">
        <v>0</v>
      </c>
      <c r="K500" s="23" t="s">
        <v>1</v>
      </c>
      <c r="L500" s="23" t="s">
        <v>2</v>
      </c>
      <c r="M500" s="23" t="s">
        <v>3</v>
      </c>
      <c r="N500" s="23"/>
      <c r="O500" s="22" t="s">
        <v>4</v>
      </c>
      <c r="P500" s="22" t="s">
        <v>0</v>
      </c>
      <c r="Q500" s="22" t="s">
        <v>1</v>
      </c>
      <c r="R500" s="22" t="s">
        <v>2</v>
      </c>
      <c r="S500" s="22" t="s">
        <v>3</v>
      </c>
    </row>
    <row r="501" spans="1:20" ht="13.05" customHeight="1" x14ac:dyDescent="0.25">
      <c r="A501" s="165" t="s">
        <v>25</v>
      </c>
      <c r="B501" s="33">
        <v>287</v>
      </c>
      <c r="C501" s="33">
        <v>267</v>
      </c>
      <c r="D501" s="33">
        <v>243</v>
      </c>
      <c r="E501" s="9"/>
      <c r="F501" s="31">
        <v>32</v>
      </c>
      <c r="G501" s="31">
        <v>30</v>
      </c>
      <c r="H501" s="101"/>
      <c r="I501" s="20">
        <v>30</v>
      </c>
      <c r="J501" s="20">
        <v>0</v>
      </c>
      <c r="K501" s="20">
        <v>10</v>
      </c>
      <c r="L501" s="20">
        <v>10</v>
      </c>
      <c r="M501" s="20">
        <v>10</v>
      </c>
      <c r="N501" s="20"/>
      <c r="O501" s="241">
        <v>13</v>
      </c>
      <c r="P501" s="241" t="s">
        <v>74</v>
      </c>
      <c r="Q501" s="241">
        <v>22</v>
      </c>
      <c r="R501" s="241">
        <v>12</v>
      </c>
      <c r="S501" s="241">
        <v>17</v>
      </c>
      <c r="T501" s="2"/>
    </row>
    <row r="502" spans="1:20" ht="13.05" customHeight="1" x14ac:dyDescent="0.25">
      <c r="A502" s="87" t="s">
        <v>26</v>
      </c>
      <c r="B502" s="33">
        <v>277</v>
      </c>
      <c r="C502" s="33">
        <v>275</v>
      </c>
      <c r="D502" s="33">
        <v>287</v>
      </c>
      <c r="E502" s="9"/>
      <c r="F502" s="31">
        <v>-4</v>
      </c>
      <c r="G502" s="31">
        <v>0</v>
      </c>
      <c r="H502" s="101"/>
      <c r="I502" s="20">
        <v>0</v>
      </c>
      <c r="J502" s="20">
        <v>-10</v>
      </c>
      <c r="K502" s="20">
        <v>0</v>
      </c>
      <c r="L502" s="20">
        <v>10</v>
      </c>
      <c r="M502" s="20">
        <v>-10</v>
      </c>
      <c r="N502" s="20"/>
      <c r="O502" s="241" t="s">
        <v>74</v>
      </c>
      <c r="P502" s="241" t="s">
        <v>74</v>
      </c>
      <c r="Q502" s="241">
        <v>1</v>
      </c>
      <c r="R502" s="241">
        <v>17</v>
      </c>
      <c r="S502" s="241" t="s">
        <v>74</v>
      </c>
      <c r="T502" s="2"/>
    </row>
    <row r="503" spans="1:20" ht="13.05" customHeight="1" x14ac:dyDescent="0.25">
      <c r="A503" s="87" t="s">
        <v>27</v>
      </c>
      <c r="B503" s="33">
        <v>311</v>
      </c>
      <c r="C503" s="33">
        <v>293</v>
      </c>
      <c r="D503" s="33">
        <v>266</v>
      </c>
      <c r="E503" s="9"/>
      <c r="F503" s="31">
        <v>31.5</v>
      </c>
      <c r="G503" s="31">
        <v>30</v>
      </c>
      <c r="H503" s="101"/>
      <c r="I503" s="20">
        <v>30</v>
      </c>
      <c r="J503" s="20">
        <v>0</v>
      </c>
      <c r="K503" s="20">
        <v>-10</v>
      </c>
      <c r="L503" s="20">
        <v>0</v>
      </c>
      <c r="M503" s="20">
        <v>40</v>
      </c>
      <c r="N503" s="20"/>
      <c r="O503" s="241">
        <v>11</v>
      </c>
      <c r="P503" s="241">
        <v>11</v>
      </c>
      <c r="Q503" s="241" t="s">
        <v>74</v>
      </c>
      <c r="R503" s="241">
        <v>1</v>
      </c>
      <c r="S503" s="241">
        <v>43</v>
      </c>
      <c r="T503" s="2"/>
    </row>
    <row r="504" spans="1:20" ht="13.05" customHeight="1" x14ac:dyDescent="0.25">
      <c r="A504" s="87" t="s">
        <v>118</v>
      </c>
      <c r="B504" s="33">
        <v>333</v>
      </c>
      <c r="C504" s="33">
        <v>290</v>
      </c>
      <c r="D504" s="33">
        <v>289</v>
      </c>
      <c r="E504" s="9"/>
      <c r="F504" s="31">
        <v>43.5</v>
      </c>
      <c r="G504" s="31">
        <v>40</v>
      </c>
      <c r="H504" s="101"/>
      <c r="I504" s="20">
        <v>40</v>
      </c>
      <c r="J504" s="20">
        <v>-10</v>
      </c>
      <c r="K504" s="20">
        <v>10</v>
      </c>
      <c r="L504" s="20">
        <v>30</v>
      </c>
      <c r="M504" s="20">
        <v>10</v>
      </c>
      <c r="N504" s="20"/>
      <c r="O504" s="241">
        <v>15</v>
      </c>
      <c r="P504" s="241" t="s">
        <v>74</v>
      </c>
      <c r="Q504" s="241">
        <v>22</v>
      </c>
      <c r="R504" s="241">
        <v>40</v>
      </c>
      <c r="S504" s="241">
        <v>10</v>
      </c>
      <c r="T504" s="2"/>
    </row>
    <row r="505" spans="1:20" ht="13.05" customHeight="1" x14ac:dyDescent="0.25">
      <c r="A505" s="87" t="s">
        <v>141</v>
      </c>
      <c r="B505" s="33">
        <v>349</v>
      </c>
      <c r="C505" s="33">
        <v>271</v>
      </c>
      <c r="D505" s="33">
        <v>303</v>
      </c>
      <c r="E505" s="9"/>
      <c r="F505" s="31">
        <v>62</v>
      </c>
      <c r="G505" s="31">
        <v>60</v>
      </c>
      <c r="H505" s="101"/>
      <c r="I505" s="20">
        <v>60</v>
      </c>
      <c r="J505" s="20">
        <v>20</v>
      </c>
      <c r="K505" s="20">
        <v>0</v>
      </c>
      <c r="L505" s="20">
        <v>0</v>
      </c>
      <c r="M505" s="20">
        <v>30</v>
      </c>
      <c r="N505" s="20"/>
      <c r="O505" s="241">
        <v>22</v>
      </c>
      <c r="P505" s="241">
        <v>56</v>
      </c>
      <c r="Q505" s="241">
        <v>4</v>
      </c>
      <c r="R505" s="241">
        <v>4</v>
      </c>
      <c r="S505" s="241">
        <v>35</v>
      </c>
      <c r="T505" s="2"/>
    </row>
    <row r="506" spans="1:20" ht="13.05" customHeight="1" x14ac:dyDescent="0.25">
      <c r="A506" s="87" t="s">
        <v>162</v>
      </c>
      <c r="B506" s="33">
        <v>322</v>
      </c>
      <c r="C506" s="33">
        <v>287</v>
      </c>
      <c r="D506" s="33">
        <v>287</v>
      </c>
      <c r="E506" s="9"/>
      <c r="F506" s="31">
        <v>35</v>
      </c>
      <c r="G506" s="31">
        <v>40</v>
      </c>
      <c r="H506" s="101"/>
      <c r="I506" s="20">
        <v>40</v>
      </c>
      <c r="J506" s="20">
        <v>0</v>
      </c>
      <c r="K506" s="20">
        <v>0</v>
      </c>
      <c r="L506" s="20">
        <v>30</v>
      </c>
      <c r="M506" s="20">
        <v>0</v>
      </c>
      <c r="N506" s="20"/>
      <c r="O506" s="241">
        <v>12</v>
      </c>
      <c r="P506" s="241">
        <v>9</v>
      </c>
      <c r="Q506" s="241" t="s">
        <v>74</v>
      </c>
      <c r="R506" s="241">
        <v>33</v>
      </c>
      <c r="S506" s="241">
        <v>4</v>
      </c>
      <c r="T506" s="2"/>
    </row>
    <row r="507" spans="1:20" s="50" customFormat="1" ht="13.05" customHeight="1" x14ac:dyDescent="0.25">
      <c r="A507" s="87" t="s">
        <v>165</v>
      </c>
      <c r="B507" s="33">
        <v>282</v>
      </c>
      <c r="C507" s="33">
        <v>273</v>
      </c>
      <c r="D507" s="33">
        <v>258</v>
      </c>
      <c r="E507" s="9"/>
      <c r="F507" s="31">
        <v>16.5</v>
      </c>
      <c r="G507" s="31">
        <v>20</v>
      </c>
      <c r="H507" s="101"/>
      <c r="I507" s="20">
        <v>20</v>
      </c>
      <c r="J507" s="20">
        <v>0</v>
      </c>
      <c r="K507" s="20">
        <v>0</v>
      </c>
      <c r="L507" s="20">
        <v>0</v>
      </c>
      <c r="M507" s="20">
        <v>10</v>
      </c>
      <c r="N507" s="20"/>
      <c r="O507" s="241">
        <v>6</v>
      </c>
      <c r="P507" s="241">
        <v>5</v>
      </c>
      <c r="Q507" s="241">
        <v>6</v>
      </c>
      <c r="R507" s="241">
        <v>6</v>
      </c>
      <c r="S507" s="241">
        <v>8</v>
      </c>
    </row>
    <row r="508" spans="1:20" s="51" customFormat="1" ht="13.05" customHeight="1" x14ac:dyDescent="0.25">
      <c r="A508" s="75" t="s">
        <v>177</v>
      </c>
      <c r="B508" s="56">
        <v>354</v>
      </c>
      <c r="C508" s="56">
        <v>285</v>
      </c>
      <c r="D508" s="56">
        <v>286</v>
      </c>
      <c r="E508" s="9"/>
      <c r="F508" s="31">
        <f>B508-AVERAGE(C508:D508)</f>
        <v>68.5</v>
      </c>
      <c r="G508" s="31">
        <f t="shared" si="26"/>
        <v>70</v>
      </c>
      <c r="H508" s="101"/>
      <c r="I508" s="20">
        <v>70</v>
      </c>
      <c r="J508" s="20">
        <v>-10</v>
      </c>
      <c r="K508" s="20">
        <v>0</v>
      </c>
      <c r="L508" s="20">
        <v>20</v>
      </c>
      <c r="M508" s="20">
        <v>60</v>
      </c>
      <c r="N508" s="20"/>
      <c r="O508" s="241">
        <v>24</v>
      </c>
      <c r="P508" s="241" t="s">
        <v>74</v>
      </c>
      <c r="Q508" s="241" t="s">
        <v>74</v>
      </c>
      <c r="R508" s="241">
        <v>19</v>
      </c>
      <c r="S508" s="241">
        <v>61</v>
      </c>
    </row>
    <row r="509" spans="1:20" s="51" customFormat="1" ht="13.05" customHeight="1" x14ac:dyDescent="0.25">
      <c r="A509" s="89" t="s">
        <v>193</v>
      </c>
      <c r="B509" s="56">
        <v>343</v>
      </c>
      <c r="C509" s="56">
        <v>300</v>
      </c>
      <c r="D509" s="56">
        <v>318</v>
      </c>
      <c r="E509" s="9"/>
      <c r="F509" s="31">
        <f>B509-AVERAGE(C509:D509)</f>
        <v>34</v>
      </c>
      <c r="G509" s="31">
        <f t="shared" si="26"/>
        <v>30</v>
      </c>
      <c r="H509" s="101"/>
      <c r="I509" s="20">
        <v>30</v>
      </c>
      <c r="J509" s="20">
        <v>10</v>
      </c>
      <c r="K509" s="20">
        <v>20</v>
      </c>
      <c r="L509" s="20">
        <v>-10</v>
      </c>
      <c r="M509" s="20">
        <v>20</v>
      </c>
      <c r="N509" s="20"/>
      <c r="O509" s="241">
        <v>11</v>
      </c>
      <c r="P509" s="241">
        <v>9</v>
      </c>
      <c r="Q509" s="241">
        <v>35</v>
      </c>
      <c r="R509" s="241" t="s">
        <v>74</v>
      </c>
      <c r="S509" s="241">
        <v>25</v>
      </c>
    </row>
    <row r="510" spans="1:20" s="51" customFormat="1" ht="13.05" customHeight="1" x14ac:dyDescent="0.25">
      <c r="A510" s="89" t="s">
        <v>208</v>
      </c>
      <c r="B510" s="56">
        <v>320</v>
      </c>
      <c r="C510" s="56">
        <v>300</v>
      </c>
      <c r="D510" s="56">
        <v>354</v>
      </c>
      <c r="E510" s="9"/>
      <c r="F510" s="31">
        <f>B510-AVERAGE(C510:D510)</f>
        <v>-7</v>
      </c>
      <c r="G510" s="31">
        <f t="shared" si="26"/>
        <v>-10</v>
      </c>
      <c r="H510" s="23"/>
      <c r="I510" s="20">
        <v>-10</v>
      </c>
      <c r="J510" s="20">
        <v>0</v>
      </c>
      <c r="K510" s="20">
        <v>10</v>
      </c>
      <c r="L510" s="20">
        <v>-10</v>
      </c>
      <c r="M510" s="20">
        <v>-10</v>
      </c>
      <c r="N510" s="20"/>
      <c r="O510" s="241" t="s">
        <v>74</v>
      </c>
      <c r="P510" s="241">
        <v>8</v>
      </c>
      <c r="Q510" s="241">
        <v>11</v>
      </c>
      <c r="R510" s="241" t="s">
        <v>74</v>
      </c>
      <c r="S510" s="241" t="s">
        <v>74</v>
      </c>
    </row>
    <row r="511" spans="1:20" s="51" customFormat="1" ht="13.05" customHeight="1" x14ac:dyDescent="0.25">
      <c r="A511" s="89" t="s">
        <v>205</v>
      </c>
      <c r="B511" s="56">
        <v>387</v>
      </c>
      <c r="C511" s="56">
        <v>319</v>
      </c>
      <c r="D511" s="56">
        <v>295</v>
      </c>
      <c r="E511" s="9"/>
      <c r="F511" s="31">
        <f>B511-AVERAGE(C511:D511)</f>
        <v>80</v>
      </c>
      <c r="G511" s="31">
        <f t="shared" si="26"/>
        <v>80</v>
      </c>
      <c r="H511" s="101"/>
      <c r="I511" s="20">
        <v>80</v>
      </c>
      <c r="J511" s="20">
        <v>20</v>
      </c>
      <c r="K511" s="20">
        <v>0</v>
      </c>
      <c r="L511" s="20">
        <v>30</v>
      </c>
      <c r="M511" s="20">
        <v>30</v>
      </c>
      <c r="N511" s="20"/>
      <c r="O511" s="241">
        <v>26</v>
      </c>
      <c r="P511" s="241">
        <v>38</v>
      </c>
      <c r="Q511" s="241">
        <v>4</v>
      </c>
      <c r="R511" s="241">
        <v>33</v>
      </c>
      <c r="S511" s="241">
        <v>25</v>
      </c>
    </row>
    <row r="512" spans="1:20" s="51" customFormat="1" ht="13.05" customHeight="1" x14ac:dyDescent="0.25">
      <c r="A512" s="89" t="s">
        <v>236</v>
      </c>
      <c r="B512" s="56">
        <v>338</v>
      </c>
      <c r="C512" s="56">
        <v>369</v>
      </c>
      <c r="D512" s="56">
        <v>321</v>
      </c>
      <c r="E512" s="9"/>
      <c r="F512" s="31">
        <f>B512-AVERAGE(C512:D512)</f>
        <v>-7</v>
      </c>
      <c r="G512" s="31">
        <f t="shared" ref="G512" si="33">ROUND(F512,-1)</f>
        <v>-10</v>
      </c>
      <c r="H512" s="101"/>
      <c r="I512" s="20">
        <v>-10</v>
      </c>
      <c r="J512" s="20">
        <v>0</v>
      </c>
      <c r="K512" s="20">
        <v>0</v>
      </c>
      <c r="L512" s="20">
        <v>0</v>
      </c>
      <c r="M512" s="20">
        <v>-10</v>
      </c>
      <c r="N512" s="20"/>
      <c r="O512" s="241" t="s">
        <v>74</v>
      </c>
      <c r="P512" s="241" t="s">
        <v>74</v>
      </c>
      <c r="Q512" s="241">
        <v>2</v>
      </c>
      <c r="R512" s="241">
        <v>3</v>
      </c>
      <c r="S512" s="241" t="s">
        <v>74</v>
      </c>
    </row>
    <row r="513" spans="1:20" s="10" customFormat="1" ht="13.05" customHeight="1" x14ac:dyDescent="0.25">
      <c r="A513" s="75"/>
      <c r="B513" s="33"/>
      <c r="C513" s="33"/>
      <c r="D513" s="33"/>
      <c r="E513" s="9"/>
      <c r="F513" s="31"/>
      <c r="G513" s="31"/>
      <c r="H513" s="51"/>
      <c r="I513" s="51"/>
      <c r="J513" s="51"/>
      <c r="K513" s="21"/>
      <c r="L513" s="51"/>
      <c r="M513" s="21"/>
      <c r="N513" s="21"/>
      <c r="O513" s="192"/>
      <c r="P513" s="192"/>
      <c r="Q513" s="192"/>
      <c r="R513" s="192"/>
      <c r="S513" s="192"/>
    </row>
    <row r="514" spans="1:20" s="23" customFormat="1" ht="13.05" customHeight="1" x14ac:dyDescent="0.25">
      <c r="A514" s="222" t="s">
        <v>96</v>
      </c>
      <c r="B514" s="33"/>
      <c r="C514" s="33"/>
      <c r="D514" s="33"/>
      <c r="E514" s="9"/>
      <c r="F514" s="31"/>
      <c r="G514" s="31"/>
      <c r="H514" s="51"/>
      <c r="I514" s="240"/>
      <c r="J514" s="51"/>
      <c r="K514" s="21"/>
      <c r="L514" s="51"/>
      <c r="M514" s="21"/>
      <c r="N514" s="21"/>
      <c r="O514" s="192"/>
      <c r="P514" s="192"/>
      <c r="Q514" s="192"/>
      <c r="R514" s="192"/>
      <c r="S514" s="192"/>
    </row>
    <row r="515" spans="1:20" s="51" customFormat="1" ht="11.55" customHeight="1" x14ac:dyDescent="0.25">
      <c r="A515" s="235"/>
      <c r="B515" s="356" t="s">
        <v>92</v>
      </c>
      <c r="C515" s="356"/>
      <c r="D515" s="356"/>
      <c r="E515" s="237"/>
      <c r="F515" s="193"/>
      <c r="G515" s="193"/>
      <c r="I515" s="240"/>
      <c r="K515" s="21"/>
      <c r="M515" s="21"/>
      <c r="N515" s="21"/>
      <c r="O515" s="192"/>
      <c r="P515" s="192"/>
      <c r="Q515" s="192"/>
      <c r="R515" s="192"/>
      <c r="S515" s="192"/>
    </row>
    <row r="516" spans="1:20" s="51" customFormat="1" ht="27.6" customHeight="1" x14ac:dyDescent="0.25">
      <c r="A516" s="235"/>
      <c r="B516" s="352" t="s">
        <v>122</v>
      </c>
      <c r="C516" s="352" t="s">
        <v>123</v>
      </c>
      <c r="D516" s="352" t="s">
        <v>94</v>
      </c>
      <c r="E516" s="197"/>
      <c r="F516" s="353" t="s">
        <v>254</v>
      </c>
      <c r="G516" s="353"/>
      <c r="I516" s="338" t="s">
        <v>128</v>
      </c>
      <c r="J516" s="338"/>
      <c r="K516" s="338"/>
      <c r="L516" s="338"/>
      <c r="M516" s="338"/>
      <c r="N516" s="236"/>
      <c r="O516" s="358" t="s">
        <v>127</v>
      </c>
      <c r="P516" s="358"/>
      <c r="Q516" s="358"/>
      <c r="R516" s="358"/>
      <c r="S516" s="358"/>
    </row>
    <row r="517" spans="1:20" s="51" customFormat="1" ht="17.100000000000001" customHeight="1" x14ac:dyDescent="0.25">
      <c r="A517" s="235"/>
      <c r="B517" s="352"/>
      <c r="C517" s="352"/>
      <c r="D517" s="352"/>
      <c r="E517" s="199"/>
      <c r="F517" s="237" t="s">
        <v>252</v>
      </c>
      <c r="G517" s="237" t="s">
        <v>253</v>
      </c>
      <c r="I517" s="23" t="s">
        <v>4</v>
      </c>
      <c r="J517" s="23" t="s">
        <v>0</v>
      </c>
      <c r="K517" s="23" t="s">
        <v>1</v>
      </c>
      <c r="L517" s="23" t="s">
        <v>2</v>
      </c>
      <c r="M517" s="23" t="s">
        <v>3</v>
      </c>
      <c r="N517" s="23"/>
      <c r="O517" s="22" t="s">
        <v>4</v>
      </c>
      <c r="P517" s="22" t="s">
        <v>0</v>
      </c>
      <c r="Q517" s="22" t="s">
        <v>1</v>
      </c>
      <c r="R517" s="22" t="s">
        <v>2</v>
      </c>
      <c r="S517" s="22" t="s">
        <v>3</v>
      </c>
    </row>
    <row r="518" spans="1:20" ht="13.05" customHeight="1" x14ac:dyDescent="0.25">
      <c r="A518" s="165" t="s">
        <v>25</v>
      </c>
      <c r="B518" s="33">
        <v>413</v>
      </c>
      <c r="C518" s="33">
        <v>341</v>
      </c>
      <c r="D518" s="33">
        <v>317</v>
      </c>
      <c r="E518" s="9"/>
      <c r="F518" s="31">
        <v>84</v>
      </c>
      <c r="G518" s="31">
        <v>80</v>
      </c>
      <c r="I518" s="20">
        <v>80</v>
      </c>
      <c r="J518" s="20">
        <v>30</v>
      </c>
      <c r="K518" s="20">
        <v>30</v>
      </c>
      <c r="L518" s="20">
        <v>0</v>
      </c>
      <c r="M518" s="20">
        <v>30</v>
      </c>
      <c r="N518" s="20"/>
      <c r="O518" s="241">
        <v>26</v>
      </c>
      <c r="P518" s="241">
        <v>53</v>
      </c>
      <c r="Q518" s="241">
        <v>45</v>
      </c>
      <c r="R518" s="241" t="s">
        <v>74</v>
      </c>
      <c r="S518" s="241">
        <v>30</v>
      </c>
      <c r="T518" s="2"/>
    </row>
    <row r="519" spans="1:20" ht="13.05" customHeight="1" x14ac:dyDescent="0.25">
      <c r="A519" s="87" t="s">
        <v>26</v>
      </c>
      <c r="B519" s="33">
        <v>374</v>
      </c>
      <c r="C519" s="33">
        <v>347</v>
      </c>
      <c r="D519" s="33">
        <v>365</v>
      </c>
      <c r="E519" s="9"/>
      <c r="F519" s="31">
        <v>18</v>
      </c>
      <c r="G519" s="31">
        <v>20</v>
      </c>
      <c r="I519" s="20">
        <v>20</v>
      </c>
      <c r="J519" s="20">
        <v>-10</v>
      </c>
      <c r="K519" s="20">
        <v>10</v>
      </c>
      <c r="L519" s="20">
        <v>10</v>
      </c>
      <c r="M519" s="20">
        <v>20</v>
      </c>
      <c r="N519" s="20"/>
      <c r="O519" s="241">
        <v>5</v>
      </c>
      <c r="P519" s="241" t="s">
        <v>74</v>
      </c>
      <c r="Q519" s="241">
        <v>12</v>
      </c>
      <c r="R519" s="241">
        <v>7</v>
      </c>
      <c r="S519" s="241">
        <v>18</v>
      </c>
      <c r="T519" s="2"/>
    </row>
    <row r="520" spans="1:20" ht="13.05" customHeight="1" x14ac:dyDescent="0.25">
      <c r="A520" s="87" t="s">
        <v>27</v>
      </c>
      <c r="B520" s="33">
        <v>370</v>
      </c>
      <c r="C520" s="33">
        <v>348</v>
      </c>
      <c r="D520" s="33">
        <v>371</v>
      </c>
      <c r="E520" s="9"/>
      <c r="F520" s="31">
        <v>10.5</v>
      </c>
      <c r="G520" s="31">
        <v>10</v>
      </c>
      <c r="I520" s="20">
        <v>10</v>
      </c>
      <c r="J520" s="20">
        <v>-10</v>
      </c>
      <c r="K520" s="20">
        <v>0</v>
      </c>
      <c r="L520" s="20">
        <v>-10</v>
      </c>
      <c r="M520" s="20">
        <v>30</v>
      </c>
      <c r="N520" s="20"/>
      <c r="O520" s="241">
        <v>3</v>
      </c>
      <c r="P520" s="241" t="s">
        <v>74</v>
      </c>
      <c r="Q520" s="241" t="s">
        <v>74</v>
      </c>
      <c r="R520" s="241" t="s">
        <v>74</v>
      </c>
      <c r="S520" s="241">
        <v>33</v>
      </c>
      <c r="T520" s="2"/>
    </row>
    <row r="521" spans="1:20" ht="13.05" customHeight="1" x14ac:dyDescent="0.25">
      <c r="A521" s="87" t="s">
        <v>118</v>
      </c>
      <c r="B521" s="33">
        <v>338</v>
      </c>
      <c r="C521" s="33">
        <v>317</v>
      </c>
      <c r="D521" s="33">
        <v>335</v>
      </c>
      <c r="E521" s="9"/>
      <c r="F521" s="31">
        <v>12</v>
      </c>
      <c r="G521" s="31">
        <v>10</v>
      </c>
      <c r="I521" s="20">
        <v>10</v>
      </c>
      <c r="J521" s="20">
        <v>-10</v>
      </c>
      <c r="K521" s="20">
        <v>10</v>
      </c>
      <c r="L521" s="20">
        <v>10</v>
      </c>
      <c r="M521" s="20">
        <v>10</v>
      </c>
      <c r="N521" s="20"/>
      <c r="O521" s="241">
        <v>4</v>
      </c>
      <c r="P521" s="241" t="s">
        <v>74</v>
      </c>
      <c r="Q521" s="241">
        <v>8</v>
      </c>
      <c r="R521" s="241">
        <v>5</v>
      </c>
      <c r="S521" s="241">
        <v>7</v>
      </c>
      <c r="T521" s="2"/>
    </row>
    <row r="522" spans="1:20" ht="13.05" customHeight="1" x14ac:dyDescent="0.25">
      <c r="A522" s="87" t="s">
        <v>141</v>
      </c>
      <c r="B522" s="33">
        <v>464</v>
      </c>
      <c r="C522" s="33">
        <v>337</v>
      </c>
      <c r="D522" s="33">
        <v>340</v>
      </c>
      <c r="E522" s="9"/>
      <c r="F522" s="31">
        <v>125.5</v>
      </c>
      <c r="G522" s="31">
        <v>130</v>
      </c>
      <c r="I522" s="20">
        <v>130</v>
      </c>
      <c r="J522" s="20">
        <v>20</v>
      </c>
      <c r="K522" s="20">
        <v>20</v>
      </c>
      <c r="L522" s="20">
        <v>40</v>
      </c>
      <c r="M522" s="20">
        <v>50</v>
      </c>
      <c r="N522" s="20"/>
      <c r="O522" s="241">
        <v>37</v>
      </c>
      <c r="P522" s="241">
        <v>19</v>
      </c>
      <c r="Q522" s="241">
        <v>25</v>
      </c>
      <c r="R522" s="241">
        <v>42</v>
      </c>
      <c r="S522" s="241">
        <v>57</v>
      </c>
      <c r="T522" s="2"/>
    </row>
    <row r="523" spans="1:20" ht="13.05" customHeight="1" x14ac:dyDescent="0.25">
      <c r="A523" s="87" t="s">
        <v>162</v>
      </c>
      <c r="B523" s="33">
        <v>361</v>
      </c>
      <c r="C523" s="33">
        <v>320</v>
      </c>
      <c r="D523" s="33">
        <v>312</v>
      </c>
      <c r="E523" s="9"/>
      <c r="F523" s="31">
        <v>45</v>
      </c>
      <c r="G523" s="31">
        <v>50</v>
      </c>
      <c r="I523" s="20">
        <v>50</v>
      </c>
      <c r="J523" s="20">
        <v>-10</v>
      </c>
      <c r="K523" s="20">
        <v>0</v>
      </c>
      <c r="L523" s="20">
        <v>40</v>
      </c>
      <c r="M523" s="20">
        <v>10</v>
      </c>
      <c r="N523" s="20"/>
      <c r="O523" s="241">
        <v>14</v>
      </c>
      <c r="P523" s="241" t="s">
        <v>74</v>
      </c>
      <c r="Q523" s="241" t="s">
        <v>74</v>
      </c>
      <c r="R523" s="241">
        <v>52</v>
      </c>
      <c r="S523" s="241">
        <v>15</v>
      </c>
      <c r="T523" s="2"/>
    </row>
    <row r="524" spans="1:20" s="50" customFormat="1" ht="13.05" customHeight="1" x14ac:dyDescent="0.25">
      <c r="A524" s="87" t="s">
        <v>165</v>
      </c>
      <c r="B524" s="33">
        <v>363</v>
      </c>
      <c r="C524" s="33">
        <v>361</v>
      </c>
      <c r="D524" s="33">
        <v>325</v>
      </c>
      <c r="E524" s="9"/>
      <c r="F524" s="31">
        <v>20</v>
      </c>
      <c r="G524" s="31">
        <v>20</v>
      </c>
      <c r="H524" s="51"/>
      <c r="I524" s="20">
        <v>20</v>
      </c>
      <c r="J524" s="20">
        <v>0</v>
      </c>
      <c r="K524" s="20">
        <v>0</v>
      </c>
      <c r="L524" s="20">
        <v>10</v>
      </c>
      <c r="M524" s="20">
        <v>10</v>
      </c>
      <c r="N524" s="20"/>
      <c r="O524" s="241">
        <v>6</v>
      </c>
      <c r="P524" s="241">
        <v>0</v>
      </c>
      <c r="Q524" s="241">
        <v>2</v>
      </c>
      <c r="R524" s="241">
        <v>7</v>
      </c>
      <c r="S524" s="241">
        <v>12</v>
      </c>
    </row>
    <row r="525" spans="1:20" s="51" customFormat="1" ht="13.05" customHeight="1" x14ac:dyDescent="0.25">
      <c r="A525" s="75" t="s">
        <v>177</v>
      </c>
      <c r="B525" s="56">
        <v>456</v>
      </c>
      <c r="C525" s="56">
        <v>333</v>
      </c>
      <c r="D525" s="56">
        <v>350</v>
      </c>
      <c r="E525" s="9"/>
      <c r="F525" s="31">
        <f>B525-AVERAGE(C525:D525)</f>
        <v>114.5</v>
      </c>
      <c r="G525" s="31">
        <f t="shared" si="26"/>
        <v>110</v>
      </c>
      <c r="I525" s="20">
        <v>110</v>
      </c>
      <c r="J525" s="20">
        <v>30</v>
      </c>
      <c r="K525" s="20">
        <v>10</v>
      </c>
      <c r="L525" s="20">
        <v>20</v>
      </c>
      <c r="M525" s="20">
        <v>60</v>
      </c>
      <c r="N525" s="20"/>
      <c r="O525" s="241">
        <v>34</v>
      </c>
      <c r="P525" s="241">
        <v>44</v>
      </c>
      <c r="Q525" s="241">
        <v>13</v>
      </c>
      <c r="R525" s="241">
        <v>17</v>
      </c>
      <c r="S525" s="241">
        <v>60</v>
      </c>
    </row>
    <row r="526" spans="1:20" s="51" customFormat="1" ht="13.05" customHeight="1" x14ac:dyDescent="0.25">
      <c r="A526" s="89" t="s">
        <v>193</v>
      </c>
      <c r="B526" s="56">
        <v>379</v>
      </c>
      <c r="C526" s="56">
        <v>351</v>
      </c>
      <c r="D526" s="56">
        <v>327</v>
      </c>
      <c r="E526" s="9"/>
      <c r="F526" s="31">
        <f>B526-AVERAGE(C526:D526)</f>
        <v>40</v>
      </c>
      <c r="G526" s="31">
        <f t="shared" si="26"/>
        <v>40</v>
      </c>
      <c r="H526" s="101"/>
      <c r="I526" s="20">
        <v>40</v>
      </c>
      <c r="J526" s="20">
        <v>0</v>
      </c>
      <c r="K526" s="20">
        <v>10</v>
      </c>
      <c r="L526" s="20">
        <v>10</v>
      </c>
      <c r="M526" s="20">
        <v>10</v>
      </c>
      <c r="N526" s="20"/>
      <c r="O526" s="241">
        <v>12</v>
      </c>
      <c r="P526" s="241">
        <v>3</v>
      </c>
      <c r="Q526" s="241">
        <v>18</v>
      </c>
      <c r="R526" s="241">
        <v>14</v>
      </c>
      <c r="S526" s="241">
        <v>12</v>
      </c>
    </row>
    <row r="527" spans="1:20" s="51" customFormat="1" ht="13.05" customHeight="1" x14ac:dyDescent="0.25">
      <c r="A527" s="89" t="s">
        <v>208</v>
      </c>
      <c r="B527" s="56">
        <v>400</v>
      </c>
      <c r="C527" s="56">
        <v>351</v>
      </c>
      <c r="D527" s="56">
        <v>455</v>
      </c>
      <c r="E527" s="9"/>
      <c r="F527" s="31">
        <f>B527-AVERAGE(C527:D527)</f>
        <v>-3</v>
      </c>
      <c r="G527" s="31">
        <f t="shared" si="26"/>
        <v>0</v>
      </c>
      <c r="H527" s="101"/>
      <c r="I527" s="20">
        <v>0</v>
      </c>
      <c r="J527" s="20">
        <v>10</v>
      </c>
      <c r="K527" s="20">
        <v>20</v>
      </c>
      <c r="L527" s="20">
        <v>0</v>
      </c>
      <c r="M527" s="20">
        <v>-30</v>
      </c>
      <c r="N527" s="20"/>
      <c r="O527" s="241" t="s">
        <v>74</v>
      </c>
      <c r="P527" s="241">
        <v>13</v>
      </c>
      <c r="Q527" s="241">
        <v>25</v>
      </c>
      <c r="R527" s="241" t="s">
        <v>74</v>
      </c>
      <c r="S527" s="241" t="s">
        <v>74</v>
      </c>
    </row>
    <row r="528" spans="1:20" s="51" customFormat="1" ht="13.05" customHeight="1" x14ac:dyDescent="0.25">
      <c r="A528" s="89" t="s">
        <v>205</v>
      </c>
      <c r="B528" s="56">
        <v>445</v>
      </c>
      <c r="C528" s="56">
        <v>371</v>
      </c>
      <c r="D528" s="56">
        <v>378</v>
      </c>
      <c r="E528" s="9"/>
      <c r="F528" s="31">
        <f>B528-AVERAGE(C528:D528)</f>
        <v>70.5</v>
      </c>
      <c r="G528" s="31">
        <f t="shared" si="26"/>
        <v>70</v>
      </c>
      <c r="H528" s="101"/>
      <c r="I528" s="20">
        <v>70</v>
      </c>
      <c r="J528" s="20">
        <v>10</v>
      </c>
      <c r="K528" s="20">
        <v>10</v>
      </c>
      <c r="L528" s="20">
        <v>20</v>
      </c>
      <c r="M528" s="20">
        <v>30</v>
      </c>
      <c r="N528" s="20"/>
      <c r="O528" s="241">
        <v>19</v>
      </c>
      <c r="P528" s="241">
        <v>12</v>
      </c>
      <c r="Q528" s="241">
        <v>14</v>
      </c>
      <c r="R528" s="241">
        <v>18</v>
      </c>
      <c r="S528" s="241">
        <v>30</v>
      </c>
    </row>
    <row r="529" spans="1:20" s="51" customFormat="1" ht="13.05" customHeight="1" x14ac:dyDescent="0.25">
      <c r="A529" s="89" t="s">
        <v>236</v>
      </c>
      <c r="B529" s="56">
        <v>396</v>
      </c>
      <c r="C529" s="56">
        <v>431</v>
      </c>
      <c r="D529" s="56">
        <v>373</v>
      </c>
      <c r="E529" s="9"/>
      <c r="F529" s="31">
        <f>B529-AVERAGE(C529:D529)</f>
        <v>-6</v>
      </c>
      <c r="G529" s="31">
        <f t="shared" ref="G529" si="34">ROUND(F529,-1)</f>
        <v>-10</v>
      </c>
      <c r="H529" s="101"/>
      <c r="I529" s="20">
        <v>-10</v>
      </c>
      <c r="J529" s="20">
        <v>-10</v>
      </c>
      <c r="K529" s="20">
        <v>10</v>
      </c>
      <c r="L529" s="20">
        <v>0</v>
      </c>
      <c r="M529" s="20">
        <v>0</v>
      </c>
      <c r="N529" s="20"/>
      <c r="O529" s="241" t="s">
        <v>74</v>
      </c>
      <c r="P529" s="241" t="s">
        <v>74</v>
      </c>
      <c r="Q529" s="241">
        <v>13</v>
      </c>
      <c r="R529" s="241" t="s">
        <v>74</v>
      </c>
      <c r="S529" s="241" t="s">
        <v>74</v>
      </c>
    </row>
    <row r="530" spans="1:20" s="10" customFormat="1" ht="13.05" customHeight="1" x14ac:dyDescent="0.25">
      <c r="A530" s="75"/>
      <c r="B530" s="33"/>
      <c r="C530" s="33"/>
      <c r="D530" s="33"/>
      <c r="E530" s="9"/>
      <c r="F530" s="31"/>
      <c r="G530" s="31"/>
      <c r="H530" s="51"/>
      <c r="I530" s="51"/>
      <c r="J530" s="51"/>
      <c r="K530" s="21"/>
      <c r="L530" s="51"/>
      <c r="M530" s="21"/>
      <c r="N530" s="21"/>
      <c r="O530" s="192"/>
      <c r="P530" s="192"/>
      <c r="Q530" s="192"/>
      <c r="R530" s="192"/>
      <c r="S530" s="192"/>
    </row>
    <row r="531" spans="1:20" s="23" customFormat="1" ht="13.05" customHeight="1" x14ac:dyDescent="0.25">
      <c r="A531" s="222" t="s">
        <v>95</v>
      </c>
      <c r="B531" s="33"/>
      <c r="C531" s="33"/>
      <c r="D531" s="33"/>
      <c r="E531" s="9"/>
      <c r="F531" s="31"/>
      <c r="G531" s="31"/>
      <c r="H531" s="51"/>
      <c r="I531" s="240"/>
      <c r="J531" s="51"/>
      <c r="K531" s="21"/>
      <c r="L531" s="51"/>
      <c r="M531" s="21"/>
      <c r="N531" s="21"/>
      <c r="O531" s="192"/>
      <c r="P531" s="192"/>
      <c r="Q531" s="192"/>
      <c r="R531" s="192"/>
      <c r="S531" s="192"/>
    </row>
    <row r="532" spans="1:20" s="51" customFormat="1" ht="11.55" customHeight="1" x14ac:dyDescent="0.25">
      <c r="A532" s="235"/>
      <c r="B532" s="356" t="s">
        <v>92</v>
      </c>
      <c r="C532" s="356"/>
      <c r="D532" s="356"/>
      <c r="E532" s="237"/>
      <c r="F532" s="193"/>
      <c r="G532" s="193"/>
      <c r="I532" s="240"/>
      <c r="K532" s="21"/>
      <c r="M532" s="21"/>
      <c r="N532" s="21"/>
      <c r="O532" s="192"/>
      <c r="P532" s="192"/>
      <c r="Q532" s="192"/>
      <c r="R532" s="192"/>
      <c r="S532" s="192"/>
    </row>
    <row r="533" spans="1:20" s="51" customFormat="1" ht="27.6" customHeight="1" x14ac:dyDescent="0.25">
      <c r="A533" s="235"/>
      <c r="B533" s="352" t="s">
        <v>122</v>
      </c>
      <c r="C533" s="352" t="s">
        <v>123</v>
      </c>
      <c r="D533" s="352" t="s">
        <v>94</v>
      </c>
      <c r="E533" s="197"/>
      <c r="F533" s="353" t="s">
        <v>254</v>
      </c>
      <c r="G533" s="353"/>
      <c r="I533" s="338" t="s">
        <v>128</v>
      </c>
      <c r="J533" s="338"/>
      <c r="K533" s="338"/>
      <c r="L533" s="338"/>
      <c r="M533" s="338"/>
      <c r="N533" s="236"/>
      <c r="O533" s="358" t="s">
        <v>127</v>
      </c>
      <c r="P533" s="358"/>
      <c r="Q533" s="358"/>
      <c r="R533" s="358"/>
      <c r="S533" s="358"/>
    </row>
    <row r="534" spans="1:20" s="51" customFormat="1" ht="17.100000000000001" customHeight="1" x14ac:dyDescent="0.25">
      <c r="A534" s="235"/>
      <c r="B534" s="352"/>
      <c r="C534" s="352"/>
      <c r="D534" s="352"/>
      <c r="E534" s="199"/>
      <c r="F534" s="237" t="s">
        <v>252</v>
      </c>
      <c r="G534" s="237" t="s">
        <v>253</v>
      </c>
      <c r="I534" s="23" t="s">
        <v>4</v>
      </c>
      <c r="J534" s="23" t="s">
        <v>0</v>
      </c>
      <c r="K534" s="23" t="s">
        <v>1</v>
      </c>
      <c r="L534" s="23" t="s">
        <v>2</v>
      </c>
      <c r="M534" s="23" t="s">
        <v>3</v>
      </c>
      <c r="N534" s="23"/>
      <c r="O534" s="22" t="s">
        <v>4</v>
      </c>
      <c r="P534" s="22" t="s">
        <v>0</v>
      </c>
      <c r="Q534" s="22" t="s">
        <v>1</v>
      </c>
      <c r="R534" s="22" t="s">
        <v>2</v>
      </c>
      <c r="S534" s="22" t="s">
        <v>3</v>
      </c>
    </row>
    <row r="535" spans="1:20" ht="13.05" customHeight="1" x14ac:dyDescent="0.25">
      <c r="A535" s="165" t="s">
        <v>25</v>
      </c>
      <c r="B535" s="56">
        <v>553</v>
      </c>
      <c r="C535" s="56">
        <v>434</v>
      </c>
      <c r="D535" s="56">
        <v>425</v>
      </c>
      <c r="E535" s="9"/>
      <c r="F535" s="31">
        <v>123.5</v>
      </c>
      <c r="G535" s="31">
        <v>120</v>
      </c>
      <c r="I535" s="20">
        <v>120</v>
      </c>
      <c r="J535" s="20">
        <v>40</v>
      </c>
      <c r="K535" s="20">
        <v>20</v>
      </c>
      <c r="L535" s="20">
        <v>40</v>
      </c>
      <c r="M535" s="20">
        <v>30</v>
      </c>
      <c r="N535" s="20"/>
      <c r="O535" s="241">
        <v>29</v>
      </c>
      <c r="P535" s="241">
        <v>33</v>
      </c>
      <c r="Q535" s="241">
        <v>19</v>
      </c>
      <c r="R535" s="241">
        <v>33</v>
      </c>
      <c r="S535" s="241">
        <v>28</v>
      </c>
      <c r="T535" s="2"/>
    </row>
    <row r="536" spans="1:20" ht="13.05" customHeight="1" x14ac:dyDescent="0.25">
      <c r="A536" s="87" t="s">
        <v>26</v>
      </c>
      <c r="B536" s="56">
        <v>520</v>
      </c>
      <c r="C536" s="56">
        <v>486</v>
      </c>
      <c r="D536" s="56">
        <v>472</v>
      </c>
      <c r="E536" s="9"/>
      <c r="F536" s="31">
        <v>41</v>
      </c>
      <c r="G536" s="31">
        <v>40</v>
      </c>
      <c r="I536" s="20">
        <v>40</v>
      </c>
      <c r="J536" s="20">
        <v>30</v>
      </c>
      <c r="K536" s="20">
        <v>-10</v>
      </c>
      <c r="L536" s="20">
        <v>10</v>
      </c>
      <c r="M536" s="20">
        <v>20</v>
      </c>
      <c r="N536" s="20"/>
      <c r="O536" s="241">
        <v>9</v>
      </c>
      <c r="P536" s="241">
        <v>30</v>
      </c>
      <c r="Q536" s="241" t="s">
        <v>74</v>
      </c>
      <c r="R536" s="241">
        <v>3</v>
      </c>
      <c r="S536" s="241">
        <v>15</v>
      </c>
      <c r="T536" s="2"/>
    </row>
    <row r="537" spans="1:20" ht="13.05" customHeight="1" x14ac:dyDescent="0.25">
      <c r="A537" s="87" t="s">
        <v>27</v>
      </c>
      <c r="B537" s="56">
        <v>542</v>
      </c>
      <c r="C537" s="56">
        <v>471</v>
      </c>
      <c r="D537" s="56">
        <v>455</v>
      </c>
      <c r="E537" s="9"/>
      <c r="F537" s="31">
        <v>79</v>
      </c>
      <c r="G537" s="31">
        <v>80</v>
      </c>
      <c r="I537" s="20">
        <v>80</v>
      </c>
      <c r="J537" s="20">
        <v>0</v>
      </c>
      <c r="K537" s="20">
        <v>20</v>
      </c>
      <c r="L537" s="20">
        <v>40</v>
      </c>
      <c r="M537" s="20">
        <v>20</v>
      </c>
      <c r="N537" s="20"/>
      <c r="O537" s="241">
        <v>17</v>
      </c>
      <c r="P537" s="241">
        <v>1</v>
      </c>
      <c r="Q537" s="241">
        <v>22</v>
      </c>
      <c r="R537" s="241">
        <v>25</v>
      </c>
      <c r="S537" s="241">
        <v>18</v>
      </c>
      <c r="T537" s="2"/>
    </row>
    <row r="538" spans="1:20" ht="13.05" customHeight="1" x14ac:dyDescent="0.25">
      <c r="A538" s="87" t="s">
        <v>118</v>
      </c>
      <c r="B538" s="56">
        <v>505</v>
      </c>
      <c r="C538" s="56">
        <v>450</v>
      </c>
      <c r="D538" s="56">
        <v>455</v>
      </c>
      <c r="E538" s="9"/>
      <c r="F538" s="31">
        <v>52.5</v>
      </c>
      <c r="G538" s="31">
        <v>50</v>
      </c>
      <c r="I538" s="20">
        <v>50</v>
      </c>
      <c r="J538" s="20">
        <v>10</v>
      </c>
      <c r="K538" s="20">
        <v>0</v>
      </c>
      <c r="L538" s="20">
        <v>20</v>
      </c>
      <c r="M538" s="20">
        <v>20</v>
      </c>
      <c r="N538" s="20"/>
      <c r="O538" s="241">
        <v>12</v>
      </c>
      <c r="P538" s="241">
        <v>13</v>
      </c>
      <c r="Q538" s="241">
        <v>2</v>
      </c>
      <c r="R538" s="241">
        <v>11</v>
      </c>
      <c r="S538" s="241">
        <v>19</v>
      </c>
      <c r="T538" s="2"/>
    </row>
    <row r="539" spans="1:20" ht="13.05" customHeight="1" x14ac:dyDescent="0.25">
      <c r="A539" s="87" t="s">
        <v>141</v>
      </c>
      <c r="B539" s="56">
        <v>535</v>
      </c>
      <c r="C539" s="56">
        <v>495</v>
      </c>
      <c r="D539" s="56">
        <v>489</v>
      </c>
      <c r="E539" s="9"/>
      <c r="F539" s="31">
        <v>43</v>
      </c>
      <c r="G539" s="31">
        <v>40</v>
      </c>
      <c r="I539" s="20">
        <v>40</v>
      </c>
      <c r="J539" s="20">
        <v>0</v>
      </c>
      <c r="K539" s="20">
        <v>20</v>
      </c>
      <c r="L539" s="20">
        <v>0</v>
      </c>
      <c r="M539" s="20">
        <v>20</v>
      </c>
      <c r="N539" s="20"/>
      <c r="O539" s="241">
        <v>9</v>
      </c>
      <c r="P539" s="241">
        <v>0</v>
      </c>
      <c r="Q539" s="241">
        <v>20</v>
      </c>
      <c r="R539" s="241">
        <v>3</v>
      </c>
      <c r="S539" s="241">
        <v>13</v>
      </c>
      <c r="T539" s="2"/>
    </row>
    <row r="540" spans="1:20" ht="13.05" customHeight="1" x14ac:dyDescent="0.25">
      <c r="A540" s="87" t="s">
        <v>162</v>
      </c>
      <c r="B540" s="56">
        <v>534</v>
      </c>
      <c r="C540" s="56">
        <v>473</v>
      </c>
      <c r="D540" s="56">
        <v>484</v>
      </c>
      <c r="E540" s="9"/>
      <c r="F540" s="31">
        <v>55.5</v>
      </c>
      <c r="G540" s="31">
        <v>60</v>
      </c>
      <c r="I540" s="20">
        <v>60</v>
      </c>
      <c r="J540" s="20">
        <v>20</v>
      </c>
      <c r="K540" s="20">
        <v>0</v>
      </c>
      <c r="L540" s="20">
        <v>10</v>
      </c>
      <c r="M540" s="20">
        <v>20</v>
      </c>
      <c r="N540" s="20"/>
      <c r="O540" s="241">
        <v>12</v>
      </c>
      <c r="P540" s="241">
        <v>17</v>
      </c>
      <c r="Q540" s="241">
        <v>4</v>
      </c>
      <c r="R540" s="241">
        <v>9</v>
      </c>
      <c r="S540" s="241">
        <v>16</v>
      </c>
      <c r="T540" s="2"/>
    </row>
    <row r="541" spans="1:20" s="50" customFormat="1" ht="13.05" customHeight="1" x14ac:dyDescent="0.25">
      <c r="A541" s="87" t="s">
        <v>165</v>
      </c>
      <c r="B541" s="56">
        <v>573</v>
      </c>
      <c r="C541" s="56">
        <v>519</v>
      </c>
      <c r="D541" s="56">
        <v>488</v>
      </c>
      <c r="E541" s="9"/>
      <c r="F541" s="31">
        <v>69.5</v>
      </c>
      <c r="G541" s="31">
        <v>70</v>
      </c>
      <c r="H541" s="51"/>
      <c r="I541" s="20">
        <v>70</v>
      </c>
      <c r="J541" s="20">
        <v>10</v>
      </c>
      <c r="K541" s="20">
        <v>10</v>
      </c>
      <c r="L541" s="20">
        <v>20</v>
      </c>
      <c r="M541" s="20">
        <v>20</v>
      </c>
      <c r="N541" s="20"/>
      <c r="O541" s="242">
        <v>14</v>
      </c>
      <c r="P541" s="242">
        <v>15</v>
      </c>
      <c r="Q541" s="242">
        <v>11</v>
      </c>
      <c r="R541" s="242">
        <v>14</v>
      </c>
      <c r="S541" s="242">
        <v>15</v>
      </c>
    </row>
    <row r="542" spans="1:20" s="51" customFormat="1" ht="13.05" customHeight="1" x14ac:dyDescent="0.25">
      <c r="A542" s="75" t="s">
        <v>177</v>
      </c>
      <c r="B542" s="56">
        <v>649</v>
      </c>
      <c r="C542" s="56">
        <v>536</v>
      </c>
      <c r="D542" s="56">
        <v>505</v>
      </c>
      <c r="E542" s="9"/>
      <c r="F542" s="31">
        <f>B542-AVERAGE(C542:D542)</f>
        <v>128.5</v>
      </c>
      <c r="G542" s="31">
        <f>ROUND(F542,-1)</f>
        <v>130</v>
      </c>
      <c r="I542" s="20">
        <v>130</v>
      </c>
      <c r="J542" s="20">
        <v>0</v>
      </c>
      <c r="K542" s="20">
        <v>20</v>
      </c>
      <c r="L542" s="20">
        <v>30</v>
      </c>
      <c r="M542" s="20">
        <v>80</v>
      </c>
      <c r="N542" s="20"/>
      <c r="O542" s="242">
        <v>25</v>
      </c>
      <c r="P542" s="242">
        <v>1</v>
      </c>
      <c r="Q542" s="242">
        <v>14</v>
      </c>
      <c r="R542" s="242">
        <v>20</v>
      </c>
      <c r="S542" s="242">
        <v>63</v>
      </c>
    </row>
    <row r="543" spans="1:20" s="51" customFormat="1" ht="13.05" customHeight="1" x14ac:dyDescent="0.25">
      <c r="A543" s="89" t="s">
        <v>193</v>
      </c>
      <c r="B543" s="56">
        <v>564</v>
      </c>
      <c r="C543" s="56">
        <v>524</v>
      </c>
      <c r="D543" s="56">
        <v>507</v>
      </c>
      <c r="E543" s="9"/>
      <c r="F543" s="31">
        <f>B543-AVERAGE(C543:D543)</f>
        <v>48.5</v>
      </c>
      <c r="G543" s="31">
        <f>ROUND(F543,-1)</f>
        <v>50</v>
      </c>
      <c r="H543" s="101"/>
      <c r="I543" s="20">
        <v>50</v>
      </c>
      <c r="J543" s="20">
        <v>10</v>
      </c>
      <c r="K543" s="20">
        <v>0</v>
      </c>
      <c r="L543" s="20">
        <v>30</v>
      </c>
      <c r="M543" s="20">
        <v>10</v>
      </c>
      <c r="N543" s="20"/>
      <c r="O543" s="242">
        <v>9</v>
      </c>
      <c r="P543" s="242">
        <v>6</v>
      </c>
      <c r="Q543" s="242">
        <v>2</v>
      </c>
      <c r="R543" s="242">
        <v>18</v>
      </c>
      <c r="S543" s="242">
        <v>7</v>
      </c>
    </row>
    <row r="544" spans="1:20" s="51" customFormat="1" ht="13.05" customHeight="1" x14ac:dyDescent="0.25">
      <c r="A544" s="89" t="s">
        <v>208</v>
      </c>
      <c r="B544" s="56">
        <v>618</v>
      </c>
      <c r="C544" s="56">
        <v>525</v>
      </c>
      <c r="D544" s="56">
        <v>656</v>
      </c>
      <c r="E544" s="9"/>
      <c r="F544" s="31">
        <f>B544-AVERAGE(C544:D544)</f>
        <v>27.5</v>
      </c>
      <c r="G544" s="31">
        <f>ROUND(F544,-1)</f>
        <v>30</v>
      </c>
      <c r="H544" s="23"/>
      <c r="I544" s="20">
        <v>30</v>
      </c>
      <c r="J544" s="20">
        <v>-10</v>
      </c>
      <c r="K544" s="20">
        <v>30</v>
      </c>
      <c r="L544" s="20">
        <v>10</v>
      </c>
      <c r="M544" s="20">
        <v>0</v>
      </c>
      <c r="N544" s="20"/>
      <c r="O544" s="242">
        <v>5</v>
      </c>
      <c r="P544" s="242" t="s">
        <v>74</v>
      </c>
      <c r="Q544" s="242">
        <v>25</v>
      </c>
      <c r="R544" s="242">
        <v>8</v>
      </c>
      <c r="S544" s="242" t="s">
        <v>74</v>
      </c>
    </row>
    <row r="545" spans="1:20" s="51" customFormat="1" ht="13.05" customHeight="1" x14ac:dyDescent="0.25">
      <c r="A545" s="89" t="s">
        <v>205</v>
      </c>
      <c r="B545" s="56">
        <v>626</v>
      </c>
      <c r="C545" s="56">
        <v>598</v>
      </c>
      <c r="D545" s="56">
        <v>555</v>
      </c>
      <c r="E545" s="9"/>
      <c r="F545" s="31">
        <f>B545-AVERAGE(C545:D545)</f>
        <v>49.5</v>
      </c>
      <c r="G545" s="31">
        <f>ROUND(F545,-1)</f>
        <v>50</v>
      </c>
      <c r="H545" s="101"/>
      <c r="I545" s="20">
        <v>50</v>
      </c>
      <c r="J545" s="20">
        <v>0</v>
      </c>
      <c r="K545" s="20">
        <v>10</v>
      </c>
      <c r="L545" s="20">
        <v>30</v>
      </c>
      <c r="M545" s="20">
        <v>10</v>
      </c>
      <c r="N545" s="20"/>
      <c r="O545" s="242">
        <v>9</v>
      </c>
      <c r="P545" s="242" t="s">
        <v>74</v>
      </c>
      <c r="Q545" s="242">
        <v>9</v>
      </c>
      <c r="R545" s="242">
        <v>16</v>
      </c>
      <c r="S545" s="242">
        <v>8</v>
      </c>
    </row>
    <row r="546" spans="1:20" ht="13.05" customHeight="1" x14ac:dyDescent="0.25">
      <c r="A546" s="89" t="s">
        <v>236</v>
      </c>
      <c r="B546" s="51">
        <v>595</v>
      </c>
      <c r="C546" s="51">
        <v>647</v>
      </c>
      <c r="D546" s="51">
        <v>574</v>
      </c>
      <c r="F546" s="31">
        <f>B546-AVERAGE(C546:D546)</f>
        <v>-15.5</v>
      </c>
      <c r="G546" s="31">
        <f>ROUND(F546,-1)</f>
        <v>-20</v>
      </c>
      <c r="I546" s="20">
        <v>-20</v>
      </c>
      <c r="J546" s="20">
        <v>-20</v>
      </c>
      <c r="K546" s="20">
        <v>-10</v>
      </c>
      <c r="L546" s="20">
        <v>0</v>
      </c>
      <c r="M546" s="20">
        <v>10</v>
      </c>
      <c r="N546" s="20"/>
      <c r="O546" s="242" t="s">
        <v>74</v>
      </c>
      <c r="P546" s="242" t="s">
        <v>74</v>
      </c>
      <c r="Q546" s="242" t="s">
        <v>74</v>
      </c>
      <c r="R546" s="242">
        <v>2</v>
      </c>
      <c r="S546" s="242">
        <v>7</v>
      </c>
      <c r="T546" s="18"/>
    </row>
    <row r="547" spans="1:20" s="35" customFormat="1" ht="11.25" customHeight="1" x14ac:dyDescent="0.25">
      <c r="A547" s="51"/>
      <c r="B547" s="51"/>
      <c r="C547" s="51"/>
      <c r="D547" s="51"/>
      <c r="E547" s="51"/>
      <c r="F547" s="51"/>
      <c r="G547" s="51"/>
      <c r="H547" s="51"/>
      <c r="N547" s="234"/>
      <c r="O547" s="234"/>
      <c r="P547" s="234"/>
      <c r="Q547" s="234"/>
      <c r="R547" s="234"/>
      <c r="S547" s="234"/>
    </row>
    <row r="548" spans="1:20" s="35" customFormat="1" ht="11.25" customHeight="1" x14ac:dyDescent="0.25">
      <c r="A548" s="51"/>
      <c r="B548" s="51"/>
      <c r="C548" s="51"/>
      <c r="D548" s="51"/>
      <c r="E548" s="51"/>
      <c r="F548" s="51"/>
      <c r="G548" s="51"/>
      <c r="H548" s="51"/>
      <c r="N548" s="234"/>
      <c r="O548" s="234"/>
      <c r="P548" s="234"/>
      <c r="Q548" s="234"/>
      <c r="R548" s="234"/>
      <c r="S548" s="234"/>
    </row>
    <row r="549" spans="1:20" ht="13.2" customHeight="1" x14ac:dyDescent="0.25">
      <c r="H549" s="23"/>
    </row>
    <row r="550" spans="1:20" ht="12" customHeight="1" x14ac:dyDescent="0.25">
      <c r="A550" s="71" t="s">
        <v>24</v>
      </c>
      <c r="B550" s="219"/>
      <c r="C550" s="219"/>
      <c r="D550" s="16"/>
      <c r="E550" s="219"/>
      <c r="F550" s="16"/>
      <c r="G550" s="16"/>
      <c r="H550" s="15"/>
      <c r="I550" s="15"/>
      <c r="J550" s="15"/>
      <c r="K550" s="15"/>
      <c r="L550" s="15"/>
    </row>
    <row r="551" spans="1:20" ht="12" customHeight="1" x14ac:dyDescent="0.25">
      <c r="A551" s="290" t="s">
        <v>259</v>
      </c>
      <c r="B551" s="290"/>
      <c r="C551" s="290"/>
      <c r="D551" s="290"/>
      <c r="E551" s="290"/>
      <c r="F551" s="290"/>
      <c r="G551" s="290"/>
      <c r="H551" s="290"/>
      <c r="I551" s="290"/>
      <c r="J551" s="290"/>
      <c r="K551" s="290"/>
      <c r="L551" s="290"/>
    </row>
    <row r="552" spans="1:20" ht="12" customHeight="1" x14ac:dyDescent="0.25">
      <c r="A552" s="290"/>
      <c r="B552" s="290"/>
      <c r="C552" s="290"/>
      <c r="D552" s="290"/>
      <c r="E552" s="290"/>
      <c r="F552" s="290"/>
      <c r="G552" s="290"/>
      <c r="H552" s="290"/>
      <c r="I552" s="290"/>
      <c r="J552" s="290"/>
      <c r="K552" s="290"/>
      <c r="L552" s="290"/>
    </row>
    <row r="553" spans="1:20" ht="12" customHeight="1" x14ac:dyDescent="0.25">
      <c r="A553" s="290"/>
      <c r="B553" s="290"/>
      <c r="C553" s="290"/>
      <c r="D553" s="290"/>
      <c r="E553" s="290"/>
      <c r="F553" s="290"/>
      <c r="G553" s="290"/>
      <c r="H553" s="290"/>
      <c r="I553" s="290"/>
      <c r="J553" s="290"/>
      <c r="K553" s="290"/>
      <c r="L553" s="290"/>
    </row>
    <row r="554" spans="1:20" ht="12" customHeight="1" x14ac:dyDescent="0.25">
      <c r="A554" s="290" t="s">
        <v>73</v>
      </c>
      <c r="B554" s="290"/>
      <c r="C554" s="290"/>
      <c r="D554" s="290"/>
      <c r="E554" s="290"/>
      <c r="F554" s="290"/>
      <c r="G554" s="290"/>
      <c r="H554" s="290"/>
      <c r="I554" s="290"/>
      <c r="J554" s="290"/>
      <c r="K554" s="290"/>
      <c r="L554" s="290"/>
    </row>
    <row r="555" spans="1:20" ht="12" customHeight="1" x14ac:dyDescent="0.25">
      <c r="A555" s="290"/>
      <c r="B555" s="290"/>
      <c r="C555" s="290"/>
      <c r="D555" s="290"/>
      <c r="E555" s="290"/>
      <c r="F555" s="290"/>
      <c r="G555" s="290"/>
      <c r="H555" s="290"/>
      <c r="I555" s="290"/>
      <c r="J555" s="290"/>
      <c r="K555" s="290"/>
      <c r="L555" s="290"/>
    </row>
    <row r="556" spans="1:20" ht="12" customHeight="1" x14ac:dyDescent="0.25">
      <c r="A556" s="290" t="s">
        <v>260</v>
      </c>
      <c r="B556" s="290"/>
      <c r="C556" s="290"/>
      <c r="D556" s="290"/>
      <c r="E556" s="290"/>
      <c r="F556" s="290"/>
      <c r="G556" s="290"/>
      <c r="H556" s="290"/>
      <c r="I556" s="290"/>
      <c r="J556" s="290"/>
      <c r="K556" s="290"/>
      <c r="L556" s="290"/>
    </row>
    <row r="557" spans="1:20" ht="12" customHeight="1" x14ac:dyDescent="0.25">
      <c r="A557" s="290"/>
      <c r="B557" s="290"/>
      <c r="C557" s="290"/>
      <c r="D557" s="290"/>
      <c r="E557" s="290"/>
      <c r="F557" s="290"/>
      <c r="G557" s="290"/>
      <c r="H557" s="290"/>
      <c r="I557" s="290"/>
      <c r="J557" s="290"/>
      <c r="K557" s="290"/>
      <c r="L557" s="290"/>
    </row>
    <row r="558" spans="1:20" ht="12" customHeight="1" x14ac:dyDescent="0.25">
      <c r="A558" s="305" t="s">
        <v>257</v>
      </c>
      <c r="B558" s="305"/>
      <c r="C558" s="305"/>
      <c r="D558" s="305"/>
      <c r="E558" s="305"/>
      <c r="F558" s="305"/>
      <c r="G558" s="305"/>
      <c r="H558" s="305"/>
      <c r="I558" s="305"/>
      <c r="J558" s="305"/>
      <c r="K558" s="305"/>
      <c r="L558" s="305"/>
    </row>
    <row r="559" spans="1:20" ht="12" customHeight="1" x14ac:dyDescent="0.25">
      <c r="A559" s="273" t="s">
        <v>72</v>
      </c>
      <c r="B559" s="273"/>
      <c r="C559" s="273"/>
      <c r="D559" s="273"/>
      <c r="E559" s="273"/>
      <c r="F559" s="273"/>
      <c r="G559" s="273"/>
      <c r="H559" s="273"/>
      <c r="I559" s="273"/>
      <c r="J559" s="273"/>
      <c r="K559" s="273"/>
      <c r="L559" s="273"/>
    </row>
    <row r="560" spans="1:20" ht="12" customHeight="1" x14ac:dyDescent="0.25">
      <c r="A560" s="76"/>
      <c r="B560" s="219"/>
      <c r="C560" s="219"/>
      <c r="D560" s="16"/>
      <c r="E560" s="219"/>
      <c r="F560" s="16"/>
      <c r="G560" s="16"/>
      <c r="H560" s="15"/>
      <c r="I560" s="15"/>
      <c r="J560" s="15"/>
      <c r="K560" s="15"/>
      <c r="L560" s="15"/>
    </row>
    <row r="561" spans="1:12" ht="12" customHeight="1" x14ac:dyDescent="0.25">
      <c r="A561" s="277" t="s">
        <v>240</v>
      </c>
      <c r="B561" s="277"/>
      <c r="C561" s="219"/>
      <c r="D561" s="16"/>
      <c r="E561" s="219"/>
      <c r="F561" s="16"/>
      <c r="G561" s="16"/>
      <c r="H561" s="15"/>
      <c r="I561" s="15"/>
      <c r="J561" s="15"/>
      <c r="K561" s="15"/>
      <c r="L561" s="15"/>
    </row>
    <row r="564" spans="1:12" ht="15.75" customHeight="1" x14ac:dyDescent="0.25">
      <c r="H564" s="219"/>
    </row>
    <row r="565" spans="1:12" ht="15.75" customHeight="1" x14ac:dyDescent="0.25">
      <c r="H565" s="219"/>
    </row>
    <row r="566" spans="1:12" ht="15.75" customHeight="1" x14ac:dyDescent="0.25">
      <c r="H566" s="219"/>
    </row>
    <row r="567" spans="1:12" ht="15.75" customHeight="1" x14ac:dyDescent="0.25">
      <c r="H567" s="219"/>
    </row>
    <row r="568" spans="1:12" ht="15.75" customHeight="1" x14ac:dyDescent="0.25">
      <c r="H568" s="219"/>
    </row>
    <row r="569" spans="1:12" ht="15.75" customHeight="1" x14ac:dyDescent="0.25">
      <c r="H569" s="219"/>
    </row>
    <row r="570" spans="1:12" ht="15.75" customHeight="1" x14ac:dyDescent="0.25">
      <c r="H570" s="219"/>
    </row>
    <row r="571" spans="1:12" ht="15.75" customHeight="1" x14ac:dyDescent="0.25">
      <c r="H571" s="219"/>
    </row>
    <row r="572" spans="1:12" ht="15.75" customHeight="1" x14ac:dyDescent="0.25">
      <c r="H572" s="219"/>
    </row>
    <row r="573" spans="1:12" ht="15.75" customHeight="1" x14ac:dyDescent="0.25">
      <c r="A573" s="101"/>
      <c r="B573" s="101"/>
      <c r="C573" s="101"/>
      <c r="D573" s="101"/>
      <c r="E573" s="101"/>
      <c r="F573" s="101"/>
      <c r="G573" s="101"/>
      <c r="H573" s="219"/>
    </row>
    <row r="574" spans="1:12" ht="15.75" customHeight="1" x14ac:dyDescent="0.25">
      <c r="A574" s="23"/>
      <c r="B574" s="23"/>
      <c r="C574" s="23"/>
      <c r="D574" s="23"/>
      <c r="E574" s="23"/>
      <c r="F574" s="23"/>
      <c r="G574" s="23"/>
      <c r="H574" s="219"/>
    </row>
    <row r="575" spans="1:12" ht="15.75" customHeight="1" x14ac:dyDescent="0.25">
      <c r="A575" s="101"/>
      <c r="B575" s="101"/>
      <c r="C575" s="101"/>
      <c r="D575" s="101"/>
      <c r="E575" s="101"/>
      <c r="F575" s="101"/>
      <c r="G575" s="101"/>
      <c r="H575" s="219"/>
    </row>
    <row r="577" spans="1:7" ht="15.75" customHeight="1" x14ac:dyDescent="0.25">
      <c r="A577" s="101"/>
      <c r="B577" s="101"/>
      <c r="C577" s="101"/>
      <c r="D577" s="101"/>
      <c r="E577" s="101"/>
      <c r="F577" s="101"/>
      <c r="G577" s="101"/>
    </row>
    <row r="578" spans="1:7" ht="15.75" customHeight="1" x14ac:dyDescent="0.25">
      <c r="A578" s="101"/>
      <c r="B578" s="101"/>
      <c r="C578" s="101"/>
      <c r="D578" s="101"/>
      <c r="E578" s="101"/>
      <c r="F578" s="101"/>
      <c r="G578" s="101"/>
    </row>
    <row r="579" spans="1:7" ht="15.75" customHeight="1" x14ac:dyDescent="0.25">
      <c r="A579" s="101"/>
      <c r="B579" s="101"/>
      <c r="C579" s="101"/>
      <c r="D579" s="101"/>
      <c r="E579" s="101"/>
      <c r="F579" s="101"/>
      <c r="G579" s="101"/>
    </row>
    <row r="580" spans="1:7" ht="15.75" customHeight="1" x14ac:dyDescent="0.25">
      <c r="A580" s="101"/>
      <c r="B580" s="101"/>
      <c r="C580" s="101"/>
      <c r="D580" s="101"/>
      <c r="E580" s="101"/>
      <c r="F580" s="101"/>
      <c r="G580" s="101"/>
    </row>
    <row r="581" spans="1:7" ht="15.75" customHeight="1" x14ac:dyDescent="0.25">
      <c r="A581" s="101"/>
      <c r="B581" s="101"/>
      <c r="C581" s="101"/>
      <c r="D581" s="101"/>
      <c r="E581" s="101"/>
      <c r="F581" s="101"/>
      <c r="G581" s="101"/>
    </row>
    <row r="582" spans="1:7" ht="15.75" customHeight="1" x14ac:dyDescent="0.25">
      <c r="A582" s="101"/>
      <c r="B582" s="101"/>
      <c r="C582" s="101"/>
      <c r="D582" s="101"/>
      <c r="E582" s="101"/>
      <c r="F582" s="101"/>
      <c r="G582" s="101"/>
    </row>
    <row r="583" spans="1:7" ht="15.75" customHeight="1" x14ac:dyDescent="0.25">
      <c r="A583" s="101"/>
      <c r="B583" s="101"/>
      <c r="C583" s="101"/>
      <c r="D583" s="101"/>
      <c r="E583" s="101"/>
      <c r="F583" s="101"/>
      <c r="G583" s="101"/>
    </row>
    <row r="584" spans="1:7" ht="15.75" customHeight="1" x14ac:dyDescent="0.25">
      <c r="A584" s="101"/>
      <c r="B584" s="101"/>
      <c r="C584" s="101"/>
      <c r="D584" s="101"/>
      <c r="E584" s="101"/>
      <c r="F584" s="101"/>
      <c r="G584" s="101"/>
    </row>
    <row r="585" spans="1:7" ht="15.75" customHeight="1" x14ac:dyDescent="0.25">
      <c r="A585" s="101"/>
      <c r="B585" s="101"/>
      <c r="C585" s="101"/>
      <c r="D585" s="101"/>
      <c r="E585" s="101"/>
      <c r="F585" s="101"/>
      <c r="G585" s="101"/>
    </row>
    <row r="586" spans="1:7" ht="15.75" customHeight="1" x14ac:dyDescent="0.25">
      <c r="A586" s="101"/>
      <c r="B586" s="101"/>
      <c r="C586" s="101"/>
      <c r="D586" s="101"/>
      <c r="E586" s="101"/>
      <c r="F586" s="101"/>
      <c r="G586" s="101"/>
    </row>
    <row r="587" spans="1:7" ht="15.75" customHeight="1" x14ac:dyDescent="0.25">
      <c r="A587" s="101"/>
      <c r="B587" s="101"/>
      <c r="C587" s="101"/>
      <c r="D587" s="101"/>
      <c r="E587" s="101"/>
      <c r="F587" s="101"/>
      <c r="G587" s="101"/>
    </row>
    <row r="588" spans="1:7" ht="15.75" customHeight="1" x14ac:dyDescent="0.25">
      <c r="A588" s="101"/>
      <c r="B588" s="101"/>
      <c r="C588" s="101"/>
      <c r="D588" s="101"/>
      <c r="E588" s="101"/>
      <c r="F588" s="101"/>
      <c r="G588" s="101"/>
    </row>
    <row r="589" spans="1:7" ht="15.75" customHeight="1" x14ac:dyDescent="0.25">
      <c r="A589" s="23"/>
      <c r="B589" s="23"/>
      <c r="C589" s="23"/>
      <c r="D589" s="23"/>
      <c r="E589" s="23"/>
      <c r="F589" s="23"/>
      <c r="G589" s="23"/>
    </row>
    <row r="590" spans="1:7" ht="15.75" customHeight="1" x14ac:dyDescent="0.25">
      <c r="A590" s="101"/>
      <c r="B590" s="101"/>
      <c r="C590" s="101"/>
      <c r="D590" s="101"/>
      <c r="E590" s="101"/>
      <c r="F590" s="101"/>
      <c r="G590" s="101"/>
    </row>
    <row r="603" spans="1:7" ht="15.75" customHeight="1" x14ac:dyDescent="0.25">
      <c r="A603" s="101"/>
      <c r="B603" s="101"/>
      <c r="C603" s="101"/>
      <c r="D603" s="101"/>
      <c r="E603" s="101"/>
      <c r="F603" s="101"/>
      <c r="G603" s="101"/>
    </row>
    <row r="604" spans="1:7" ht="15.75" customHeight="1" x14ac:dyDescent="0.25">
      <c r="A604" s="23"/>
      <c r="B604" s="23"/>
      <c r="C604" s="23"/>
      <c r="D604" s="23"/>
      <c r="E604" s="23"/>
      <c r="F604" s="23"/>
      <c r="G604" s="23"/>
    </row>
    <row r="605" spans="1:7" ht="15.75" customHeight="1" x14ac:dyDescent="0.25">
      <c r="A605" s="101"/>
      <c r="B605" s="101"/>
      <c r="C605" s="101"/>
      <c r="D605" s="101"/>
      <c r="E605" s="101"/>
      <c r="F605" s="101"/>
      <c r="G605" s="101"/>
    </row>
    <row r="618" spans="1:7" ht="15.75" customHeight="1" x14ac:dyDescent="0.25">
      <c r="A618" s="101"/>
      <c r="B618" s="101"/>
      <c r="C618" s="101"/>
      <c r="D618" s="101"/>
      <c r="E618" s="101"/>
      <c r="F618" s="101"/>
      <c r="G618" s="101"/>
    </row>
    <row r="619" spans="1:7" ht="15.75" customHeight="1" x14ac:dyDescent="0.25">
      <c r="A619" s="101"/>
      <c r="B619" s="101"/>
      <c r="C619" s="101"/>
      <c r="D619" s="101"/>
      <c r="E619" s="101"/>
      <c r="F619" s="101"/>
      <c r="G619" s="101"/>
    </row>
    <row r="620" spans="1:7" ht="15.75" customHeight="1" x14ac:dyDescent="0.25">
      <c r="A620" s="101"/>
      <c r="B620" s="101"/>
      <c r="C620" s="101"/>
      <c r="D620" s="101"/>
      <c r="E620" s="101"/>
      <c r="F620" s="101"/>
      <c r="G620" s="101"/>
    </row>
    <row r="621" spans="1:7" ht="15.75" customHeight="1" x14ac:dyDescent="0.25">
      <c r="A621" s="101"/>
      <c r="B621" s="101"/>
      <c r="C621" s="101"/>
      <c r="D621" s="101"/>
      <c r="E621" s="101"/>
      <c r="F621" s="101"/>
      <c r="G621" s="101"/>
    </row>
    <row r="622" spans="1:7" ht="15.75" customHeight="1" x14ac:dyDescent="0.25">
      <c r="A622" s="101"/>
      <c r="B622" s="101"/>
      <c r="C622" s="101"/>
      <c r="D622" s="101"/>
      <c r="E622" s="101"/>
      <c r="F622" s="101"/>
      <c r="G622" s="101"/>
    </row>
    <row r="623" spans="1:7" ht="15.75" customHeight="1" x14ac:dyDescent="0.25">
      <c r="A623" s="101"/>
      <c r="B623" s="101"/>
      <c r="C623" s="101"/>
      <c r="D623" s="101"/>
      <c r="E623" s="101"/>
      <c r="F623" s="101"/>
      <c r="G623" s="101"/>
    </row>
    <row r="624" spans="1:7" ht="15.75" customHeight="1" x14ac:dyDescent="0.25">
      <c r="A624" s="101"/>
      <c r="B624" s="101"/>
      <c r="C624" s="101"/>
      <c r="D624" s="101"/>
      <c r="E624" s="101"/>
      <c r="F624" s="101"/>
      <c r="G624" s="101"/>
    </row>
    <row r="625" spans="1:7" ht="15.75" customHeight="1" x14ac:dyDescent="0.25">
      <c r="A625" s="101"/>
      <c r="B625" s="101"/>
      <c r="C625" s="101"/>
      <c r="D625" s="101"/>
      <c r="E625" s="101"/>
      <c r="F625" s="101"/>
      <c r="G625" s="101"/>
    </row>
    <row r="626" spans="1:7" ht="15.75" customHeight="1" x14ac:dyDescent="0.25">
      <c r="A626" s="101"/>
      <c r="B626" s="101"/>
      <c r="C626" s="101"/>
      <c r="D626" s="101"/>
      <c r="E626" s="101"/>
      <c r="F626" s="101"/>
      <c r="G626" s="101"/>
    </row>
    <row r="627" spans="1:7" ht="15.75" customHeight="1" x14ac:dyDescent="0.25">
      <c r="A627" s="101"/>
      <c r="B627" s="101"/>
      <c r="C627" s="101"/>
      <c r="D627" s="101"/>
      <c r="E627" s="101"/>
      <c r="F627" s="101"/>
      <c r="G627" s="101"/>
    </row>
    <row r="628" spans="1:7" ht="15.75" customHeight="1" x14ac:dyDescent="0.25">
      <c r="A628" s="101"/>
      <c r="B628" s="101"/>
      <c r="C628" s="101"/>
      <c r="D628" s="101"/>
      <c r="E628" s="101"/>
      <c r="F628" s="101"/>
      <c r="G628" s="101"/>
    </row>
    <row r="629" spans="1:7" ht="15.75" customHeight="1" x14ac:dyDescent="0.25">
      <c r="A629" s="101"/>
      <c r="B629" s="101"/>
      <c r="C629" s="101"/>
      <c r="D629" s="101"/>
      <c r="E629" s="101"/>
      <c r="F629" s="101"/>
      <c r="G629" s="101"/>
    </row>
    <row r="630" spans="1:7" ht="15.75" customHeight="1" x14ac:dyDescent="0.25">
      <c r="A630" s="101"/>
      <c r="B630" s="101"/>
      <c r="C630" s="101"/>
      <c r="D630" s="101"/>
      <c r="E630" s="101"/>
      <c r="F630" s="101"/>
      <c r="G630" s="101"/>
    </row>
    <row r="631" spans="1:7" ht="15.75" customHeight="1" x14ac:dyDescent="0.25">
      <c r="A631" s="101"/>
      <c r="B631" s="101"/>
      <c r="C631" s="101"/>
      <c r="D631" s="101"/>
      <c r="E631" s="101"/>
      <c r="F631" s="101"/>
      <c r="G631" s="101"/>
    </row>
    <row r="632" spans="1:7" ht="15.75" customHeight="1" x14ac:dyDescent="0.25">
      <c r="A632" s="101"/>
      <c r="B632" s="101"/>
      <c r="C632" s="101"/>
      <c r="D632" s="101"/>
      <c r="E632" s="101"/>
      <c r="F632" s="101"/>
      <c r="G632" s="101"/>
    </row>
    <row r="633" spans="1:7" ht="15.75" customHeight="1" x14ac:dyDescent="0.25">
      <c r="A633" s="101"/>
      <c r="B633" s="101"/>
      <c r="C633" s="101"/>
      <c r="D633" s="101"/>
      <c r="E633" s="101"/>
      <c r="F633" s="101"/>
      <c r="G633" s="101"/>
    </row>
    <row r="634" spans="1:7" ht="15.75" customHeight="1" x14ac:dyDescent="0.25">
      <c r="A634" s="23"/>
      <c r="B634" s="23"/>
      <c r="C634" s="23"/>
      <c r="D634" s="23"/>
      <c r="E634" s="23"/>
      <c r="F634" s="23"/>
      <c r="G634" s="23"/>
    </row>
    <row r="635" spans="1:7" ht="15.75" customHeight="1" x14ac:dyDescent="0.25">
      <c r="A635" s="101"/>
      <c r="B635" s="101"/>
      <c r="C635" s="101"/>
      <c r="D635" s="101"/>
      <c r="E635" s="101"/>
      <c r="F635" s="101"/>
      <c r="G635" s="101"/>
    </row>
    <row r="648" spans="1:7" ht="15.75" customHeight="1" x14ac:dyDescent="0.25">
      <c r="A648" s="101"/>
      <c r="B648" s="101"/>
      <c r="C648" s="101"/>
      <c r="D648" s="101"/>
      <c r="E648" s="101"/>
      <c r="F648" s="101"/>
      <c r="G648" s="101"/>
    </row>
    <row r="649" spans="1:7" ht="15.75" customHeight="1" x14ac:dyDescent="0.25">
      <c r="A649" s="23"/>
      <c r="B649" s="23"/>
      <c r="C649" s="23"/>
      <c r="D649" s="23"/>
      <c r="E649" s="23"/>
      <c r="F649" s="23"/>
      <c r="G649" s="23"/>
    </row>
    <row r="650" spans="1:7" ht="15.75" customHeight="1" x14ac:dyDescent="0.25">
      <c r="A650" s="101"/>
      <c r="B650" s="101"/>
      <c r="C650" s="101"/>
      <c r="D650" s="101"/>
      <c r="E650" s="101"/>
      <c r="F650" s="101"/>
      <c r="G650" s="101"/>
    </row>
    <row r="663" spans="1:7" ht="15.75" customHeight="1" x14ac:dyDescent="0.25">
      <c r="A663" s="101"/>
      <c r="B663" s="101"/>
      <c r="C663" s="101"/>
      <c r="D663" s="101"/>
      <c r="E663" s="101"/>
      <c r="F663" s="101"/>
      <c r="G663" s="101"/>
    </row>
    <row r="664" spans="1:7" ht="15.75" customHeight="1" x14ac:dyDescent="0.25">
      <c r="A664" s="23"/>
      <c r="B664" s="23"/>
      <c r="C664" s="23"/>
      <c r="D664" s="23"/>
      <c r="E664" s="23"/>
      <c r="F664" s="23"/>
      <c r="G664" s="23"/>
    </row>
    <row r="665" spans="1:7" ht="15.75" customHeight="1" x14ac:dyDescent="0.25">
      <c r="A665" s="101"/>
      <c r="B665" s="101"/>
      <c r="C665" s="101"/>
      <c r="D665" s="101"/>
      <c r="E665" s="101"/>
      <c r="F665" s="101"/>
      <c r="G665" s="101"/>
    </row>
    <row r="678" spans="1:7" ht="15.75" customHeight="1" x14ac:dyDescent="0.25">
      <c r="A678" s="101"/>
      <c r="B678" s="101"/>
      <c r="C678" s="101"/>
      <c r="D678" s="101"/>
      <c r="E678" s="101"/>
      <c r="F678" s="101"/>
      <c r="G678" s="101"/>
    </row>
    <row r="679" spans="1:7" ht="15.75" customHeight="1" x14ac:dyDescent="0.25">
      <c r="A679" s="23"/>
      <c r="B679" s="23"/>
      <c r="C679" s="23"/>
      <c r="D679" s="23"/>
      <c r="E679" s="23"/>
      <c r="F679" s="23"/>
      <c r="G679" s="23"/>
    </row>
    <row r="680" spans="1:7" ht="15.75" customHeight="1" x14ac:dyDescent="0.25">
      <c r="A680" s="101"/>
      <c r="B680" s="101"/>
      <c r="C680" s="101"/>
      <c r="D680" s="101"/>
      <c r="E680" s="101"/>
      <c r="F680" s="101"/>
      <c r="G680" s="101"/>
    </row>
    <row r="693" spans="1:7" ht="15.75" customHeight="1" x14ac:dyDescent="0.25">
      <c r="A693" s="101"/>
      <c r="B693" s="101"/>
      <c r="C693" s="101"/>
      <c r="D693" s="101"/>
      <c r="E693" s="101"/>
      <c r="F693" s="101"/>
      <c r="G693" s="101"/>
    </row>
    <row r="694" spans="1:7" ht="15.75" customHeight="1" x14ac:dyDescent="0.25">
      <c r="A694" s="101"/>
      <c r="B694" s="101"/>
      <c r="C694" s="101"/>
      <c r="D694" s="101"/>
      <c r="E694" s="101"/>
      <c r="F694" s="101"/>
      <c r="G694" s="101"/>
    </row>
    <row r="695" spans="1:7" ht="15.75" customHeight="1" x14ac:dyDescent="0.25">
      <c r="A695" s="101"/>
      <c r="B695" s="101"/>
      <c r="C695" s="101"/>
      <c r="D695" s="101"/>
      <c r="E695" s="101"/>
      <c r="F695" s="101"/>
      <c r="G695" s="101"/>
    </row>
    <row r="696" spans="1:7" ht="15.75" customHeight="1" x14ac:dyDescent="0.25">
      <c r="A696" s="101"/>
      <c r="B696" s="101"/>
      <c r="C696" s="101"/>
      <c r="D696" s="101"/>
      <c r="E696" s="101"/>
      <c r="F696" s="101"/>
      <c r="G696" s="101"/>
    </row>
    <row r="697" spans="1:7" ht="15.75" customHeight="1" x14ac:dyDescent="0.25">
      <c r="A697" s="101"/>
      <c r="B697" s="101"/>
      <c r="C697" s="101"/>
      <c r="D697" s="101"/>
      <c r="E697" s="101"/>
      <c r="F697" s="101"/>
      <c r="G697" s="101"/>
    </row>
    <row r="698" spans="1:7" ht="15.75" customHeight="1" x14ac:dyDescent="0.25">
      <c r="A698" s="101"/>
      <c r="B698" s="101"/>
      <c r="C698" s="101"/>
      <c r="D698" s="101"/>
      <c r="E698" s="101"/>
      <c r="F698" s="101"/>
      <c r="G698" s="101"/>
    </row>
    <row r="699" spans="1:7" ht="15.75" customHeight="1" x14ac:dyDescent="0.25">
      <c r="A699" s="101"/>
      <c r="B699" s="101"/>
      <c r="C699" s="101"/>
      <c r="D699" s="101"/>
      <c r="E699" s="101"/>
      <c r="F699" s="101"/>
      <c r="G699" s="101"/>
    </row>
    <row r="700" spans="1:7" ht="15.75" customHeight="1" x14ac:dyDescent="0.25">
      <c r="A700" s="101"/>
      <c r="B700" s="101"/>
      <c r="C700" s="101"/>
      <c r="D700" s="101"/>
      <c r="E700" s="101"/>
      <c r="F700" s="101"/>
      <c r="G700" s="101"/>
    </row>
    <row r="701" spans="1:7" ht="15.75" customHeight="1" x14ac:dyDescent="0.25">
      <c r="A701" s="101"/>
      <c r="B701" s="101"/>
      <c r="C701" s="101"/>
      <c r="D701" s="101"/>
      <c r="E701" s="101"/>
      <c r="F701" s="101"/>
      <c r="G701" s="101"/>
    </row>
    <row r="702" spans="1:7" ht="15.75" customHeight="1" x14ac:dyDescent="0.25">
      <c r="A702" s="101"/>
      <c r="B702" s="101"/>
      <c r="C702" s="101"/>
      <c r="D702" s="101"/>
      <c r="E702" s="101"/>
      <c r="F702" s="101"/>
      <c r="G702" s="101"/>
    </row>
    <row r="703" spans="1:7" ht="15.75" customHeight="1" x14ac:dyDescent="0.25">
      <c r="A703" s="101"/>
      <c r="B703" s="101"/>
      <c r="C703" s="101"/>
      <c r="D703" s="101"/>
      <c r="E703" s="101"/>
      <c r="F703" s="101"/>
      <c r="G703" s="101"/>
    </row>
    <row r="704" spans="1:7" ht="15.75" customHeight="1" x14ac:dyDescent="0.25">
      <c r="A704" s="101"/>
      <c r="B704" s="101"/>
      <c r="C704" s="101"/>
      <c r="D704" s="101"/>
      <c r="E704" s="101"/>
      <c r="F704" s="101"/>
      <c r="G704" s="101"/>
    </row>
    <row r="705" spans="1:7" ht="15.75" customHeight="1" x14ac:dyDescent="0.25">
      <c r="A705" s="101"/>
      <c r="B705" s="101"/>
      <c r="C705" s="101"/>
      <c r="D705" s="101"/>
      <c r="E705" s="101"/>
      <c r="F705" s="101"/>
      <c r="G705" s="101"/>
    </row>
    <row r="706" spans="1:7" ht="15.75" customHeight="1" x14ac:dyDescent="0.25">
      <c r="A706" s="101"/>
      <c r="B706" s="101"/>
      <c r="C706" s="101"/>
      <c r="D706" s="101"/>
      <c r="E706" s="101"/>
      <c r="F706" s="101"/>
      <c r="G706" s="101"/>
    </row>
    <row r="707" spans="1:7" ht="15.75" customHeight="1" x14ac:dyDescent="0.25">
      <c r="A707" s="101"/>
      <c r="B707" s="101"/>
      <c r="C707" s="101"/>
      <c r="D707" s="101"/>
      <c r="E707" s="101"/>
      <c r="F707" s="101"/>
      <c r="G707" s="101"/>
    </row>
    <row r="708" spans="1:7" ht="15.75" customHeight="1" x14ac:dyDescent="0.25">
      <c r="A708" s="101"/>
      <c r="B708" s="101"/>
      <c r="C708" s="101"/>
      <c r="D708" s="101"/>
      <c r="E708" s="101"/>
      <c r="F708" s="101"/>
      <c r="G708" s="101"/>
    </row>
    <row r="709" spans="1:7" ht="15.75" customHeight="1" x14ac:dyDescent="0.25">
      <c r="A709" s="101"/>
      <c r="B709" s="101"/>
      <c r="C709" s="101"/>
      <c r="D709" s="101"/>
      <c r="E709" s="101"/>
      <c r="F709" s="101"/>
      <c r="G709" s="101"/>
    </row>
    <row r="710" spans="1:7" ht="15.75" customHeight="1" x14ac:dyDescent="0.25">
      <c r="A710" s="101"/>
      <c r="B710" s="101"/>
      <c r="C710" s="101"/>
      <c r="D710" s="101"/>
      <c r="E710" s="101"/>
      <c r="F710" s="101"/>
      <c r="G710" s="101"/>
    </row>
    <row r="711" spans="1:7" ht="15.75" customHeight="1" x14ac:dyDescent="0.25">
      <c r="A711" s="101"/>
      <c r="B711" s="101"/>
      <c r="C711" s="101"/>
      <c r="D711" s="101"/>
      <c r="E711" s="101"/>
      <c r="F711" s="101"/>
      <c r="G711" s="101"/>
    </row>
    <row r="712" spans="1:7" ht="15.75" customHeight="1" x14ac:dyDescent="0.25">
      <c r="A712" s="101"/>
      <c r="B712" s="101"/>
      <c r="C712" s="101"/>
      <c r="D712" s="101"/>
      <c r="E712" s="101"/>
      <c r="F712" s="101"/>
      <c r="G712" s="101"/>
    </row>
    <row r="713" spans="1:7" ht="15.75" customHeight="1" x14ac:dyDescent="0.25">
      <c r="A713" s="101"/>
      <c r="B713" s="101"/>
      <c r="C713" s="101"/>
      <c r="D713" s="101"/>
      <c r="E713" s="101"/>
      <c r="F713" s="101"/>
      <c r="G713" s="101"/>
    </row>
    <row r="714" spans="1:7" ht="15.75" customHeight="1" x14ac:dyDescent="0.25">
      <c r="A714" s="101"/>
      <c r="B714" s="101"/>
      <c r="C714" s="101"/>
      <c r="D714" s="101"/>
      <c r="E714" s="101"/>
      <c r="F714" s="101"/>
      <c r="G714" s="101"/>
    </row>
    <row r="715" spans="1:7" ht="15.75" customHeight="1" x14ac:dyDescent="0.25">
      <c r="A715" s="101"/>
      <c r="B715" s="101"/>
      <c r="C715" s="101"/>
      <c r="D715" s="101"/>
      <c r="E715" s="101"/>
      <c r="F715" s="101"/>
      <c r="G715" s="101"/>
    </row>
    <row r="716" spans="1:7" ht="15.75" customHeight="1" x14ac:dyDescent="0.25">
      <c r="A716" s="101"/>
      <c r="B716" s="101"/>
      <c r="C716" s="101"/>
      <c r="D716" s="101"/>
      <c r="E716" s="101"/>
      <c r="F716" s="101"/>
      <c r="G716" s="101"/>
    </row>
    <row r="717" spans="1:7" ht="15.75" customHeight="1" x14ac:dyDescent="0.25">
      <c r="A717" s="101"/>
      <c r="B717" s="101"/>
      <c r="C717" s="101"/>
      <c r="D717" s="101"/>
      <c r="E717" s="101"/>
      <c r="F717" s="101"/>
      <c r="G717" s="101"/>
    </row>
    <row r="718" spans="1:7" ht="15.75" customHeight="1" x14ac:dyDescent="0.25">
      <c r="A718" s="101"/>
      <c r="B718" s="101"/>
      <c r="C718" s="101"/>
      <c r="D718" s="101"/>
      <c r="E718" s="101"/>
      <c r="F718" s="101"/>
      <c r="G718" s="101"/>
    </row>
    <row r="719" spans="1:7" ht="15.75" customHeight="1" x14ac:dyDescent="0.25">
      <c r="A719" s="101"/>
      <c r="B719" s="101"/>
      <c r="C719" s="101"/>
      <c r="D719" s="101"/>
      <c r="E719" s="101"/>
      <c r="F719" s="101"/>
      <c r="G719" s="101"/>
    </row>
    <row r="720" spans="1:7" ht="15.75" customHeight="1" x14ac:dyDescent="0.25">
      <c r="A720" s="101"/>
      <c r="B720" s="101"/>
      <c r="C720" s="101"/>
      <c r="D720" s="101"/>
      <c r="E720" s="101"/>
      <c r="F720" s="101"/>
      <c r="G720" s="101"/>
    </row>
    <row r="721" spans="1:7" ht="15.75" customHeight="1" x14ac:dyDescent="0.25">
      <c r="A721" s="101"/>
      <c r="B721" s="101"/>
      <c r="C721" s="101"/>
      <c r="D721" s="101"/>
      <c r="E721" s="101"/>
      <c r="F721" s="101"/>
      <c r="G721" s="101"/>
    </row>
    <row r="722" spans="1:7" ht="15.75" customHeight="1" x14ac:dyDescent="0.25">
      <c r="A722" s="101"/>
      <c r="B722" s="101"/>
      <c r="C722" s="101"/>
      <c r="D722" s="101"/>
      <c r="E722" s="101"/>
      <c r="F722" s="101"/>
      <c r="G722" s="101"/>
    </row>
    <row r="723" spans="1:7" ht="15.75" customHeight="1" x14ac:dyDescent="0.25">
      <c r="A723" s="101"/>
      <c r="B723" s="101"/>
      <c r="C723" s="101"/>
      <c r="D723" s="101"/>
      <c r="E723" s="101"/>
      <c r="F723" s="101"/>
      <c r="G723" s="101"/>
    </row>
    <row r="724" spans="1:7" ht="15.75" customHeight="1" x14ac:dyDescent="0.25">
      <c r="A724" s="101"/>
      <c r="B724" s="101"/>
      <c r="C724" s="101"/>
      <c r="D724" s="101"/>
      <c r="E724" s="101"/>
      <c r="F724" s="101"/>
      <c r="G724" s="101"/>
    </row>
    <row r="725" spans="1:7" ht="15.75" customHeight="1" x14ac:dyDescent="0.25">
      <c r="A725" s="101"/>
      <c r="B725" s="101"/>
      <c r="C725" s="101"/>
      <c r="D725" s="101"/>
      <c r="E725" s="101"/>
      <c r="F725" s="101"/>
      <c r="G725" s="101"/>
    </row>
    <row r="726" spans="1:7" ht="15.75" customHeight="1" x14ac:dyDescent="0.25">
      <c r="A726" s="101"/>
      <c r="B726" s="101"/>
      <c r="C726" s="101"/>
      <c r="D726" s="101"/>
      <c r="E726" s="101"/>
      <c r="F726" s="101"/>
      <c r="G726" s="101"/>
    </row>
    <row r="727" spans="1:7" ht="15.75" customHeight="1" x14ac:dyDescent="0.25">
      <c r="A727" s="101"/>
      <c r="B727" s="101"/>
      <c r="C727" s="101"/>
      <c r="D727" s="101"/>
      <c r="E727" s="101"/>
      <c r="F727" s="101"/>
      <c r="G727" s="101"/>
    </row>
    <row r="728" spans="1:7" ht="15.75" customHeight="1" x14ac:dyDescent="0.25">
      <c r="A728" s="101"/>
      <c r="B728" s="101"/>
      <c r="C728" s="101"/>
      <c r="D728" s="101"/>
      <c r="E728" s="101"/>
      <c r="F728" s="101"/>
      <c r="G728" s="101"/>
    </row>
    <row r="729" spans="1:7" ht="15.75" customHeight="1" x14ac:dyDescent="0.25">
      <c r="A729" s="101"/>
      <c r="B729" s="101"/>
      <c r="C729" s="101"/>
      <c r="D729" s="101"/>
      <c r="E729" s="101"/>
      <c r="F729" s="101"/>
      <c r="G729" s="101"/>
    </row>
    <row r="730" spans="1:7" ht="15.75" customHeight="1" x14ac:dyDescent="0.25">
      <c r="A730" s="101"/>
      <c r="B730" s="101"/>
      <c r="C730" s="101"/>
      <c r="D730" s="101"/>
      <c r="E730" s="101"/>
      <c r="F730" s="101"/>
      <c r="G730" s="101"/>
    </row>
    <row r="731" spans="1:7" ht="15.75" customHeight="1" x14ac:dyDescent="0.25">
      <c r="A731" s="101"/>
      <c r="B731" s="101"/>
      <c r="C731" s="101"/>
      <c r="D731" s="101"/>
      <c r="E731" s="101"/>
      <c r="F731" s="101"/>
      <c r="G731" s="101"/>
    </row>
    <row r="732" spans="1:7" ht="15.75" customHeight="1" x14ac:dyDescent="0.25">
      <c r="A732" s="101"/>
      <c r="B732" s="101"/>
      <c r="C732" s="101"/>
      <c r="D732" s="101"/>
      <c r="E732" s="101"/>
      <c r="F732" s="101"/>
      <c r="G732" s="101"/>
    </row>
    <row r="733" spans="1:7" ht="15.75" customHeight="1" x14ac:dyDescent="0.25">
      <c r="A733" s="101"/>
      <c r="B733" s="101"/>
      <c r="C733" s="101"/>
      <c r="D733" s="101"/>
      <c r="E733" s="101"/>
      <c r="F733" s="101"/>
      <c r="G733" s="101"/>
    </row>
    <row r="734" spans="1:7" ht="15.75" customHeight="1" x14ac:dyDescent="0.25">
      <c r="A734" s="101"/>
      <c r="B734" s="101"/>
      <c r="C734" s="101"/>
      <c r="D734" s="101"/>
      <c r="E734" s="101"/>
      <c r="F734" s="101"/>
      <c r="G734" s="101"/>
    </row>
    <row r="735" spans="1:7" ht="15.75" customHeight="1" x14ac:dyDescent="0.25">
      <c r="A735" s="101"/>
      <c r="B735" s="101"/>
      <c r="C735" s="101"/>
      <c r="D735" s="101"/>
      <c r="E735" s="101"/>
      <c r="F735" s="101"/>
      <c r="G735" s="101"/>
    </row>
    <row r="736" spans="1:7" ht="15.75" customHeight="1" x14ac:dyDescent="0.25">
      <c r="A736" s="101"/>
      <c r="B736" s="101"/>
      <c r="C736" s="101"/>
      <c r="D736" s="101"/>
      <c r="E736" s="101"/>
      <c r="F736" s="101"/>
      <c r="G736" s="101"/>
    </row>
    <row r="737" spans="1:7" ht="15.75" customHeight="1" x14ac:dyDescent="0.25">
      <c r="A737" s="101"/>
      <c r="B737" s="101"/>
      <c r="C737" s="101"/>
      <c r="D737" s="101"/>
      <c r="E737" s="101"/>
      <c r="F737" s="101"/>
      <c r="G737" s="101"/>
    </row>
    <row r="738" spans="1:7" ht="15.75" customHeight="1" x14ac:dyDescent="0.25">
      <c r="A738" s="101"/>
      <c r="B738" s="101"/>
      <c r="C738" s="101"/>
      <c r="D738" s="101"/>
      <c r="E738" s="101"/>
      <c r="F738" s="101"/>
      <c r="G738" s="101"/>
    </row>
    <row r="739" spans="1:7" ht="15.75" customHeight="1" x14ac:dyDescent="0.25">
      <c r="A739" s="101"/>
      <c r="B739" s="101"/>
      <c r="C739" s="101"/>
      <c r="D739" s="101"/>
      <c r="E739" s="101"/>
      <c r="F739" s="101"/>
      <c r="G739" s="101"/>
    </row>
    <row r="740" spans="1:7" ht="15.75" customHeight="1" x14ac:dyDescent="0.25">
      <c r="A740" s="101"/>
      <c r="B740" s="101"/>
      <c r="C740" s="101"/>
      <c r="D740" s="101"/>
      <c r="E740" s="101"/>
      <c r="F740" s="101"/>
      <c r="G740" s="101"/>
    </row>
    <row r="741" spans="1:7" ht="15.75" customHeight="1" x14ac:dyDescent="0.25">
      <c r="A741" s="101"/>
      <c r="B741" s="101"/>
      <c r="C741" s="101"/>
      <c r="D741" s="101"/>
      <c r="E741" s="101"/>
      <c r="F741" s="101"/>
      <c r="G741" s="101"/>
    </row>
    <row r="742" spans="1:7" ht="15.75" customHeight="1" x14ac:dyDescent="0.25">
      <c r="A742" s="101"/>
      <c r="B742" s="101"/>
      <c r="C742" s="101"/>
      <c r="D742" s="101"/>
      <c r="E742" s="101"/>
      <c r="F742" s="101"/>
      <c r="G742" s="101"/>
    </row>
    <row r="743" spans="1:7" ht="15.75" customHeight="1" x14ac:dyDescent="0.25">
      <c r="A743" s="101"/>
      <c r="B743" s="101"/>
      <c r="C743" s="101"/>
      <c r="D743" s="101"/>
      <c r="E743" s="101"/>
      <c r="F743" s="101"/>
      <c r="G743" s="101"/>
    </row>
    <row r="744" spans="1:7" ht="15.75" customHeight="1" x14ac:dyDescent="0.25">
      <c r="A744" s="101"/>
      <c r="B744" s="101"/>
      <c r="C744" s="101"/>
      <c r="D744" s="101"/>
      <c r="E744" s="101"/>
      <c r="F744" s="101"/>
      <c r="G744" s="101"/>
    </row>
    <row r="745" spans="1:7" ht="15.75" customHeight="1" x14ac:dyDescent="0.25">
      <c r="A745" s="101"/>
      <c r="B745" s="101"/>
      <c r="C745" s="101"/>
      <c r="D745" s="101"/>
      <c r="E745" s="101"/>
      <c r="F745" s="101"/>
      <c r="G745" s="101"/>
    </row>
    <row r="746" spans="1:7" ht="15.75" customHeight="1" x14ac:dyDescent="0.25">
      <c r="A746" s="101"/>
      <c r="B746" s="101"/>
      <c r="C746" s="101"/>
      <c r="D746" s="101"/>
      <c r="E746" s="101"/>
      <c r="F746" s="101"/>
      <c r="G746" s="101"/>
    </row>
    <row r="747" spans="1:7" ht="15.75" customHeight="1" x14ac:dyDescent="0.25">
      <c r="A747" s="101"/>
      <c r="B747" s="101"/>
      <c r="C747" s="101"/>
      <c r="D747" s="101"/>
      <c r="E747" s="101"/>
      <c r="F747" s="101"/>
      <c r="G747" s="101"/>
    </row>
    <row r="748" spans="1:7" ht="15.75" customHeight="1" x14ac:dyDescent="0.25">
      <c r="A748" s="101"/>
      <c r="B748" s="101"/>
      <c r="C748" s="101"/>
      <c r="D748" s="101"/>
      <c r="E748" s="101"/>
      <c r="F748" s="101"/>
      <c r="G748" s="101"/>
    </row>
    <row r="749" spans="1:7" ht="15.75" customHeight="1" x14ac:dyDescent="0.25">
      <c r="A749" s="101"/>
      <c r="B749" s="101"/>
      <c r="C749" s="101"/>
      <c r="D749" s="101"/>
      <c r="E749" s="101"/>
      <c r="F749" s="101"/>
      <c r="G749" s="101"/>
    </row>
    <row r="750" spans="1:7" ht="15.75" customHeight="1" x14ac:dyDescent="0.25">
      <c r="A750" s="101"/>
      <c r="B750" s="101"/>
      <c r="C750" s="101"/>
      <c r="D750" s="101"/>
      <c r="E750" s="101"/>
      <c r="F750" s="101"/>
      <c r="G750" s="101"/>
    </row>
    <row r="751" spans="1:7" ht="15.75" customHeight="1" x14ac:dyDescent="0.25">
      <c r="A751" s="101"/>
      <c r="B751" s="101"/>
      <c r="C751" s="101"/>
      <c r="D751" s="101"/>
      <c r="E751" s="101"/>
      <c r="F751" s="101"/>
      <c r="G751" s="101"/>
    </row>
    <row r="752" spans="1:7" ht="15.75" customHeight="1" x14ac:dyDescent="0.25">
      <c r="A752" s="101"/>
      <c r="B752" s="101"/>
      <c r="C752" s="101"/>
      <c r="D752" s="101"/>
      <c r="E752" s="101"/>
      <c r="F752" s="101"/>
      <c r="G752" s="101"/>
    </row>
    <row r="753" spans="1:7" ht="15.75" customHeight="1" x14ac:dyDescent="0.25">
      <c r="A753" s="101"/>
      <c r="B753" s="101"/>
      <c r="C753" s="101"/>
      <c r="D753" s="101"/>
      <c r="E753" s="101"/>
      <c r="F753" s="101"/>
      <c r="G753" s="101"/>
    </row>
    <row r="754" spans="1:7" ht="15.75" customHeight="1" x14ac:dyDescent="0.25">
      <c r="A754" s="23"/>
      <c r="B754" s="23"/>
      <c r="C754" s="23"/>
      <c r="D754" s="23"/>
      <c r="E754" s="23"/>
      <c r="F754" s="23"/>
      <c r="G754" s="23"/>
    </row>
    <row r="755" spans="1:7" ht="15.75" customHeight="1" x14ac:dyDescent="0.25">
      <c r="A755" s="101"/>
      <c r="B755" s="101"/>
      <c r="C755" s="101"/>
      <c r="D755" s="101"/>
      <c r="E755" s="101"/>
      <c r="F755" s="101"/>
      <c r="G755" s="101"/>
    </row>
    <row r="768" spans="1:7" ht="15.75" customHeight="1" x14ac:dyDescent="0.25">
      <c r="A768" s="101"/>
      <c r="B768" s="101"/>
      <c r="C768" s="101"/>
      <c r="D768" s="101"/>
      <c r="E768" s="101"/>
      <c r="F768" s="101"/>
      <c r="G768" s="101"/>
    </row>
    <row r="769" spans="1:7" ht="15.75" customHeight="1" x14ac:dyDescent="0.25">
      <c r="A769" s="101"/>
      <c r="B769" s="101"/>
      <c r="C769" s="101"/>
      <c r="D769" s="101"/>
      <c r="E769" s="101"/>
      <c r="F769" s="101"/>
      <c r="G769" s="101"/>
    </row>
    <row r="770" spans="1:7" ht="15.75" customHeight="1" x14ac:dyDescent="0.25">
      <c r="A770" s="101"/>
      <c r="B770" s="101"/>
      <c r="C770" s="101"/>
      <c r="D770" s="101"/>
      <c r="E770" s="101"/>
      <c r="F770" s="101"/>
      <c r="G770" s="101"/>
    </row>
    <row r="783" spans="1:7" ht="15.75" customHeight="1" x14ac:dyDescent="0.25">
      <c r="A783" s="101"/>
      <c r="B783" s="101"/>
      <c r="C783" s="101"/>
      <c r="D783" s="101"/>
      <c r="E783" s="101"/>
      <c r="F783" s="101"/>
      <c r="G783" s="101"/>
    </row>
    <row r="784" spans="1:7" ht="15.75" customHeight="1" x14ac:dyDescent="0.25">
      <c r="A784" s="23"/>
      <c r="B784" s="23"/>
      <c r="C784" s="23"/>
      <c r="D784" s="23"/>
      <c r="E784" s="23"/>
      <c r="F784" s="23"/>
      <c r="G784" s="23"/>
    </row>
    <row r="785" spans="1:7" ht="15.75" customHeight="1" x14ac:dyDescent="0.25">
      <c r="A785" s="101"/>
      <c r="B785" s="101"/>
      <c r="C785" s="101"/>
      <c r="D785" s="101"/>
      <c r="E785" s="101"/>
      <c r="F785" s="101"/>
      <c r="G785" s="101"/>
    </row>
    <row r="798" spans="1:7" ht="15.75" customHeight="1" x14ac:dyDescent="0.25">
      <c r="A798" s="101"/>
      <c r="B798" s="101"/>
      <c r="C798" s="101"/>
      <c r="D798" s="101"/>
      <c r="E798" s="101"/>
      <c r="F798" s="101"/>
      <c r="G798" s="101"/>
    </row>
    <row r="799" spans="1:7" ht="15.75" customHeight="1" x14ac:dyDescent="0.25">
      <c r="A799" s="23"/>
      <c r="B799" s="23"/>
      <c r="C799" s="23"/>
      <c r="D799" s="23"/>
      <c r="E799" s="23"/>
      <c r="F799" s="23"/>
      <c r="G799" s="23"/>
    </row>
    <row r="800" spans="1:7" ht="15.75" customHeight="1" x14ac:dyDescent="0.25">
      <c r="A800" s="101"/>
      <c r="B800" s="101"/>
      <c r="C800" s="101"/>
      <c r="D800" s="101"/>
      <c r="E800" s="101"/>
      <c r="F800" s="101"/>
      <c r="G800" s="101"/>
    </row>
    <row r="814" spans="1:7" ht="15.75" customHeight="1" x14ac:dyDescent="0.25">
      <c r="A814" s="219"/>
      <c r="B814" s="219"/>
      <c r="C814" s="219"/>
      <c r="D814" s="219"/>
      <c r="E814" s="219"/>
      <c r="F814" s="219"/>
      <c r="G814" s="219"/>
    </row>
    <row r="815" spans="1:7" ht="15.75" customHeight="1" x14ac:dyDescent="0.25">
      <c r="A815" s="219"/>
      <c r="B815" s="219"/>
      <c r="C815" s="219"/>
      <c r="D815" s="219"/>
      <c r="E815" s="219"/>
      <c r="F815" s="219"/>
      <c r="G815" s="219"/>
    </row>
    <row r="816" spans="1:7" ht="15.75" customHeight="1" x14ac:dyDescent="0.25">
      <c r="A816" s="219"/>
      <c r="B816" s="219"/>
      <c r="C816" s="219"/>
      <c r="D816" s="219"/>
      <c r="E816" s="219"/>
      <c r="F816" s="219"/>
      <c r="G816" s="219"/>
    </row>
    <row r="817" spans="1:7" ht="15.75" customHeight="1" x14ac:dyDescent="0.25">
      <c r="A817" s="219"/>
      <c r="B817" s="219"/>
      <c r="C817" s="219"/>
      <c r="D817" s="219"/>
      <c r="E817" s="219"/>
      <c r="F817" s="219"/>
      <c r="G817" s="219"/>
    </row>
    <row r="818" spans="1:7" ht="15.75" customHeight="1" x14ac:dyDescent="0.25">
      <c r="A818" s="219"/>
      <c r="B818" s="219"/>
      <c r="C818" s="219"/>
      <c r="D818" s="219"/>
      <c r="E818" s="219"/>
      <c r="F818" s="219"/>
      <c r="G818" s="219"/>
    </row>
    <row r="819" spans="1:7" ht="15.75" customHeight="1" x14ac:dyDescent="0.25">
      <c r="A819" s="219"/>
      <c r="B819" s="219"/>
      <c r="C819" s="219"/>
      <c r="D819" s="219"/>
      <c r="E819" s="219"/>
      <c r="F819" s="219"/>
      <c r="G819" s="219"/>
    </row>
    <row r="820" spans="1:7" ht="15.75" customHeight="1" x14ac:dyDescent="0.25">
      <c r="A820" s="219"/>
      <c r="B820" s="219"/>
      <c r="C820" s="219"/>
      <c r="D820" s="219"/>
      <c r="E820" s="219"/>
      <c r="F820" s="219"/>
      <c r="G820" s="219"/>
    </row>
    <row r="821" spans="1:7" ht="15.75" customHeight="1" x14ac:dyDescent="0.25">
      <c r="A821" s="219"/>
      <c r="B821" s="219"/>
      <c r="C821" s="219"/>
      <c r="D821" s="219"/>
      <c r="E821" s="219"/>
      <c r="F821" s="219"/>
      <c r="G821" s="219"/>
    </row>
    <row r="822" spans="1:7" ht="15.75" customHeight="1" x14ac:dyDescent="0.25">
      <c r="A822" s="219"/>
      <c r="B822" s="219"/>
      <c r="C822" s="219"/>
      <c r="D822" s="219"/>
      <c r="E822" s="219"/>
      <c r="F822" s="219"/>
      <c r="G822" s="219"/>
    </row>
    <row r="823" spans="1:7" ht="15.75" customHeight="1" x14ac:dyDescent="0.25">
      <c r="A823" s="219"/>
      <c r="B823" s="219"/>
      <c r="C823" s="219"/>
      <c r="D823" s="219"/>
      <c r="E823" s="219"/>
      <c r="F823" s="219"/>
      <c r="G823" s="219"/>
    </row>
    <row r="824" spans="1:7" ht="15.75" customHeight="1" x14ac:dyDescent="0.25">
      <c r="A824" s="219"/>
      <c r="B824" s="219"/>
      <c r="C824" s="219"/>
      <c r="D824" s="219"/>
      <c r="E824" s="219"/>
      <c r="F824" s="219"/>
      <c r="G824" s="219"/>
    </row>
    <row r="825" spans="1:7" ht="15.75" customHeight="1" x14ac:dyDescent="0.25">
      <c r="A825" s="219"/>
      <c r="B825" s="219"/>
      <c r="C825" s="219"/>
      <c r="D825" s="219"/>
      <c r="E825" s="219"/>
      <c r="F825" s="219"/>
      <c r="G825" s="219"/>
    </row>
  </sheetData>
  <mergeCells count="231">
    <mergeCell ref="B532:D532"/>
    <mergeCell ref="B533:B534"/>
    <mergeCell ref="C533:C534"/>
    <mergeCell ref="D533:D534"/>
    <mergeCell ref="F533:G533"/>
    <mergeCell ref="B515:D515"/>
    <mergeCell ref="B516:B517"/>
    <mergeCell ref="C516:C517"/>
    <mergeCell ref="D516:D517"/>
    <mergeCell ref="F516:G516"/>
    <mergeCell ref="B498:D498"/>
    <mergeCell ref="B499:B500"/>
    <mergeCell ref="C499:C500"/>
    <mergeCell ref="D499:D500"/>
    <mergeCell ref="F499:G499"/>
    <mergeCell ref="B481:D481"/>
    <mergeCell ref="B482:B483"/>
    <mergeCell ref="C482:C483"/>
    <mergeCell ref="D482:D483"/>
    <mergeCell ref="F482:G482"/>
    <mergeCell ref="F431:G431"/>
    <mergeCell ref="B413:D413"/>
    <mergeCell ref="B414:B415"/>
    <mergeCell ref="C414:C415"/>
    <mergeCell ref="D414:D415"/>
    <mergeCell ref="F414:G414"/>
    <mergeCell ref="B464:D464"/>
    <mergeCell ref="B465:B466"/>
    <mergeCell ref="C465:C466"/>
    <mergeCell ref="D465:D466"/>
    <mergeCell ref="F465:G465"/>
    <mergeCell ref="B447:D447"/>
    <mergeCell ref="B448:B449"/>
    <mergeCell ref="C448:C449"/>
    <mergeCell ref="D448:D449"/>
    <mergeCell ref="F448:G448"/>
    <mergeCell ref="B362:D362"/>
    <mergeCell ref="B363:B364"/>
    <mergeCell ref="C363:C364"/>
    <mergeCell ref="D363:D364"/>
    <mergeCell ref="F363:G363"/>
    <mergeCell ref="B345:D345"/>
    <mergeCell ref="B346:B347"/>
    <mergeCell ref="C346:C347"/>
    <mergeCell ref="D346:D347"/>
    <mergeCell ref="F346:G346"/>
    <mergeCell ref="B328:D328"/>
    <mergeCell ref="B329:B330"/>
    <mergeCell ref="C329:C330"/>
    <mergeCell ref="D329:D330"/>
    <mergeCell ref="F329:G329"/>
    <mergeCell ref="B311:D311"/>
    <mergeCell ref="B312:B313"/>
    <mergeCell ref="C312:C313"/>
    <mergeCell ref="D312:D313"/>
    <mergeCell ref="F312:G312"/>
    <mergeCell ref="B294:D294"/>
    <mergeCell ref="B295:B296"/>
    <mergeCell ref="C295:C296"/>
    <mergeCell ref="D295:D296"/>
    <mergeCell ref="F295:G295"/>
    <mergeCell ref="B277:D277"/>
    <mergeCell ref="B278:B279"/>
    <mergeCell ref="C278:C279"/>
    <mergeCell ref="D278:D279"/>
    <mergeCell ref="F278:G278"/>
    <mergeCell ref="B260:D260"/>
    <mergeCell ref="B261:B262"/>
    <mergeCell ref="C261:C262"/>
    <mergeCell ref="D261:D262"/>
    <mergeCell ref="F261:G261"/>
    <mergeCell ref="B243:D243"/>
    <mergeCell ref="B244:B245"/>
    <mergeCell ref="C244:C245"/>
    <mergeCell ref="D244:D245"/>
    <mergeCell ref="F244:G244"/>
    <mergeCell ref="B226:D226"/>
    <mergeCell ref="B227:B228"/>
    <mergeCell ref="C227:C228"/>
    <mergeCell ref="D227:D228"/>
    <mergeCell ref="F227:G227"/>
    <mergeCell ref="B209:D209"/>
    <mergeCell ref="B210:B211"/>
    <mergeCell ref="C210:C211"/>
    <mergeCell ref="D210:D211"/>
    <mergeCell ref="F210:G210"/>
    <mergeCell ref="B192:D192"/>
    <mergeCell ref="B193:B194"/>
    <mergeCell ref="C193:C194"/>
    <mergeCell ref="D193:D194"/>
    <mergeCell ref="F193:G193"/>
    <mergeCell ref="B175:D175"/>
    <mergeCell ref="B176:B177"/>
    <mergeCell ref="C176:C177"/>
    <mergeCell ref="D176:D177"/>
    <mergeCell ref="F176:G176"/>
    <mergeCell ref="B158:D158"/>
    <mergeCell ref="B159:B160"/>
    <mergeCell ref="C159:C160"/>
    <mergeCell ref="D159:D160"/>
    <mergeCell ref="F159:G159"/>
    <mergeCell ref="B141:D141"/>
    <mergeCell ref="B142:B143"/>
    <mergeCell ref="C142:C143"/>
    <mergeCell ref="D142:D143"/>
    <mergeCell ref="F142:G142"/>
    <mergeCell ref="B125:B126"/>
    <mergeCell ref="C125:C126"/>
    <mergeCell ref="D125:D126"/>
    <mergeCell ref="F125:G125"/>
    <mergeCell ref="B107:D107"/>
    <mergeCell ref="B108:B109"/>
    <mergeCell ref="C108:C109"/>
    <mergeCell ref="D108:D109"/>
    <mergeCell ref="F108:G108"/>
    <mergeCell ref="B56:D56"/>
    <mergeCell ref="B57:B58"/>
    <mergeCell ref="C57:C58"/>
    <mergeCell ref="D57:D58"/>
    <mergeCell ref="O91:S91"/>
    <mergeCell ref="I108:M108"/>
    <mergeCell ref="O108:S108"/>
    <mergeCell ref="I125:M125"/>
    <mergeCell ref="I23:M23"/>
    <mergeCell ref="O23:S23"/>
    <mergeCell ref="O40:S40"/>
    <mergeCell ref="I40:M40"/>
    <mergeCell ref="B90:D90"/>
    <mergeCell ref="B91:B92"/>
    <mergeCell ref="C91:C92"/>
    <mergeCell ref="D91:D92"/>
    <mergeCell ref="F91:G91"/>
    <mergeCell ref="F57:G57"/>
    <mergeCell ref="B73:D73"/>
    <mergeCell ref="B74:B75"/>
    <mergeCell ref="C74:C75"/>
    <mergeCell ref="D74:D75"/>
    <mergeCell ref="F74:G74"/>
    <mergeCell ref="B124:D124"/>
    <mergeCell ref="B22:D22"/>
    <mergeCell ref="B23:B24"/>
    <mergeCell ref="C23:C24"/>
    <mergeCell ref="D23:D24"/>
    <mergeCell ref="F23:G23"/>
    <mergeCell ref="B39:D39"/>
    <mergeCell ref="B40:B41"/>
    <mergeCell ref="C40:C41"/>
    <mergeCell ref="D40:D41"/>
    <mergeCell ref="F40:G40"/>
    <mergeCell ref="O142:S142"/>
    <mergeCell ref="O159:S159"/>
    <mergeCell ref="I176:M176"/>
    <mergeCell ref="O176:S176"/>
    <mergeCell ref="O210:S210"/>
    <mergeCell ref="I142:M142"/>
    <mergeCell ref="I210:M210"/>
    <mergeCell ref="I159:M159"/>
    <mergeCell ref="I329:M329"/>
    <mergeCell ref="O329:S329"/>
    <mergeCell ref="I397:M397"/>
    <mergeCell ref="O380:S380"/>
    <mergeCell ref="A554:L555"/>
    <mergeCell ref="A556:L557"/>
    <mergeCell ref="I516:M516"/>
    <mergeCell ref="O397:S397"/>
    <mergeCell ref="O363:S363"/>
    <mergeCell ref="I380:M380"/>
    <mergeCell ref="I414:M414"/>
    <mergeCell ref="O414:S414"/>
    <mergeCell ref="B396:D396"/>
    <mergeCell ref="B397:B398"/>
    <mergeCell ref="C397:C398"/>
    <mergeCell ref="D397:D398"/>
    <mergeCell ref="F397:G397"/>
    <mergeCell ref="B379:D379"/>
    <mergeCell ref="B380:B381"/>
    <mergeCell ref="C380:C381"/>
    <mergeCell ref="D380:D381"/>
    <mergeCell ref="F380:G380"/>
    <mergeCell ref="B430:D430"/>
    <mergeCell ref="B431:B432"/>
    <mergeCell ref="C431:C432"/>
    <mergeCell ref="D431:D432"/>
    <mergeCell ref="A561:B561"/>
    <mergeCell ref="I227:M227"/>
    <mergeCell ref="O227:S227"/>
    <mergeCell ref="I244:M244"/>
    <mergeCell ref="O244:S244"/>
    <mergeCell ref="I261:M261"/>
    <mergeCell ref="I278:M278"/>
    <mergeCell ref="I346:M346"/>
    <mergeCell ref="I363:M363"/>
    <mergeCell ref="O346:S346"/>
    <mergeCell ref="O465:S465"/>
    <mergeCell ref="I431:M431"/>
    <mergeCell ref="I533:M533"/>
    <mergeCell ref="I295:M295"/>
    <mergeCell ref="I312:M312"/>
    <mergeCell ref="A559:L559"/>
    <mergeCell ref="A558:L558"/>
    <mergeCell ref="O295:S295"/>
    <mergeCell ref="I465:M465"/>
    <mergeCell ref="O482:S482"/>
    <mergeCell ref="O516:S516"/>
    <mergeCell ref="O533:S533"/>
    <mergeCell ref="A551:L553"/>
    <mergeCell ref="O312:S312"/>
    <mergeCell ref="A1:S2"/>
    <mergeCell ref="O431:S431"/>
    <mergeCell ref="I448:M448"/>
    <mergeCell ref="O448:S448"/>
    <mergeCell ref="O499:S499"/>
    <mergeCell ref="I74:M74"/>
    <mergeCell ref="O74:S74"/>
    <mergeCell ref="O261:S261"/>
    <mergeCell ref="O278:S278"/>
    <mergeCell ref="I482:M482"/>
    <mergeCell ref="I499:M499"/>
    <mergeCell ref="I193:M193"/>
    <mergeCell ref="O193:S193"/>
    <mergeCell ref="O57:S57"/>
    <mergeCell ref="I91:M91"/>
    <mergeCell ref="O125:S125"/>
    <mergeCell ref="I6:M6"/>
    <mergeCell ref="O6:S6"/>
    <mergeCell ref="B5:D5"/>
    <mergeCell ref="B6:B7"/>
    <mergeCell ref="C6:C7"/>
    <mergeCell ref="D6:D7"/>
    <mergeCell ref="F6:G6"/>
    <mergeCell ref="I57:M57"/>
  </mergeCells>
  <hyperlinks>
    <hyperlink ref="V1" location="Contents!A1" display="back to contents"/>
  </hyperlinks>
  <pageMargins left="0.75" right="0.39370078740157483" top="0.66" bottom="0.27" header="0.17" footer="0.16"/>
  <pageSetup paperSize="9" scale="75" fitToHeight="4" orientation="portrait" r:id="rId1"/>
  <headerFooter alignWithMargins="0"/>
  <rowBreaks count="1" manualBreakCount="1">
    <brk id="3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election sqref="A1:K1"/>
    </sheetView>
  </sheetViews>
  <sheetFormatPr defaultRowHeight="13.2" x14ac:dyDescent="0.25"/>
  <cols>
    <col min="2" max="2" width="16.5546875" customWidth="1"/>
    <col min="4" max="4" width="9.6640625" customWidth="1"/>
  </cols>
  <sheetData>
    <row r="1" spans="1:14" ht="18" customHeight="1" x14ac:dyDescent="0.3">
      <c r="A1" s="275" t="s">
        <v>229</v>
      </c>
      <c r="B1" s="275"/>
      <c r="C1" s="275"/>
      <c r="D1" s="275"/>
      <c r="E1" s="275"/>
      <c r="F1" s="275"/>
      <c r="G1" s="275"/>
      <c r="H1" s="275"/>
      <c r="I1" s="275"/>
      <c r="J1" s="275"/>
      <c r="K1" s="275"/>
      <c r="M1" s="274" t="s">
        <v>192</v>
      </c>
      <c r="N1" s="274"/>
    </row>
    <row r="3" spans="1:14" x14ac:dyDescent="0.25">
      <c r="A3" s="123" t="s">
        <v>211</v>
      </c>
    </row>
    <row r="4" spans="1:14" x14ac:dyDescent="0.25">
      <c r="A4" s="114"/>
      <c r="C4" s="276" t="s">
        <v>209</v>
      </c>
      <c r="D4" s="276" t="s">
        <v>210</v>
      </c>
      <c r="E4" s="276" t="s">
        <v>235</v>
      </c>
    </row>
    <row r="5" spans="1:14" x14ac:dyDescent="0.25">
      <c r="A5" s="114"/>
      <c r="C5" s="276"/>
      <c r="D5" s="276"/>
      <c r="E5" s="276"/>
    </row>
    <row r="6" spans="1:14" x14ac:dyDescent="0.25">
      <c r="B6" s="165"/>
      <c r="C6" s="276"/>
      <c r="D6" s="276"/>
      <c r="E6" s="276"/>
    </row>
    <row r="7" spans="1:14" x14ac:dyDescent="0.25">
      <c r="B7" s="136" t="str">
        <f>'Tab 1'!A14</f>
        <v>1951/52</v>
      </c>
      <c r="C7" s="136">
        <f>'Tab 1'!B14</f>
        <v>23641</v>
      </c>
      <c r="D7" s="136">
        <f>'Tab 1'!C14</f>
        <v>18180</v>
      </c>
      <c r="E7" s="136">
        <f>'Tab 1'!D14</f>
        <v>18622</v>
      </c>
    </row>
    <row r="8" spans="1:14" x14ac:dyDescent="0.25">
      <c r="B8" s="136" t="str">
        <f>'Tab 1'!A15</f>
        <v>1952/53</v>
      </c>
      <c r="C8" s="136">
        <f>'Tab 1'!B15</f>
        <v>24043</v>
      </c>
      <c r="D8" s="136">
        <f>'Tab 1'!C15</f>
        <v>17715</v>
      </c>
      <c r="E8" s="136">
        <f>'Tab 1'!D15</f>
        <v>18599</v>
      </c>
    </row>
    <row r="9" spans="1:14" x14ac:dyDescent="0.25">
      <c r="B9" s="136" t="str">
        <f>'Tab 1'!A16</f>
        <v>1953/54</v>
      </c>
      <c r="C9" s="136">
        <f>'Tab 1'!B16</f>
        <v>23244</v>
      </c>
      <c r="D9" s="136">
        <f>'Tab 1'!C16</f>
        <v>17774</v>
      </c>
      <c r="E9" s="136">
        <f>'Tab 1'!D16</f>
        <v>19169</v>
      </c>
    </row>
    <row r="10" spans="1:14" x14ac:dyDescent="0.25">
      <c r="B10" s="136" t="str">
        <f>'Tab 1'!A17</f>
        <v>1954/55</v>
      </c>
      <c r="C10" s="136">
        <f>'Tab 1'!B17</f>
        <v>24762</v>
      </c>
      <c r="D10" s="136">
        <f>'Tab 1'!C17</f>
        <v>18524</v>
      </c>
      <c r="E10" s="136">
        <f>'Tab 1'!D17</f>
        <v>19365</v>
      </c>
    </row>
    <row r="11" spans="1:14" x14ac:dyDescent="0.25">
      <c r="B11" s="136" t="str">
        <f>'Tab 1'!A18</f>
        <v>1955/56</v>
      </c>
      <c r="C11" s="136">
        <f>'Tab 1'!B18</f>
        <v>24718</v>
      </c>
      <c r="D11" s="136">
        <f>'Tab 1'!C18</f>
        <v>17643</v>
      </c>
      <c r="E11" s="136">
        <f>'Tab 1'!D18</f>
        <v>18884</v>
      </c>
    </row>
    <row r="12" spans="1:14" x14ac:dyDescent="0.25">
      <c r="B12" s="136" t="str">
        <f>'Tab 1'!A19</f>
        <v>1956/57</v>
      </c>
      <c r="C12" s="136">
        <f>'Tab 1'!B19</f>
        <v>21445</v>
      </c>
      <c r="D12" s="136">
        <f>'Tab 1'!C19</f>
        <v>18479</v>
      </c>
      <c r="E12" s="136">
        <f>'Tab 1'!D19</f>
        <v>18876</v>
      </c>
    </row>
    <row r="13" spans="1:14" x14ac:dyDescent="0.25">
      <c r="B13" s="136" t="str">
        <f>'Tab 1'!A20</f>
        <v>1957/58</v>
      </c>
      <c r="C13" s="136">
        <f>'Tab 1'!B20</f>
        <v>24399</v>
      </c>
      <c r="D13" s="136">
        <f>'Tab 1'!C20</f>
        <v>20315</v>
      </c>
      <c r="E13" s="136">
        <f>'Tab 1'!D20</f>
        <v>19561</v>
      </c>
    </row>
    <row r="14" spans="1:14" x14ac:dyDescent="0.25">
      <c r="B14" s="136" t="str">
        <f>'Tab 1'!A21</f>
        <v>1958/59</v>
      </c>
      <c r="C14" s="136">
        <f>'Tab 1'!B21</f>
        <v>27353</v>
      </c>
      <c r="D14" s="136">
        <f>'Tab 1'!C21</f>
        <v>17577</v>
      </c>
      <c r="E14" s="136">
        <f>'Tab 1'!D21</f>
        <v>18798</v>
      </c>
    </row>
    <row r="15" spans="1:14" x14ac:dyDescent="0.25">
      <c r="B15" s="136" t="str">
        <f>'Tab 1'!A22</f>
        <v>1959/60</v>
      </c>
      <c r="C15" s="136">
        <f>'Tab 1'!B22</f>
        <v>22594</v>
      </c>
      <c r="D15" s="136">
        <f>'Tab 1'!C22</f>
        <v>17815</v>
      </c>
      <c r="E15" s="136">
        <f>'Tab 1'!D22</f>
        <v>19194</v>
      </c>
    </row>
    <row r="16" spans="1:14" x14ac:dyDescent="0.25">
      <c r="B16" s="136" t="str">
        <f>'Tab 1'!A23</f>
        <v>1960/61</v>
      </c>
      <c r="C16" s="136">
        <f>'Tab 1'!B23</f>
        <v>24840</v>
      </c>
      <c r="D16" s="136">
        <f>'Tab 1'!C23</f>
        <v>19288</v>
      </c>
      <c r="E16" s="136">
        <f>'Tab 1'!D23</f>
        <v>19711</v>
      </c>
    </row>
    <row r="17" spans="2:5" x14ac:dyDescent="0.25">
      <c r="B17" s="136" t="str">
        <f>'Tab 1'!A24</f>
        <v>1961/62</v>
      </c>
      <c r="C17" s="136">
        <f>'Tab 1'!B24</f>
        <v>24771</v>
      </c>
      <c r="D17" s="136">
        <f>'Tab 1'!C24</f>
        <v>19210</v>
      </c>
      <c r="E17" s="136">
        <f>'Tab 1'!D24</f>
        <v>20150</v>
      </c>
    </row>
    <row r="18" spans="2:5" x14ac:dyDescent="0.25">
      <c r="B18" s="136" t="str">
        <f>'Tab 1'!A25</f>
        <v>1962/63</v>
      </c>
      <c r="C18" s="136">
        <f>'Tab 1'!B25</f>
        <v>26547</v>
      </c>
      <c r="D18" s="136">
        <f>'Tab 1'!C25</f>
        <v>18687</v>
      </c>
      <c r="E18" s="136">
        <f>'Tab 1'!D25</f>
        <v>20188</v>
      </c>
    </row>
    <row r="19" spans="2:5" x14ac:dyDescent="0.25">
      <c r="B19" s="136" t="str">
        <f>'Tab 1'!A26</f>
        <v>1963/64</v>
      </c>
      <c r="C19" s="136">
        <f>'Tab 1'!B26</f>
        <v>22715</v>
      </c>
      <c r="D19" s="136">
        <f>'Tab 1'!C26</f>
        <v>18417</v>
      </c>
      <c r="E19" s="136">
        <f>'Tab 1'!D26</f>
        <v>19600</v>
      </c>
    </row>
    <row r="20" spans="2:5" x14ac:dyDescent="0.25">
      <c r="B20" s="136" t="str">
        <f>'Tab 1'!A27</f>
        <v>1964/65</v>
      </c>
      <c r="C20" s="136">
        <f>'Tab 1'!B27</f>
        <v>23608</v>
      </c>
      <c r="D20" s="136">
        <f>'Tab 1'!C27</f>
        <v>19127</v>
      </c>
      <c r="E20" s="136">
        <f>'Tab 1'!D27</f>
        <v>19674</v>
      </c>
    </row>
    <row r="21" spans="2:5" x14ac:dyDescent="0.25">
      <c r="B21" s="136" t="str">
        <f>'Tab 1'!A28</f>
        <v>1965/66</v>
      </c>
      <c r="C21" s="136">
        <f>'Tab 1'!B28</f>
        <v>25563</v>
      </c>
      <c r="D21" s="136">
        <f>'Tab 1'!C28</f>
        <v>19296</v>
      </c>
      <c r="E21" s="136">
        <f>'Tab 1'!D28</f>
        <v>19123</v>
      </c>
    </row>
    <row r="22" spans="2:5" x14ac:dyDescent="0.25">
      <c r="B22" s="136" t="str">
        <f>'Tab 1'!A29</f>
        <v>1966/67</v>
      </c>
      <c r="C22" s="136">
        <f>'Tab 1'!B29</f>
        <v>21431</v>
      </c>
      <c r="D22" s="136">
        <f>'Tab 1'!C29</f>
        <v>19498</v>
      </c>
      <c r="E22" s="136">
        <f>'Tab 1'!D29</f>
        <v>19318</v>
      </c>
    </row>
    <row r="23" spans="2:5" x14ac:dyDescent="0.25">
      <c r="B23" s="136" t="str">
        <f>'Tab 1'!A30</f>
        <v>1967/68</v>
      </c>
      <c r="C23" s="136">
        <f>'Tab 1'!B30</f>
        <v>24787</v>
      </c>
      <c r="D23" s="136">
        <f>'Tab 1'!C30</f>
        <v>18848</v>
      </c>
      <c r="E23" s="136">
        <f>'Tab 1'!D30</f>
        <v>19524</v>
      </c>
    </row>
    <row r="24" spans="2:5" x14ac:dyDescent="0.25">
      <c r="B24" s="136" t="str">
        <f>'Tab 1'!A31</f>
        <v>1968/69</v>
      </c>
      <c r="C24" s="136">
        <f>'Tab 1'!B31</f>
        <v>24075</v>
      </c>
      <c r="D24" s="136">
        <f>'Tab 1'!C31</f>
        <v>18596</v>
      </c>
      <c r="E24" s="136">
        <f>'Tab 1'!D31</f>
        <v>19947</v>
      </c>
    </row>
    <row r="25" spans="2:5" x14ac:dyDescent="0.25">
      <c r="B25" s="136" t="str">
        <f>'Tab 1'!A32</f>
        <v>1969/70</v>
      </c>
      <c r="C25" s="136">
        <f>'Tab 1'!B32</f>
        <v>26212</v>
      </c>
      <c r="D25" s="136">
        <f>'Tab 1'!C32</f>
        <v>18785</v>
      </c>
      <c r="E25" s="136">
        <f>'Tab 1'!D32</f>
        <v>19563</v>
      </c>
    </row>
    <row r="26" spans="2:5" x14ac:dyDescent="0.25">
      <c r="B26" s="136" t="str">
        <f>'Tab 1'!A33</f>
        <v>1970/71</v>
      </c>
      <c r="C26" s="136">
        <f>'Tab 1'!B33</f>
        <v>22261</v>
      </c>
      <c r="D26" s="136">
        <f>'Tab 1'!C33</f>
        <v>19257</v>
      </c>
      <c r="E26" s="136">
        <f>'Tab 1'!D33</f>
        <v>19854</v>
      </c>
    </row>
    <row r="27" spans="2:5" x14ac:dyDescent="0.25">
      <c r="B27" s="136" t="str">
        <f>'Tab 1'!A34</f>
        <v>1971/72</v>
      </c>
      <c r="C27" s="136">
        <f>'Tab 1'!B34</f>
        <v>24752</v>
      </c>
      <c r="D27" s="136">
        <f>'Tab 1'!C34</f>
        <v>19404</v>
      </c>
      <c r="E27" s="136">
        <f>'Tab 1'!D34</f>
        <v>20158</v>
      </c>
    </row>
    <row r="28" spans="2:5" x14ac:dyDescent="0.25">
      <c r="B28" s="136" t="str">
        <f>'Tab 1'!A35</f>
        <v>1972/73</v>
      </c>
      <c r="C28" s="136">
        <f>'Tab 1'!B35</f>
        <v>24090</v>
      </c>
      <c r="D28" s="136">
        <f>'Tab 1'!C35</f>
        <v>19832</v>
      </c>
      <c r="E28" s="136">
        <f>'Tab 1'!D35</f>
        <v>20190</v>
      </c>
    </row>
    <row r="29" spans="2:5" x14ac:dyDescent="0.25">
      <c r="B29" s="136" t="str">
        <f>'Tab 1'!A36</f>
        <v>1973/74</v>
      </c>
      <c r="C29" s="136">
        <f>'Tab 1'!B36</f>
        <v>23309</v>
      </c>
      <c r="D29" s="136">
        <f>'Tab 1'!C36</f>
        <v>19972</v>
      </c>
      <c r="E29" s="136">
        <f>'Tab 1'!D36</f>
        <v>21022</v>
      </c>
    </row>
    <row r="30" spans="2:5" x14ac:dyDescent="0.25">
      <c r="B30" s="136" t="str">
        <f>'Tab 1'!A37</f>
        <v>1974/75</v>
      </c>
      <c r="C30" s="136">
        <f>'Tab 1'!B37</f>
        <v>23781</v>
      </c>
      <c r="D30" s="136">
        <f>'Tab 1'!C37</f>
        <v>20182</v>
      </c>
      <c r="E30" s="136">
        <f>'Tab 1'!D37</f>
        <v>20469</v>
      </c>
    </row>
    <row r="31" spans="2:5" x14ac:dyDescent="0.25">
      <c r="B31" s="136" t="str">
        <f>'Tab 1'!A38</f>
        <v>1975/76</v>
      </c>
      <c r="C31" s="136">
        <f>'Tab 1'!B38</f>
        <v>25887</v>
      </c>
      <c r="D31" s="136">
        <f>'Tab 1'!C38</f>
        <v>19211</v>
      </c>
      <c r="E31" s="136">
        <f>'Tab 1'!D38</f>
        <v>19680</v>
      </c>
    </row>
    <row r="32" spans="2:5" x14ac:dyDescent="0.25">
      <c r="B32" s="136" t="str">
        <f>'Tab 1'!A39</f>
        <v>1976/77</v>
      </c>
      <c r="C32" s="136">
        <f>'Tab 1'!B39</f>
        <v>23352</v>
      </c>
      <c r="D32" s="136">
        <f>'Tab 1'!C39</f>
        <v>19490</v>
      </c>
      <c r="E32" s="136">
        <f>'Tab 1'!D39</f>
        <v>20146</v>
      </c>
    </row>
    <row r="33" spans="2:5" x14ac:dyDescent="0.25">
      <c r="B33" s="136" t="str">
        <f>'Tab 1'!A40</f>
        <v>1977/78</v>
      </c>
      <c r="C33" s="136">
        <f>'Tab 1'!B40</f>
        <v>24760</v>
      </c>
      <c r="D33" s="136">
        <f>'Tab 1'!C40</f>
        <v>19451</v>
      </c>
      <c r="E33" s="136">
        <f>'Tab 1'!D40</f>
        <v>20372</v>
      </c>
    </row>
    <row r="34" spans="2:5" x14ac:dyDescent="0.25">
      <c r="B34" s="136" t="str">
        <f>'Tab 1'!A41</f>
        <v>1978/79</v>
      </c>
      <c r="C34" s="136">
        <f>'Tab 1'!B41</f>
        <v>24545</v>
      </c>
      <c r="D34" s="136">
        <f>'Tab 1'!C41</f>
        <v>19904</v>
      </c>
      <c r="E34" s="136">
        <f>'Tab 1'!D41</f>
        <v>20806</v>
      </c>
    </row>
    <row r="35" spans="2:5" x14ac:dyDescent="0.25">
      <c r="B35" s="136" t="str">
        <f>'Tab 1'!A42</f>
        <v>1979/80</v>
      </c>
      <c r="C35" s="136">
        <f>'Tab 1'!B42</f>
        <v>23154</v>
      </c>
      <c r="D35" s="136">
        <f>'Tab 1'!C42</f>
        <v>20281</v>
      </c>
      <c r="E35" s="136">
        <f>'Tab 1'!D42</f>
        <v>20690</v>
      </c>
    </row>
    <row r="36" spans="2:5" x14ac:dyDescent="0.25">
      <c r="B36" s="136" t="str">
        <f>'Tab 1'!A43</f>
        <v>1980/81</v>
      </c>
      <c r="C36" s="136">
        <f>'Tab 1'!B43</f>
        <v>23406</v>
      </c>
      <c r="D36" s="136">
        <f>'Tab 1'!C43</f>
        <v>19192</v>
      </c>
      <c r="E36" s="136">
        <f>'Tab 1'!D43</f>
        <v>20072</v>
      </c>
    </row>
    <row r="37" spans="2:5" x14ac:dyDescent="0.25">
      <c r="B37" s="136" t="str">
        <f>'Tab 1'!A44</f>
        <v>1981/82</v>
      </c>
      <c r="C37" s="136">
        <f>'Tab 1'!B44</f>
        <v>26098</v>
      </c>
      <c r="D37" s="136">
        <f>'Tab 1'!C44</f>
        <v>19729</v>
      </c>
      <c r="E37" s="136">
        <f>'Tab 1'!D44</f>
        <v>19874</v>
      </c>
    </row>
    <row r="38" spans="2:5" x14ac:dyDescent="0.25">
      <c r="B38" s="136" t="str">
        <f>'Tab 1'!A45</f>
        <v>1982/83</v>
      </c>
      <c r="C38" s="136">
        <f>'Tab 1'!B45</f>
        <v>24327</v>
      </c>
      <c r="D38" s="136">
        <f>'Tab 1'!C45</f>
        <v>19565</v>
      </c>
      <c r="E38" s="136">
        <f>'Tab 1'!D45</f>
        <v>19951</v>
      </c>
    </row>
    <row r="39" spans="2:5" x14ac:dyDescent="0.25">
      <c r="B39" s="136" t="str">
        <f>'Tab 1'!A46</f>
        <v>1983/84</v>
      </c>
      <c r="C39" s="136">
        <f>'Tab 1'!B46</f>
        <v>22848</v>
      </c>
      <c r="D39" s="136">
        <f>'Tab 1'!C46</f>
        <v>19772</v>
      </c>
      <c r="E39" s="136">
        <f>'Tab 1'!D46</f>
        <v>20335</v>
      </c>
    </row>
    <row r="40" spans="2:5" x14ac:dyDescent="0.25">
      <c r="B40" s="136" t="str">
        <f>'Tab 1'!A47</f>
        <v>1984/85</v>
      </c>
      <c r="C40" s="136">
        <f>'Tab 1'!B47</f>
        <v>22976</v>
      </c>
      <c r="D40" s="136">
        <f>'Tab 1'!C47</f>
        <v>19275</v>
      </c>
      <c r="E40" s="136">
        <f>'Tab 1'!D47</f>
        <v>20410</v>
      </c>
    </row>
    <row r="41" spans="2:5" x14ac:dyDescent="0.25">
      <c r="B41" s="136" t="str">
        <f>'Tab 1'!A48</f>
        <v>1985/86</v>
      </c>
      <c r="C41" s="136">
        <f>'Tab 1'!B48</f>
        <v>24762</v>
      </c>
      <c r="D41" s="136">
        <f>'Tab 1'!C48</f>
        <v>19785</v>
      </c>
      <c r="E41" s="136">
        <f>'Tab 1'!D48</f>
        <v>20316</v>
      </c>
    </row>
    <row r="42" spans="2:5" x14ac:dyDescent="0.25">
      <c r="B42" s="136" t="str">
        <f>'Tab 1'!A49</f>
        <v>1986/87</v>
      </c>
      <c r="C42" s="136">
        <f>'Tab 1'!B49</f>
        <v>22577</v>
      </c>
      <c r="D42" s="136">
        <f>'Tab 1'!C49</f>
        <v>18999</v>
      </c>
      <c r="E42" s="136">
        <f>'Tab 1'!D49</f>
        <v>19683</v>
      </c>
    </row>
    <row r="43" spans="2:5" x14ac:dyDescent="0.25">
      <c r="B43" s="136" t="str">
        <f>'Tab 1'!A50</f>
        <v>1987/88</v>
      </c>
      <c r="C43" s="136">
        <f>'Tab 1'!B50</f>
        <v>22317</v>
      </c>
      <c r="D43" s="136">
        <f>'Tab 1'!C50</f>
        <v>19666</v>
      </c>
      <c r="E43" s="136">
        <f>'Tab 1'!D50</f>
        <v>19788</v>
      </c>
    </row>
    <row r="44" spans="2:5" x14ac:dyDescent="0.25">
      <c r="B44" s="136" t="str">
        <f>'Tab 1'!A51</f>
        <v>1988/89</v>
      </c>
      <c r="C44" s="136">
        <f>'Tab 1'!B51</f>
        <v>22079</v>
      </c>
      <c r="D44" s="136">
        <f>'Tab 1'!C51</f>
        <v>19984</v>
      </c>
      <c r="E44" s="136">
        <f>'Tab 1'!D51</f>
        <v>19854</v>
      </c>
    </row>
    <row r="45" spans="2:5" x14ac:dyDescent="0.25">
      <c r="B45" s="136" t="str">
        <f>'Tab 1'!A52</f>
        <v>1989/90</v>
      </c>
      <c r="C45" s="136">
        <f>'Tab 1'!B52</f>
        <v>25497</v>
      </c>
      <c r="D45" s="136">
        <f>'Tab 1'!C52</f>
        <v>20172</v>
      </c>
      <c r="E45" s="136">
        <f>'Tab 1'!D52</f>
        <v>19910</v>
      </c>
    </row>
    <row r="46" spans="2:5" x14ac:dyDescent="0.25">
      <c r="B46" s="136" t="str">
        <f>'Tab 1'!A53</f>
        <v>1990/91</v>
      </c>
      <c r="C46" s="136">
        <f>'Tab 1'!B53</f>
        <v>21859</v>
      </c>
      <c r="D46" s="136">
        <f>'Tab 1'!C53</f>
        <v>19103</v>
      </c>
      <c r="E46" s="136">
        <f>'Tab 1'!D53</f>
        <v>19752</v>
      </c>
    </row>
    <row r="47" spans="2:5" x14ac:dyDescent="0.25">
      <c r="B47" s="136" t="str">
        <f>'Tab 1'!A54</f>
        <v>1991/92</v>
      </c>
      <c r="C47" s="136">
        <f>'Tab 1'!B54</f>
        <v>22217</v>
      </c>
      <c r="D47" s="136">
        <f>'Tab 1'!C54</f>
        <v>19305</v>
      </c>
      <c r="E47" s="136">
        <f>'Tab 1'!D54</f>
        <v>19352</v>
      </c>
    </row>
    <row r="48" spans="2:5" x14ac:dyDescent="0.25">
      <c r="B48" s="136" t="str">
        <f>'Tab 1'!A55</f>
        <v>1992/93</v>
      </c>
      <c r="C48" s="136">
        <f>'Tab 1'!B55</f>
        <v>22416</v>
      </c>
      <c r="D48" s="136">
        <f>'Tab 1'!C55</f>
        <v>19417</v>
      </c>
      <c r="E48" s="136">
        <f>'Tab 1'!D55</f>
        <v>19929</v>
      </c>
    </row>
    <row r="49" spans="2:5" x14ac:dyDescent="0.25">
      <c r="B49" s="136" t="str">
        <f>'Tab 1'!A56</f>
        <v>1993/94</v>
      </c>
      <c r="C49" s="136">
        <f>'Tab 1'!B56</f>
        <v>22504</v>
      </c>
      <c r="D49" s="136">
        <f>'Tab 1'!C56</f>
        <v>21104</v>
      </c>
      <c r="E49" s="136">
        <f>'Tab 1'!D56</f>
        <v>18732</v>
      </c>
    </row>
    <row r="50" spans="2:5" x14ac:dyDescent="0.25">
      <c r="B50" s="136" t="str">
        <f>'Tab 1'!A57</f>
        <v>1994/95</v>
      </c>
      <c r="C50" s="136">
        <f>'Tab 1'!B57</f>
        <v>21510</v>
      </c>
      <c r="D50" s="136">
        <f>'Tab 1'!C57</f>
        <v>19103</v>
      </c>
      <c r="E50" s="136">
        <f>'Tab 1'!D57</f>
        <v>19301</v>
      </c>
    </row>
    <row r="51" spans="2:5" x14ac:dyDescent="0.25">
      <c r="B51" s="136" t="str">
        <f>'Tab 1'!A58</f>
        <v>1995/96</v>
      </c>
      <c r="C51" s="136">
        <f>'Tab 1'!B58</f>
        <v>22821</v>
      </c>
      <c r="D51" s="136">
        <f>'Tab 1'!C58</f>
        <v>19074</v>
      </c>
      <c r="E51" s="136">
        <f>'Tab 1'!D58</f>
        <v>19260</v>
      </c>
    </row>
    <row r="52" spans="2:5" x14ac:dyDescent="0.25">
      <c r="B52" s="136" t="str">
        <f>'Tab 1'!A59</f>
        <v>1996/97</v>
      </c>
      <c r="C52" s="136">
        <f>'Tab 1'!B59</f>
        <v>22438</v>
      </c>
      <c r="D52" s="136">
        <f>'Tab 1'!C59</f>
        <v>18585</v>
      </c>
      <c r="E52" s="136">
        <f>'Tab 1'!D59</f>
        <v>19005</v>
      </c>
    </row>
    <row r="53" spans="2:5" x14ac:dyDescent="0.25">
      <c r="B53" s="136" t="str">
        <f>'Tab 1'!A60</f>
        <v>1997/98</v>
      </c>
      <c r="C53" s="136">
        <f>'Tab 1'!B60</f>
        <v>21320</v>
      </c>
      <c r="D53" s="136">
        <f>'Tab 1'!C60</f>
        <v>18311</v>
      </c>
      <c r="E53" s="136">
        <f>'Tab 1'!D60</f>
        <v>19105</v>
      </c>
    </row>
    <row r="54" spans="2:5" x14ac:dyDescent="0.25">
      <c r="B54" s="136" t="str">
        <f>'Tab 1'!A61</f>
        <v>1998/99</v>
      </c>
      <c r="C54" s="136">
        <f>'Tab 1'!B61</f>
        <v>23163</v>
      </c>
      <c r="D54" s="136">
        <f>'Tab 1'!C61</f>
        <v>18856</v>
      </c>
      <c r="E54" s="136">
        <f>'Tab 1'!D61</f>
        <v>17973</v>
      </c>
    </row>
    <row r="55" spans="2:5" x14ac:dyDescent="0.25">
      <c r="B55" s="136" t="str">
        <f>'Tab 1'!A62</f>
        <v>1999/2000</v>
      </c>
      <c r="C55" s="136">
        <f>'Tab 1'!B62</f>
        <v>23379</v>
      </c>
      <c r="D55" s="136">
        <f>'Tab 1'!C62</f>
        <v>18407</v>
      </c>
      <c r="E55" s="136">
        <f>'Tab 1'!D62</f>
        <v>17974</v>
      </c>
    </row>
    <row r="56" spans="2:5" x14ac:dyDescent="0.25">
      <c r="B56" s="136" t="str">
        <f>'Tab 1'!A63</f>
        <v>2000/01</v>
      </c>
      <c r="C56" s="136">
        <f>'Tab 1'!B63</f>
        <v>20388</v>
      </c>
      <c r="D56" s="136">
        <f>'Tab 1'!C63</f>
        <v>18061</v>
      </c>
      <c r="E56" s="136">
        <f>'Tab 1'!D63</f>
        <v>18281</v>
      </c>
    </row>
    <row r="57" spans="2:5" x14ac:dyDescent="0.25">
      <c r="B57" s="136" t="str">
        <f>'Tab 1'!A64</f>
        <v>2001/02</v>
      </c>
      <c r="C57" s="136">
        <f>'Tab 1'!B64</f>
        <v>20366</v>
      </c>
      <c r="D57" s="136">
        <f>'Tab 1'!C64</f>
        <v>18239</v>
      </c>
      <c r="E57" s="136">
        <f>'Tab 1'!D64</f>
        <v>18815</v>
      </c>
    </row>
    <row r="58" spans="2:5" x14ac:dyDescent="0.25">
      <c r="B58" s="136" t="str">
        <f>'Tab 1'!A65</f>
        <v>2002/03</v>
      </c>
      <c r="C58" s="136">
        <f>'Tab 1'!B65</f>
        <v>21058</v>
      </c>
      <c r="D58" s="136">
        <f>'Tab 1'!C65</f>
        <v>18599</v>
      </c>
      <c r="E58" s="136">
        <f>'Tab 1'!D65</f>
        <v>18499</v>
      </c>
    </row>
    <row r="59" spans="2:5" x14ac:dyDescent="0.25">
      <c r="B59" s="136" t="str">
        <f>'Tab 1'!A66</f>
        <v>2003/04</v>
      </c>
      <c r="C59" s="136">
        <f>'Tab 1'!B66</f>
        <v>21024</v>
      </c>
      <c r="D59" s="136">
        <f>'Tab 1'!C66</f>
        <v>18616</v>
      </c>
      <c r="E59" s="136">
        <f>'Tab 1'!D66</f>
        <v>17749</v>
      </c>
    </row>
    <row r="60" spans="2:5" x14ac:dyDescent="0.25">
      <c r="B60" s="136" t="str">
        <f>'Tab 1'!A67</f>
        <v>2004/05</v>
      </c>
      <c r="C60" s="136">
        <f>'Tab 1'!B67</f>
        <v>20658</v>
      </c>
      <c r="D60" s="136">
        <f>'Tab 1'!C67</f>
        <v>18064</v>
      </c>
      <c r="E60" s="136">
        <f>'Tab 1'!D67</f>
        <v>17736</v>
      </c>
    </row>
    <row r="61" spans="2:5" x14ac:dyDescent="0.25">
      <c r="B61" s="136" t="str">
        <f>'Tab 1'!A68</f>
        <v>2005/06</v>
      </c>
      <c r="C61" s="136">
        <f>'Tab 1'!B68</f>
        <v>19651</v>
      </c>
      <c r="D61" s="136">
        <f>'Tab 1'!C68</f>
        <v>17619</v>
      </c>
      <c r="E61" s="136">
        <f>'Tab 1'!D68</f>
        <v>18127</v>
      </c>
    </row>
    <row r="62" spans="2:5" x14ac:dyDescent="0.25">
      <c r="B62" s="136" t="str">
        <f>'Tab 1'!A69</f>
        <v>2006/07</v>
      </c>
      <c r="C62" s="136">
        <f>'Tab 1'!B69</f>
        <v>20384</v>
      </c>
      <c r="D62" s="136">
        <f>'Tab 1'!C69</f>
        <v>17526</v>
      </c>
      <c r="E62" s="136">
        <f>'Tab 1'!D69</f>
        <v>17739</v>
      </c>
    </row>
    <row r="63" spans="2:5" x14ac:dyDescent="0.25">
      <c r="B63" s="136" t="str">
        <f>'Tab 1'!A70</f>
        <v>2007/08</v>
      </c>
      <c r="C63" s="136">
        <f>'Tab 1'!B70</f>
        <v>19900</v>
      </c>
      <c r="D63" s="136">
        <f>'Tab 1'!C70</f>
        <v>17600</v>
      </c>
      <c r="E63" s="136">
        <f>'Tab 1'!D70</f>
        <v>17850</v>
      </c>
    </row>
    <row r="64" spans="2:5" x14ac:dyDescent="0.25">
      <c r="B64" s="136" t="str">
        <f>'Tab 1'!A71</f>
        <v>2008/09</v>
      </c>
      <c r="C64" s="136">
        <f>'Tab 1'!B71</f>
        <v>20532</v>
      </c>
      <c r="D64" s="136">
        <f>'Tab 1'!C71</f>
        <v>17075</v>
      </c>
      <c r="E64" s="136">
        <f>'Tab 1'!D71</f>
        <v>16969</v>
      </c>
    </row>
    <row r="65" spans="1:5" x14ac:dyDescent="0.25">
      <c r="B65" s="136" t="str">
        <f>'Tab 1'!A72</f>
        <v>2009/10</v>
      </c>
      <c r="C65" s="136">
        <f>'Tab 1'!B72</f>
        <v>19688</v>
      </c>
      <c r="D65" s="136">
        <f>'Tab 1'!C72</f>
        <v>17059</v>
      </c>
      <c r="E65" s="136">
        <f>'Tab 1'!D72</f>
        <v>16789</v>
      </c>
    </row>
    <row r="66" spans="1:5" x14ac:dyDescent="0.25">
      <c r="B66" s="136" t="str">
        <f>'Tab 1'!A73</f>
        <v>2010/11</v>
      </c>
      <c r="C66" s="136">
        <f>'Tab 1'!B73</f>
        <v>19626</v>
      </c>
      <c r="D66" s="136">
        <f>'Tab 1'!C73</f>
        <v>17397</v>
      </c>
      <c r="E66" s="136">
        <f>'Tab 1'!D73</f>
        <v>16958</v>
      </c>
    </row>
    <row r="67" spans="1:5" x14ac:dyDescent="0.25">
      <c r="B67" s="136" t="str">
        <f>'Tab 1'!A74</f>
        <v>2011/12</v>
      </c>
      <c r="C67" s="136">
        <f>'Tab 1'!B74</f>
        <v>19119</v>
      </c>
      <c r="D67" s="136">
        <f>'Tab 1'!C74</f>
        <v>17269</v>
      </c>
      <c r="E67" s="136">
        <f>'Tab 1'!D74</f>
        <v>18127</v>
      </c>
    </row>
    <row r="68" spans="1:5" x14ac:dyDescent="0.25">
      <c r="B68" s="136" t="str">
        <f>'Tab 1'!A75</f>
        <v>2012/13</v>
      </c>
      <c r="C68" s="136">
        <f>'Tab 1'!B75</f>
        <v>19908</v>
      </c>
      <c r="D68" s="136">
        <f>'Tab 1'!C75</f>
        <v>17773</v>
      </c>
      <c r="E68" s="136">
        <f>'Tab 1'!D75</f>
        <v>18045</v>
      </c>
    </row>
    <row r="69" spans="1:5" x14ac:dyDescent="0.25">
      <c r="B69" s="136" t="str">
        <f>'Tab 1'!A76</f>
        <v>2013/14</v>
      </c>
      <c r="C69" s="136">
        <f>'Tab 1'!B76</f>
        <v>18675</v>
      </c>
      <c r="D69" s="136">
        <f>'Tab 1'!C76</f>
        <v>16848</v>
      </c>
      <c r="E69" s="136">
        <f>'Tab 1'!D76</f>
        <v>17297</v>
      </c>
    </row>
    <row r="70" spans="1:5" x14ac:dyDescent="0.25">
      <c r="B70" s="136" t="str">
        <f>'Tab 1'!A77</f>
        <v>2014/15</v>
      </c>
      <c r="C70" s="136">
        <f>'Tab 1'!B77</f>
        <v>22011</v>
      </c>
      <c r="D70" s="136">
        <f>'Tab 1'!C77</f>
        <v>17493</v>
      </c>
      <c r="E70" s="136">
        <f>'Tab 1'!D77</f>
        <v>18410</v>
      </c>
    </row>
    <row r="71" spans="1:5" x14ac:dyDescent="0.25">
      <c r="B71" s="136" t="str">
        <f>'Tab 1'!A78</f>
        <v>2015/16</v>
      </c>
      <c r="C71" s="136">
        <f>'Tab 1'!B78</f>
        <v>20506</v>
      </c>
      <c r="D71" s="136">
        <f>'Tab 1'!C78</f>
        <v>17625</v>
      </c>
      <c r="E71" s="136">
        <f>'Tab 1'!D78</f>
        <v>17686</v>
      </c>
    </row>
    <row r="72" spans="1:5" x14ac:dyDescent="0.25">
      <c r="B72" s="136" t="str">
        <f>'Tab 1'!A79</f>
        <v>2016/17</v>
      </c>
      <c r="C72" s="136">
        <f>'Tab 1'!B79</f>
        <v>20935</v>
      </c>
      <c r="D72" s="136">
        <f>'Tab 1'!C79</f>
        <v>18335</v>
      </c>
      <c r="E72" s="136">
        <f>'Tab 1'!D79</f>
        <v>18096</v>
      </c>
    </row>
    <row r="73" spans="1:5" x14ac:dyDescent="0.25">
      <c r="B73" s="136" t="str">
        <f>'Tab 1'!A80</f>
        <v xml:space="preserve">2017/18 </v>
      </c>
      <c r="C73" s="136">
        <f>'Tab 1'!B80</f>
        <v>23153</v>
      </c>
      <c r="D73" s="136">
        <f>'Tab 1'!C80</f>
        <v>18694</v>
      </c>
      <c r="E73" s="136">
        <f>'Tab 1'!D80</f>
        <v>17986</v>
      </c>
    </row>
    <row r="74" spans="1:5" x14ac:dyDescent="0.25">
      <c r="B74" s="136" t="str">
        <f>'Tab 1'!A81</f>
        <v>2018/19</v>
      </c>
      <c r="C74" s="136">
        <f>'Tab 1'!B81</f>
        <v>20188</v>
      </c>
      <c r="D74" s="136">
        <f>'Tab 1'!C81</f>
        <v>17864</v>
      </c>
      <c r="E74" s="136">
        <f>'Tab 1'!D81</f>
        <v>18398</v>
      </c>
    </row>
    <row r="75" spans="1:5" x14ac:dyDescent="0.25">
      <c r="B75" s="136" t="str">
        <f>'Tab 1'!A82</f>
        <v>2019/20</v>
      </c>
      <c r="C75" s="136">
        <f>'Tab 1'!B82</f>
        <v>21392</v>
      </c>
      <c r="D75" s="136">
        <f>'Tab 1'!C82</f>
        <v>18973</v>
      </c>
      <c r="E75" s="136">
        <f>'Tab 1'!D82</f>
        <v>22712</v>
      </c>
    </row>
    <row r="76" spans="1:5" x14ac:dyDescent="0.25">
      <c r="B76" s="136" t="str">
        <f>'Tab 1'!A83</f>
        <v>2020/21</v>
      </c>
      <c r="C76" s="136">
        <f>'Tab 1'!B83</f>
        <v>23370</v>
      </c>
      <c r="D76" s="136">
        <f>'Tab 1'!C83</f>
        <v>19421</v>
      </c>
      <c r="E76" s="136">
        <f>'Tab 1'!D83</f>
        <v>18661</v>
      </c>
    </row>
    <row r="77" spans="1:5" x14ac:dyDescent="0.25">
      <c r="B77" s="88" t="s">
        <v>238</v>
      </c>
      <c r="C77" s="136">
        <f>'Tab 1'!B84</f>
        <v>22055</v>
      </c>
      <c r="D77" s="136">
        <f>'Tab 1'!C84</f>
        <v>21679</v>
      </c>
      <c r="E77" s="136">
        <f>'Tab 1'!D84</f>
        <v>19801</v>
      </c>
    </row>
    <row r="80" spans="1:5" x14ac:dyDescent="0.25">
      <c r="A80" s="273" t="s">
        <v>240</v>
      </c>
      <c r="B80" s="273"/>
    </row>
  </sheetData>
  <mergeCells count="6">
    <mergeCell ref="A80:B80"/>
    <mergeCell ref="M1:N1"/>
    <mergeCell ref="A1:K1"/>
    <mergeCell ref="C4:C6"/>
    <mergeCell ref="D4:D6"/>
    <mergeCell ref="E4:E6"/>
  </mergeCells>
  <hyperlinks>
    <hyperlink ref="M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88"/>
  <sheetViews>
    <sheetView showGridLines="0" zoomScaleNormal="100" workbookViewId="0">
      <selection sqref="A1:G1"/>
    </sheetView>
  </sheetViews>
  <sheetFormatPr defaultColWidth="9.21875" defaultRowHeight="13.2" x14ac:dyDescent="0.25"/>
  <cols>
    <col min="1" max="1" width="11.77734375" style="2" customWidth="1"/>
    <col min="2" max="2" width="10.77734375" style="4" customWidth="1"/>
    <col min="3" max="3" width="10.77734375" style="2" customWidth="1"/>
    <col min="4" max="4" width="2.77734375" style="2" customWidth="1"/>
    <col min="5" max="5" width="9.77734375" style="2" customWidth="1"/>
    <col min="6" max="6" width="13.44140625" style="2" customWidth="1"/>
    <col min="7" max="7" width="13.44140625" style="51" customWidth="1"/>
    <col min="8" max="16384" width="9.21875" style="2"/>
  </cols>
  <sheetData>
    <row r="1" spans="1:11" s="1" customFormat="1" ht="18" customHeight="1" x14ac:dyDescent="0.3">
      <c r="A1" s="275" t="s">
        <v>230</v>
      </c>
      <c r="B1" s="275"/>
      <c r="C1" s="275"/>
      <c r="D1" s="275"/>
      <c r="E1" s="275"/>
      <c r="F1" s="275"/>
      <c r="G1" s="275"/>
      <c r="H1" s="45"/>
      <c r="I1" s="274" t="s">
        <v>192</v>
      </c>
      <c r="J1" s="274"/>
      <c r="K1" s="45"/>
    </row>
    <row r="2" spans="1:11" ht="18" customHeight="1" x14ac:dyDescent="0.3">
      <c r="A2" s="251"/>
      <c r="B2" s="251"/>
      <c r="C2" s="251"/>
      <c r="D2" s="251"/>
      <c r="E2" s="251"/>
      <c r="F2" s="251"/>
      <c r="G2" s="251"/>
    </row>
    <row r="3" spans="1:11" s="51" customFormat="1" ht="18" customHeight="1" x14ac:dyDescent="0.3">
      <c r="A3" s="284" t="s">
        <v>211</v>
      </c>
      <c r="B3" s="284"/>
      <c r="C3" s="104"/>
      <c r="D3" s="104"/>
      <c r="E3" s="104"/>
      <c r="F3" s="104"/>
      <c r="G3" s="129"/>
    </row>
    <row r="4" spans="1:11" ht="14.25" customHeight="1" x14ac:dyDescent="0.3">
      <c r="A4" s="44"/>
      <c r="B4" s="44"/>
      <c r="C4" s="44"/>
      <c r="D4" s="44"/>
      <c r="E4" s="44"/>
    </row>
    <row r="5" spans="1:11" s="10" customFormat="1" x14ac:dyDescent="0.25">
      <c r="A5" s="49"/>
      <c r="B5" s="278" t="s">
        <v>119</v>
      </c>
      <c r="C5" s="279"/>
      <c r="G5" s="101"/>
    </row>
    <row r="6" spans="1:11" s="10" customFormat="1" x14ac:dyDescent="0.25">
      <c r="A6" s="11"/>
      <c r="B6" s="280"/>
      <c r="C6" s="281"/>
      <c r="G6" s="101"/>
    </row>
    <row r="7" spans="1:11" s="10" customFormat="1" x14ac:dyDescent="0.25">
      <c r="A7" s="11"/>
      <c r="B7" s="282"/>
      <c r="C7" s="282"/>
      <c r="G7" s="101"/>
    </row>
    <row r="8" spans="1:11" s="10" customFormat="1" x14ac:dyDescent="0.25">
      <c r="A8" s="11"/>
      <c r="B8" s="278" t="s">
        <v>70</v>
      </c>
      <c r="C8" s="278" t="s">
        <v>69</v>
      </c>
      <c r="G8" s="101"/>
    </row>
    <row r="9" spans="1:11" s="10" customFormat="1" x14ac:dyDescent="0.25">
      <c r="A9" s="11"/>
      <c r="B9" s="280"/>
      <c r="C9" s="280"/>
      <c r="G9" s="101"/>
    </row>
    <row r="10" spans="1:11" s="10" customFormat="1" x14ac:dyDescent="0.25">
      <c r="A10" s="40" t="s">
        <v>71</v>
      </c>
      <c r="B10" s="283"/>
      <c r="C10" s="283"/>
      <c r="G10" s="101"/>
    </row>
    <row r="11" spans="1:11" s="10" customFormat="1" ht="12.75" customHeight="1" x14ac:dyDescent="0.25">
      <c r="A11" s="12"/>
      <c r="B11" s="36"/>
      <c r="C11" s="36"/>
      <c r="G11" s="101"/>
    </row>
    <row r="12" spans="1:11" x14ac:dyDescent="0.25">
      <c r="A12" s="165" t="s">
        <v>68</v>
      </c>
      <c r="B12" s="169">
        <f>'Tab 1'!F14</f>
        <v>5240</v>
      </c>
      <c r="C12" s="165"/>
    </row>
    <row r="13" spans="1:11" x14ac:dyDescent="0.25">
      <c r="A13" s="165" t="s">
        <v>67</v>
      </c>
      <c r="B13" s="169">
        <f>'Tab 1'!F15</f>
        <v>5886</v>
      </c>
      <c r="C13" s="165"/>
    </row>
    <row r="14" spans="1:11" x14ac:dyDescent="0.25">
      <c r="A14" s="165" t="s">
        <v>66</v>
      </c>
      <c r="B14" s="169">
        <f>'Tab 1'!F16</f>
        <v>4772.5</v>
      </c>
      <c r="C14" s="170">
        <f t="shared" ref="C14:C45" si="0">AVERAGE(B12:B16)</f>
        <v>5634.1</v>
      </c>
    </row>
    <row r="15" spans="1:11" x14ac:dyDescent="0.25">
      <c r="A15" s="165" t="s">
        <v>65</v>
      </c>
      <c r="B15" s="169">
        <f>'Tab 1'!F17</f>
        <v>5817.5</v>
      </c>
      <c r="C15" s="170">
        <f t="shared" si="0"/>
        <v>5139.6000000000004</v>
      </c>
    </row>
    <row r="16" spans="1:11" x14ac:dyDescent="0.25">
      <c r="A16" s="165" t="s">
        <v>64</v>
      </c>
      <c r="B16" s="169">
        <f>'Tab 1'!F18</f>
        <v>6454.5</v>
      </c>
      <c r="C16" s="170">
        <f t="shared" si="0"/>
        <v>4854.6000000000004</v>
      </c>
    </row>
    <row r="17" spans="1:3" x14ac:dyDescent="0.25">
      <c r="A17" s="165" t="s">
        <v>63</v>
      </c>
      <c r="B17" s="169">
        <f>'Tab 1'!F19</f>
        <v>2767.5</v>
      </c>
      <c r="C17" s="170">
        <f t="shared" si="0"/>
        <v>5733.2</v>
      </c>
    </row>
    <row r="18" spans="1:3" x14ac:dyDescent="0.25">
      <c r="A18" s="165" t="s">
        <v>62</v>
      </c>
      <c r="B18" s="169">
        <f>'Tab 1'!F20</f>
        <v>4461</v>
      </c>
      <c r="C18" s="170">
        <f t="shared" si="0"/>
        <v>5387.6</v>
      </c>
    </row>
    <row r="19" spans="1:3" x14ac:dyDescent="0.25">
      <c r="A19" s="165" t="s">
        <v>61</v>
      </c>
      <c r="B19" s="169">
        <f>'Tab 1'!F21</f>
        <v>9165.5</v>
      </c>
      <c r="C19" s="170">
        <f t="shared" si="0"/>
        <v>5164.8</v>
      </c>
    </row>
    <row r="20" spans="1:3" x14ac:dyDescent="0.25">
      <c r="A20" s="165" t="s">
        <v>60</v>
      </c>
      <c r="B20" s="169">
        <f>'Tab 1'!F22</f>
        <v>4089.5</v>
      </c>
      <c r="C20" s="170">
        <f t="shared" si="0"/>
        <v>5629.5</v>
      </c>
    </row>
    <row r="21" spans="1:3" x14ac:dyDescent="0.25">
      <c r="A21" s="165" t="s">
        <v>59</v>
      </c>
      <c r="B21" s="169">
        <f>'Tab 1'!F23</f>
        <v>5340.5</v>
      </c>
      <c r="C21" s="170">
        <f t="shared" si="0"/>
        <v>6159.2</v>
      </c>
    </row>
    <row r="22" spans="1:3" x14ac:dyDescent="0.25">
      <c r="A22" s="165" t="s">
        <v>58</v>
      </c>
      <c r="B22" s="169">
        <f>'Tab 1'!F24</f>
        <v>5091</v>
      </c>
      <c r="C22" s="170">
        <f t="shared" si="0"/>
        <v>5067.3999999999996</v>
      </c>
    </row>
    <row r="23" spans="1:3" x14ac:dyDescent="0.25">
      <c r="A23" s="165" t="s">
        <v>57</v>
      </c>
      <c r="B23" s="169">
        <f>'Tab 1'!F25</f>
        <v>7109.5</v>
      </c>
      <c r="C23" s="170">
        <f t="shared" si="0"/>
        <v>5091</v>
      </c>
    </row>
    <row r="24" spans="1:3" x14ac:dyDescent="0.25">
      <c r="A24" s="165" t="s">
        <v>56</v>
      </c>
      <c r="B24" s="169">
        <f>'Tab 1'!F26</f>
        <v>3706.5</v>
      </c>
      <c r="C24" s="170">
        <f t="shared" si="0"/>
        <v>5293.6</v>
      </c>
    </row>
    <row r="25" spans="1:3" x14ac:dyDescent="0.25">
      <c r="A25" s="165" t="s">
        <v>55</v>
      </c>
      <c r="B25" s="169">
        <f>'Tab 1'!F27</f>
        <v>4207.5</v>
      </c>
      <c r="C25" s="170">
        <f t="shared" si="0"/>
        <v>4680</v>
      </c>
    </row>
    <row r="26" spans="1:3" x14ac:dyDescent="0.25">
      <c r="A26" s="165" t="s">
        <v>54</v>
      </c>
      <c r="B26" s="169">
        <f>'Tab 1'!F28</f>
        <v>6353.5</v>
      </c>
      <c r="C26" s="170">
        <f t="shared" si="0"/>
        <v>4378.3</v>
      </c>
    </row>
    <row r="27" spans="1:3" x14ac:dyDescent="0.25">
      <c r="A27" s="165" t="s">
        <v>53</v>
      </c>
      <c r="B27" s="169">
        <f>'Tab 1'!F29</f>
        <v>2023</v>
      </c>
      <c r="C27" s="170">
        <f t="shared" si="0"/>
        <v>4597.7</v>
      </c>
    </row>
    <row r="28" spans="1:3" x14ac:dyDescent="0.25">
      <c r="A28" s="165" t="s">
        <v>52</v>
      </c>
      <c r="B28" s="169">
        <f>'Tab 1'!F30</f>
        <v>5601</v>
      </c>
      <c r="C28" s="170">
        <f t="shared" si="0"/>
        <v>5163.8</v>
      </c>
    </row>
    <row r="29" spans="1:3" x14ac:dyDescent="0.25">
      <c r="A29" s="165" t="s">
        <v>51</v>
      </c>
      <c r="B29" s="169">
        <f>'Tab 1'!F31</f>
        <v>4803.5</v>
      </c>
      <c r="C29" s="170">
        <f t="shared" si="0"/>
        <v>4434.2</v>
      </c>
    </row>
    <row r="30" spans="1:3" x14ac:dyDescent="0.25">
      <c r="A30" s="165" t="s">
        <v>50</v>
      </c>
      <c r="B30" s="169">
        <f>'Tab 1'!F32</f>
        <v>7038</v>
      </c>
      <c r="C30" s="170">
        <f t="shared" si="0"/>
        <v>5023.8</v>
      </c>
    </row>
    <row r="31" spans="1:3" x14ac:dyDescent="0.25">
      <c r="A31" s="165" t="s">
        <v>49</v>
      </c>
      <c r="B31" s="169">
        <f>'Tab 1'!F33</f>
        <v>2705.5</v>
      </c>
      <c r="C31" s="170">
        <f t="shared" si="0"/>
        <v>4719.3999999999996</v>
      </c>
    </row>
    <row r="32" spans="1:3" x14ac:dyDescent="0.25">
      <c r="A32" s="165" t="s">
        <v>48</v>
      </c>
      <c r="B32" s="169">
        <f>'Tab 1'!F34</f>
        <v>4971</v>
      </c>
      <c r="C32" s="170">
        <f t="shared" si="0"/>
        <v>4321.1000000000004</v>
      </c>
    </row>
    <row r="33" spans="1:3" x14ac:dyDescent="0.25">
      <c r="A33" s="165" t="s">
        <v>47</v>
      </c>
      <c r="B33" s="169">
        <f>'Tab 1'!F35</f>
        <v>4079</v>
      </c>
      <c r="C33" s="170">
        <f t="shared" si="0"/>
        <v>3604.6</v>
      </c>
    </row>
    <row r="34" spans="1:3" x14ac:dyDescent="0.25">
      <c r="A34" s="165" t="s">
        <v>46</v>
      </c>
      <c r="B34" s="169">
        <f>'Tab 1'!F36</f>
        <v>2812</v>
      </c>
      <c r="C34" s="170">
        <f t="shared" si="0"/>
        <v>4351.8</v>
      </c>
    </row>
    <row r="35" spans="1:3" x14ac:dyDescent="0.25">
      <c r="A35" s="165" t="s">
        <v>45</v>
      </c>
      <c r="B35" s="169">
        <f>'Tab 1'!F37</f>
        <v>3455.5</v>
      </c>
      <c r="C35" s="170">
        <f t="shared" si="0"/>
        <v>4064.4</v>
      </c>
    </row>
    <row r="36" spans="1:3" x14ac:dyDescent="0.25">
      <c r="A36" s="165" t="s">
        <v>44</v>
      </c>
      <c r="B36" s="169">
        <f>'Tab 1'!F38</f>
        <v>6441.5</v>
      </c>
      <c r="C36" s="170">
        <f t="shared" si="0"/>
        <v>4218.3</v>
      </c>
    </row>
    <row r="37" spans="1:3" x14ac:dyDescent="0.25">
      <c r="A37" s="165" t="s">
        <v>43</v>
      </c>
      <c r="B37" s="169">
        <f>'Tab 1'!F39</f>
        <v>3534</v>
      </c>
      <c r="C37" s="170">
        <f t="shared" si="0"/>
        <v>4493.8999999999996</v>
      </c>
    </row>
    <row r="38" spans="1:3" x14ac:dyDescent="0.25">
      <c r="A38" s="165" t="s">
        <v>42</v>
      </c>
      <c r="B38" s="169">
        <f>'Tab 1'!F40</f>
        <v>4848.5</v>
      </c>
      <c r="C38" s="170">
        <f t="shared" si="0"/>
        <v>4336.5</v>
      </c>
    </row>
    <row r="39" spans="1:3" x14ac:dyDescent="0.25">
      <c r="A39" s="165" t="s">
        <v>41</v>
      </c>
      <c r="B39" s="169">
        <f>'Tab 1'!F41</f>
        <v>4190</v>
      </c>
      <c r="C39" s="170">
        <f t="shared" si="0"/>
        <v>3803</v>
      </c>
    </row>
    <row r="40" spans="1:3" x14ac:dyDescent="0.25">
      <c r="A40" s="165" t="s">
        <v>40</v>
      </c>
      <c r="B40" s="169">
        <f>'Tab 1'!F42</f>
        <v>2668.5</v>
      </c>
      <c r="C40" s="170">
        <f t="shared" si="0"/>
        <v>4355.5</v>
      </c>
    </row>
    <row r="41" spans="1:3" x14ac:dyDescent="0.25">
      <c r="A41" s="165" t="s">
        <v>39</v>
      </c>
      <c r="B41" s="169">
        <f>'Tab 1'!F43</f>
        <v>3774</v>
      </c>
      <c r="C41" s="170">
        <f t="shared" si="0"/>
        <v>4299.6000000000004</v>
      </c>
    </row>
    <row r="42" spans="1:3" x14ac:dyDescent="0.25">
      <c r="A42" s="165" t="s">
        <v>38</v>
      </c>
      <c r="B42" s="169">
        <f>'Tab 1'!F44</f>
        <v>6296.5</v>
      </c>
      <c r="C42" s="170">
        <f t="shared" si="0"/>
        <v>4020.5</v>
      </c>
    </row>
    <row r="43" spans="1:3" x14ac:dyDescent="0.25">
      <c r="A43" s="165" t="s">
        <v>37</v>
      </c>
      <c r="B43" s="169">
        <f>'Tab 1'!F45</f>
        <v>4569</v>
      </c>
      <c r="C43" s="170">
        <f t="shared" si="0"/>
        <v>4113.5</v>
      </c>
    </row>
    <row r="44" spans="1:3" x14ac:dyDescent="0.25">
      <c r="A44" s="165" t="s">
        <v>36</v>
      </c>
      <c r="B44" s="169">
        <f>'Tab 1'!F46</f>
        <v>2794.5</v>
      </c>
      <c r="C44" s="170">
        <f t="shared" si="0"/>
        <v>4301</v>
      </c>
    </row>
    <row r="45" spans="1:3" x14ac:dyDescent="0.25">
      <c r="A45" s="165" t="s">
        <v>35</v>
      </c>
      <c r="B45" s="169">
        <f>'Tab 1'!F47</f>
        <v>3133.5</v>
      </c>
      <c r="C45" s="170">
        <f t="shared" si="0"/>
        <v>3688.9</v>
      </c>
    </row>
    <row r="46" spans="1:3" x14ac:dyDescent="0.25">
      <c r="A46" s="165" t="s">
        <v>34</v>
      </c>
      <c r="B46" s="169">
        <f>'Tab 1'!F48</f>
        <v>4711.5</v>
      </c>
      <c r="C46" s="170">
        <f t="shared" ref="C46:C79" si="1">AVERAGE(B44:B48)</f>
        <v>3293.1</v>
      </c>
    </row>
    <row r="47" spans="1:3" x14ac:dyDescent="0.25">
      <c r="A47" s="165" t="s">
        <v>33</v>
      </c>
      <c r="B47" s="169">
        <f>'Tab 1'!F49</f>
        <v>3236</v>
      </c>
      <c r="C47" s="170">
        <f t="shared" si="1"/>
        <v>3166.2</v>
      </c>
    </row>
    <row r="48" spans="1:3" x14ac:dyDescent="0.25">
      <c r="A48" s="165" t="s">
        <v>32</v>
      </c>
      <c r="B48" s="169">
        <f>'Tab 1'!F50</f>
        <v>2590</v>
      </c>
      <c r="C48" s="170">
        <f t="shared" si="1"/>
        <v>3630.7</v>
      </c>
    </row>
    <row r="49" spans="1:3" x14ac:dyDescent="0.25">
      <c r="A49" s="165" t="s">
        <v>31</v>
      </c>
      <c r="B49" s="169">
        <f>'Tab 1'!F51</f>
        <v>2160</v>
      </c>
      <c r="C49" s="170">
        <f t="shared" si="1"/>
        <v>3174.7</v>
      </c>
    </row>
    <row r="50" spans="1:3" x14ac:dyDescent="0.25">
      <c r="A50" s="165" t="s">
        <v>30</v>
      </c>
      <c r="B50" s="169">
        <f>'Tab 1'!F52</f>
        <v>5456</v>
      </c>
      <c r="C50" s="170">
        <f t="shared" si="1"/>
        <v>3105.2</v>
      </c>
    </row>
    <row r="51" spans="1:3" x14ac:dyDescent="0.25">
      <c r="A51" s="165" t="s">
        <v>5</v>
      </c>
      <c r="B51" s="169">
        <f>'Tab 1'!F53</f>
        <v>2431.5</v>
      </c>
      <c r="C51" s="170">
        <f t="shared" si="1"/>
        <v>3135.8</v>
      </c>
    </row>
    <row r="52" spans="1:3" x14ac:dyDescent="0.25">
      <c r="A52" s="165" t="s">
        <v>6</v>
      </c>
      <c r="B52" s="169">
        <f>'Tab 1'!F54</f>
        <v>2888.5</v>
      </c>
      <c r="C52" s="170">
        <f t="shared" si="1"/>
        <v>3221</v>
      </c>
    </row>
    <row r="53" spans="1:3" x14ac:dyDescent="0.25">
      <c r="A53" s="165" t="s">
        <v>7</v>
      </c>
      <c r="B53" s="169">
        <f>'Tab 1'!F55</f>
        <v>2743</v>
      </c>
      <c r="C53" s="170">
        <f t="shared" si="1"/>
        <v>2591.4</v>
      </c>
    </row>
    <row r="54" spans="1:3" x14ac:dyDescent="0.25">
      <c r="A54" s="165" t="s">
        <v>8</v>
      </c>
      <c r="B54" s="169">
        <f>'Tab 1'!F56</f>
        <v>2586</v>
      </c>
      <c r="C54" s="170">
        <f t="shared" si="1"/>
        <v>2835.9</v>
      </c>
    </row>
    <row r="55" spans="1:3" x14ac:dyDescent="0.25">
      <c r="A55" s="165" t="s">
        <v>9</v>
      </c>
      <c r="B55" s="169">
        <f>'Tab 1'!F57</f>
        <v>2308</v>
      </c>
      <c r="C55" s="170">
        <f t="shared" si="1"/>
        <v>2986.8</v>
      </c>
    </row>
    <row r="56" spans="1:3" x14ac:dyDescent="0.25">
      <c r="A56" s="165" t="s">
        <v>10</v>
      </c>
      <c r="B56" s="169">
        <f>'Tab 1'!F58</f>
        <v>3654</v>
      </c>
      <c r="C56" s="170">
        <f t="shared" si="1"/>
        <v>2960.6</v>
      </c>
    </row>
    <row r="57" spans="1:3" x14ac:dyDescent="0.25">
      <c r="A57" s="165" t="s">
        <v>11</v>
      </c>
      <c r="B57" s="169">
        <f>'Tab 1'!F59</f>
        <v>3643</v>
      </c>
      <c r="C57" s="170">
        <f t="shared" si="1"/>
        <v>3393.1</v>
      </c>
    </row>
    <row r="58" spans="1:3" x14ac:dyDescent="0.25">
      <c r="A58" s="165" t="s">
        <v>12</v>
      </c>
      <c r="B58" s="169">
        <f>'Tab 1'!F60</f>
        <v>2612</v>
      </c>
      <c r="C58" s="170">
        <f t="shared" si="1"/>
        <v>3969.2</v>
      </c>
    </row>
    <row r="59" spans="1:3" x14ac:dyDescent="0.25">
      <c r="A59" s="165" t="s">
        <v>13</v>
      </c>
      <c r="B59" s="169">
        <f>'Tab 1'!F61</f>
        <v>4748.5</v>
      </c>
      <c r="C59" s="170">
        <f t="shared" si="1"/>
        <v>3681.8</v>
      </c>
    </row>
    <row r="60" spans="1:3" x14ac:dyDescent="0.25">
      <c r="A60" s="165" t="s">
        <v>29</v>
      </c>
      <c r="B60" s="169">
        <f>'Tab 1'!F62</f>
        <v>5188.5</v>
      </c>
      <c r="C60" s="170">
        <f t="shared" si="1"/>
        <v>3321</v>
      </c>
    </row>
    <row r="61" spans="1:3" x14ac:dyDescent="0.25">
      <c r="A61" s="165" t="s">
        <v>15</v>
      </c>
      <c r="B61" s="169">
        <f>'Tab 1'!F63</f>
        <v>2217</v>
      </c>
      <c r="C61" s="170">
        <f t="shared" si="1"/>
        <v>3300.4</v>
      </c>
    </row>
    <row r="62" spans="1:3" x14ac:dyDescent="0.25">
      <c r="A62" s="165" t="s">
        <v>16</v>
      </c>
      <c r="B62" s="169">
        <f>'Tab 1'!F64</f>
        <v>1839</v>
      </c>
      <c r="C62" s="170">
        <f t="shared" si="1"/>
        <v>2919</v>
      </c>
    </row>
    <row r="63" spans="1:3" x14ac:dyDescent="0.25">
      <c r="A63" s="165" t="s">
        <v>17</v>
      </c>
      <c r="B63" s="169">
        <f>'Tab 1'!F65</f>
        <v>2509</v>
      </c>
      <c r="C63" s="170">
        <f t="shared" si="1"/>
        <v>2432.9</v>
      </c>
    </row>
    <row r="64" spans="1:3" x14ac:dyDescent="0.25">
      <c r="A64" s="165" t="s">
        <v>18</v>
      </c>
      <c r="B64" s="169">
        <f>'Tab 1'!F66</f>
        <v>2841.5</v>
      </c>
      <c r="C64" s="170">
        <f t="shared" si="1"/>
        <v>2345.1</v>
      </c>
    </row>
    <row r="65" spans="1:3" x14ac:dyDescent="0.25">
      <c r="A65" s="165" t="s">
        <v>19</v>
      </c>
      <c r="B65" s="169">
        <f>'Tab 1'!F67</f>
        <v>2758</v>
      </c>
      <c r="C65" s="170">
        <f t="shared" si="1"/>
        <v>2527.6</v>
      </c>
    </row>
    <row r="66" spans="1:3" x14ac:dyDescent="0.25">
      <c r="A66" s="165" t="s">
        <v>20</v>
      </c>
      <c r="B66" s="169">
        <f>'Tab 1'!F68</f>
        <v>1778</v>
      </c>
      <c r="C66" s="170">
        <f t="shared" si="1"/>
        <v>2460.8000000000002</v>
      </c>
    </row>
    <row r="67" spans="1:3" x14ac:dyDescent="0.25">
      <c r="A67" s="165" t="s">
        <v>21</v>
      </c>
      <c r="B67" s="169">
        <f>'Tab 1'!F69</f>
        <v>2751.5</v>
      </c>
      <c r="C67" s="170">
        <f t="shared" si="1"/>
        <v>2594.5</v>
      </c>
    </row>
    <row r="68" spans="1:3" x14ac:dyDescent="0.25">
      <c r="A68" s="165" t="s">
        <v>22</v>
      </c>
      <c r="B68" s="169">
        <f>'Tab 1'!F70</f>
        <v>2175</v>
      </c>
      <c r="C68" s="170">
        <f t="shared" si="1"/>
        <v>2595.6999999999998</v>
      </c>
    </row>
    <row r="69" spans="1:3" x14ac:dyDescent="0.25">
      <c r="A69" s="86" t="s">
        <v>23</v>
      </c>
      <c r="B69" s="169">
        <f>'Tab 1'!F71</f>
        <v>3510</v>
      </c>
      <c r="C69" s="170">
        <f t="shared" si="1"/>
        <v>2729.8</v>
      </c>
    </row>
    <row r="70" spans="1:3" x14ac:dyDescent="0.25">
      <c r="A70" s="86" t="s">
        <v>28</v>
      </c>
      <c r="B70" s="169">
        <f>'Tab 1'!F72</f>
        <v>2764</v>
      </c>
      <c r="C70" s="170">
        <f t="shared" si="1"/>
        <v>2463.6999999999998</v>
      </c>
    </row>
    <row r="71" spans="1:3" x14ac:dyDescent="0.25">
      <c r="A71" s="86" t="s">
        <v>25</v>
      </c>
      <c r="B71" s="169">
        <f>'Tab 1'!F73</f>
        <v>2448.5</v>
      </c>
      <c r="C71" s="170">
        <f t="shared" si="1"/>
        <v>2428.5</v>
      </c>
    </row>
    <row r="72" spans="1:3" x14ac:dyDescent="0.25">
      <c r="A72" s="86" t="s">
        <v>26</v>
      </c>
      <c r="B72" s="169">
        <f>'Tab 1'!F74</f>
        <v>1421</v>
      </c>
      <c r="C72" s="170">
        <f t="shared" si="1"/>
        <v>2047</v>
      </c>
    </row>
    <row r="73" spans="1:3" x14ac:dyDescent="0.25">
      <c r="A73" s="86" t="s">
        <v>27</v>
      </c>
      <c r="B73" s="169">
        <f>'Tab 1'!F75</f>
        <v>1999</v>
      </c>
      <c r="C73" s="170">
        <f t="shared" si="1"/>
        <v>2306.1</v>
      </c>
    </row>
    <row r="74" spans="1:3" x14ac:dyDescent="0.25">
      <c r="A74" s="86" t="s">
        <v>118</v>
      </c>
      <c r="B74" s="169">
        <f>'Tab 1'!F76</f>
        <v>1602.5</v>
      </c>
      <c r="C74" s="170">
        <f t="shared" si="1"/>
        <v>2386.5</v>
      </c>
    </row>
    <row r="75" spans="1:3" x14ac:dyDescent="0.25">
      <c r="A75" s="86" t="s">
        <v>138</v>
      </c>
      <c r="B75" s="169">
        <f>'Tab 1'!F77</f>
        <v>4059.5</v>
      </c>
      <c r="C75" s="170">
        <f t="shared" si="1"/>
        <v>2646.2</v>
      </c>
    </row>
    <row r="76" spans="1:3" s="51" customFormat="1" x14ac:dyDescent="0.25">
      <c r="A76" s="86" t="s">
        <v>162</v>
      </c>
      <c r="B76" s="169">
        <f>'Tab 1'!F78</f>
        <v>2850.5</v>
      </c>
      <c r="C76" s="170">
        <f t="shared" si="1"/>
        <v>3209</v>
      </c>
    </row>
    <row r="77" spans="1:3" s="51" customFormat="1" x14ac:dyDescent="0.25">
      <c r="A77" s="86" t="s">
        <v>165</v>
      </c>
      <c r="B77" s="169">
        <f>'Tab 1'!F79</f>
        <v>2719.5</v>
      </c>
      <c r="C77" s="170">
        <f t="shared" si="1"/>
        <v>3299.9</v>
      </c>
    </row>
    <row r="78" spans="1:3" s="51" customFormat="1" x14ac:dyDescent="0.25">
      <c r="A78" s="86" t="s">
        <v>177</v>
      </c>
      <c r="B78" s="169">
        <f>'Tab 1'!F80</f>
        <v>4813</v>
      </c>
      <c r="C78" s="170">
        <f t="shared" si="1"/>
        <v>2597.9</v>
      </c>
    </row>
    <row r="79" spans="1:3" x14ac:dyDescent="0.25">
      <c r="A79" s="86" t="s">
        <v>193</v>
      </c>
      <c r="B79" s="169">
        <f>'Tab 1'!F81</f>
        <v>2057</v>
      </c>
      <c r="C79" s="170">
        <f t="shared" si="1"/>
        <v>2893.6</v>
      </c>
    </row>
    <row r="80" spans="1:3" s="51" customFormat="1" x14ac:dyDescent="0.25">
      <c r="A80" s="86" t="s">
        <v>208</v>
      </c>
      <c r="B80" s="169">
        <f>'Tab 1'!F82</f>
        <v>549.5</v>
      </c>
      <c r="C80" s="170">
        <f t="shared" ref="C80" si="2">AVERAGE(B78:B82)</f>
        <v>2612.6999999999998</v>
      </c>
    </row>
    <row r="81" spans="1:7" s="51" customFormat="1" x14ac:dyDescent="0.25">
      <c r="A81" s="86" t="s">
        <v>205</v>
      </c>
      <c r="B81" s="169">
        <f>'Tab 1'!F83</f>
        <v>4329</v>
      </c>
      <c r="C81" s="171"/>
    </row>
    <row r="82" spans="1:7" s="51" customFormat="1" x14ac:dyDescent="0.25">
      <c r="A82" s="86" t="s">
        <v>241</v>
      </c>
      <c r="B82" s="169">
        <f>'Tab 1'!F84</f>
        <v>1315</v>
      </c>
      <c r="C82" s="171"/>
    </row>
    <row r="83" spans="1:7" x14ac:dyDescent="0.25">
      <c r="A83" s="14"/>
      <c r="B83" s="7"/>
      <c r="C83" s="14"/>
    </row>
    <row r="84" spans="1:7" ht="12.75" customHeight="1" x14ac:dyDescent="0.25"/>
    <row r="85" spans="1:7" s="35" customFormat="1" ht="11.25" customHeight="1" x14ac:dyDescent="0.2">
      <c r="A85" s="17"/>
      <c r="B85" s="17"/>
      <c r="C85" s="48"/>
      <c r="G85" s="250"/>
    </row>
    <row r="86" spans="1:7" s="35" customFormat="1" ht="11.25" customHeight="1" x14ac:dyDescent="0.2">
      <c r="A86" s="277" t="s">
        <v>240</v>
      </c>
      <c r="B86" s="277"/>
      <c r="G86" s="250"/>
    </row>
    <row r="87" spans="1:7" s="48" customFormat="1" ht="11.25" customHeight="1" x14ac:dyDescent="0.25">
      <c r="A87" s="2" t="s">
        <v>120</v>
      </c>
      <c r="B87" s="4"/>
      <c r="C87" s="2"/>
      <c r="G87" s="250"/>
    </row>
    <row r="88" spans="1:7" s="35" customFormat="1" ht="11.25" customHeight="1" x14ac:dyDescent="0.25">
      <c r="A88" s="2"/>
      <c r="B88" s="4"/>
      <c r="C88" s="2"/>
      <c r="G88" s="250"/>
    </row>
  </sheetData>
  <mergeCells count="7">
    <mergeCell ref="I1:J1"/>
    <mergeCell ref="A86:B86"/>
    <mergeCell ref="B5:C7"/>
    <mergeCell ref="B8:B10"/>
    <mergeCell ref="C8:C10"/>
    <mergeCell ref="A1:G1"/>
    <mergeCell ref="A3:B3"/>
  </mergeCells>
  <hyperlinks>
    <hyperlink ref="I1" location="Contents!A1" display="back to contents"/>
  </hyperlinks>
  <pageMargins left="0.43307086614173229" right="0.43307086614173229" top="0.55118110236220474" bottom="0.55118110236220474" header="0.31496062992125984" footer="0.31496062992125984"/>
  <pageSetup paperSize="9" fitToHeight="0" orientation="portrait" r:id="rId1"/>
  <headerFooter alignWithMargins="0"/>
  <ignoredErrors>
    <ignoredError sqref="C14:C7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ColWidth="9.21875" defaultRowHeight="13.2" x14ac:dyDescent="0.25"/>
  <cols>
    <col min="1" max="1" width="9.21875" style="142"/>
    <col min="2" max="2" width="18.21875" style="142" customWidth="1"/>
    <col min="3" max="6" width="7.77734375" style="142" customWidth="1"/>
    <col min="7" max="16384" width="9.21875" style="142"/>
  </cols>
  <sheetData>
    <row r="1" spans="1:11" ht="15.6" x14ac:dyDescent="0.3">
      <c r="A1" s="275" t="s">
        <v>242</v>
      </c>
      <c r="B1" s="275"/>
      <c r="C1" s="275"/>
      <c r="D1" s="275"/>
      <c r="E1" s="275"/>
      <c r="F1" s="275"/>
      <c r="G1" s="275"/>
      <c r="H1" s="275"/>
      <c r="J1" s="285" t="s">
        <v>192</v>
      </c>
      <c r="K1" s="285"/>
    </row>
    <row r="3" spans="1:11" x14ac:dyDescent="0.25">
      <c r="A3" s="286" t="s">
        <v>270</v>
      </c>
      <c r="B3" s="286"/>
    </row>
    <row r="4" spans="1:11" x14ac:dyDescent="0.25">
      <c r="C4" s="86"/>
      <c r="D4" s="86"/>
      <c r="E4" s="86"/>
      <c r="F4" s="86"/>
    </row>
    <row r="5" spans="1:11" x14ac:dyDescent="0.25">
      <c r="C5" s="111" t="s">
        <v>0</v>
      </c>
      <c r="D5" s="111" t="s">
        <v>1</v>
      </c>
      <c r="E5" s="111" t="s">
        <v>2</v>
      </c>
      <c r="F5" s="111" t="s">
        <v>3</v>
      </c>
    </row>
    <row r="6" spans="1:11" x14ac:dyDescent="0.25">
      <c r="B6" s="142" t="str">
        <f>'Tab 2'!A8</f>
        <v>1990/91</v>
      </c>
      <c r="C6" s="154">
        <f>'Tab 2'!H8</f>
        <v>5.25</v>
      </c>
      <c r="D6" s="154">
        <f>'Tab 2'!I8</f>
        <v>12.05</v>
      </c>
      <c r="E6" s="154">
        <f>'Tab 2'!J8</f>
        <v>11.46</v>
      </c>
      <c r="F6" s="154">
        <f>'Tab 2'!K8</f>
        <v>23.24</v>
      </c>
    </row>
    <row r="7" spans="1:11" x14ac:dyDescent="0.25">
      <c r="B7" s="142" t="str">
        <f>'Tab 2'!A9</f>
        <v>1991/92</v>
      </c>
      <c r="C7" s="154">
        <f>'Tab 2'!H9</f>
        <v>8.2200000000000006</v>
      </c>
      <c r="D7" s="154">
        <f>'Tab 2'!I9</f>
        <v>11.4</v>
      </c>
      <c r="E7" s="154">
        <f>'Tab 2'!J9</f>
        <v>16.07</v>
      </c>
      <c r="F7" s="154">
        <f>'Tab 2'!K9</f>
        <v>25.3</v>
      </c>
    </row>
    <row r="8" spans="1:11" x14ac:dyDescent="0.25">
      <c r="B8" s="142" t="str">
        <f>'Tab 2'!A10</f>
        <v>1992/93</v>
      </c>
      <c r="C8" s="154">
        <f>'Tab 2'!H10</f>
        <v>6.7</v>
      </c>
      <c r="D8" s="154">
        <f>'Tab 2'!I10</f>
        <v>11.2</v>
      </c>
      <c r="E8" s="154">
        <f>'Tab 2'!J10</f>
        <v>14.69</v>
      </c>
      <c r="F8" s="154">
        <f>'Tab 2'!K10</f>
        <v>23.57</v>
      </c>
    </row>
    <row r="9" spans="1:11" x14ac:dyDescent="0.25">
      <c r="B9" s="142" t="str">
        <f>'Tab 2'!A11</f>
        <v>1993/94</v>
      </c>
      <c r="C9" s="154">
        <f>'Tab 2'!H11</f>
        <v>8.42</v>
      </c>
      <c r="D9" s="154">
        <f>'Tab 2'!I11</f>
        <v>8.73</v>
      </c>
      <c r="E9" s="154">
        <f>'Tab 2'!J11</f>
        <v>15.81</v>
      </c>
      <c r="F9" s="154">
        <f>'Tab 2'!K11</f>
        <v>18.239999999999998</v>
      </c>
    </row>
    <row r="10" spans="1:11" x14ac:dyDescent="0.25">
      <c r="B10" s="142" t="str">
        <f>'Tab 2'!A12</f>
        <v>1994/95</v>
      </c>
      <c r="C10" s="154">
        <f>'Tab 2'!H12</f>
        <v>5.77</v>
      </c>
      <c r="D10" s="154">
        <f>'Tab 2'!I12</f>
        <v>7.79</v>
      </c>
      <c r="E10" s="154">
        <f>'Tab 2'!J12</f>
        <v>15.75</v>
      </c>
      <c r="F10" s="154">
        <f>'Tab 2'!K12</f>
        <v>17.77</v>
      </c>
    </row>
    <row r="11" spans="1:11" x14ac:dyDescent="0.25">
      <c r="B11" s="142" t="str">
        <f>'Tab 2'!A13</f>
        <v>1995/96</v>
      </c>
      <c r="C11" s="154">
        <f>'Tab 2'!H13</f>
        <v>5.96</v>
      </c>
      <c r="D11" s="154">
        <f>'Tab 2'!I13</f>
        <v>18.62</v>
      </c>
      <c r="E11" s="154">
        <f>'Tab 2'!J13</f>
        <v>23.77</v>
      </c>
      <c r="F11" s="154">
        <f>'Tab 2'!K13</f>
        <v>25.38</v>
      </c>
    </row>
    <row r="12" spans="1:11" x14ac:dyDescent="0.25">
      <c r="B12" s="142" t="str">
        <f>'Tab 2'!A14</f>
        <v>1996/97</v>
      </c>
      <c r="C12" s="154">
        <f>'Tab 2'!H14</f>
        <v>7.94</v>
      </c>
      <c r="D12" s="154">
        <f>'Tab 2'!I14</f>
        <v>14.02</v>
      </c>
      <c r="E12" s="154">
        <f>'Tab 2'!J14</f>
        <v>22.81</v>
      </c>
      <c r="F12" s="154">
        <f>'Tab 2'!K14</f>
        <v>30.84</v>
      </c>
    </row>
    <row r="13" spans="1:11" x14ac:dyDescent="0.25">
      <c r="B13" s="142" t="str">
        <f>'Tab 2'!A15</f>
        <v>1997/98</v>
      </c>
      <c r="C13" s="154">
        <f>'Tab 2'!H15</f>
        <v>4.3899999999999997</v>
      </c>
      <c r="D13" s="154">
        <f>'Tab 2'!I15</f>
        <v>17.03</v>
      </c>
      <c r="E13" s="154">
        <f>'Tab 2'!J15</f>
        <v>16.22</v>
      </c>
      <c r="F13" s="154">
        <f>'Tab 2'!K15</f>
        <v>16.48</v>
      </c>
    </row>
    <row r="14" spans="1:11" x14ac:dyDescent="0.25">
      <c r="B14" s="142" t="str">
        <f>'Tab 2'!A16</f>
        <v>1998/99</v>
      </c>
      <c r="C14" s="154">
        <f>'Tab 2'!H16</f>
        <v>9.77</v>
      </c>
      <c r="D14" s="154">
        <f>'Tab 2'!I16</f>
        <v>18.350000000000001</v>
      </c>
      <c r="E14" s="154">
        <f>'Tab 2'!J16</f>
        <v>28.94</v>
      </c>
      <c r="F14" s="154">
        <f>'Tab 2'!K16</f>
        <v>42.69</v>
      </c>
    </row>
    <row r="15" spans="1:11" x14ac:dyDescent="0.25">
      <c r="B15" s="142" t="str">
        <f>'Tab 2'!A17</f>
        <v>1999/2000</v>
      </c>
      <c r="C15" s="154">
        <f>'Tab 2'!H17</f>
        <v>16.739999999999998</v>
      </c>
      <c r="D15" s="154">
        <f>'Tab 2'!I17</f>
        <v>23.74</v>
      </c>
      <c r="E15" s="154">
        <f>'Tab 2'!J17</f>
        <v>31.95</v>
      </c>
      <c r="F15" s="154">
        <f>'Tab 2'!K17</f>
        <v>38.549999999999997</v>
      </c>
    </row>
    <row r="16" spans="1:11" x14ac:dyDescent="0.25">
      <c r="B16" s="142" t="str">
        <f>'Tab 2'!A18</f>
        <v>2000/01</v>
      </c>
      <c r="C16" s="154">
        <f>'Tab 2'!H18</f>
        <v>6.92</v>
      </c>
      <c r="D16" s="154">
        <f>'Tab 2'!I18</f>
        <v>9.2899999999999991</v>
      </c>
      <c r="E16" s="154">
        <f>'Tab 2'!J18</f>
        <v>14.34</v>
      </c>
      <c r="F16" s="154">
        <f>'Tab 2'!K18</f>
        <v>16.37</v>
      </c>
    </row>
    <row r="17" spans="2:6" x14ac:dyDescent="0.25">
      <c r="B17" s="142" t="str">
        <f>'Tab 2'!A19</f>
        <v>2001/02</v>
      </c>
      <c r="C17" s="154">
        <f>'Tab 2'!H19</f>
        <v>2.04</v>
      </c>
      <c r="D17" s="154">
        <f>'Tab 2'!I19</f>
        <v>5.8</v>
      </c>
      <c r="E17" s="154">
        <f>'Tab 2'!J19</f>
        <v>14.13</v>
      </c>
      <c r="F17" s="154">
        <f>'Tab 2'!K19</f>
        <v>14.8</v>
      </c>
    </row>
    <row r="18" spans="2:6" x14ac:dyDescent="0.25">
      <c r="B18" s="142" t="str">
        <f>'Tab 2'!A20</f>
        <v>2002/03</v>
      </c>
      <c r="C18" s="154">
        <f>'Tab 2'!H20</f>
        <v>9.24</v>
      </c>
      <c r="D18" s="154">
        <f>'Tab 2'!I20</f>
        <v>7.59</v>
      </c>
      <c r="E18" s="154">
        <f>'Tab 2'!J20</f>
        <v>15.86</v>
      </c>
      <c r="F18" s="154">
        <f>'Tab 2'!K20</f>
        <v>18.88</v>
      </c>
    </row>
    <row r="19" spans="2:6" x14ac:dyDescent="0.25">
      <c r="B19" s="142" t="str">
        <f>'Tab 2'!A21</f>
        <v>2003/04</v>
      </c>
      <c r="C19" s="154">
        <f>'Tab 2'!H21</f>
        <v>8.7100000000000009</v>
      </c>
      <c r="D19" s="154">
        <f>'Tab 2'!I21</f>
        <v>13.45</v>
      </c>
      <c r="E19" s="154">
        <f>'Tab 2'!J21</f>
        <v>13.94</v>
      </c>
      <c r="F19" s="154">
        <f>'Tab 2'!K21</f>
        <v>25.05</v>
      </c>
    </row>
    <row r="20" spans="2:6" x14ac:dyDescent="0.25">
      <c r="B20" s="142" t="str">
        <f>'Tab 2'!A22</f>
        <v>2004/05</v>
      </c>
      <c r="C20" s="154">
        <f>'Tab 2'!H22</f>
        <v>5.42</v>
      </c>
      <c r="D20" s="154">
        <f>'Tab 2'!I22</f>
        <v>11.99</v>
      </c>
      <c r="E20" s="154">
        <f>'Tab 2'!J22</f>
        <v>17.579999999999998</v>
      </c>
      <c r="F20" s="154">
        <f>'Tab 2'!K22</f>
        <v>23.37</v>
      </c>
    </row>
    <row r="21" spans="2:6" x14ac:dyDescent="0.25">
      <c r="B21" s="142" t="str">
        <f>'Tab 2'!A23</f>
        <v>2005/06</v>
      </c>
      <c r="C21" s="154">
        <f>'Tab 2'!H23</f>
        <v>8.92</v>
      </c>
      <c r="D21" s="154">
        <f>'Tab 2'!I23</f>
        <v>7.89</v>
      </c>
      <c r="E21" s="154">
        <f>'Tab 2'!J23</f>
        <v>9.5500000000000007</v>
      </c>
      <c r="F21" s="154">
        <f>'Tab 2'!K23</f>
        <v>12.76</v>
      </c>
    </row>
    <row r="22" spans="2:6" x14ac:dyDescent="0.25">
      <c r="B22" s="142" t="str">
        <f>'Tab 2'!A24</f>
        <v>2006/07</v>
      </c>
      <c r="C22" s="154">
        <f>'Tab 2'!H24</f>
        <v>4.92</v>
      </c>
      <c r="D22" s="154">
        <f>'Tab 2'!I24</f>
        <v>11.84</v>
      </c>
      <c r="E22" s="154">
        <f>'Tab 2'!J24</f>
        <v>17.850000000000001</v>
      </c>
      <c r="F22" s="154">
        <f>'Tab 2'!K24</f>
        <v>24.04</v>
      </c>
    </row>
    <row r="23" spans="2:6" x14ac:dyDescent="0.25">
      <c r="B23" s="142" t="str">
        <f>'Tab 2'!A25</f>
        <v>2007/08</v>
      </c>
      <c r="C23" s="154">
        <f>'Tab 2'!H25</f>
        <v>3.37</v>
      </c>
      <c r="D23" s="154">
        <f>'Tab 2'!I25</f>
        <v>9.1999999999999993</v>
      </c>
      <c r="E23" s="154">
        <f>'Tab 2'!J25</f>
        <v>15.87</v>
      </c>
      <c r="F23" s="154">
        <f>'Tab 2'!K25</f>
        <v>17.149999999999999</v>
      </c>
    </row>
    <row r="24" spans="2:6" x14ac:dyDescent="0.25">
      <c r="B24" s="142" t="str">
        <f>'Tab 2'!A26</f>
        <v>2008/09</v>
      </c>
      <c r="C24" s="154">
        <f>'Tab 2'!H26</f>
        <v>10.41</v>
      </c>
      <c r="D24" s="154">
        <f>'Tab 2'!I26</f>
        <v>18.11</v>
      </c>
      <c r="E24" s="154">
        <f>'Tab 2'!J26</f>
        <v>22.18</v>
      </c>
      <c r="F24" s="154">
        <f>'Tab 2'!K26</f>
        <v>28.09</v>
      </c>
    </row>
    <row r="25" spans="2:6" x14ac:dyDescent="0.25">
      <c r="B25" s="142" t="str">
        <f>'Tab 2'!A27</f>
        <v>2009/10</v>
      </c>
      <c r="C25" s="154">
        <f>'Tab 2'!H27</f>
        <v>13.38</v>
      </c>
      <c r="D25" s="154">
        <f>'Tab 2'!I27</f>
        <v>11.43</v>
      </c>
      <c r="E25" s="154">
        <f>'Tab 2'!J27</f>
        <v>16.97</v>
      </c>
      <c r="F25" s="154">
        <f>'Tab 2'!K27</f>
        <v>20.95</v>
      </c>
    </row>
    <row r="26" spans="2:6" x14ac:dyDescent="0.25">
      <c r="B26" s="142" t="str">
        <f>'Tab 2'!A28</f>
        <v>2010/11</v>
      </c>
      <c r="C26" s="154">
        <f>'Tab 2'!H28</f>
        <v>11.78</v>
      </c>
      <c r="D26" s="154">
        <f>'Tab 2'!I28</f>
        <v>13.2</v>
      </c>
      <c r="E26" s="154">
        <f>'Tab 2'!J28</f>
        <v>13.51</v>
      </c>
      <c r="F26" s="154">
        <f>'Tab 2'!K28</f>
        <v>17.39</v>
      </c>
    </row>
    <row r="27" spans="2:6" x14ac:dyDescent="0.25">
      <c r="B27" s="142" t="str">
        <f>'Tab 2'!A29</f>
        <v>2011/12</v>
      </c>
      <c r="C27" s="154">
        <f>'Tab 2'!H29</f>
        <v>6.56</v>
      </c>
      <c r="D27" s="154">
        <f>'Tab 2'!I29</f>
        <v>3.22</v>
      </c>
      <c r="E27" s="154">
        <f>'Tab 2'!J29</f>
        <v>8.2100000000000009</v>
      </c>
      <c r="F27" s="154">
        <f>'Tab 2'!K29</f>
        <v>11.6</v>
      </c>
    </row>
    <row r="28" spans="2:6" x14ac:dyDescent="0.25">
      <c r="B28" s="142" t="str">
        <f>'Tab 2'!A30</f>
        <v>2012/13</v>
      </c>
      <c r="C28" s="154">
        <f>'Tab 2'!H30</f>
        <v>2.5299999999999998</v>
      </c>
      <c r="D28" s="154">
        <f>'Tab 2'!I30</f>
        <v>5.7</v>
      </c>
      <c r="E28" s="154">
        <f>'Tab 2'!J30</f>
        <v>10.76</v>
      </c>
      <c r="F28" s="154">
        <f>'Tab 2'!K30</f>
        <v>20.13</v>
      </c>
    </row>
    <row r="29" spans="2:6" x14ac:dyDescent="0.25">
      <c r="B29" s="142" t="str">
        <f>'Tab 2'!A31</f>
        <v>2013/14</v>
      </c>
      <c r="C29" s="154">
        <f>'Tab 2'!H31</f>
        <v>4.2699999999999996</v>
      </c>
      <c r="D29" s="154">
        <f>'Tab 2'!I31</f>
        <v>6.43</v>
      </c>
      <c r="E29" s="154">
        <f>'Tab 2'!J31</f>
        <v>10.08</v>
      </c>
      <c r="F29" s="154">
        <f>'Tab 2'!K31</f>
        <v>13.53</v>
      </c>
    </row>
    <row r="30" spans="2:6" x14ac:dyDescent="0.25">
      <c r="B30" s="142" t="str">
        <f>'Tab 2'!A32</f>
        <v>2014/15</v>
      </c>
      <c r="C30" s="154">
        <f>'Tab 2'!H32</f>
        <v>8.08</v>
      </c>
      <c r="D30" s="154">
        <f>'Tab 2'!I32</f>
        <v>18.239999999999998</v>
      </c>
      <c r="E30" s="154">
        <f>'Tab 2'!J32</f>
        <v>22.87</v>
      </c>
      <c r="F30" s="154">
        <f>'Tab 2'!K32</f>
        <v>33.200000000000003</v>
      </c>
    </row>
    <row r="31" spans="2:6" x14ac:dyDescent="0.25">
      <c r="B31" s="142" t="str">
        <f>'Tab 2'!A33</f>
        <v xml:space="preserve">2015/16 </v>
      </c>
      <c r="C31" s="154">
        <f>'Tab 2'!H33</f>
        <v>13.29</v>
      </c>
      <c r="D31" s="154">
        <f>'Tab 2'!I33</f>
        <v>16.11</v>
      </c>
      <c r="E31" s="154">
        <f>'Tab 2'!J33</f>
        <v>17.260000000000002</v>
      </c>
      <c r="F31" s="154">
        <f>'Tab 2'!K33</f>
        <v>16.809999999999999</v>
      </c>
    </row>
    <row r="32" spans="2:6" x14ac:dyDescent="0.25">
      <c r="B32" s="142" t="str">
        <f>'Tab 2'!A34</f>
        <v>2016/17</v>
      </c>
      <c r="C32" s="154">
        <f>'Tab 2'!H34</f>
        <v>5.84</v>
      </c>
      <c r="D32" s="154">
        <f>'Tab 2'!I34</f>
        <v>8.07</v>
      </c>
      <c r="E32" s="154">
        <f>'Tab 2'!J34</f>
        <v>14.89</v>
      </c>
      <c r="F32" s="154">
        <f>'Tab 2'!K34</f>
        <v>24.12</v>
      </c>
    </row>
    <row r="33" spans="1:6" x14ac:dyDescent="0.25">
      <c r="B33" s="142" t="str">
        <f>'Tab 2'!A35</f>
        <v xml:space="preserve">2017/18 </v>
      </c>
      <c r="C33" s="154">
        <f>'Tab 2'!H35</f>
        <v>9.48</v>
      </c>
      <c r="D33" s="154">
        <f>'Tab 2'!I35</f>
        <v>17.73</v>
      </c>
      <c r="E33" s="154">
        <f>'Tab 2'!J35</f>
        <v>24.76</v>
      </c>
      <c r="F33" s="154">
        <f>'Tab 2'!K35</f>
        <v>42.77</v>
      </c>
    </row>
    <row r="34" spans="1:6" x14ac:dyDescent="0.25">
      <c r="B34" s="142" t="str">
        <f>'Tab 2'!A36</f>
        <v>2018/19</v>
      </c>
      <c r="C34" s="154">
        <f>'Tab 2'!H36</f>
        <v>8.24</v>
      </c>
      <c r="D34" s="154">
        <f>'Tab 2'!I36</f>
        <v>8.74</v>
      </c>
      <c r="E34" s="154">
        <f>'Tab 2'!J36</f>
        <v>10.64</v>
      </c>
      <c r="F34" s="154">
        <f>'Tab 2'!K36</f>
        <v>15.34</v>
      </c>
    </row>
    <row r="35" spans="1:6" x14ac:dyDescent="0.25">
      <c r="B35" s="142" t="str">
        <f>'Tab 2'!A37</f>
        <v>2019/20</v>
      </c>
      <c r="C35" s="154" t="str">
        <f>'Tab 2'!H37</f>
        <v>.</v>
      </c>
      <c r="D35" s="154">
        <f>'Tab 2'!I37</f>
        <v>7.18</v>
      </c>
      <c r="E35" s="154">
        <f>'Tab 2'!J37</f>
        <v>1.29</v>
      </c>
      <c r="F35" s="154">
        <f>'Tab 2'!K37</f>
        <v>2.93</v>
      </c>
    </row>
    <row r="36" spans="1:6" x14ac:dyDescent="0.25">
      <c r="B36" s="142" t="str">
        <f>'Tab 2'!A38</f>
        <v>2020/21</v>
      </c>
      <c r="C36" s="154">
        <f>'Tab 2'!H38</f>
        <v>17.100000000000001</v>
      </c>
      <c r="D36" s="154">
        <f>'Tab 2'!I38</f>
        <v>18.66</v>
      </c>
      <c r="E36" s="154">
        <f>'Tab 2'!J38</f>
        <v>23.69</v>
      </c>
      <c r="F36" s="154">
        <f>'Tab 2'!K38</f>
        <v>27.69</v>
      </c>
    </row>
    <row r="37" spans="1:6" x14ac:dyDescent="0.25">
      <c r="B37" s="142" t="s">
        <v>238</v>
      </c>
      <c r="C37" s="154">
        <f>'Tab 2'!H39</f>
        <v>4.99</v>
      </c>
      <c r="D37" s="154">
        <f>'Tab 2'!I39</f>
        <v>3.84</v>
      </c>
      <c r="E37" s="154">
        <f>'Tab 2'!J39</f>
        <v>5.76</v>
      </c>
      <c r="F37" s="154">
        <f>'Tab 2'!K39</f>
        <v>9.0299999999999994</v>
      </c>
    </row>
    <row r="39" spans="1:6" x14ac:dyDescent="0.25">
      <c r="A39" s="112" t="s">
        <v>240</v>
      </c>
    </row>
  </sheetData>
  <mergeCells count="3">
    <mergeCell ref="A1:H1"/>
    <mergeCell ref="J1:K1"/>
    <mergeCell ref="A3:B3"/>
  </mergeCells>
  <hyperlinks>
    <hyperlink ref="J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election sqref="A1:G1"/>
    </sheetView>
  </sheetViews>
  <sheetFormatPr defaultRowHeight="13.2" x14ac:dyDescent="0.25"/>
  <cols>
    <col min="2" max="2" width="18.77734375" customWidth="1"/>
  </cols>
  <sheetData>
    <row r="1" spans="1:10" ht="18" customHeight="1" x14ac:dyDescent="0.3">
      <c r="A1" s="275" t="s">
        <v>231</v>
      </c>
      <c r="B1" s="275"/>
      <c r="C1" s="275"/>
      <c r="D1" s="275"/>
      <c r="E1" s="275"/>
      <c r="F1" s="275"/>
      <c r="G1" s="275"/>
      <c r="I1" s="274" t="s">
        <v>192</v>
      </c>
      <c r="J1" s="274"/>
    </row>
    <row r="3" spans="1:10" x14ac:dyDescent="0.25">
      <c r="A3" s="286" t="s">
        <v>211</v>
      </c>
      <c r="B3" s="286"/>
    </row>
    <row r="5" spans="1:10" x14ac:dyDescent="0.25">
      <c r="B5" s="165"/>
      <c r="C5" s="101" t="s">
        <v>207</v>
      </c>
      <c r="D5" s="101" t="s">
        <v>206</v>
      </c>
    </row>
    <row r="6" spans="1:10" x14ac:dyDescent="0.25">
      <c r="B6" s="136" t="str">
        <f>'Tab 1'!A53</f>
        <v>1990/91</v>
      </c>
      <c r="C6" s="154">
        <f>'Tab 1'!R53</f>
        <v>15.250349092359864</v>
      </c>
      <c r="D6" s="154">
        <f>'Tab 1'!AA53</f>
        <v>9.599531989576132</v>
      </c>
    </row>
    <row r="7" spans="1:10" x14ac:dyDescent="0.25">
      <c r="B7" s="136" t="str">
        <f>'Tab 1'!A54</f>
        <v>1991/92</v>
      </c>
      <c r="C7" s="154">
        <f>'Tab 1'!R54</f>
        <v>16.106407494614498</v>
      </c>
      <c r="D7" s="154">
        <f>'Tab 1'!AA54</f>
        <v>13.703465982028241</v>
      </c>
    </row>
    <row r="8" spans="1:10" x14ac:dyDescent="0.25">
      <c r="B8" s="136" t="str">
        <f>'Tab 1'!A55</f>
        <v>1992/93</v>
      </c>
      <c r="C8" s="154">
        <f>'Tab 1'!R55</f>
        <v>15.208640157093765</v>
      </c>
      <c r="D8" s="154">
        <f>'Tab 1'!AA55</f>
        <v>12.584317032040472</v>
      </c>
    </row>
    <row r="9" spans="1:10" x14ac:dyDescent="0.25">
      <c r="B9" s="136" t="str">
        <f>'Tab 1'!A56</f>
        <v>1993/94</v>
      </c>
      <c r="C9" s="154">
        <f>'Tab 1'!R56</f>
        <v>13.759438272495551</v>
      </c>
      <c r="D9" s="154">
        <f>'Tab 1'!AA56</f>
        <v>12.135692905529591</v>
      </c>
    </row>
    <row r="10" spans="1:10" x14ac:dyDescent="0.25">
      <c r="B10" s="136" t="str">
        <f>'Tab 1'!A57</f>
        <v>1994/95</v>
      </c>
      <c r="C10" s="154">
        <f>'Tab 1'!R57</f>
        <v>12.555538914682243</v>
      </c>
      <c r="D10" s="154">
        <f>'Tab 1'!AA57</f>
        <v>11.435258259402383</v>
      </c>
    </row>
    <row r="11" spans="1:10" x14ac:dyDescent="0.25">
      <c r="B11" s="136" t="str">
        <f>'Tab 1'!A58</f>
        <v>1995/96</v>
      </c>
      <c r="C11" s="154">
        <f>'Tab 1'!R58</f>
        <v>21.013982496730712</v>
      </c>
      <c r="D11" s="154">
        <f>'Tab 1'!AA58</f>
        <v>16.962930847604596</v>
      </c>
    </row>
    <row r="12" spans="1:10" x14ac:dyDescent="0.25">
      <c r="B12" s="136" t="str">
        <f>'Tab 1'!A59</f>
        <v>1996/97</v>
      </c>
      <c r="C12" s="154">
        <f>'Tab 1'!R59</f>
        <v>23.793814432989691</v>
      </c>
      <c r="D12" s="154">
        <f>'Tab 1'!AA59</f>
        <v>14.67839472237493</v>
      </c>
    </row>
    <row r="13" spans="1:10" x14ac:dyDescent="0.25">
      <c r="B13" s="136" t="str">
        <f>'Tab 1'!A60</f>
        <v>1997/98</v>
      </c>
      <c r="C13" s="154">
        <f>'Tab 1'!R60</f>
        <v>15.710620831195484</v>
      </c>
      <c r="D13" s="154">
        <f>'Tab 1'!AA60</f>
        <v>12.060693964074529</v>
      </c>
    </row>
    <row r="14" spans="1:10" x14ac:dyDescent="0.25">
      <c r="B14" s="136" t="str">
        <f>'Tab 1'!A61</f>
        <v>1998/99</v>
      </c>
      <c r="C14" s="154">
        <f>'Tab 1'!R61</f>
        <v>29.024173758680103</v>
      </c>
      <c r="D14" s="154">
        <f>'Tab 1'!AA61</f>
        <v>22.278796107716676</v>
      </c>
    </row>
    <row r="15" spans="1:10" x14ac:dyDescent="0.25">
      <c r="B15" s="136" t="str">
        <f>'Tab 1'!A62</f>
        <v>1999/2000</v>
      </c>
      <c r="C15" s="154">
        <f>'Tab 1'!R62</f>
        <v>31.348177923520389</v>
      </c>
      <c r="D15" s="154">
        <f>'Tab 1'!AA62</f>
        <v>25.466407233604212</v>
      </c>
    </row>
    <row r="16" spans="1:10" x14ac:dyDescent="0.25">
      <c r="B16" s="136" t="str">
        <f>'Tab 1'!A63</f>
        <v>2000/01</v>
      </c>
      <c r="C16" s="154">
        <f>'Tab 1'!R63</f>
        <v>13.865990276897062</v>
      </c>
      <c r="D16" s="154">
        <f>'Tab 1'!AA63</f>
        <v>10.391548972327477</v>
      </c>
    </row>
    <row r="17" spans="2:4" x14ac:dyDescent="0.25">
      <c r="B17" s="136" t="str">
        <f>'Tab 1'!A64</f>
        <v>2001/02</v>
      </c>
      <c r="C17" s="154">
        <f>'Tab 1'!R64</f>
        <v>12.580578082761489</v>
      </c>
      <c r="D17" s="154">
        <f>'Tab 1'!AA64</f>
        <v>7.0602761252665847</v>
      </c>
    </row>
    <row r="18" spans="2:4" x14ac:dyDescent="0.25">
      <c r="B18" s="136" t="str">
        <f>'Tab 1'!A65</f>
        <v>2002/03</v>
      </c>
      <c r="C18" s="154">
        <f>'Tab 1'!R65</f>
        <v>16.325147296522239</v>
      </c>
      <c r="D18" s="154">
        <f>'Tab 1'!AA65</f>
        <v>10.530721580445338</v>
      </c>
    </row>
    <row r="19" spans="2:4" x14ac:dyDescent="0.25">
      <c r="B19" s="136" t="str">
        <f>'Tab 1'!A66</f>
        <v>2003/04</v>
      </c>
      <c r="C19" s="154">
        <f>'Tab 1'!R66</f>
        <v>18.622287760690963</v>
      </c>
      <c r="D19" s="154">
        <f>'Tab 1'!AA66</f>
        <v>12.35541232663866</v>
      </c>
    </row>
    <row r="20" spans="2:4" x14ac:dyDescent="0.25">
      <c r="B20" s="136" t="str">
        <f>'Tab 1'!A67</f>
        <v>2004/05</v>
      </c>
      <c r="C20" s="154">
        <f>'Tab 1'!R67</f>
        <v>17.309137764415333</v>
      </c>
      <c r="D20" s="154">
        <f>'Tab 1'!AA67</f>
        <v>13.345755211366019</v>
      </c>
    </row>
    <row r="21" spans="2:4" x14ac:dyDescent="0.25">
      <c r="B21" s="136" t="str">
        <f>'Tab 1'!A68</f>
        <v>2005/06</v>
      </c>
      <c r="C21" s="154">
        <f>'Tab 1'!R68</f>
        <v>9.6529226161826838</v>
      </c>
      <c r="D21" s="154">
        <f>'Tab 1'!AA68</f>
        <v>10.271602041414912</v>
      </c>
    </row>
    <row r="22" spans="2:4" x14ac:dyDescent="0.25">
      <c r="B22" s="136" t="str">
        <f>'Tab 1'!A69</f>
        <v>2006/07</v>
      </c>
      <c r="C22" s="154">
        <f>'Tab 1'!R69</f>
        <v>20.1741334655866</v>
      </c>
      <c r="D22" s="154">
        <f>'Tab 1'!AA69</f>
        <v>10.760602874167542</v>
      </c>
    </row>
    <row r="23" spans="2:4" x14ac:dyDescent="0.25">
      <c r="B23" s="136" t="str">
        <f>'Tab 1'!A70</f>
        <v>2007/08</v>
      </c>
      <c r="C23" s="154">
        <f>'Tab 1'!R70</f>
        <v>15.575027382256298</v>
      </c>
      <c r="D23" s="154">
        <f>'Tab 1'!AA70</f>
        <v>8.7609075043630025</v>
      </c>
    </row>
    <row r="24" spans="2:4" x14ac:dyDescent="0.25">
      <c r="B24" s="136" t="str">
        <f>'Tab 1'!A71</f>
        <v>2008/09</v>
      </c>
      <c r="C24" s="154">
        <f>'Tab 1'!R71</f>
        <v>23.790024455439912</v>
      </c>
      <c r="D24" s="154">
        <f>'Tab 1'!AA71</f>
        <v>17.234675900613571</v>
      </c>
    </row>
    <row r="25" spans="2:4" x14ac:dyDescent="0.25">
      <c r="B25" s="136" t="str">
        <f>'Tab 1'!A72</f>
        <v>2009/10</v>
      </c>
      <c r="C25" s="154">
        <f>'Tab 1'!R72</f>
        <v>16.722426991777716</v>
      </c>
      <c r="D25" s="154">
        <f>'Tab 1'!AA72</f>
        <v>15.906988219330167</v>
      </c>
    </row>
    <row r="26" spans="2:4" x14ac:dyDescent="0.25">
      <c r="B26" s="136" t="str">
        <f>'Tab 1'!A73</f>
        <v>2010/11</v>
      </c>
      <c r="C26" s="154">
        <f>'Tab 1'!R73</f>
        <v>15.032902201043793</v>
      </c>
      <c r="D26" s="154">
        <f>'Tab 1'!AA73</f>
        <v>13.433371196269505</v>
      </c>
    </row>
    <row r="27" spans="2:4" x14ac:dyDescent="0.25">
      <c r="B27" s="136" t="str">
        <f>'Tab 1'!A74</f>
        <v>2011/12</v>
      </c>
      <c r="C27" s="154">
        <f>'Tab 1'!R74</f>
        <v>8.8523879221553639</v>
      </c>
      <c r="D27" s="154">
        <f>'Tab 1'!AA74</f>
        <v>7.133164198477786</v>
      </c>
    </row>
    <row r="28" spans="2:4" x14ac:dyDescent="0.25">
      <c r="B28" s="136" t="str">
        <f>'Tab 1'!A75</f>
        <v>2012/13</v>
      </c>
      <c r="C28" s="154">
        <f>'Tab 1'!R75</f>
        <v>12.977425912057345</v>
      </c>
      <c r="D28" s="154">
        <f>'Tab 1'!AA75</f>
        <v>9.1800981079187114</v>
      </c>
    </row>
    <row r="29" spans="2:4" x14ac:dyDescent="0.25">
      <c r="B29" s="136" t="str">
        <f>'Tab 1'!A76</f>
        <v>2013/14</v>
      </c>
      <c r="C29" s="154">
        <f>'Tab 1'!R76</f>
        <v>11.57967111671346</v>
      </c>
      <c r="D29" s="154">
        <f>'Tab 1'!AA76</f>
        <v>7.0932183081715792</v>
      </c>
    </row>
    <row r="30" spans="2:4" x14ac:dyDescent="0.25">
      <c r="B30" s="136" t="str">
        <f>'Tab 1'!A77</f>
        <v>2014/15</v>
      </c>
      <c r="C30" s="154">
        <f>'Tab 1'!R77</f>
        <v>26.299777258651599</v>
      </c>
      <c r="D30" s="154">
        <f>'Tab 1'!AA77</f>
        <v>18.735711019661636</v>
      </c>
    </row>
    <row r="31" spans="2:4" x14ac:dyDescent="0.25">
      <c r="B31" s="136" t="str">
        <f>'Tab 1'!A78</f>
        <v>2015/16</v>
      </c>
      <c r="C31" s="154">
        <f>'Tab 1'!R78</f>
        <v>18.688818034345807</v>
      </c>
      <c r="D31" s="154">
        <f>'Tab 1'!AA78</f>
        <v>13.536767236434553</v>
      </c>
    </row>
    <row r="32" spans="2:4" x14ac:dyDescent="0.25">
      <c r="B32" s="136" t="str">
        <f>'Tab 1'!A79</f>
        <v>2016/17</v>
      </c>
      <c r="C32" s="154">
        <f>'Tab 1'!R79</f>
        <v>18.549042997343165</v>
      </c>
      <c r="D32" s="154">
        <f>'Tab 1'!AA79</f>
        <v>11.21859017122526</v>
      </c>
    </row>
    <row r="33" spans="1:4" x14ac:dyDescent="0.25">
      <c r="B33" s="136" t="str">
        <f>'Tab 1'!A80</f>
        <v xml:space="preserve">2017/18 </v>
      </c>
      <c r="C33" s="154">
        <f>'Tab 1'!R80</f>
        <v>32.50623036081916</v>
      </c>
      <c r="D33" s="154">
        <f>'Tab 1'!AA80</f>
        <v>19.899023158819009</v>
      </c>
    </row>
    <row r="34" spans="1:4" x14ac:dyDescent="0.25">
      <c r="B34" s="136" t="str">
        <f>'Tab 1'!A81</f>
        <v>2018/19</v>
      </c>
      <c r="C34" s="154">
        <f>'Tab 1'!R81</f>
        <v>13.005320607756021</v>
      </c>
      <c r="D34" s="154">
        <f>'Tab 1'!AA81</f>
        <v>9.6666851533470126</v>
      </c>
    </row>
    <row r="35" spans="1:4" x14ac:dyDescent="0.25">
      <c r="B35" s="136" t="str">
        <f>'Tab 1'!A82</f>
        <v>2019/20</v>
      </c>
      <c r="C35" s="154">
        <f>'Tab 1'!R82</f>
        <v>3.1957390146471369</v>
      </c>
      <c r="D35" s="154">
        <f>'Tab 1'!AA82</f>
        <v>2.0670958996950186</v>
      </c>
    </row>
    <row r="36" spans="1:4" x14ac:dyDescent="0.25">
      <c r="B36" s="136" t="str">
        <f>'Tab 1'!A83</f>
        <v>2020/21</v>
      </c>
      <c r="C36" s="154">
        <f>'Tab 1'!R83</f>
        <v>23.281010517414511</v>
      </c>
      <c r="D36" s="154">
        <f>'Tab 1'!AA83</f>
        <v>22.196127550754134</v>
      </c>
    </row>
    <row r="37" spans="1:4" x14ac:dyDescent="0.25">
      <c r="B37" s="88" t="s">
        <v>238</v>
      </c>
      <c r="C37" s="154">
        <f>'Tab 1'!R84</f>
        <v>6.2184873949579833</v>
      </c>
      <c r="D37" s="154">
        <f>'Tab 1'!AA84</f>
        <v>6.4633260711692087</v>
      </c>
    </row>
    <row r="38" spans="1:4" x14ac:dyDescent="0.25">
      <c r="B38" s="165"/>
      <c r="C38" s="165"/>
      <c r="D38" s="165"/>
    </row>
    <row r="39" spans="1:4" x14ac:dyDescent="0.25">
      <c r="A39" s="287" t="s">
        <v>240</v>
      </c>
      <c r="B39" s="287"/>
    </row>
  </sheetData>
  <mergeCells count="4">
    <mergeCell ref="A1:G1"/>
    <mergeCell ref="I1:J1"/>
    <mergeCell ref="A39:B39"/>
    <mergeCell ref="A3:B3"/>
  </mergeCells>
  <hyperlinks>
    <hyperlink ref="I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election sqref="A1:H1"/>
    </sheetView>
  </sheetViews>
  <sheetFormatPr defaultRowHeight="13.2" x14ac:dyDescent="0.25"/>
  <cols>
    <col min="1" max="1" width="10.77734375" customWidth="1"/>
  </cols>
  <sheetData>
    <row r="1" spans="1:16" ht="18" customHeight="1" x14ac:dyDescent="0.3">
      <c r="A1" s="275" t="s">
        <v>263</v>
      </c>
      <c r="B1" s="275"/>
      <c r="C1" s="275"/>
      <c r="D1" s="275"/>
      <c r="E1" s="275"/>
      <c r="F1" s="275"/>
      <c r="G1" s="275"/>
      <c r="H1" s="275"/>
      <c r="I1" s="251"/>
      <c r="J1" s="274" t="s">
        <v>192</v>
      </c>
      <c r="K1" s="274"/>
      <c r="L1" s="251"/>
      <c r="M1" s="251"/>
      <c r="N1" s="251"/>
    </row>
    <row r="2" spans="1:16" x14ac:dyDescent="0.25">
      <c r="H2" s="127"/>
      <c r="J2" s="125"/>
      <c r="K2" s="125"/>
    </row>
    <row r="3" spans="1:16" x14ac:dyDescent="0.25">
      <c r="A3" s="286" t="s">
        <v>225</v>
      </c>
      <c r="B3" s="286"/>
    </row>
    <row r="4" spans="1:16" x14ac:dyDescent="0.25">
      <c r="B4" s="289" t="s">
        <v>219</v>
      </c>
      <c r="C4" s="101"/>
      <c r="D4" s="101"/>
      <c r="E4" s="101"/>
      <c r="F4" s="289" t="s">
        <v>220</v>
      </c>
    </row>
    <row r="5" spans="1:16" s="248" customFormat="1" x14ac:dyDescent="0.25">
      <c r="B5" s="289"/>
      <c r="C5" s="101"/>
      <c r="D5" s="101"/>
      <c r="E5" s="101"/>
      <c r="F5" s="289"/>
    </row>
    <row r="6" spans="1:16" x14ac:dyDescent="0.25">
      <c r="B6" s="289"/>
      <c r="C6" s="263" t="s">
        <v>243</v>
      </c>
      <c r="D6" s="263" t="s">
        <v>244</v>
      </c>
      <c r="E6" s="263" t="s">
        <v>245</v>
      </c>
      <c r="F6" s="289"/>
      <c r="G6" s="131"/>
      <c r="H6" s="131"/>
      <c r="I6" s="131"/>
      <c r="L6" s="131"/>
      <c r="M6" s="132"/>
      <c r="N6" s="132"/>
      <c r="O6" s="131"/>
      <c r="P6" s="132"/>
    </row>
    <row r="7" spans="1:16" x14ac:dyDescent="0.25">
      <c r="A7" s="165" t="str">
        <f>'Tab 3'!A8</f>
        <v xml:space="preserve">2010/11 </v>
      </c>
      <c r="B7" s="164">
        <f>'Tab 3'!H25</f>
        <v>16</v>
      </c>
      <c r="C7" s="164">
        <f>'Tab 3'!H43</f>
        <v>13</v>
      </c>
      <c r="D7" s="164">
        <f>'Tab 3'!H61</f>
        <v>15</v>
      </c>
      <c r="E7" s="164">
        <f>'Tab 3'!H79</f>
        <v>12</v>
      </c>
      <c r="F7" s="165">
        <f>'Tab 3'!H97</f>
        <v>14</v>
      </c>
      <c r="G7" s="96"/>
      <c r="H7" s="96"/>
      <c r="I7" s="96"/>
      <c r="L7" s="132"/>
      <c r="M7" s="132"/>
      <c r="N7" s="132"/>
      <c r="O7" s="132"/>
      <c r="P7" s="132"/>
    </row>
    <row r="8" spans="1:16" x14ac:dyDescent="0.25">
      <c r="A8" s="165" t="str">
        <f>'Tab 3'!A9</f>
        <v>2011/12</v>
      </c>
      <c r="B8" s="164">
        <f>'Tab 3'!H26</f>
        <v>9</v>
      </c>
      <c r="C8" s="164">
        <f>'Tab 3'!H44</f>
        <v>9</v>
      </c>
      <c r="D8" s="164">
        <f>'Tab 3'!H62</f>
        <v>9</v>
      </c>
      <c r="E8" s="164">
        <f>'Tab 3'!H80</f>
        <v>5</v>
      </c>
      <c r="F8" s="165">
        <f>'Tab 3'!H98</f>
        <v>8</v>
      </c>
      <c r="G8" s="96"/>
      <c r="H8" s="96"/>
      <c r="I8" s="96"/>
      <c r="L8" s="132"/>
      <c r="M8" s="132"/>
      <c r="N8" s="132"/>
      <c r="O8" s="132"/>
      <c r="P8" s="132"/>
    </row>
    <row r="9" spans="1:16" x14ac:dyDescent="0.25">
      <c r="A9" s="165" t="str">
        <f>'Tab 3'!A10</f>
        <v>2012/13</v>
      </c>
      <c r="B9" s="164">
        <f>'Tab 3'!H27</f>
        <v>8</v>
      </c>
      <c r="C9" s="164">
        <f>'Tab 3'!H45</f>
        <v>12</v>
      </c>
      <c r="D9" s="164">
        <f>'Tab 3'!H63</f>
        <v>12</v>
      </c>
      <c r="E9" s="164">
        <f>'Tab 3'!H81</f>
        <v>14</v>
      </c>
      <c r="F9" s="165">
        <f>'Tab 3'!H99</f>
        <v>10</v>
      </c>
      <c r="G9" s="96"/>
      <c r="H9" s="96"/>
      <c r="I9" s="96"/>
      <c r="L9" s="132"/>
      <c r="M9" s="132"/>
      <c r="N9" s="132"/>
      <c r="O9" s="132"/>
      <c r="P9" s="132"/>
    </row>
    <row r="10" spans="1:16" x14ac:dyDescent="0.25">
      <c r="A10" s="165" t="str">
        <f>'Tab 3'!A11</f>
        <v>2013/14</v>
      </c>
      <c r="B10" s="164">
        <f>'Tab 3'!H28</f>
        <v>10</v>
      </c>
      <c r="C10" s="164">
        <f>'Tab 3'!H46</f>
        <v>6</v>
      </c>
      <c r="D10" s="164">
        <f>'Tab 3'!H64</f>
        <v>12</v>
      </c>
      <c r="E10" s="164">
        <f>'Tab 3'!H82</f>
        <v>12</v>
      </c>
      <c r="F10" s="165">
        <f>'Tab 3'!H100</f>
        <v>6</v>
      </c>
      <c r="G10" s="96"/>
      <c r="H10" s="96"/>
      <c r="I10" s="96"/>
      <c r="L10" s="132"/>
      <c r="M10" s="132"/>
      <c r="N10" s="132"/>
      <c r="O10" s="132"/>
      <c r="P10" s="132"/>
    </row>
    <row r="11" spans="1:16" x14ac:dyDescent="0.25">
      <c r="A11" s="165" t="str">
        <f>'Tab 3'!A12</f>
        <v xml:space="preserve">2014/15 </v>
      </c>
      <c r="B11" s="164">
        <f>'Tab 3'!H29</f>
        <v>23</v>
      </c>
      <c r="C11" s="164">
        <f>'Tab 3'!H47</f>
        <v>21</v>
      </c>
      <c r="D11" s="164">
        <f>'Tab 3'!H65</f>
        <v>25</v>
      </c>
      <c r="E11" s="164">
        <f>'Tab 3'!H83</f>
        <v>19</v>
      </c>
      <c r="F11" s="165">
        <f>'Tab 3'!H101</f>
        <v>25</v>
      </c>
      <c r="G11" s="96"/>
      <c r="H11" s="96"/>
      <c r="I11" s="96"/>
      <c r="L11" s="132"/>
      <c r="M11" s="132"/>
      <c r="N11" s="132"/>
      <c r="O11" s="132"/>
      <c r="P11" s="132"/>
    </row>
    <row r="12" spans="1:16" x14ac:dyDescent="0.25">
      <c r="A12" s="165" t="str">
        <f>'Tab 3'!A13</f>
        <v>2015/16</v>
      </c>
      <c r="B12" s="164">
        <f>'Tab 3'!H30</f>
        <v>13</v>
      </c>
      <c r="C12" s="164">
        <f>'Tab 3'!H48</f>
        <v>20</v>
      </c>
      <c r="D12" s="164">
        <f>'Tab 3'!H66</f>
        <v>17</v>
      </c>
      <c r="E12" s="164">
        <f>'Tab 3'!H84</f>
        <v>17</v>
      </c>
      <c r="F12" s="165">
        <f>'Tab 3'!H102</f>
        <v>14</v>
      </c>
      <c r="G12" s="96"/>
      <c r="H12" s="96"/>
      <c r="I12" s="96"/>
      <c r="L12" s="132"/>
      <c r="M12" s="132"/>
      <c r="N12" s="132"/>
      <c r="O12" s="132"/>
      <c r="P12" s="132"/>
    </row>
    <row r="13" spans="1:16" x14ac:dyDescent="0.25">
      <c r="A13" s="165" t="str">
        <f>'Tab 3'!A14</f>
        <v>2016/17</v>
      </c>
      <c r="B13" s="164">
        <f>'Tab 3'!H31</f>
        <v>15</v>
      </c>
      <c r="C13" s="164">
        <f>'Tab 3'!H49</f>
        <v>14</v>
      </c>
      <c r="D13" s="164">
        <f>'Tab 3'!H67</f>
        <v>16</v>
      </c>
      <c r="E13" s="164">
        <f>'Tab 3'!H85</f>
        <v>17</v>
      </c>
      <c r="F13" s="165">
        <f>'Tab 3'!H103</f>
        <v>13</v>
      </c>
      <c r="G13" s="96"/>
      <c r="H13" s="96"/>
      <c r="I13" s="96"/>
      <c r="L13" s="132"/>
      <c r="M13" s="132"/>
      <c r="N13" s="132"/>
      <c r="O13" s="132"/>
      <c r="P13" s="132"/>
    </row>
    <row r="14" spans="1:16" x14ac:dyDescent="0.25">
      <c r="A14" s="165" t="str">
        <f>'Tab 3'!A15</f>
        <v>2017/18</v>
      </c>
      <c r="B14" s="164">
        <f>'Tab 3'!H32</f>
        <v>26</v>
      </c>
      <c r="C14" s="164">
        <f>'Tab 3'!H50</f>
        <v>26</v>
      </c>
      <c r="D14" s="164">
        <f>'Tab 3'!H68</f>
        <v>25</v>
      </c>
      <c r="E14" s="164">
        <f>'Tab 3'!H86</f>
        <v>25</v>
      </c>
      <c r="F14" s="165">
        <f>'Tab 3'!H104</f>
        <v>29</v>
      </c>
      <c r="G14" s="96"/>
      <c r="H14" s="96"/>
      <c r="I14" s="96"/>
      <c r="L14" s="132"/>
      <c r="M14" s="132"/>
      <c r="N14" s="132"/>
      <c r="O14" s="132"/>
      <c r="P14" s="132"/>
    </row>
    <row r="15" spans="1:16" x14ac:dyDescent="0.25">
      <c r="A15" s="165" t="str">
        <f>'Tab 3'!A16</f>
        <v>2018/19</v>
      </c>
      <c r="B15" s="164">
        <f>'Tab 3'!H33</f>
        <v>9</v>
      </c>
      <c r="C15" s="164">
        <f>'Tab 3'!H51</f>
        <v>11</v>
      </c>
      <c r="D15" s="164">
        <f>'Tab 3'!H69</f>
        <v>8</v>
      </c>
      <c r="E15" s="164">
        <f>'Tab 3'!H87</f>
        <v>15</v>
      </c>
      <c r="F15" s="165">
        <f>'Tab 3'!H105</f>
        <v>16</v>
      </c>
      <c r="G15" s="96"/>
      <c r="H15" s="96"/>
      <c r="I15" s="96"/>
      <c r="L15" s="132"/>
      <c r="M15" s="132"/>
      <c r="N15" s="132"/>
      <c r="O15" s="132"/>
      <c r="P15" s="132"/>
    </row>
    <row r="16" spans="1:16" x14ac:dyDescent="0.25">
      <c r="A16" s="165" t="str">
        <f>'Tab 3'!A17</f>
        <v>2019/20</v>
      </c>
      <c r="B16" s="164" t="str">
        <f>'Tab 3'!H34</f>
        <v>.</v>
      </c>
      <c r="C16" s="164">
        <f>'Tab 3'!H52</f>
        <v>5</v>
      </c>
      <c r="D16" s="164">
        <f>'Tab 3'!H70</f>
        <v>6</v>
      </c>
      <c r="E16" s="164">
        <f>'Tab 3'!H88</f>
        <v>3</v>
      </c>
      <c r="F16" s="165">
        <f>'Tab 3'!H106</f>
        <v>1</v>
      </c>
      <c r="G16" s="96"/>
      <c r="H16" s="96"/>
      <c r="I16" s="96"/>
      <c r="L16" s="132"/>
      <c r="M16" s="132"/>
      <c r="N16" s="132"/>
      <c r="O16" s="132"/>
      <c r="P16" s="132"/>
    </row>
    <row r="17" spans="1:16" x14ac:dyDescent="0.25">
      <c r="A17" s="165" t="str">
        <f>'Tab 3'!A18</f>
        <v>2020/21</v>
      </c>
      <c r="B17" s="164">
        <f>'Tab 3'!H35</f>
        <v>22</v>
      </c>
      <c r="C17" s="164">
        <f>'Tab 3'!H53</f>
        <v>25</v>
      </c>
      <c r="D17" s="164">
        <f>'Tab 3'!H71</f>
        <v>24</v>
      </c>
      <c r="E17" s="164">
        <f>'Tab 3'!H89</f>
        <v>21</v>
      </c>
      <c r="F17" s="165">
        <f>'Tab 3'!H107</f>
        <v>20</v>
      </c>
      <c r="G17" s="96"/>
      <c r="H17" s="96"/>
      <c r="I17" s="96"/>
      <c r="L17" s="132"/>
      <c r="M17" s="132"/>
      <c r="N17" s="132"/>
      <c r="O17" s="132"/>
      <c r="P17" s="132"/>
    </row>
    <row r="18" spans="1:16" x14ac:dyDescent="0.25">
      <c r="A18" s="184" t="s">
        <v>238</v>
      </c>
      <c r="B18" s="164">
        <f>'Tab 3'!H36</f>
        <v>5</v>
      </c>
      <c r="C18" s="164">
        <f>'Tab 3'!H54</f>
        <v>1</v>
      </c>
      <c r="D18" s="164">
        <f>'Tab 3'!H72</f>
        <v>7</v>
      </c>
      <c r="E18" s="164">
        <f>'Tab 3'!H90</f>
        <v>10</v>
      </c>
      <c r="F18" s="165">
        <f>'Tab 3'!H108</f>
        <v>11</v>
      </c>
      <c r="G18" s="96"/>
      <c r="H18" s="96"/>
      <c r="I18" s="96"/>
      <c r="L18" s="135"/>
      <c r="M18" s="135"/>
      <c r="N18" s="135"/>
      <c r="O18" s="135"/>
      <c r="P18" s="135"/>
    </row>
    <row r="20" spans="1:16" ht="13.2" customHeight="1" x14ac:dyDescent="0.25">
      <c r="A20" s="290" t="s">
        <v>234</v>
      </c>
      <c r="B20" s="290"/>
      <c r="C20" s="290"/>
      <c r="D20" s="290"/>
      <c r="E20" s="290"/>
      <c r="F20" s="290"/>
      <c r="G20" s="290"/>
      <c r="H20" s="290"/>
      <c r="I20" s="290"/>
      <c r="J20" s="290"/>
      <c r="K20" s="290"/>
      <c r="L20" s="290"/>
      <c r="M20" s="290"/>
      <c r="N20" s="252"/>
      <c r="O20" s="252"/>
    </row>
    <row r="21" spans="1:16" x14ac:dyDescent="0.25">
      <c r="A21" s="290"/>
      <c r="B21" s="290"/>
      <c r="C21" s="290"/>
      <c r="D21" s="290"/>
      <c r="E21" s="290"/>
      <c r="F21" s="290"/>
      <c r="G21" s="290"/>
      <c r="H21" s="290"/>
      <c r="I21" s="290"/>
      <c r="J21" s="290"/>
      <c r="K21" s="290"/>
      <c r="L21" s="290"/>
      <c r="M21" s="290"/>
      <c r="N21" s="252"/>
      <c r="O21" s="252"/>
    </row>
    <row r="23" spans="1:16" x14ac:dyDescent="0.25">
      <c r="A23" s="288" t="s">
        <v>240</v>
      </c>
      <c r="B23" s="288"/>
    </row>
    <row r="28" spans="1:16" x14ac:dyDescent="0.25">
      <c r="A28" s="127"/>
      <c r="B28" s="127"/>
      <c r="C28" s="140"/>
      <c r="D28" s="140"/>
      <c r="E28" s="140"/>
      <c r="F28" s="127"/>
      <c r="G28" s="127"/>
      <c r="H28" s="127"/>
      <c r="J28" s="125"/>
      <c r="K28" s="125"/>
    </row>
  </sheetData>
  <mergeCells count="7">
    <mergeCell ref="J1:K1"/>
    <mergeCell ref="A23:B23"/>
    <mergeCell ref="A1:H1"/>
    <mergeCell ref="B4:B6"/>
    <mergeCell ref="F4:F6"/>
    <mergeCell ref="A3:B3"/>
    <mergeCell ref="A20:M21"/>
  </mergeCells>
  <hyperlinks>
    <hyperlink ref="J1"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sqref="A1:E1"/>
    </sheetView>
  </sheetViews>
  <sheetFormatPr defaultRowHeight="13.2" x14ac:dyDescent="0.25"/>
  <cols>
    <col min="2" max="2" width="62" customWidth="1"/>
    <col min="3" max="3" width="15.77734375" customWidth="1"/>
  </cols>
  <sheetData>
    <row r="1" spans="1:8" ht="18.600000000000001" customHeight="1" x14ac:dyDescent="0.3">
      <c r="A1" s="275" t="s">
        <v>264</v>
      </c>
      <c r="B1" s="275"/>
      <c r="C1" s="275"/>
      <c r="D1" s="275"/>
      <c r="E1" s="275"/>
      <c r="F1" s="251"/>
      <c r="G1" s="274" t="s">
        <v>192</v>
      </c>
      <c r="H1" s="274"/>
    </row>
    <row r="3" spans="1:8" x14ac:dyDescent="0.25">
      <c r="B3" s="286" t="s">
        <v>228</v>
      </c>
      <c r="C3" s="286"/>
      <c r="D3" s="286"/>
      <c r="E3" s="286"/>
    </row>
    <row r="4" spans="1:8" x14ac:dyDescent="0.25">
      <c r="B4" s="114"/>
    </row>
    <row r="5" spans="1:8" x14ac:dyDescent="0.25">
      <c r="C5" s="291" t="s">
        <v>224</v>
      </c>
    </row>
    <row r="6" spans="1:8" s="248" customFormat="1" x14ac:dyDescent="0.25">
      <c r="C6" s="291"/>
    </row>
    <row r="7" spans="1:8" x14ac:dyDescent="0.25">
      <c r="C7" s="291"/>
      <c r="D7" s="165"/>
    </row>
    <row r="8" spans="1:8" x14ac:dyDescent="0.25">
      <c r="B8" t="str">
        <f>B32</f>
        <v>Accidental falls (W00-W19)</v>
      </c>
      <c r="C8" s="165">
        <f>C32</f>
        <v>50</v>
      </c>
      <c r="D8" s="165"/>
    </row>
    <row r="9" spans="1:8" x14ac:dyDescent="0.25">
      <c r="B9" t="str">
        <f t="shared" ref="B9:C18" si="0">B33</f>
        <v>Genitourinary system diseases (N00-N99)</v>
      </c>
      <c r="C9" s="165">
        <f t="shared" si="0"/>
        <v>50</v>
      </c>
      <c r="D9" s="165"/>
    </row>
    <row r="10" spans="1:8" x14ac:dyDescent="0.25">
      <c r="B10" t="str">
        <f t="shared" si="0"/>
        <v>Coronavirus (COVID-19) (U07)</v>
      </c>
      <c r="C10" s="165">
        <f t="shared" si="0"/>
        <v>60</v>
      </c>
      <c r="D10" s="165"/>
    </row>
    <row r="11" spans="1:8" x14ac:dyDescent="0.25">
      <c r="B11" t="str">
        <f t="shared" si="0"/>
        <v>Certain infectious and parasitic diseases (A00-B99)</v>
      </c>
      <c r="C11" s="165">
        <f t="shared" si="0"/>
        <v>60</v>
      </c>
      <c r="D11" s="165"/>
    </row>
    <row r="12" spans="1:8" x14ac:dyDescent="0.25">
      <c r="B12" t="str">
        <f t="shared" si="0"/>
        <v>Pneumonia (J12-J18)</v>
      </c>
      <c r="C12" s="165">
        <f t="shared" si="0"/>
        <v>80</v>
      </c>
      <c r="D12" s="165"/>
    </row>
    <row r="13" spans="1:8" ht="26.25" customHeight="1" x14ac:dyDescent="0.25">
      <c r="B13" s="204" t="str">
        <f>B37</f>
        <v>Other mental and behavioural disorders and
 nervous system diseases (F04-G26, G31-G99)</v>
      </c>
      <c r="C13" s="165">
        <f t="shared" si="0"/>
        <v>80</v>
      </c>
      <c r="D13" s="165"/>
    </row>
    <row r="14" spans="1:8" x14ac:dyDescent="0.25">
      <c r="B14" t="str">
        <f t="shared" si="0"/>
        <v>Chronic lower respiratory diseases (J40-J47)</v>
      </c>
      <c r="C14" s="165">
        <f t="shared" si="0"/>
        <v>150</v>
      </c>
      <c r="D14" s="165"/>
    </row>
    <row r="15" spans="1:8" x14ac:dyDescent="0.25">
      <c r="B15" t="str">
        <f t="shared" si="0"/>
        <v>Other circulatory system diseases (other I00-I99)</v>
      </c>
      <c r="C15" s="165">
        <f t="shared" si="0"/>
        <v>150</v>
      </c>
      <c r="D15" s="165"/>
    </row>
    <row r="16" spans="1:8" x14ac:dyDescent="0.25">
      <c r="B16" t="str">
        <f t="shared" si="0"/>
        <v>Coronary (ischaemic) Heart Disease (I20-I25)</v>
      </c>
      <c r="C16" s="165">
        <f t="shared" si="0"/>
        <v>150</v>
      </c>
      <c r="D16" s="165"/>
    </row>
    <row r="17" spans="2:4" x14ac:dyDescent="0.25">
      <c r="B17" t="str">
        <f t="shared" si="0"/>
        <v>Cerebrovascular disease (I60-I69)</v>
      </c>
      <c r="C17" s="165">
        <f t="shared" si="0"/>
        <v>180</v>
      </c>
      <c r="D17" s="165"/>
    </row>
    <row r="18" spans="2:4" x14ac:dyDescent="0.25">
      <c r="B18" t="str">
        <f t="shared" si="0"/>
        <v>Dementia and Alzheimer's disease (F01, F03, G30)</v>
      </c>
      <c r="C18" s="165">
        <f t="shared" si="0"/>
        <v>250</v>
      </c>
      <c r="D18" s="165"/>
    </row>
    <row r="19" spans="2:4" x14ac:dyDescent="0.25">
      <c r="B19" s="96"/>
      <c r="C19" s="96"/>
    </row>
    <row r="22" spans="2:4" x14ac:dyDescent="0.25">
      <c r="B22" s="123" t="s">
        <v>227</v>
      </c>
    </row>
    <row r="23" spans="2:4" x14ac:dyDescent="0.25">
      <c r="B23" s="123"/>
    </row>
    <row r="24" spans="2:4" x14ac:dyDescent="0.25">
      <c r="B24" t="s">
        <v>261</v>
      </c>
      <c r="C24">
        <v>-110</v>
      </c>
    </row>
    <row r="25" spans="2:4" x14ac:dyDescent="0.25">
      <c r="B25" s="248" t="s">
        <v>262</v>
      </c>
      <c r="C25" s="246">
        <v>-10</v>
      </c>
    </row>
    <row r="26" spans="2:4" x14ac:dyDescent="0.25">
      <c r="B26" t="s">
        <v>223</v>
      </c>
      <c r="C26">
        <v>0</v>
      </c>
    </row>
    <row r="27" spans="2:4" x14ac:dyDescent="0.25">
      <c r="B27" t="s">
        <v>150</v>
      </c>
      <c r="C27">
        <v>10</v>
      </c>
    </row>
    <row r="28" spans="2:4" x14ac:dyDescent="0.25">
      <c r="B28" t="s">
        <v>155</v>
      </c>
      <c r="C28">
        <v>30</v>
      </c>
    </row>
    <row r="29" spans="2:4" x14ac:dyDescent="0.25">
      <c r="B29" t="s">
        <v>151</v>
      </c>
      <c r="C29">
        <v>40</v>
      </c>
    </row>
    <row r="30" spans="2:4" x14ac:dyDescent="0.25">
      <c r="B30" t="s">
        <v>156</v>
      </c>
      <c r="C30">
        <v>40</v>
      </c>
    </row>
    <row r="31" spans="2:4" x14ac:dyDescent="0.25">
      <c r="B31" t="s">
        <v>148</v>
      </c>
      <c r="C31">
        <v>40</v>
      </c>
    </row>
    <row r="32" spans="2:4" x14ac:dyDescent="0.25">
      <c r="B32" t="s">
        <v>153</v>
      </c>
      <c r="C32">
        <v>50</v>
      </c>
    </row>
    <row r="33" spans="1:3" x14ac:dyDescent="0.25">
      <c r="B33" t="s">
        <v>152</v>
      </c>
      <c r="C33">
        <v>50</v>
      </c>
    </row>
    <row r="34" spans="1:3" x14ac:dyDescent="0.25">
      <c r="B34" t="s">
        <v>222</v>
      </c>
      <c r="C34">
        <v>60</v>
      </c>
    </row>
    <row r="35" spans="1:3" x14ac:dyDescent="0.25">
      <c r="B35" t="s">
        <v>149</v>
      </c>
      <c r="C35">
        <v>60</v>
      </c>
    </row>
    <row r="36" spans="1:3" x14ac:dyDescent="0.25">
      <c r="B36" t="s">
        <v>187</v>
      </c>
      <c r="C36">
        <v>80</v>
      </c>
    </row>
    <row r="37" spans="1:3" ht="26.4" x14ac:dyDescent="0.25">
      <c r="B37" s="204" t="s">
        <v>255</v>
      </c>
      <c r="C37">
        <v>80</v>
      </c>
    </row>
    <row r="38" spans="1:3" x14ac:dyDescent="0.25">
      <c r="B38" t="s">
        <v>147</v>
      </c>
      <c r="C38">
        <v>150</v>
      </c>
    </row>
    <row r="39" spans="1:3" x14ac:dyDescent="0.25">
      <c r="B39" t="s">
        <v>145</v>
      </c>
      <c r="C39">
        <v>150</v>
      </c>
    </row>
    <row r="40" spans="1:3" x14ac:dyDescent="0.25">
      <c r="B40" t="s">
        <v>143</v>
      </c>
      <c r="C40">
        <v>150</v>
      </c>
    </row>
    <row r="41" spans="1:3" x14ac:dyDescent="0.25">
      <c r="B41" t="s">
        <v>144</v>
      </c>
      <c r="C41">
        <v>180</v>
      </c>
    </row>
    <row r="42" spans="1:3" x14ac:dyDescent="0.25">
      <c r="B42" t="s">
        <v>188</v>
      </c>
      <c r="C42">
        <v>250</v>
      </c>
    </row>
    <row r="45" spans="1:3" x14ac:dyDescent="0.25">
      <c r="A45" s="287" t="s">
        <v>240</v>
      </c>
      <c r="B45" s="287"/>
    </row>
  </sheetData>
  <mergeCells count="5">
    <mergeCell ref="G1:H1"/>
    <mergeCell ref="A45:B45"/>
    <mergeCell ref="A1:E1"/>
    <mergeCell ref="B3:E3"/>
    <mergeCell ref="C5:C7"/>
  </mergeCells>
  <hyperlinks>
    <hyperlink ref="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election sqref="A1:L1"/>
    </sheetView>
  </sheetViews>
  <sheetFormatPr defaultRowHeight="13.2" x14ac:dyDescent="0.25"/>
  <cols>
    <col min="2" max="2" width="11.77734375" customWidth="1"/>
    <col min="6" max="7" width="10.33203125" customWidth="1"/>
    <col min="8" max="8" width="10.5546875" customWidth="1"/>
    <col min="9" max="9" width="10.21875" customWidth="1"/>
    <col min="10" max="10" width="11.21875" customWidth="1"/>
    <col min="11" max="11" width="11.33203125" customWidth="1"/>
    <col min="12" max="12" width="11.33203125" style="248" customWidth="1"/>
    <col min="13" max="13" width="10.44140625" customWidth="1"/>
  </cols>
  <sheetData>
    <row r="1" spans="1:15" ht="18" customHeight="1" x14ac:dyDescent="0.3">
      <c r="A1" s="275" t="s">
        <v>265</v>
      </c>
      <c r="B1" s="275"/>
      <c r="C1" s="275"/>
      <c r="D1" s="275"/>
      <c r="E1" s="275"/>
      <c r="F1" s="275"/>
      <c r="G1" s="275"/>
      <c r="H1" s="275"/>
      <c r="I1" s="275"/>
      <c r="J1" s="275"/>
      <c r="K1" s="275"/>
      <c r="L1" s="275"/>
      <c r="M1" s="251"/>
      <c r="N1" s="274" t="s">
        <v>192</v>
      </c>
      <c r="O1" s="274"/>
    </row>
    <row r="3" spans="1:15" x14ac:dyDescent="0.25">
      <c r="A3" s="123" t="s">
        <v>271</v>
      </c>
      <c r="B3" s="165"/>
      <c r="C3" s="165"/>
      <c r="D3" s="165"/>
      <c r="E3" s="165"/>
      <c r="F3" s="165"/>
      <c r="G3" s="165"/>
    </row>
    <row r="4" spans="1:15" x14ac:dyDescent="0.25">
      <c r="A4" s="165"/>
      <c r="B4" s="165"/>
      <c r="C4" s="165"/>
      <c r="D4" s="165"/>
      <c r="E4" s="165"/>
      <c r="F4" s="165"/>
      <c r="G4" s="165"/>
    </row>
    <row r="5" spans="1:15" ht="15" customHeight="1" x14ac:dyDescent="0.25">
      <c r="A5" s="165"/>
      <c r="B5" s="165"/>
      <c r="C5" s="263" t="s">
        <v>86</v>
      </c>
      <c r="D5" s="263" t="s">
        <v>226</v>
      </c>
      <c r="E5" s="263" t="s">
        <v>194</v>
      </c>
      <c r="F5" s="263" t="s">
        <v>180</v>
      </c>
      <c r="G5" s="165"/>
    </row>
    <row r="6" spans="1:15" x14ac:dyDescent="0.25">
      <c r="A6" s="165"/>
      <c r="B6" s="136" t="str">
        <f>'Tab 5'!A12</f>
        <v>1991/92</v>
      </c>
      <c r="C6" s="136">
        <f>'Tab 5'!C12</f>
        <v>14.944253304705487</v>
      </c>
      <c r="D6" s="136">
        <f>'Tab 5'!D12</f>
        <v>20.100000000000001</v>
      </c>
      <c r="E6" s="136">
        <f>'Tab 5'!E12</f>
        <v>18.8</v>
      </c>
      <c r="F6" s="136">
        <f>'Tab 5'!F12</f>
        <v>21.1</v>
      </c>
      <c r="G6" s="165"/>
    </row>
    <row r="7" spans="1:15" x14ac:dyDescent="0.25">
      <c r="A7" s="165"/>
      <c r="B7" s="136" t="str">
        <f>'Tab 5'!A13</f>
        <v>1992/93</v>
      </c>
      <c r="C7" s="136">
        <f>'Tab 5'!C13</f>
        <v>13.94296751893458</v>
      </c>
      <c r="D7" s="136">
        <f>'Tab 5'!D13</f>
        <v>14.6</v>
      </c>
      <c r="E7" s="136">
        <f>'Tab 5'!E13</f>
        <v>14.8</v>
      </c>
      <c r="F7" s="136">
        <f>'Tab 5'!F13</f>
        <v>7.6</v>
      </c>
      <c r="G7" s="165"/>
    </row>
    <row r="8" spans="1:15" x14ac:dyDescent="0.25">
      <c r="A8" s="165"/>
      <c r="B8" s="136" t="str">
        <f>'Tab 5'!A14</f>
        <v>1993/94</v>
      </c>
      <c r="C8" s="136">
        <f>'Tab 5'!C14</f>
        <v>12.983231248117281</v>
      </c>
      <c r="D8" s="136">
        <f>'Tab 5'!D14</f>
        <v>14.6</v>
      </c>
      <c r="E8" s="136">
        <f>'Tab 5'!E14</f>
        <v>8.6999999999999993</v>
      </c>
      <c r="F8" s="136">
        <f>'Tab 5'!F14</f>
        <v>12.4</v>
      </c>
      <c r="G8" s="165"/>
    </row>
    <row r="9" spans="1:15" x14ac:dyDescent="0.25">
      <c r="A9" s="165"/>
      <c r="B9" s="136" t="str">
        <f>'Tab 5'!A15</f>
        <v>1994/95</v>
      </c>
      <c r="C9" s="136">
        <f>'Tab 5'!C15</f>
        <v>12.019581293615248</v>
      </c>
      <c r="D9" s="136">
        <f>'Tab 5'!D15</f>
        <v>15.6</v>
      </c>
      <c r="E9" s="136">
        <f>'Tab 5'!E15</f>
        <v>15</v>
      </c>
      <c r="F9" s="136">
        <f>'Tab 5'!F15</f>
        <v>16</v>
      </c>
      <c r="G9" s="165"/>
    </row>
    <row r="10" spans="1:15" x14ac:dyDescent="0.25">
      <c r="A10" s="165"/>
      <c r="B10" s="136" t="str">
        <f>'Tab 5'!A16</f>
        <v>1995/96</v>
      </c>
      <c r="C10" s="136">
        <f>'Tab 5'!C16</f>
        <v>19.064016277977775</v>
      </c>
      <c r="D10" s="136">
        <f>'Tab 5'!D16</f>
        <v>22.9</v>
      </c>
      <c r="E10" s="136">
        <f>'Tab 5'!E16</f>
        <v>22.2</v>
      </c>
      <c r="F10" s="136">
        <f>'Tab 5'!F16</f>
        <v>22.7</v>
      </c>
      <c r="G10" s="165"/>
    </row>
    <row r="11" spans="1:15" x14ac:dyDescent="0.25">
      <c r="A11" s="165"/>
      <c r="B11" s="136" t="str">
        <f>'Tab 5'!A17</f>
        <v>1996/97</v>
      </c>
      <c r="C11" s="136">
        <f>'Tab 5'!C17</f>
        <v>19.382814578345304</v>
      </c>
      <c r="D11" s="136">
        <f>'Tab 5'!D17</f>
        <v>27.9</v>
      </c>
      <c r="E11" s="136">
        <f>'Tab 5'!E17</f>
        <v>26.8</v>
      </c>
      <c r="F11" s="136">
        <f>'Tab 5'!F17</f>
        <v>19</v>
      </c>
      <c r="G11" s="165"/>
    </row>
    <row r="12" spans="1:15" x14ac:dyDescent="0.25">
      <c r="A12" s="165"/>
      <c r="B12" s="136" t="str">
        <f>'Tab 5'!A18</f>
        <v>1997/98</v>
      </c>
      <c r="C12" s="136">
        <f>'Tab 5'!C18</f>
        <v>13.961941415437247</v>
      </c>
      <c r="D12" s="136">
        <f>'Tab 5'!D18</f>
        <v>13.3</v>
      </c>
      <c r="E12" s="136">
        <f>'Tab 5'!E18</f>
        <v>12.1</v>
      </c>
      <c r="F12" s="136">
        <f>'Tab 5'!F18</f>
        <v>15.7</v>
      </c>
      <c r="G12" s="165"/>
    </row>
    <row r="13" spans="1:15" x14ac:dyDescent="0.25">
      <c r="A13" s="165"/>
      <c r="B13" s="136" t="str">
        <f>'Tab 5'!A19</f>
        <v>1998/99</v>
      </c>
      <c r="C13" s="136">
        <f>'Tab 5'!C19</f>
        <v>25.786744141844743</v>
      </c>
      <c r="D13" s="136">
        <f>'Tab 5'!D19</f>
        <v>27.6</v>
      </c>
      <c r="E13" s="136">
        <f>'Tab 5'!E19</f>
        <v>27.2</v>
      </c>
      <c r="F13" s="136">
        <f>'Tab 5'!F19</f>
        <v>29</v>
      </c>
      <c r="G13" s="165"/>
    </row>
    <row r="14" spans="1:15" x14ac:dyDescent="0.25">
      <c r="A14" s="165"/>
      <c r="B14" s="136" t="str">
        <f>'Tab 5'!A20</f>
        <v>1999/2000</v>
      </c>
      <c r="C14" s="136">
        <f>'Tab 5'!C20</f>
        <v>28.523130205326957</v>
      </c>
      <c r="D14" s="136">
        <f>'Tab 5'!D20</f>
        <v>29</v>
      </c>
      <c r="E14" s="136">
        <f>'Tab 5'!E20</f>
        <v>27.4</v>
      </c>
      <c r="F14" s="136">
        <f>'Tab 5'!F20</f>
        <v>31.3</v>
      </c>
      <c r="G14" s="165"/>
    </row>
    <row r="15" spans="1:15" x14ac:dyDescent="0.25">
      <c r="A15" s="165"/>
      <c r="B15" s="136" t="str">
        <f>'Tab 5'!A21</f>
        <v>2000/01</v>
      </c>
      <c r="C15" s="136">
        <f>'Tab 5'!C21</f>
        <v>12.200759451873864</v>
      </c>
      <c r="D15" s="136">
        <f>'Tab 5'!D21</f>
        <v>14.8</v>
      </c>
      <c r="E15" s="136">
        <f>'Tab 5'!E21</f>
        <v>15.5</v>
      </c>
      <c r="F15" s="136">
        <f>'Tab 5'!F21</f>
        <v>12.8</v>
      </c>
      <c r="G15" s="165"/>
    </row>
    <row r="16" spans="1:15" x14ac:dyDescent="0.25">
      <c r="A16" s="165"/>
      <c r="B16" s="136" t="str">
        <f>'Tab 5'!A22</f>
        <v>2001/02</v>
      </c>
      <c r="C16" s="136">
        <f>'Tab 5'!C22</f>
        <v>9.926053867328763</v>
      </c>
      <c r="D16" s="136">
        <f>'Tab 5'!D22</f>
        <v>16.399999999999999</v>
      </c>
      <c r="E16" s="136">
        <f>'Tab 5'!E22</f>
        <v>14.3</v>
      </c>
      <c r="F16" s="136">
        <f>'Tab 5'!F22</f>
        <v>10.6</v>
      </c>
      <c r="G16" s="165"/>
    </row>
    <row r="17" spans="1:7" x14ac:dyDescent="0.25">
      <c r="A17" s="165"/>
      <c r="B17" s="136" t="str">
        <f>'Tab 5'!A23</f>
        <v>2002/03</v>
      </c>
      <c r="C17" s="136">
        <f>'Tab 5'!C23</f>
        <v>13.526335651517602</v>
      </c>
      <c r="D17" s="136">
        <f>'Tab 5'!D23</f>
        <v>14.3</v>
      </c>
      <c r="E17" s="136">
        <f>'Tab 5'!E23</f>
        <v>12.9</v>
      </c>
      <c r="F17" s="136">
        <f>'Tab 5'!F23</f>
        <v>11.2</v>
      </c>
      <c r="G17" s="165"/>
    </row>
    <row r="18" spans="1:7" x14ac:dyDescent="0.25">
      <c r="A18" s="165"/>
      <c r="B18" s="136" t="str">
        <f>'Tab 5'!A24</f>
        <v>2003/04</v>
      </c>
      <c r="C18" s="136">
        <f>'Tab 5'!C24</f>
        <v>15.627663962601403</v>
      </c>
      <c r="D18" s="136">
        <f>'Tab 5'!D24</f>
        <v>13.8</v>
      </c>
      <c r="E18" s="136">
        <f>'Tab 5'!E24</f>
        <v>14.7</v>
      </c>
      <c r="F18" s="136">
        <f>'Tab 5'!F24</f>
        <v>8.3000000000000007</v>
      </c>
      <c r="G18" s="165"/>
    </row>
    <row r="19" spans="1:7" x14ac:dyDescent="0.25">
      <c r="A19" s="165"/>
      <c r="B19" s="136" t="str">
        <f>'Tab 5'!A25</f>
        <v>2004/05</v>
      </c>
      <c r="C19" s="136">
        <f>'Tab 5'!C25</f>
        <v>15.407821229050279</v>
      </c>
      <c r="D19" s="136">
        <f>'Tab 5'!D25</f>
        <v>19.5</v>
      </c>
      <c r="E19" s="136">
        <f>'Tab 5'!E25</f>
        <v>18.600000000000001</v>
      </c>
      <c r="F19" s="136">
        <f>'Tab 5'!F25</f>
        <v>12</v>
      </c>
      <c r="G19" s="165"/>
    </row>
    <row r="20" spans="1:7" x14ac:dyDescent="0.25">
      <c r="A20" s="165"/>
      <c r="B20" s="136" t="str">
        <f>'Tab 5'!A26</f>
        <v>2005/06</v>
      </c>
      <c r="C20" s="136">
        <f>'Tab 5'!C26</f>
        <v>9.9479662060090632</v>
      </c>
      <c r="D20" s="136">
        <f>'Tab 5'!D26</f>
        <v>15.7</v>
      </c>
      <c r="E20" s="136">
        <f>'Tab 5'!E26</f>
        <v>15.6</v>
      </c>
      <c r="F20" s="136">
        <f>'Tab 5'!F26</f>
        <v>12.4</v>
      </c>
      <c r="G20" s="165"/>
    </row>
    <row r="21" spans="1:7" x14ac:dyDescent="0.25">
      <c r="A21" s="165"/>
      <c r="B21" s="136" t="str">
        <f>'Tab 5'!A27</f>
        <v>2006/07</v>
      </c>
      <c r="C21" s="136">
        <f>'Tab 5'!C27</f>
        <v>15.604707216787183</v>
      </c>
      <c r="D21" s="136">
        <f>'Tab 5'!D27</f>
        <v>15</v>
      </c>
      <c r="E21" s="136">
        <f>'Tab 5'!E27</f>
        <v>13.9</v>
      </c>
      <c r="F21" s="136">
        <f>'Tab 5'!F27</f>
        <v>15.3</v>
      </c>
      <c r="G21" s="165"/>
    </row>
    <row r="22" spans="1:7" x14ac:dyDescent="0.25">
      <c r="A22" s="165"/>
      <c r="B22" s="136" t="str">
        <f>'Tab 5'!A28</f>
        <v>2007/08</v>
      </c>
      <c r="C22" s="136">
        <f>'Tab 5'!C28</f>
        <v>12.270803949224259</v>
      </c>
      <c r="D22" s="136">
        <f>'Tab 5'!D28</f>
        <v>15.5</v>
      </c>
      <c r="E22" s="136">
        <f>'Tab 5'!E28</f>
        <v>14.2</v>
      </c>
      <c r="F22" s="136">
        <f>'Tab 5'!F28</f>
        <v>19</v>
      </c>
      <c r="G22" s="165"/>
    </row>
    <row r="23" spans="1:7" x14ac:dyDescent="0.25">
      <c r="A23" s="165"/>
      <c r="B23" s="136" t="str">
        <f>'Tab 5'!A29</f>
        <v>2008/09</v>
      </c>
      <c r="C23" s="136">
        <f>'Tab 5'!C29</f>
        <v>20.620373634120551</v>
      </c>
      <c r="D23" s="136">
        <f>'Tab 5'!D29</f>
        <v>23.4</v>
      </c>
      <c r="E23" s="136">
        <f>'Tab 5'!E29</f>
        <v>25.1</v>
      </c>
      <c r="F23" s="136">
        <f>'Tab 5'!F29</f>
        <v>21.6</v>
      </c>
      <c r="G23" s="165"/>
    </row>
    <row r="24" spans="1:7" x14ac:dyDescent="0.25">
      <c r="A24" s="165"/>
      <c r="B24" s="136" t="str">
        <f>'Tab 5'!A30</f>
        <v>2009/10</v>
      </c>
      <c r="C24" s="136">
        <f>'Tab 5'!C30</f>
        <v>16.331836445284804</v>
      </c>
      <c r="D24" s="136">
        <f>'Tab 5'!D30</f>
        <v>16.7</v>
      </c>
      <c r="E24" s="136">
        <f>'Tab 5'!E30</f>
        <v>17.3</v>
      </c>
      <c r="F24" s="136">
        <f>'Tab 5'!F30</f>
        <v>19.2</v>
      </c>
      <c r="G24" s="165"/>
    </row>
    <row r="25" spans="1:7" x14ac:dyDescent="0.25">
      <c r="A25" s="165"/>
      <c r="B25" s="136" t="str">
        <f>'Tab 5'!A31</f>
        <v>2010/11</v>
      </c>
      <c r="C25" s="136">
        <f>'Tab 5'!C31</f>
        <v>14.25411148304468</v>
      </c>
      <c r="D25" s="136">
        <f>'Tab 5'!D31</f>
        <v>16.5</v>
      </c>
      <c r="E25" s="136">
        <f>'Tab 5'!E31</f>
        <v>20.399999999999999</v>
      </c>
      <c r="F25" s="136">
        <f>'Tab 5'!F31</f>
        <v>12.4</v>
      </c>
      <c r="G25" s="165"/>
    </row>
    <row r="26" spans="1:7" x14ac:dyDescent="0.25">
      <c r="A26" s="165"/>
      <c r="B26" s="136" t="str">
        <f>'Tab 5'!A32</f>
        <v>2011/12</v>
      </c>
      <c r="C26" s="136">
        <f>'Tab 5'!C32</f>
        <v>8.0291558368177203</v>
      </c>
      <c r="D26" s="136">
        <f>'Tab 5'!D32</f>
        <v>15.6</v>
      </c>
      <c r="E26" s="136">
        <f>'Tab 5'!E32</f>
        <v>12.7</v>
      </c>
      <c r="F26" s="136">
        <f>'Tab 5'!F32</f>
        <v>12.9</v>
      </c>
      <c r="G26" s="165"/>
    </row>
    <row r="27" spans="1:7" x14ac:dyDescent="0.25">
      <c r="A27" s="165"/>
      <c r="B27" s="136" t="str">
        <f>'Tab 5'!A33</f>
        <v>2012/13</v>
      </c>
      <c r="C27" s="136">
        <f>'Tab 5'!C33</f>
        <v>11.161985593835501</v>
      </c>
      <c r="D27" s="136">
        <f>'Tab 5'!D33</f>
        <v>19.600000000000001</v>
      </c>
      <c r="E27" s="136">
        <f>'Tab 5'!E33</f>
        <v>18</v>
      </c>
      <c r="F27" s="136">
        <f>'Tab 5'!F33</f>
        <v>17.899999999999999</v>
      </c>
      <c r="G27" s="165"/>
    </row>
    <row r="28" spans="1:7" x14ac:dyDescent="0.25">
      <c r="A28" s="165"/>
      <c r="B28" s="136" t="str">
        <f>'Tab 5'!A34</f>
        <v>2013/14</v>
      </c>
      <c r="C28" s="136">
        <f>'Tab 5'!C34</f>
        <v>9.3864401815785623</v>
      </c>
      <c r="D28" s="136">
        <f>'Tab 5'!D34</f>
        <v>11.1</v>
      </c>
      <c r="E28" s="136">
        <f>'Tab 5'!E34</f>
        <v>10.199999999999999</v>
      </c>
      <c r="F28" s="136">
        <f>'Tab 5'!F34</f>
        <v>14.5</v>
      </c>
      <c r="G28" s="165"/>
    </row>
    <row r="29" spans="1:7" x14ac:dyDescent="0.25">
      <c r="A29" s="165"/>
      <c r="B29" s="136" t="str">
        <f>'Tab 5'!A35</f>
        <v>2014/15</v>
      </c>
      <c r="C29" s="136">
        <f>'Tab 5'!C35</f>
        <v>22.613709160794361</v>
      </c>
      <c r="D29" s="136">
        <f>'Tab 5'!D35</f>
        <v>27</v>
      </c>
      <c r="E29" s="136">
        <f>'Tab 5'!E35</f>
        <v>24.9</v>
      </c>
      <c r="F29" s="136">
        <f>'Tab 5'!F35</f>
        <v>18.7</v>
      </c>
      <c r="G29" s="165"/>
    </row>
    <row r="30" spans="1:7" x14ac:dyDescent="0.25">
      <c r="A30" s="165"/>
      <c r="B30" s="136" t="str">
        <f>'Tab 5'!A36</f>
        <v>2015/16</v>
      </c>
      <c r="C30" s="136">
        <f>'Tab 5'!C36</f>
        <v>16.145110588768372</v>
      </c>
      <c r="D30" s="136">
        <f>'Tab 5'!D36</f>
        <v>14.6</v>
      </c>
      <c r="E30" s="136">
        <f>'Tab 5'!E36</f>
        <v>17.399999999999999</v>
      </c>
      <c r="F30" s="136">
        <f>'Tab 5'!F36</f>
        <v>14.8</v>
      </c>
      <c r="G30" s="165"/>
    </row>
    <row r="31" spans="1:7" x14ac:dyDescent="0.25">
      <c r="A31" s="165"/>
      <c r="B31" s="136" t="str">
        <f>'Tab 5'!A37</f>
        <v>2016/17</v>
      </c>
      <c r="C31" s="136">
        <f>'Tab 5'!C37</f>
        <v>14.929592929098844</v>
      </c>
      <c r="D31" s="136">
        <f>'Tab 5'!D37</f>
        <v>21.1</v>
      </c>
      <c r="E31" s="136">
        <f>'Tab 5'!E37</f>
        <v>17.600000000000001</v>
      </c>
      <c r="F31" s="136">
        <f>'Tab 5'!F37</f>
        <v>20.7</v>
      </c>
      <c r="G31" s="165"/>
    </row>
    <row r="32" spans="1:7" x14ac:dyDescent="0.25">
      <c r="A32" s="165"/>
      <c r="B32" s="136" t="str">
        <f>'Tab 5'!A38</f>
        <v xml:space="preserve">2017/18 </v>
      </c>
      <c r="C32" s="136">
        <f>'Tab 5'!C38</f>
        <v>26.243184296619411</v>
      </c>
      <c r="D32" s="136">
        <f>'Tab 5'!D38</f>
        <v>29.6</v>
      </c>
      <c r="E32" s="136">
        <f>'Tab 5'!E38</f>
        <v>32.299999999999997</v>
      </c>
      <c r="F32" s="136">
        <f>'Tab 5'!F38</f>
        <v>33</v>
      </c>
      <c r="G32" s="165"/>
    </row>
    <row r="33" spans="1:7" x14ac:dyDescent="0.25">
      <c r="A33" s="165"/>
      <c r="B33" s="136" t="str">
        <f>'Tab 5'!A39</f>
        <v>2018/19</v>
      </c>
      <c r="C33" s="136">
        <f>'Tab 5'!C39</f>
        <v>11.345209861563069</v>
      </c>
      <c r="D33" s="136">
        <f>'Tab 5'!D39</f>
        <v>14.6</v>
      </c>
      <c r="E33" s="136">
        <f>'Tab 5'!E39</f>
        <v>13.3</v>
      </c>
      <c r="F33" s="136">
        <f>'Tab 5'!F39</f>
        <v>11.3</v>
      </c>
      <c r="G33" s="165"/>
    </row>
    <row r="34" spans="1:7" x14ac:dyDescent="0.25">
      <c r="A34" s="165"/>
      <c r="B34" s="136" t="str">
        <f>'Tab 5'!A40</f>
        <v>2019/20</v>
      </c>
      <c r="C34" s="136">
        <f>'Tab 5'!C40</f>
        <v>2.6364399664147773</v>
      </c>
      <c r="D34" s="136">
        <f>'Tab 5'!D40</f>
        <v>5</v>
      </c>
      <c r="E34" s="136">
        <f>'Tab 5'!E40</f>
        <v>10</v>
      </c>
      <c r="F34" s="136">
        <f>'Tab 5'!F40</f>
        <v>9.8000000000000007</v>
      </c>
      <c r="G34" s="165"/>
    </row>
    <row r="35" spans="1:7" x14ac:dyDescent="0.25">
      <c r="A35" s="165"/>
      <c r="B35" s="136" t="str">
        <f>'Tab 5'!A41</f>
        <v>2020/21</v>
      </c>
      <c r="C35" s="136">
        <f>'Tab 5'!C41</f>
        <v>22.735150464786514</v>
      </c>
      <c r="D35" s="136">
        <f>'Tab 5'!D41</f>
        <v>36.5</v>
      </c>
      <c r="E35" s="136">
        <f>'Tab 5'!E41</f>
        <v>32.299999999999997</v>
      </c>
      <c r="F35" s="136">
        <f>'Tab 5'!F41</f>
        <v>21.4</v>
      </c>
      <c r="G35" s="165"/>
    </row>
    <row r="36" spans="1:7" x14ac:dyDescent="0.25">
      <c r="A36" s="165"/>
      <c r="B36" s="165"/>
      <c r="C36" s="165"/>
      <c r="D36" s="165"/>
      <c r="E36" s="165"/>
      <c r="F36" s="165"/>
      <c r="G36" s="165"/>
    </row>
    <row r="37" spans="1:7" x14ac:dyDescent="0.25">
      <c r="A37" s="165"/>
      <c r="B37" s="165"/>
      <c r="C37" s="165"/>
      <c r="D37" s="165"/>
      <c r="E37" s="165"/>
      <c r="F37" s="165"/>
      <c r="G37" s="165"/>
    </row>
    <row r="38" spans="1:7" x14ac:dyDescent="0.25">
      <c r="A38" s="165"/>
      <c r="B38" s="165"/>
      <c r="C38" s="165"/>
      <c r="D38" s="165"/>
      <c r="E38" s="165"/>
      <c r="F38" s="165"/>
      <c r="G38" s="165"/>
    </row>
    <row r="39" spans="1:7" x14ac:dyDescent="0.25">
      <c r="A39" s="287" t="s">
        <v>240</v>
      </c>
      <c r="B39" s="287"/>
      <c r="C39" s="165"/>
      <c r="D39" s="165"/>
      <c r="E39" s="165"/>
      <c r="F39" s="165"/>
      <c r="G39" s="165"/>
    </row>
  </sheetData>
  <mergeCells count="3">
    <mergeCell ref="N1:O1"/>
    <mergeCell ref="A39:B39"/>
    <mergeCell ref="A1:L1"/>
  </mergeCells>
  <hyperlinks>
    <hyperlink ref="N1" location="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91"/>
  <sheetViews>
    <sheetView showGridLines="0" zoomScaleNormal="100" workbookViewId="0">
      <selection sqref="A1:X1"/>
    </sheetView>
  </sheetViews>
  <sheetFormatPr defaultColWidth="9.21875" defaultRowHeight="13.2" x14ac:dyDescent="0.25"/>
  <cols>
    <col min="1" max="1" width="17" style="2" customWidth="1"/>
    <col min="2" max="4" width="11.77734375" style="2" customWidth="1"/>
    <col min="5" max="5" width="3.77734375" style="2" customWidth="1"/>
    <col min="6" max="7" width="10.77734375" style="2" customWidth="1"/>
    <col min="8" max="8" width="2.77734375" style="51" customWidth="1"/>
    <col min="9" max="9" width="14.44140625" style="51" customWidth="1"/>
    <col min="10" max="10" width="5.21875" style="2" customWidth="1"/>
    <col min="11" max="13" width="10.21875" style="2" customWidth="1"/>
    <col min="14" max="14" width="3" style="2" customWidth="1"/>
    <col min="15" max="16" width="10.21875" style="2" customWidth="1"/>
    <col min="17" max="17" width="4" style="2" customWidth="1"/>
    <col min="18" max="18" width="10.21875" style="2" customWidth="1"/>
    <col min="19" max="19" width="3.44140625" style="51" customWidth="1"/>
    <col min="20" max="22" width="10.5546875" style="2" customWidth="1"/>
    <col min="23" max="23" width="3.77734375" style="2" customWidth="1"/>
    <col min="24" max="25" width="9.44140625" style="2" customWidth="1"/>
    <col min="26" max="26" width="3.44140625" style="2" customWidth="1"/>
    <col min="27" max="27" width="10.44140625" style="2" customWidth="1"/>
    <col min="28" max="16384" width="9.21875" style="2"/>
  </cols>
  <sheetData>
    <row r="1" spans="1:27" s="1" customFormat="1" ht="18" customHeight="1" x14ac:dyDescent="0.25">
      <c r="A1" s="292" t="s">
        <v>237</v>
      </c>
      <c r="B1" s="292"/>
      <c r="C1" s="292"/>
      <c r="D1" s="292"/>
      <c r="E1" s="292"/>
      <c r="F1" s="292"/>
      <c r="G1" s="292"/>
      <c r="H1" s="292"/>
      <c r="I1" s="292"/>
      <c r="J1" s="292"/>
      <c r="K1" s="292"/>
      <c r="L1" s="292"/>
      <c r="M1" s="292"/>
      <c r="N1" s="292"/>
      <c r="O1" s="292"/>
      <c r="P1" s="292"/>
      <c r="Q1" s="292"/>
      <c r="R1" s="292"/>
      <c r="S1" s="292"/>
      <c r="T1" s="292"/>
      <c r="U1" s="292"/>
      <c r="V1" s="292"/>
      <c r="W1" s="292"/>
      <c r="X1" s="292"/>
      <c r="Y1" s="253"/>
      <c r="Z1" s="293" t="s">
        <v>192</v>
      </c>
      <c r="AA1" s="293"/>
    </row>
    <row r="2" spans="1:27" s="1" customFormat="1" ht="30.75" customHeight="1" x14ac:dyDescent="0.25">
      <c r="A2" s="168"/>
      <c r="B2" s="168"/>
      <c r="C2" s="168"/>
      <c r="D2" s="168"/>
      <c r="E2" s="168"/>
      <c r="F2" s="168"/>
      <c r="G2" s="168"/>
      <c r="H2" s="168"/>
      <c r="I2" s="168"/>
      <c r="J2" s="52"/>
    </row>
    <row r="3" spans="1:27" ht="15" customHeight="1" x14ac:dyDescent="0.25">
      <c r="A3" s="13"/>
      <c r="B3" s="14"/>
      <c r="C3" s="14"/>
      <c r="D3" s="14"/>
      <c r="E3" s="14"/>
      <c r="F3" s="5"/>
      <c r="G3" s="5"/>
      <c r="H3" s="5"/>
      <c r="I3" s="5"/>
    </row>
    <row r="4" spans="1:27" s="51" customFormat="1" x14ac:dyDescent="0.25">
      <c r="A4" s="11"/>
      <c r="B4" s="300" t="s">
        <v>92</v>
      </c>
      <c r="C4" s="300"/>
      <c r="D4" s="300"/>
      <c r="E4" s="5"/>
      <c r="F4" s="297" t="s">
        <v>125</v>
      </c>
      <c r="G4" s="297"/>
      <c r="H4" s="297"/>
      <c r="I4" s="297"/>
      <c r="J4" s="167"/>
      <c r="K4" s="300" t="s">
        <v>92</v>
      </c>
      <c r="L4" s="300"/>
      <c r="M4" s="300"/>
      <c r="N4" s="167"/>
      <c r="O4" s="297" t="s">
        <v>125</v>
      </c>
      <c r="P4" s="297"/>
      <c r="Q4" s="297"/>
      <c r="R4" s="297"/>
      <c r="S4" s="159"/>
      <c r="T4" s="300" t="s">
        <v>92</v>
      </c>
      <c r="U4" s="300"/>
      <c r="V4" s="300"/>
      <c r="W4" s="167"/>
      <c r="X4" s="297" t="s">
        <v>125</v>
      </c>
      <c r="Y4" s="297"/>
      <c r="Z4" s="297"/>
      <c r="AA4" s="297"/>
    </row>
    <row r="5" spans="1:27" s="51" customFormat="1" ht="15" customHeight="1" x14ac:dyDescent="0.25">
      <c r="A5" s="11"/>
      <c r="B5" s="301"/>
      <c r="C5" s="301"/>
      <c r="D5" s="301"/>
      <c r="E5" s="5"/>
      <c r="F5" s="298"/>
      <c r="G5" s="298"/>
      <c r="H5" s="298"/>
      <c r="I5" s="298"/>
      <c r="J5" s="5"/>
      <c r="K5" s="301"/>
      <c r="L5" s="301"/>
      <c r="M5" s="301"/>
      <c r="N5" s="5"/>
      <c r="O5" s="298"/>
      <c r="P5" s="298"/>
      <c r="Q5" s="298"/>
      <c r="R5" s="298"/>
      <c r="S5" s="160"/>
      <c r="T5" s="301"/>
      <c r="U5" s="301"/>
      <c r="V5" s="301"/>
      <c r="W5" s="5"/>
      <c r="X5" s="298"/>
      <c r="Y5" s="298"/>
      <c r="Z5" s="298"/>
      <c r="AA5" s="298"/>
    </row>
    <row r="6" spans="1:27" x14ac:dyDescent="0.25">
      <c r="A6" s="10"/>
      <c r="B6" s="302"/>
      <c r="C6" s="302"/>
      <c r="D6" s="302"/>
      <c r="E6" s="158"/>
      <c r="F6" s="299"/>
      <c r="G6" s="299"/>
      <c r="H6" s="299"/>
      <c r="I6" s="299"/>
      <c r="J6" s="14"/>
      <c r="K6" s="302"/>
      <c r="L6" s="302"/>
      <c r="M6" s="302"/>
      <c r="N6" s="158"/>
      <c r="O6" s="299"/>
      <c r="P6" s="299"/>
      <c r="Q6" s="299"/>
      <c r="R6" s="299"/>
      <c r="S6" s="161"/>
      <c r="T6" s="302"/>
      <c r="U6" s="302"/>
      <c r="V6" s="302"/>
      <c r="W6" s="158"/>
      <c r="X6" s="299"/>
      <c r="Y6" s="299"/>
      <c r="Z6" s="299"/>
      <c r="AA6" s="299"/>
    </row>
    <row r="7" spans="1:27" s="51" customFormat="1" ht="14.25" customHeight="1" x14ac:dyDescent="0.25">
      <c r="A7" s="10"/>
      <c r="B7" s="298" t="s">
        <v>124</v>
      </c>
      <c r="C7" s="298" t="s">
        <v>123</v>
      </c>
      <c r="D7" s="298" t="s">
        <v>121</v>
      </c>
      <c r="E7" s="82"/>
      <c r="F7" s="295" t="s">
        <v>90</v>
      </c>
      <c r="G7" s="295" t="s">
        <v>89</v>
      </c>
      <c r="H7" s="159"/>
      <c r="I7" s="297" t="s">
        <v>175</v>
      </c>
      <c r="J7" s="167"/>
      <c r="K7" s="297" t="s">
        <v>124</v>
      </c>
      <c r="L7" s="297" t="s">
        <v>123</v>
      </c>
      <c r="M7" s="297" t="s">
        <v>121</v>
      </c>
      <c r="N7" s="156"/>
      <c r="O7" s="294" t="s">
        <v>90</v>
      </c>
      <c r="P7" s="294" t="s">
        <v>89</v>
      </c>
      <c r="Q7" s="159"/>
      <c r="R7" s="297" t="s">
        <v>175</v>
      </c>
      <c r="S7" s="159"/>
      <c r="T7" s="297" t="s">
        <v>124</v>
      </c>
      <c r="U7" s="297" t="s">
        <v>123</v>
      </c>
      <c r="V7" s="297" t="s">
        <v>121</v>
      </c>
      <c r="W7" s="156"/>
      <c r="X7" s="294" t="s">
        <v>90</v>
      </c>
      <c r="Y7" s="294" t="s">
        <v>89</v>
      </c>
      <c r="Z7" s="159"/>
      <c r="AA7" s="297" t="s">
        <v>175</v>
      </c>
    </row>
    <row r="8" spans="1:27" s="51" customFormat="1" x14ac:dyDescent="0.25">
      <c r="A8" s="10"/>
      <c r="B8" s="298"/>
      <c r="C8" s="298"/>
      <c r="D8" s="298"/>
      <c r="E8" s="82"/>
      <c r="F8" s="295"/>
      <c r="G8" s="295"/>
      <c r="H8" s="160"/>
      <c r="I8" s="298"/>
      <c r="J8" s="5"/>
      <c r="K8" s="298"/>
      <c r="L8" s="298"/>
      <c r="M8" s="298"/>
      <c r="N8" s="157"/>
      <c r="O8" s="295"/>
      <c r="P8" s="295"/>
      <c r="Q8" s="160"/>
      <c r="R8" s="298"/>
      <c r="S8" s="160"/>
      <c r="T8" s="298"/>
      <c r="U8" s="298"/>
      <c r="V8" s="298"/>
      <c r="W8" s="157"/>
      <c r="X8" s="295"/>
      <c r="Y8" s="295"/>
      <c r="Z8" s="160"/>
      <c r="AA8" s="298"/>
    </row>
    <row r="9" spans="1:27" s="51" customFormat="1" x14ac:dyDescent="0.25">
      <c r="A9" s="10"/>
      <c r="B9" s="298"/>
      <c r="C9" s="298"/>
      <c r="D9" s="298"/>
      <c r="E9" s="82"/>
      <c r="F9" s="295"/>
      <c r="G9" s="295"/>
      <c r="H9" s="160"/>
      <c r="I9" s="298"/>
      <c r="J9" s="5"/>
      <c r="K9" s="298"/>
      <c r="L9" s="298"/>
      <c r="M9" s="298"/>
      <c r="N9" s="157"/>
      <c r="O9" s="295"/>
      <c r="P9" s="295"/>
      <c r="Q9" s="160"/>
      <c r="R9" s="298"/>
      <c r="S9" s="160"/>
      <c r="T9" s="298"/>
      <c r="U9" s="298"/>
      <c r="V9" s="298"/>
      <c r="W9" s="157"/>
      <c r="X9" s="295"/>
      <c r="Y9" s="295"/>
      <c r="Z9" s="160"/>
      <c r="AA9" s="298"/>
    </row>
    <row r="10" spans="1:27" s="51" customFormat="1" x14ac:dyDescent="0.25">
      <c r="A10" s="10"/>
      <c r="B10" s="298"/>
      <c r="C10" s="298"/>
      <c r="D10" s="298"/>
      <c r="E10" s="82"/>
      <c r="F10" s="295"/>
      <c r="G10" s="295"/>
      <c r="H10" s="160"/>
      <c r="I10" s="298"/>
      <c r="J10" s="5"/>
      <c r="K10" s="298"/>
      <c r="L10" s="298"/>
      <c r="M10" s="298"/>
      <c r="N10" s="157"/>
      <c r="O10" s="295"/>
      <c r="P10" s="295"/>
      <c r="Q10" s="160"/>
      <c r="R10" s="298"/>
      <c r="S10" s="160"/>
      <c r="T10" s="298"/>
      <c r="U10" s="298"/>
      <c r="V10" s="298"/>
      <c r="W10" s="157"/>
      <c r="X10" s="295"/>
      <c r="Y10" s="295"/>
      <c r="Z10" s="160"/>
      <c r="AA10" s="298"/>
    </row>
    <row r="11" spans="1:27" x14ac:dyDescent="0.25">
      <c r="A11" s="30" t="s">
        <v>91</v>
      </c>
      <c r="B11" s="299"/>
      <c r="C11" s="299"/>
      <c r="D11" s="299"/>
      <c r="E11" s="37"/>
      <c r="F11" s="296"/>
      <c r="G11" s="296"/>
      <c r="H11" s="161"/>
      <c r="I11" s="299"/>
      <c r="J11" s="14"/>
      <c r="K11" s="299"/>
      <c r="L11" s="299"/>
      <c r="M11" s="299"/>
      <c r="N11" s="162"/>
      <c r="O11" s="296"/>
      <c r="P11" s="296"/>
      <c r="Q11" s="161"/>
      <c r="R11" s="299"/>
      <c r="S11" s="161"/>
      <c r="T11" s="299"/>
      <c r="U11" s="299"/>
      <c r="V11" s="299"/>
      <c r="W11" s="162"/>
      <c r="X11" s="296"/>
      <c r="Y11" s="296"/>
      <c r="Z11" s="161"/>
      <c r="AA11" s="299"/>
    </row>
    <row r="12" spans="1:27" s="51" customFormat="1" x14ac:dyDescent="0.25">
      <c r="A12" s="92"/>
      <c r="B12" s="303" t="s">
        <v>140</v>
      </c>
      <c r="C12" s="303"/>
      <c r="D12" s="303"/>
      <c r="E12" s="303"/>
      <c r="F12" s="303"/>
      <c r="G12" s="303"/>
      <c r="H12" s="303"/>
      <c r="I12" s="303"/>
      <c r="K12" s="303" t="s">
        <v>207</v>
      </c>
      <c r="L12" s="303"/>
      <c r="M12" s="303"/>
      <c r="N12" s="303"/>
      <c r="O12" s="303"/>
      <c r="P12" s="303"/>
      <c r="Q12" s="303"/>
      <c r="R12" s="303"/>
      <c r="S12" s="166"/>
      <c r="T12" s="304" t="s">
        <v>206</v>
      </c>
      <c r="U12" s="304"/>
      <c r="V12" s="304"/>
      <c r="W12" s="304"/>
      <c r="X12" s="304"/>
      <c r="Y12" s="304"/>
      <c r="Z12" s="304"/>
      <c r="AA12" s="304"/>
    </row>
    <row r="13" spans="1:27" s="51" customFormat="1" x14ac:dyDescent="0.25">
      <c r="A13" s="92"/>
      <c r="B13" s="102"/>
      <c r="C13" s="102"/>
      <c r="D13" s="102"/>
      <c r="E13" s="103"/>
      <c r="F13" s="102"/>
      <c r="G13" s="102"/>
      <c r="H13" s="102"/>
      <c r="I13" s="102"/>
      <c r="K13" s="9"/>
      <c r="L13" s="9"/>
      <c r="M13" s="9"/>
      <c r="N13" s="95"/>
      <c r="O13" s="31"/>
      <c r="P13" s="31"/>
      <c r="Q13" s="27"/>
      <c r="R13" s="78"/>
      <c r="S13" s="78"/>
      <c r="T13" s="9"/>
      <c r="U13" s="9"/>
      <c r="V13" s="9"/>
      <c r="W13" s="95"/>
      <c r="X13" s="31"/>
      <c r="Y13" s="31"/>
      <c r="Z13" s="27"/>
      <c r="AA13" s="78"/>
    </row>
    <row r="14" spans="1:27" s="51" customFormat="1" x14ac:dyDescent="0.25">
      <c r="A14" s="4" t="s">
        <v>68</v>
      </c>
      <c r="B14" s="137">
        <v>23641</v>
      </c>
      <c r="C14" s="137">
        <v>18180</v>
      </c>
      <c r="D14" s="137">
        <v>18622</v>
      </c>
      <c r="E14" s="90"/>
      <c r="F14" s="32">
        <f t="shared" ref="F14:F52" si="0">B14-AVERAGE(C14:D14)</f>
        <v>5240</v>
      </c>
      <c r="G14" s="97">
        <f t="shared" ref="G14:G52" si="1">ROUND(F14,-1)</f>
        <v>5240</v>
      </c>
      <c r="H14" s="91"/>
      <c r="I14" s="77">
        <f t="shared" ref="I14:I52" si="2">100*F14/((C14+D14)/2)</f>
        <v>28.476713222107495</v>
      </c>
    </row>
    <row r="15" spans="1:27" s="51" customFormat="1" x14ac:dyDescent="0.25">
      <c r="A15" s="4" t="s">
        <v>67</v>
      </c>
      <c r="B15" s="137">
        <v>24043</v>
      </c>
      <c r="C15" s="137">
        <v>17715</v>
      </c>
      <c r="D15" s="137">
        <v>18599</v>
      </c>
      <c r="E15" s="90"/>
      <c r="F15" s="32">
        <f t="shared" si="0"/>
        <v>5886</v>
      </c>
      <c r="G15" s="97">
        <f t="shared" si="1"/>
        <v>5890</v>
      </c>
      <c r="H15" s="91"/>
      <c r="I15" s="77">
        <f t="shared" si="2"/>
        <v>32.417249545629787</v>
      </c>
    </row>
    <row r="16" spans="1:27" s="51" customFormat="1" x14ac:dyDescent="0.25">
      <c r="A16" s="4" t="s">
        <v>66</v>
      </c>
      <c r="B16" s="137">
        <v>23244</v>
      </c>
      <c r="C16" s="137">
        <v>17774</v>
      </c>
      <c r="D16" s="137">
        <v>19169</v>
      </c>
      <c r="E16" s="90"/>
      <c r="F16" s="32">
        <f t="shared" si="0"/>
        <v>4772.5</v>
      </c>
      <c r="G16" s="97">
        <f t="shared" si="1"/>
        <v>4770</v>
      </c>
      <c r="H16" s="91"/>
      <c r="I16" s="77">
        <f t="shared" si="2"/>
        <v>25.837100397910294</v>
      </c>
    </row>
    <row r="17" spans="1:9" s="51" customFormat="1" x14ac:dyDescent="0.25">
      <c r="A17" s="4" t="s">
        <v>65</v>
      </c>
      <c r="B17" s="137">
        <v>24762</v>
      </c>
      <c r="C17" s="137">
        <v>18524</v>
      </c>
      <c r="D17" s="137">
        <v>19365</v>
      </c>
      <c r="E17" s="90"/>
      <c r="F17" s="32">
        <f t="shared" si="0"/>
        <v>5817.5</v>
      </c>
      <c r="G17" s="97">
        <f t="shared" si="1"/>
        <v>5820</v>
      </c>
      <c r="H17" s="91"/>
      <c r="I17" s="77">
        <f t="shared" si="2"/>
        <v>30.708121090553988</v>
      </c>
    </row>
    <row r="18" spans="1:9" s="51" customFormat="1" x14ac:dyDescent="0.25">
      <c r="A18" s="4" t="s">
        <v>64</v>
      </c>
      <c r="B18" s="137">
        <v>24718</v>
      </c>
      <c r="C18" s="137">
        <v>17643</v>
      </c>
      <c r="D18" s="137">
        <v>18884</v>
      </c>
      <c r="E18" s="90"/>
      <c r="F18" s="32">
        <f t="shared" si="0"/>
        <v>6454.5</v>
      </c>
      <c r="G18" s="97">
        <f t="shared" si="1"/>
        <v>6450</v>
      </c>
      <c r="H18" s="91"/>
      <c r="I18" s="77">
        <f t="shared" si="2"/>
        <v>35.340980644454788</v>
      </c>
    </row>
    <row r="19" spans="1:9" s="51" customFormat="1" x14ac:dyDescent="0.25">
      <c r="A19" s="4" t="s">
        <v>63</v>
      </c>
      <c r="B19" s="137">
        <v>21445</v>
      </c>
      <c r="C19" s="137">
        <v>18479</v>
      </c>
      <c r="D19" s="137">
        <v>18876</v>
      </c>
      <c r="E19" s="90"/>
      <c r="F19" s="32">
        <f t="shared" si="0"/>
        <v>2767.5</v>
      </c>
      <c r="G19" s="97">
        <f t="shared" si="1"/>
        <v>2770</v>
      </c>
      <c r="H19" s="91"/>
      <c r="I19" s="77">
        <f t="shared" si="2"/>
        <v>14.817293535002008</v>
      </c>
    </row>
    <row r="20" spans="1:9" s="51" customFormat="1" x14ac:dyDescent="0.25">
      <c r="A20" s="4" t="s">
        <v>62</v>
      </c>
      <c r="B20" s="137">
        <v>24399</v>
      </c>
      <c r="C20" s="137">
        <v>20315</v>
      </c>
      <c r="D20" s="137">
        <v>19561</v>
      </c>
      <c r="E20" s="90"/>
      <c r="F20" s="32">
        <f t="shared" si="0"/>
        <v>4461</v>
      </c>
      <c r="G20" s="97">
        <f t="shared" si="1"/>
        <v>4460</v>
      </c>
      <c r="H20" s="91"/>
      <c r="I20" s="77">
        <f t="shared" si="2"/>
        <v>22.374360517604575</v>
      </c>
    </row>
    <row r="21" spans="1:9" s="51" customFormat="1" x14ac:dyDescent="0.25">
      <c r="A21" s="4" t="s">
        <v>61</v>
      </c>
      <c r="B21" s="137">
        <v>27353</v>
      </c>
      <c r="C21" s="137">
        <v>17577</v>
      </c>
      <c r="D21" s="137">
        <v>18798</v>
      </c>
      <c r="E21" s="90"/>
      <c r="F21" s="32">
        <f t="shared" si="0"/>
        <v>9165.5</v>
      </c>
      <c r="G21" s="97">
        <f t="shared" si="1"/>
        <v>9170</v>
      </c>
      <c r="H21" s="91"/>
      <c r="I21" s="77">
        <f t="shared" si="2"/>
        <v>50.394501718213057</v>
      </c>
    </row>
    <row r="22" spans="1:9" s="51" customFormat="1" x14ac:dyDescent="0.25">
      <c r="A22" s="4" t="s">
        <v>60</v>
      </c>
      <c r="B22" s="137">
        <v>22594</v>
      </c>
      <c r="C22" s="137">
        <v>17815</v>
      </c>
      <c r="D22" s="137">
        <v>19194</v>
      </c>
      <c r="E22" s="90"/>
      <c r="F22" s="32">
        <f t="shared" si="0"/>
        <v>4089.5</v>
      </c>
      <c r="G22" s="97">
        <f t="shared" si="1"/>
        <v>4090</v>
      </c>
      <c r="H22" s="91"/>
      <c r="I22" s="77">
        <f t="shared" si="2"/>
        <v>22.100029722499933</v>
      </c>
    </row>
    <row r="23" spans="1:9" s="51" customFormat="1" x14ac:dyDescent="0.25">
      <c r="A23" s="4" t="s">
        <v>59</v>
      </c>
      <c r="B23" s="137">
        <v>24840</v>
      </c>
      <c r="C23" s="137">
        <v>19288</v>
      </c>
      <c r="D23" s="137">
        <v>19711</v>
      </c>
      <c r="E23" s="90"/>
      <c r="F23" s="32">
        <f t="shared" si="0"/>
        <v>5340.5</v>
      </c>
      <c r="G23" s="97">
        <f t="shared" si="1"/>
        <v>5340</v>
      </c>
      <c r="H23" s="91"/>
      <c r="I23" s="77">
        <f t="shared" si="2"/>
        <v>27.38788174055745</v>
      </c>
    </row>
    <row r="24" spans="1:9" s="51" customFormat="1" x14ac:dyDescent="0.25">
      <c r="A24" s="4" t="s">
        <v>58</v>
      </c>
      <c r="B24" s="137">
        <v>24771</v>
      </c>
      <c r="C24" s="137">
        <v>19210</v>
      </c>
      <c r="D24" s="137">
        <v>20150</v>
      </c>
      <c r="E24" s="90"/>
      <c r="F24" s="32">
        <f t="shared" si="0"/>
        <v>5091</v>
      </c>
      <c r="G24" s="97">
        <f t="shared" si="1"/>
        <v>5090</v>
      </c>
      <c r="H24" s="91"/>
      <c r="I24" s="77">
        <f t="shared" si="2"/>
        <v>25.868902439024389</v>
      </c>
    </row>
    <row r="25" spans="1:9" s="51" customFormat="1" x14ac:dyDescent="0.25">
      <c r="A25" s="4" t="s">
        <v>57</v>
      </c>
      <c r="B25" s="137">
        <v>26547</v>
      </c>
      <c r="C25" s="137">
        <v>18687</v>
      </c>
      <c r="D25" s="137">
        <v>20188</v>
      </c>
      <c r="E25" s="90"/>
      <c r="F25" s="32">
        <f t="shared" si="0"/>
        <v>7109.5</v>
      </c>
      <c r="G25" s="97">
        <f t="shared" si="1"/>
        <v>7110</v>
      </c>
      <c r="H25" s="91"/>
      <c r="I25" s="77">
        <f t="shared" si="2"/>
        <v>36.576205787781348</v>
      </c>
    </row>
    <row r="26" spans="1:9" s="51" customFormat="1" x14ac:dyDescent="0.25">
      <c r="A26" s="4" t="s">
        <v>56</v>
      </c>
      <c r="B26" s="137">
        <v>22715</v>
      </c>
      <c r="C26" s="137">
        <v>18417</v>
      </c>
      <c r="D26" s="137">
        <v>19600</v>
      </c>
      <c r="E26" s="90"/>
      <c r="F26" s="32">
        <f t="shared" si="0"/>
        <v>3706.5</v>
      </c>
      <c r="G26" s="97">
        <f t="shared" si="1"/>
        <v>3710</v>
      </c>
      <c r="H26" s="91"/>
      <c r="I26" s="77">
        <f t="shared" si="2"/>
        <v>19.499171423310624</v>
      </c>
    </row>
    <row r="27" spans="1:9" s="51" customFormat="1" x14ac:dyDescent="0.25">
      <c r="A27" s="4" t="s">
        <v>55</v>
      </c>
      <c r="B27" s="137">
        <v>23608</v>
      </c>
      <c r="C27" s="137">
        <v>19127</v>
      </c>
      <c r="D27" s="137">
        <v>19674</v>
      </c>
      <c r="E27" s="90"/>
      <c r="F27" s="32">
        <f t="shared" si="0"/>
        <v>4207.5</v>
      </c>
      <c r="G27" s="97">
        <f t="shared" si="1"/>
        <v>4210</v>
      </c>
      <c r="H27" s="91"/>
      <c r="I27" s="77">
        <f t="shared" si="2"/>
        <v>21.687585371511044</v>
      </c>
    </row>
    <row r="28" spans="1:9" s="51" customFormat="1" x14ac:dyDescent="0.25">
      <c r="A28" s="4" t="s">
        <v>54</v>
      </c>
      <c r="B28" s="137">
        <v>25563</v>
      </c>
      <c r="C28" s="137">
        <v>19296</v>
      </c>
      <c r="D28" s="137">
        <v>19123</v>
      </c>
      <c r="E28" s="90"/>
      <c r="F28" s="32">
        <f t="shared" si="0"/>
        <v>6353.5</v>
      </c>
      <c r="G28" s="97">
        <f t="shared" si="1"/>
        <v>6350</v>
      </c>
      <c r="H28" s="91"/>
      <c r="I28" s="77">
        <f t="shared" si="2"/>
        <v>33.074780707462452</v>
      </c>
    </row>
    <row r="29" spans="1:9" s="51" customFormat="1" x14ac:dyDescent="0.25">
      <c r="A29" s="4" t="s">
        <v>53</v>
      </c>
      <c r="B29" s="137">
        <v>21431</v>
      </c>
      <c r="C29" s="137">
        <v>19498</v>
      </c>
      <c r="D29" s="137">
        <v>19318</v>
      </c>
      <c r="E29" s="90"/>
      <c r="F29" s="32">
        <f t="shared" si="0"/>
        <v>2023</v>
      </c>
      <c r="G29" s="97">
        <f t="shared" si="1"/>
        <v>2020</v>
      </c>
      <c r="H29" s="91"/>
      <c r="I29" s="77">
        <f t="shared" si="2"/>
        <v>10.42353668590272</v>
      </c>
    </row>
    <row r="30" spans="1:9" s="51" customFormat="1" x14ac:dyDescent="0.25">
      <c r="A30" s="4" t="s">
        <v>52</v>
      </c>
      <c r="B30" s="137">
        <v>24787</v>
      </c>
      <c r="C30" s="137">
        <v>18848</v>
      </c>
      <c r="D30" s="137">
        <v>19524</v>
      </c>
      <c r="E30" s="90"/>
      <c r="F30" s="32">
        <f t="shared" si="0"/>
        <v>5601</v>
      </c>
      <c r="G30" s="97">
        <f t="shared" si="1"/>
        <v>5600</v>
      </c>
      <c r="H30" s="91"/>
      <c r="I30" s="77">
        <f t="shared" si="2"/>
        <v>29.193161680391952</v>
      </c>
    </row>
    <row r="31" spans="1:9" s="51" customFormat="1" x14ac:dyDescent="0.25">
      <c r="A31" s="4" t="s">
        <v>51</v>
      </c>
      <c r="B31" s="137">
        <v>24075</v>
      </c>
      <c r="C31" s="137">
        <v>18596</v>
      </c>
      <c r="D31" s="137">
        <v>19947</v>
      </c>
      <c r="E31" s="90"/>
      <c r="F31" s="32">
        <f t="shared" si="0"/>
        <v>4803.5</v>
      </c>
      <c r="G31" s="97">
        <f t="shared" si="1"/>
        <v>4800</v>
      </c>
      <c r="H31" s="91"/>
      <c r="I31" s="77">
        <f t="shared" si="2"/>
        <v>24.925407985885894</v>
      </c>
    </row>
    <row r="32" spans="1:9" s="51" customFormat="1" x14ac:dyDescent="0.25">
      <c r="A32" s="4" t="s">
        <v>50</v>
      </c>
      <c r="B32" s="137">
        <v>26212</v>
      </c>
      <c r="C32" s="137">
        <v>18785</v>
      </c>
      <c r="D32" s="137">
        <v>19563</v>
      </c>
      <c r="E32" s="90"/>
      <c r="F32" s="32">
        <f t="shared" si="0"/>
        <v>7038</v>
      </c>
      <c r="G32" s="97">
        <f t="shared" si="1"/>
        <v>7040</v>
      </c>
      <c r="H32" s="91"/>
      <c r="I32" s="77">
        <f t="shared" si="2"/>
        <v>36.705955982059038</v>
      </c>
    </row>
    <row r="33" spans="1:9" s="51" customFormat="1" x14ac:dyDescent="0.25">
      <c r="A33" s="4" t="s">
        <v>49</v>
      </c>
      <c r="B33" s="137">
        <v>22261</v>
      </c>
      <c r="C33" s="137">
        <v>19257</v>
      </c>
      <c r="D33" s="137">
        <v>19854</v>
      </c>
      <c r="E33" s="90"/>
      <c r="F33" s="32">
        <f t="shared" si="0"/>
        <v>2705.5</v>
      </c>
      <c r="G33" s="97">
        <f t="shared" si="1"/>
        <v>2710</v>
      </c>
      <c r="H33" s="91"/>
      <c r="I33" s="77">
        <f t="shared" si="2"/>
        <v>13.834982485745698</v>
      </c>
    </row>
    <row r="34" spans="1:9" s="51" customFormat="1" x14ac:dyDescent="0.25">
      <c r="A34" s="4" t="s">
        <v>48</v>
      </c>
      <c r="B34" s="137">
        <v>24752</v>
      </c>
      <c r="C34" s="137">
        <v>19404</v>
      </c>
      <c r="D34" s="137">
        <v>20158</v>
      </c>
      <c r="E34" s="90"/>
      <c r="F34" s="32">
        <f t="shared" si="0"/>
        <v>4971</v>
      </c>
      <c r="G34" s="97">
        <f t="shared" si="1"/>
        <v>4970</v>
      </c>
      <c r="H34" s="91"/>
      <c r="I34" s="77">
        <f t="shared" si="2"/>
        <v>25.1301754208584</v>
      </c>
    </row>
    <row r="35" spans="1:9" s="51" customFormat="1" x14ac:dyDescent="0.25">
      <c r="A35" s="4" t="s">
        <v>47</v>
      </c>
      <c r="B35" s="137">
        <v>24090</v>
      </c>
      <c r="C35" s="137">
        <v>19832</v>
      </c>
      <c r="D35" s="137">
        <v>20190</v>
      </c>
      <c r="E35" s="90"/>
      <c r="F35" s="32">
        <f t="shared" si="0"/>
        <v>4079</v>
      </c>
      <c r="G35" s="97">
        <f t="shared" si="1"/>
        <v>4080</v>
      </c>
      <c r="H35" s="91"/>
      <c r="I35" s="77">
        <f t="shared" si="2"/>
        <v>20.383788916096147</v>
      </c>
    </row>
    <row r="36" spans="1:9" s="51" customFormat="1" x14ac:dyDescent="0.25">
      <c r="A36" s="4" t="s">
        <v>46</v>
      </c>
      <c r="B36" s="137">
        <v>23309</v>
      </c>
      <c r="C36" s="137">
        <v>19972</v>
      </c>
      <c r="D36" s="137">
        <v>21022</v>
      </c>
      <c r="E36" s="90"/>
      <c r="F36" s="32">
        <f t="shared" si="0"/>
        <v>2812</v>
      </c>
      <c r="G36" s="97">
        <f t="shared" si="1"/>
        <v>2810</v>
      </c>
      <c r="H36" s="91"/>
      <c r="I36" s="77">
        <f t="shared" si="2"/>
        <v>13.719080841098698</v>
      </c>
    </row>
    <row r="37" spans="1:9" s="51" customFormat="1" x14ac:dyDescent="0.25">
      <c r="A37" s="4" t="s">
        <v>45</v>
      </c>
      <c r="B37" s="137">
        <v>23781</v>
      </c>
      <c r="C37" s="137">
        <v>20182</v>
      </c>
      <c r="D37" s="137">
        <v>20469</v>
      </c>
      <c r="E37" s="90"/>
      <c r="F37" s="32">
        <f t="shared" si="0"/>
        <v>3455.5</v>
      </c>
      <c r="G37" s="97">
        <f t="shared" si="1"/>
        <v>3460</v>
      </c>
      <c r="H37" s="91"/>
      <c r="I37" s="77">
        <f t="shared" si="2"/>
        <v>17.000811788147892</v>
      </c>
    </row>
    <row r="38" spans="1:9" s="51" customFormat="1" x14ac:dyDescent="0.25">
      <c r="A38" s="4" t="s">
        <v>44</v>
      </c>
      <c r="B38" s="137">
        <v>25887</v>
      </c>
      <c r="C38" s="137">
        <v>19211</v>
      </c>
      <c r="D38" s="137">
        <v>19680</v>
      </c>
      <c r="E38" s="90"/>
      <c r="F38" s="32">
        <f t="shared" si="0"/>
        <v>6441.5</v>
      </c>
      <c r="G38" s="97">
        <f t="shared" si="1"/>
        <v>6440</v>
      </c>
      <c r="H38" s="91"/>
      <c r="I38" s="77">
        <f t="shared" si="2"/>
        <v>33.125916021701677</v>
      </c>
    </row>
    <row r="39" spans="1:9" s="51" customFormat="1" x14ac:dyDescent="0.25">
      <c r="A39" s="4" t="s">
        <v>43</v>
      </c>
      <c r="B39" s="137">
        <v>23352</v>
      </c>
      <c r="C39" s="137">
        <v>19490</v>
      </c>
      <c r="D39" s="137">
        <v>20146</v>
      </c>
      <c r="E39" s="90"/>
      <c r="F39" s="32">
        <f t="shared" si="0"/>
        <v>3534</v>
      </c>
      <c r="G39" s="97">
        <f t="shared" si="1"/>
        <v>3530</v>
      </c>
      <c r="H39" s="91"/>
      <c r="I39" s="77">
        <f t="shared" si="2"/>
        <v>17.832273690584316</v>
      </c>
    </row>
    <row r="40" spans="1:9" s="51" customFormat="1" x14ac:dyDescent="0.25">
      <c r="A40" s="4" t="s">
        <v>42</v>
      </c>
      <c r="B40" s="137">
        <v>24760</v>
      </c>
      <c r="C40" s="137">
        <v>19451</v>
      </c>
      <c r="D40" s="137">
        <v>20372</v>
      </c>
      <c r="E40" s="90"/>
      <c r="F40" s="32">
        <f t="shared" si="0"/>
        <v>4848.5</v>
      </c>
      <c r="G40" s="97">
        <f t="shared" si="1"/>
        <v>4850</v>
      </c>
      <c r="H40" s="91"/>
      <c r="I40" s="77">
        <f t="shared" si="2"/>
        <v>24.350249855611079</v>
      </c>
    </row>
    <row r="41" spans="1:9" s="51" customFormat="1" x14ac:dyDescent="0.25">
      <c r="A41" s="4" t="s">
        <v>41</v>
      </c>
      <c r="B41" s="137">
        <v>24545</v>
      </c>
      <c r="C41" s="137">
        <v>19904</v>
      </c>
      <c r="D41" s="137">
        <v>20806</v>
      </c>
      <c r="E41" s="90"/>
      <c r="F41" s="32">
        <f t="shared" si="0"/>
        <v>4190</v>
      </c>
      <c r="G41" s="97">
        <f t="shared" si="1"/>
        <v>4190</v>
      </c>
      <c r="H41" s="91"/>
      <c r="I41" s="77">
        <f t="shared" si="2"/>
        <v>20.584622942765904</v>
      </c>
    </row>
    <row r="42" spans="1:9" s="51" customFormat="1" x14ac:dyDescent="0.25">
      <c r="A42" s="4" t="s">
        <v>40</v>
      </c>
      <c r="B42" s="137">
        <v>23154</v>
      </c>
      <c r="C42" s="137">
        <v>20281</v>
      </c>
      <c r="D42" s="137">
        <v>20690</v>
      </c>
      <c r="E42" s="90"/>
      <c r="F42" s="32">
        <f t="shared" si="0"/>
        <v>2668.5</v>
      </c>
      <c r="G42" s="97">
        <f t="shared" si="1"/>
        <v>2670</v>
      </c>
      <c r="H42" s="91"/>
      <c r="I42" s="77">
        <f t="shared" si="2"/>
        <v>13.026286885846087</v>
      </c>
    </row>
    <row r="43" spans="1:9" s="51" customFormat="1" x14ac:dyDescent="0.25">
      <c r="A43" s="4" t="s">
        <v>39</v>
      </c>
      <c r="B43" s="137">
        <v>23406</v>
      </c>
      <c r="C43" s="137">
        <v>19192</v>
      </c>
      <c r="D43" s="137">
        <v>20072</v>
      </c>
      <c r="E43" s="90"/>
      <c r="F43" s="32">
        <f t="shared" si="0"/>
        <v>3774</v>
      </c>
      <c r="G43" s="97">
        <f t="shared" si="1"/>
        <v>3770</v>
      </c>
      <c r="H43" s="91"/>
      <c r="I43" s="77">
        <f t="shared" si="2"/>
        <v>19.223716381418093</v>
      </c>
    </row>
    <row r="44" spans="1:9" s="51" customFormat="1" x14ac:dyDescent="0.25">
      <c r="A44" s="4" t="s">
        <v>38</v>
      </c>
      <c r="B44" s="137">
        <v>26098</v>
      </c>
      <c r="C44" s="137">
        <v>19729</v>
      </c>
      <c r="D44" s="137">
        <v>19874</v>
      </c>
      <c r="E44" s="90"/>
      <c r="F44" s="32">
        <f t="shared" si="0"/>
        <v>6296.5</v>
      </c>
      <c r="G44" s="97">
        <f t="shared" si="1"/>
        <v>6300</v>
      </c>
      <c r="H44" s="91"/>
      <c r="I44" s="77">
        <f t="shared" si="2"/>
        <v>31.798096103830517</v>
      </c>
    </row>
    <row r="45" spans="1:9" s="51" customFormat="1" x14ac:dyDescent="0.25">
      <c r="A45" s="4" t="s">
        <v>37</v>
      </c>
      <c r="B45" s="137">
        <v>24327</v>
      </c>
      <c r="C45" s="137">
        <v>19565</v>
      </c>
      <c r="D45" s="137">
        <v>19951</v>
      </c>
      <c r="E45" s="90"/>
      <c r="F45" s="32">
        <f t="shared" si="0"/>
        <v>4569</v>
      </c>
      <c r="G45" s="97">
        <f t="shared" si="1"/>
        <v>4570</v>
      </c>
      <c r="H45" s="91"/>
      <c r="I45" s="77">
        <f t="shared" si="2"/>
        <v>23.124810203461887</v>
      </c>
    </row>
    <row r="46" spans="1:9" s="51" customFormat="1" x14ac:dyDescent="0.25">
      <c r="A46" s="4" t="s">
        <v>36</v>
      </c>
      <c r="B46" s="137">
        <v>22848</v>
      </c>
      <c r="C46" s="137">
        <v>19772</v>
      </c>
      <c r="D46" s="137">
        <v>20335</v>
      </c>
      <c r="E46" s="90"/>
      <c r="F46" s="32">
        <f t="shared" si="0"/>
        <v>2794.5</v>
      </c>
      <c r="G46" s="97">
        <f t="shared" si="1"/>
        <v>2790</v>
      </c>
      <c r="H46" s="91"/>
      <c r="I46" s="77">
        <f t="shared" si="2"/>
        <v>13.935223277732067</v>
      </c>
    </row>
    <row r="47" spans="1:9" s="51" customFormat="1" x14ac:dyDescent="0.25">
      <c r="A47" s="4" t="s">
        <v>35</v>
      </c>
      <c r="B47" s="137">
        <v>22976</v>
      </c>
      <c r="C47" s="137">
        <v>19275</v>
      </c>
      <c r="D47" s="137">
        <v>20410</v>
      </c>
      <c r="E47" s="90"/>
      <c r="F47" s="32">
        <f t="shared" si="0"/>
        <v>3133.5</v>
      </c>
      <c r="G47" s="97">
        <f t="shared" si="1"/>
        <v>3130</v>
      </c>
      <c r="H47" s="91"/>
      <c r="I47" s="77">
        <f t="shared" si="2"/>
        <v>15.791860904623913</v>
      </c>
    </row>
    <row r="48" spans="1:9" s="51" customFormat="1" x14ac:dyDescent="0.25">
      <c r="A48" s="4" t="s">
        <v>34</v>
      </c>
      <c r="B48" s="137">
        <v>24762</v>
      </c>
      <c r="C48" s="137">
        <v>19785</v>
      </c>
      <c r="D48" s="137">
        <v>20316</v>
      </c>
      <c r="E48" s="90"/>
      <c r="F48" s="32">
        <f t="shared" si="0"/>
        <v>4711.5</v>
      </c>
      <c r="G48" s="97">
        <f t="shared" si="1"/>
        <v>4710</v>
      </c>
      <c r="H48" s="91"/>
      <c r="I48" s="77">
        <f t="shared" si="2"/>
        <v>23.498167128001796</v>
      </c>
    </row>
    <row r="49" spans="1:27" s="51" customFormat="1" x14ac:dyDescent="0.25">
      <c r="A49" s="4" t="s">
        <v>33</v>
      </c>
      <c r="B49" s="137">
        <v>22577</v>
      </c>
      <c r="C49" s="137">
        <v>18999</v>
      </c>
      <c r="D49" s="137">
        <v>19683</v>
      </c>
      <c r="E49" s="90"/>
      <c r="F49" s="32">
        <f t="shared" si="0"/>
        <v>3236</v>
      </c>
      <c r="G49" s="97">
        <f t="shared" si="1"/>
        <v>3240</v>
      </c>
      <c r="H49" s="91"/>
      <c r="I49" s="77">
        <f t="shared" si="2"/>
        <v>16.73129621012357</v>
      </c>
    </row>
    <row r="50" spans="1:27" s="51" customFormat="1" x14ac:dyDescent="0.25">
      <c r="A50" s="4" t="s">
        <v>32</v>
      </c>
      <c r="B50" s="137">
        <v>22317</v>
      </c>
      <c r="C50" s="137">
        <v>19666</v>
      </c>
      <c r="D50" s="137">
        <v>19788</v>
      </c>
      <c r="E50" s="90"/>
      <c r="F50" s="32">
        <f t="shared" si="0"/>
        <v>2590</v>
      </c>
      <c r="G50" s="97">
        <f t="shared" si="1"/>
        <v>2590</v>
      </c>
      <c r="H50" s="91"/>
      <c r="I50" s="77">
        <f t="shared" si="2"/>
        <v>13.129213767932276</v>
      </c>
    </row>
    <row r="51" spans="1:27" s="51" customFormat="1" x14ac:dyDescent="0.25">
      <c r="A51" s="4" t="s">
        <v>31</v>
      </c>
      <c r="B51" s="137">
        <v>22079</v>
      </c>
      <c r="C51" s="137">
        <v>19984</v>
      </c>
      <c r="D51" s="137">
        <v>19854</v>
      </c>
      <c r="E51" s="90"/>
      <c r="F51" s="32">
        <f t="shared" si="0"/>
        <v>2160</v>
      </c>
      <c r="G51" s="97">
        <f t="shared" si="1"/>
        <v>2160</v>
      </c>
      <c r="H51" s="91"/>
      <c r="I51" s="77">
        <f t="shared" si="2"/>
        <v>10.843917867362819</v>
      </c>
    </row>
    <row r="52" spans="1:27" s="51" customFormat="1" x14ac:dyDescent="0.25">
      <c r="A52" s="4" t="s">
        <v>30</v>
      </c>
      <c r="B52" s="137">
        <v>25497</v>
      </c>
      <c r="C52" s="137">
        <v>20172</v>
      </c>
      <c r="D52" s="137">
        <v>19910</v>
      </c>
      <c r="E52" s="90"/>
      <c r="F52" s="32">
        <f t="shared" si="0"/>
        <v>5456</v>
      </c>
      <c r="G52" s="97">
        <f t="shared" si="1"/>
        <v>5460</v>
      </c>
      <c r="H52" s="91"/>
      <c r="I52" s="77">
        <f t="shared" si="2"/>
        <v>27.224190409660196</v>
      </c>
    </row>
    <row r="53" spans="1:27" x14ac:dyDescent="0.25">
      <c r="A53" s="4" t="s">
        <v>5</v>
      </c>
      <c r="B53" s="137">
        <v>21859</v>
      </c>
      <c r="C53" s="137">
        <v>19103</v>
      </c>
      <c r="D53" s="137">
        <v>19752</v>
      </c>
      <c r="E53" s="8"/>
      <c r="F53" s="32">
        <f t="shared" ref="F53:F78" si="3">B53-AVERAGE(C53:D53)</f>
        <v>2431.5</v>
      </c>
      <c r="G53" s="97">
        <f t="shared" ref="G53:G78" si="4">ROUND(F53,-1)</f>
        <v>2430</v>
      </c>
      <c r="H53" s="29"/>
      <c r="I53" s="77">
        <f>100*F53/((C53+D53)/2)</f>
        <v>12.515763736970788</v>
      </c>
      <c r="K53" s="138">
        <v>11555</v>
      </c>
      <c r="L53" s="138">
        <v>9788</v>
      </c>
      <c r="M53" s="138">
        <v>10264</v>
      </c>
      <c r="N53" s="95"/>
      <c r="O53" s="31">
        <f t="shared" ref="O53:O84" si="5">K53-AVERAGE(L53:M53)</f>
        <v>1529</v>
      </c>
      <c r="P53" s="31">
        <f t="shared" ref="P53:P84" si="6">ROUND(O53,-1)</f>
        <v>1530</v>
      </c>
      <c r="Q53" s="27"/>
      <c r="R53" s="78">
        <f t="shared" ref="R53:R84" si="7">100*O53/((L53+M53)/2)</f>
        <v>15.250349092359864</v>
      </c>
      <c r="S53" s="78"/>
      <c r="T53" s="138">
        <v>10304</v>
      </c>
      <c r="U53" s="138">
        <v>9315</v>
      </c>
      <c r="V53" s="138">
        <v>9488</v>
      </c>
      <c r="W53" s="95"/>
      <c r="X53" s="31">
        <f t="shared" ref="X53" si="8">T53-AVERAGE(U53:V53)</f>
        <v>902.5</v>
      </c>
      <c r="Y53" s="31">
        <f t="shared" ref="Y53" si="9">ROUND(X53,-1)</f>
        <v>900</v>
      </c>
      <c r="Z53" s="27"/>
      <c r="AA53" s="78">
        <f t="shared" ref="AA53" si="10">100*X53/((U53+V53)/2)</f>
        <v>9.599531989576132</v>
      </c>
    </row>
    <row r="54" spans="1:27" x14ac:dyDescent="0.25">
      <c r="A54" s="4" t="s">
        <v>6</v>
      </c>
      <c r="B54" s="137">
        <v>22217</v>
      </c>
      <c r="C54" s="137">
        <v>19305</v>
      </c>
      <c r="D54" s="137">
        <v>19352</v>
      </c>
      <c r="E54" s="8"/>
      <c r="F54" s="32">
        <f t="shared" si="3"/>
        <v>2888.5</v>
      </c>
      <c r="G54" s="97">
        <f t="shared" si="4"/>
        <v>2890</v>
      </c>
      <c r="H54" s="29"/>
      <c r="I54" s="77">
        <f t="shared" ref="I54:I80" si="11">100*F54/((C54+D54)/2)</f>
        <v>14.944253304705487</v>
      </c>
      <c r="K54" s="138">
        <v>11588</v>
      </c>
      <c r="L54" s="138">
        <v>9926</v>
      </c>
      <c r="M54" s="138">
        <v>10035</v>
      </c>
      <c r="N54" s="95"/>
      <c r="O54" s="31">
        <f t="shared" si="5"/>
        <v>1607.5</v>
      </c>
      <c r="P54" s="31">
        <f t="shared" si="6"/>
        <v>1610</v>
      </c>
      <c r="Q54" s="27"/>
      <c r="R54" s="78">
        <f t="shared" si="7"/>
        <v>16.106407494614498</v>
      </c>
      <c r="S54" s="78"/>
      <c r="T54" s="138">
        <v>10629</v>
      </c>
      <c r="U54" s="138">
        <v>9379</v>
      </c>
      <c r="V54" s="138">
        <v>9317</v>
      </c>
      <c r="W54" s="95"/>
      <c r="X54" s="31">
        <f t="shared" ref="X54:X84" si="12">T54-AVERAGE(U54:V54)</f>
        <v>1281</v>
      </c>
      <c r="Y54" s="31">
        <f t="shared" ref="Y54:Y84" si="13">ROUND(X54,-1)</f>
        <v>1280</v>
      </c>
      <c r="Z54" s="27"/>
      <c r="AA54" s="78">
        <f t="shared" ref="AA54:AA84" si="14">100*X54/((U54+V54)/2)</f>
        <v>13.703465982028241</v>
      </c>
    </row>
    <row r="55" spans="1:27" x14ac:dyDescent="0.25">
      <c r="A55" s="4" t="s">
        <v>7</v>
      </c>
      <c r="B55" s="137">
        <v>22416</v>
      </c>
      <c r="C55" s="137">
        <v>19417</v>
      </c>
      <c r="D55" s="137">
        <v>19929</v>
      </c>
      <c r="E55" s="8"/>
      <c r="F55" s="32">
        <f t="shared" si="3"/>
        <v>2743</v>
      </c>
      <c r="G55" s="97">
        <f t="shared" si="4"/>
        <v>2740</v>
      </c>
      <c r="H55" s="29"/>
      <c r="I55" s="77">
        <f t="shared" si="11"/>
        <v>13.94296751893458</v>
      </c>
      <c r="K55" s="138">
        <v>11734</v>
      </c>
      <c r="L55" s="138">
        <v>9999</v>
      </c>
      <c r="M55" s="138">
        <v>10371</v>
      </c>
      <c r="N55" s="95"/>
      <c r="O55" s="31">
        <f t="shared" si="5"/>
        <v>1549</v>
      </c>
      <c r="P55" s="31">
        <f t="shared" si="6"/>
        <v>1550</v>
      </c>
      <c r="Q55" s="27"/>
      <c r="R55" s="78">
        <f t="shared" si="7"/>
        <v>15.208640157093765</v>
      </c>
      <c r="S55" s="78"/>
      <c r="T55" s="138">
        <v>10682</v>
      </c>
      <c r="U55" s="138">
        <v>9418</v>
      </c>
      <c r="V55" s="138">
        <v>9558</v>
      </c>
      <c r="W55" s="95"/>
      <c r="X55" s="31">
        <f t="shared" si="12"/>
        <v>1194</v>
      </c>
      <c r="Y55" s="31">
        <f t="shared" si="13"/>
        <v>1190</v>
      </c>
      <c r="Z55" s="27"/>
      <c r="AA55" s="78">
        <f t="shared" si="14"/>
        <v>12.584317032040472</v>
      </c>
    </row>
    <row r="56" spans="1:27" x14ac:dyDescent="0.25">
      <c r="A56" s="4" t="s">
        <v>8</v>
      </c>
      <c r="B56" s="137">
        <v>22504</v>
      </c>
      <c r="C56" s="137">
        <v>21104</v>
      </c>
      <c r="D56" s="137">
        <v>18732</v>
      </c>
      <c r="E56" s="8"/>
      <c r="F56" s="32">
        <f t="shared" si="3"/>
        <v>2586</v>
      </c>
      <c r="G56" s="97">
        <f t="shared" si="4"/>
        <v>2590</v>
      </c>
      <c r="H56" s="29"/>
      <c r="I56" s="77">
        <f t="shared" si="11"/>
        <v>12.983231248117281</v>
      </c>
      <c r="K56" s="138">
        <v>11827</v>
      </c>
      <c r="L56" s="138">
        <v>11078</v>
      </c>
      <c r="M56" s="138">
        <v>9715</v>
      </c>
      <c r="N56" s="95"/>
      <c r="O56" s="31">
        <f t="shared" si="5"/>
        <v>1430.5</v>
      </c>
      <c r="P56" s="31">
        <f t="shared" si="6"/>
        <v>1430</v>
      </c>
      <c r="Q56" s="27"/>
      <c r="R56" s="78">
        <f t="shared" si="7"/>
        <v>13.759438272495551</v>
      </c>
      <c r="S56" s="78"/>
      <c r="T56" s="138">
        <v>10677</v>
      </c>
      <c r="U56" s="138">
        <v>10026</v>
      </c>
      <c r="V56" s="138">
        <v>9017</v>
      </c>
      <c r="W56" s="95"/>
      <c r="X56" s="31">
        <f t="shared" si="12"/>
        <v>1155.5</v>
      </c>
      <c r="Y56" s="31">
        <f t="shared" si="13"/>
        <v>1160</v>
      </c>
      <c r="Z56" s="27"/>
      <c r="AA56" s="78">
        <f t="shared" si="14"/>
        <v>12.135692905529591</v>
      </c>
    </row>
    <row r="57" spans="1:27" x14ac:dyDescent="0.25">
      <c r="A57" s="4" t="s">
        <v>9</v>
      </c>
      <c r="B57" s="137">
        <v>21510</v>
      </c>
      <c r="C57" s="137">
        <v>19103</v>
      </c>
      <c r="D57" s="137">
        <v>19301</v>
      </c>
      <c r="E57" s="8"/>
      <c r="F57" s="32">
        <f t="shared" si="3"/>
        <v>2308</v>
      </c>
      <c r="G57" s="97">
        <f t="shared" si="4"/>
        <v>2310</v>
      </c>
      <c r="H57" s="29"/>
      <c r="I57" s="77">
        <f t="shared" si="11"/>
        <v>12.019581293615248</v>
      </c>
      <c r="K57" s="138">
        <v>11273</v>
      </c>
      <c r="L57" s="138">
        <v>9929</v>
      </c>
      <c r="M57" s="138">
        <v>10102</v>
      </c>
      <c r="N57" s="95"/>
      <c r="O57" s="31">
        <f t="shared" si="5"/>
        <v>1257.5</v>
      </c>
      <c r="P57" s="31">
        <f t="shared" si="6"/>
        <v>1260</v>
      </c>
      <c r="Q57" s="27"/>
      <c r="R57" s="78">
        <f t="shared" si="7"/>
        <v>12.555538914682243</v>
      </c>
      <c r="S57" s="78"/>
      <c r="T57" s="138">
        <v>10237</v>
      </c>
      <c r="U57" s="138">
        <v>9174</v>
      </c>
      <c r="V57" s="138">
        <v>9199</v>
      </c>
      <c r="W57" s="95"/>
      <c r="X57" s="31">
        <f t="shared" si="12"/>
        <v>1050.5</v>
      </c>
      <c r="Y57" s="31">
        <f t="shared" si="13"/>
        <v>1050</v>
      </c>
      <c r="Z57" s="27"/>
      <c r="AA57" s="78">
        <f t="shared" si="14"/>
        <v>11.435258259402383</v>
      </c>
    </row>
    <row r="58" spans="1:27" x14ac:dyDescent="0.25">
      <c r="A58" s="4" t="s">
        <v>10</v>
      </c>
      <c r="B58" s="137">
        <v>22821</v>
      </c>
      <c r="C58" s="137">
        <v>19074</v>
      </c>
      <c r="D58" s="137">
        <v>19260</v>
      </c>
      <c r="E58" s="8"/>
      <c r="F58" s="32">
        <f t="shared" si="3"/>
        <v>3654</v>
      </c>
      <c r="G58" s="97">
        <f t="shared" si="4"/>
        <v>3650</v>
      </c>
      <c r="H58" s="29"/>
      <c r="I58" s="77">
        <f t="shared" si="11"/>
        <v>19.064016277977775</v>
      </c>
      <c r="K58" s="138">
        <v>12030</v>
      </c>
      <c r="L58" s="138">
        <v>9963</v>
      </c>
      <c r="M58" s="138">
        <v>9919</v>
      </c>
      <c r="N58" s="95"/>
      <c r="O58" s="31">
        <f t="shared" si="5"/>
        <v>2089</v>
      </c>
      <c r="P58" s="31">
        <f t="shared" si="6"/>
        <v>2090</v>
      </c>
      <c r="Q58" s="27"/>
      <c r="R58" s="78">
        <f t="shared" si="7"/>
        <v>21.013982496730712</v>
      </c>
      <c r="S58" s="78"/>
      <c r="T58" s="138">
        <v>10791</v>
      </c>
      <c r="U58" s="138">
        <v>9111</v>
      </c>
      <c r="V58" s="138">
        <v>9341</v>
      </c>
      <c r="W58" s="95"/>
      <c r="X58" s="31">
        <f t="shared" si="12"/>
        <v>1565</v>
      </c>
      <c r="Y58" s="31">
        <f t="shared" si="13"/>
        <v>1570</v>
      </c>
      <c r="Z58" s="27"/>
      <c r="AA58" s="78">
        <f t="shared" si="14"/>
        <v>16.962930847604596</v>
      </c>
    </row>
    <row r="59" spans="1:27" x14ac:dyDescent="0.25">
      <c r="A59" s="4" t="s">
        <v>11</v>
      </c>
      <c r="B59" s="137">
        <v>22438</v>
      </c>
      <c r="C59" s="137">
        <v>18585</v>
      </c>
      <c r="D59" s="137">
        <v>19005</v>
      </c>
      <c r="E59" s="8"/>
      <c r="F59" s="32">
        <f t="shared" si="3"/>
        <v>3643</v>
      </c>
      <c r="G59" s="97">
        <f t="shared" si="4"/>
        <v>3640</v>
      </c>
      <c r="H59" s="29"/>
      <c r="I59" s="77">
        <f t="shared" si="11"/>
        <v>19.382814578345304</v>
      </c>
      <c r="K59" s="138">
        <v>12008</v>
      </c>
      <c r="L59" s="138">
        <v>9547</v>
      </c>
      <c r="M59" s="138">
        <v>9853</v>
      </c>
      <c r="N59" s="95"/>
      <c r="O59" s="31">
        <f t="shared" si="5"/>
        <v>2308</v>
      </c>
      <c r="P59" s="31">
        <f t="shared" si="6"/>
        <v>2310</v>
      </c>
      <c r="Q59" s="27"/>
      <c r="R59" s="78">
        <f t="shared" si="7"/>
        <v>23.793814432989691</v>
      </c>
      <c r="S59" s="78"/>
      <c r="T59" s="138">
        <v>10430</v>
      </c>
      <c r="U59" s="138">
        <v>9038</v>
      </c>
      <c r="V59" s="138">
        <v>9152</v>
      </c>
      <c r="W59" s="95"/>
      <c r="X59" s="31">
        <f t="shared" si="12"/>
        <v>1335</v>
      </c>
      <c r="Y59" s="31">
        <f t="shared" si="13"/>
        <v>1340</v>
      </c>
      <c r="Z59" s="27"/>
      <c r="AA59" s="78">
        <f t="shared" si="14"/>
        <v>14.67839472237493</v>
      </c>
    </row>
    <row r="60" spans="1:27" x14ac:dyDescent="0.25">
      <c r="A60" s="4" t="s">
        <v>12</v>
      </c>
      <c r="B60" s="137">
        <v>21320</v>
      </c>
      <c r="C60" s="137">
        <v>18311</v>
      </c>
      <c r="D60" s="137">
        <v>19105</v>
      </c>
      <c r="E60" s="8"/>
      <c r="F60" s="32">
        <f t="shared" si="3"/>
        <v>2612</v>
      </c>
      <c r="G60" s="97">
        <f t="shared" si="4"/>
        <v>2610</v>
      </c>
      <c r="H60" s="29"/>
      <c r="I60" s="77">
        <f t="shared" si="11"/>
        <v>13.961941415437247</v>
      </c>
      <c r="K60" s="138">
        <v>11276</v>
      </c>
      <c r="L60" s="138">
        <v>9504</v>
      </c>
      <c r="M60" s="138">
        <v>9986</v>
      </c>
      <c r="N60" s="95"/>
      <c r="O60" s="31">
        <f t="shared" si="5"/>
        <v>1531</v>
      </c>
      <c r="P60" s="31">
        <f t="shared" si="6"/>
        <v>1530</v>
      </c>
      <c r="Q60" s="27"/>
      <c r="R60" s="78">
        <f t="shared" si="7"/>
        <v>15.710620831195484</v>
      </c>
      <c r="S60" s="78"/>
      <c r="T60" s="138">
        <v>10044</v>
      </c>
      <c r="U60" s="138">
        <v>8807</v>
      </c>
      <c r="V60" s="138">
        <v>9119</v>
      </c>
      <c r="W60" s="95"/>
      <c r="X60" s="31">
        <f t="shared" si="12"/>
        <v>1081</v>
      </c>
      <c r="Y60" s="31">
        <f t="shared" si="13"/>
        <v>1080</v>
      </c>
      <c r="Z60" s="27"/>
      <c r="AA60" s="78">
        <f t="shared" si="14"/>
        <v>12.060693964074529</v>
      </c>
    </row>
    <row r="61" spans="1:27" x14ac:dyDescent="0.25">
      <c r="A61" s="4" t="s">
        <v>13</v>
      </c>
      <c r="B61" s="137">
        <v>23163</v>
      </c>
      <c r="C61" s="137">
        <v>18856</v>
      </c>
      <c r="D61" s="137">
        <v>17973</v>
      </c>
      <c r="E61" s="8"/>
      <c r="F61" s="32">
        <f t="shared" si="3"/>
        <v>4748.5</v>
      </c>
      <c r="G61" s="97">
        <f t="shared" si="4"/>
        <v>4750</v>
      </c>
      <c r="H61" s="29"/>
      <c r="I61" s="77">
        <f t="shared" si="11"/>
        <v>25.786744141844743</v>
      </c>
      <c r="K61" s="138">
        <v>12356</v>
      </c>
      <c r="L61" s="138">
        <v>9769</v>
      </c>
      <c r="M61" s="138">
        <v>9384</v>
      </c>
      <c r="N61" s="95"/>
      <c r="O61" s="31">
        <f t="shared" si="5"/>
        <v>2779.5</v>
      </c>
      <c r="P61" s="31">
        <f t="shared" si="6"/>
        <v>2780</v>
      </c>
      <c r="Q61" s="27"/>
      <c r="R61" s="78">
        <f t="shared" si="7"/>
        <v>29.024173758680103</v>
      </c>
      <c r="S61" s="78"/>
      <c r="T61" s="138">
        <v>10807</v>
      </c>
      <c r="U61" s="138">
        <v>9087</v>
      </c>
      <c r="V61" s="138">
        <v>8589</v>
      </c>
      <c r="W61" s="95"/>
      <c r="X61" s="31">
        <f t="shared" si="12"/>
        <v>1969</v>
      </c>
      <c r="Y61" s="31">
        <f t="shared" si="13"/>
        <v>1970</v>
      </c>
      <c r="Z61" s="27"/>
      <c r="AA61" s="78">
        <f t="shared" si="14"/>
        <v>22.278796107716676</v>
      </c>
    </row>
    <row r="62" spans="1:27" x14ac:dyDescent="0.25">
      <c r="A62" s="4" t="s">
        <v>14</v>
      </c>
      <c r="B62" s="137">
        <v>23379</v>
      </c>
      <c r="C62" s="137">
        <v>18407</v>
      </c>
      <c r="D62" s="137">
        <v>17974</v>
      </c>
      <c r="E62" s="8"/>
      <c r="F62" s="32">
        <f t="shared" si="3"/>
        <v>5188.5</v>
      </c>
      <c r="G62" s="97">
        <f t="shared" si="4"/>
        <v>5190</v>
      </c>
      <c r="H62" s="29"/>
      <c r="I62" s="77">
        <f t="shared" si="11"/>
        <v>28.523130205326957</v>
      </c>
      <c r="K62" s="138">
        <v>12417</v>
      </c>
      <c r="L62" s="138">
        <v>9545</v>
      </c>
      <c r="M62" s="138">
        <v>9362</v>
      </c>
      <c r="N62" s="95"/>
      <c r="O62" s="31">
        <f t="shared" si="5"/>
        <v>2963.5</v>
      </c>
      <c r="P62" s="31">
        <f t="shared" si="6"/>
        <v>2960</v>
      </c>
      <c r="Q62" s="27"/>
      <c r="R62" s="78">
        <f t="shared" si="7"/>
        <v>31.348177923520389</v>
      </c>
      <c r="S62" s="78"/>
      <c r="T62" s="138">
        <v>10962</v>
      </c>
      <c r="U62" s="138">
        <v>8862</v>
      </c>
      <c r="V62" s="138">
        <v>8612</v>
      </c>
      <c r="W62" s="95"/>
      <c r="X62" s="31">
        <f t="shared" si="12"/>
        <v>2225</v>
      </c>
      <c r="Y62" s="31">
        <f t="shared" si="13"/>
        <v>2230</v>
      </c>
      <c r="Z62" s="27"/>
      <c r="AA62" s="78">
        <f t="shared" si="14"/>
        <v>25.466407233604212</v>
      </c>
    </row>
    <row r="63" spans="1:27" x14ac:dyDescent="0.25">
      <c r="A63" s="4" t="s">
        <v>15</v>
      </c>
      <c r="B63" s="137">
        <v>20388</v>
      </c>
      <c r="C63" s="137">
        <v>18061</v>
      </c>
      <c r="D63" s="137">
        <v>18281</v>
      </c>
      <c r="E63" s="8"/>
      <c r="F63" s="32">
        <f t="shared" si="3"/>
        <v>2217</v>
      </c>
      <c r="G63" s="97">
        <f t="shared" si="4"/>
        <v>2220</v>
      </c>
      <c r="H63" s="29"/>
      <c r="I63" s="77">
        <f t="shared" si="11"/>
        <v>12.200759451873864</v>
      </c>
      <c r="K63" s="138">
        <v>10774</v>
      </c>
      <c r="L63" s="138">
        <v>9376</v>
      </c>
      <c r="M63" s="138">
        <v>9548</v>
      </c>
      <c r="N63" s="95"/>
      <c r="O63" s="31">
        <f t="shared" si="5"/>
        <v>1312</v>
      </c>
      <c r="P63" s="31">
        <f t="shared" si="6"/>
        <v>1310</v>
      </c>
      <c r="Q63" s="27"/>
      <c r="R63" s="78">
        <f t="shared" si="7"/>
        <v>13.865990276897062</v>
      </c>
      <c r="S63" s="78"/>
      <c r="T63" s="138">
        <v>9614</v>
      </c>
      <c r="U63" s="138">
        <v>8685</v>
      </c>
      <c r="V63" s="138">
        <v>8733</v>
      </c>
      <c r="W63" s="95"/>
      <c r="X63" s="31">
        <f t="shared" si="12"/>
        <v>905</v>
      </c>
      <c r="Y63" s="31">
        <f t="shared" si="13"/>
        <v>910</v>
      </c>
      <c r="Z63" s="27"/>
      <c r="AA63" s="78">
        <f t="shared" si="14"/>
        <v>10.391548972327477</v>
      </c>
    </row>
    <row r="64" spans="1:27" x14ac:dyDescent="0.25">
      <c r="A64" s="4" t="s">
        <v>16</v>
      </c>
      <c r="B64" s="137">
        <v>20366</v>
      </c>
      <c r="C64" s="137">
        <v>18239</v>
      </c>
      <c r="D64" s="137">
        <v>18815</v>
      </c>
      <c r="E64" s="8"/>
      <c r="F64" s="32">
        <f t="shared" si="3"/>
        <v>1839</v>
      </c>
      <c r="G64" s="97">
        <f t="shared" si="4"/>
        <v>1840</v>
      </c>
      <c r="H64" s="29"/>
      <c r="I64" s="77">
        <f t="shared" si="11"/>
        <v>9.926053867328763</v>
      </c>
      <c r="K64" s="138">
        <v>10828</v>
      </c>
      <c r="L64" s="138">
        <v>9453</v>
      </c>
      <c r="M64" s="138">
        <v>9783</v>
      </c>
      <c r="N64" s="95"/>
      <c r="O64" s="31">
        <f t="shared" si="5"/>
        <v>1210</v>
      </c>
      <c r="P64" s="31">
        <f t="shared" si="6"/>
        <v>1210</v>
      </c>
      <c r="Q64" s="27"/>
      <c r="R64" s="78">
        <f t="shared" si="7"/>
        <v>12.580578082761489</v>
      </c>
      <c r="S64" s="78"/>
      <c r="T64" s="138">
        <v>9538</v>
      </c>
      <c r="U64" s="138">
        <v>8786</v>
      </c>
      <c r="V64" s="138">
        <v>9032</v>
      </c>
      <c r="W64" s="95"/>
      <c r="X64" s="31">
        <f t="shared" si="12"/>
        <v>629</v>
      </c>
      <c r="Y64" s="31">
        <f t="shared" si="13"/>
        <v>630</v>
      </c>
      <c r="Z64" s="27"/>
      <c r="AA64" s="78">
        <f t="shared" si="14"/>
        <v>7.0602761252665847</v>
      </c>
    </row>
    <row r="65" spans="1:27" x14ac:dyDescent="0.25">
      <c r="A65" s="4" t="s">
        <v>17</v>
      </c>
      <c r="B65" s="137">
        <v>21058</v>
      </c>
      <c r="C65" s="137">
        <v>18599</v>
      </c>
      <c r="D65" s="137">
        <v>18499</v>
      </c>
      <c r="E65" s="8"/>
      <c r="F65" s="32">
        <f t="shared" si="3"/>
        <v>2509</v>
      </c>
      <c r="G65" s="97">
        <f t="shared" si="4"/>
        <v>2510</v>
      </c>
      <c r="H65" s="29"/>
      <c r="I65" s="77">
        <f t="shared" si="11"/>
        <v>13.526335651517602</v>
      </c>
      <c r="K65" s="138">
        <v>11155</v>
      </c>
      <c r="L65" s="138">
        <v>9611</v>
      </c>
      <c r="M65" s="138">
        <v>9568</v>
      </c>
      <c r="N65" s="95"/>
      <c r="O65" s="31">
        <f t="shared" si="5"/>
        <v>1565.5</v>
      </c>
      <c r="P65" s="31">
        <f t="shared" si="6"/>
        <v>1570</v>
      </c>
      <c r="Q65" s="27"/>
      <c r="R65" s="78">
        <f t="shared" si="7"/>
        <v>16.325147296522239</v>
      </c>
      <c r="S65" s="78"/>
      <c r="T65" s="138">
        <v>9903</v>
      </c>
      <c r="U65" s="138">
        <v>8988</v>
      </c>
      <c r="V65" s="138">
        <v>8931</v>
      </c>
      <c r="W65" s="95"/>
      <c r="X65" s="31">
        <f t="shared" si="12"/>
        <v>943.5</v>
      </c>
      <c r="Y65" s="31">
        <f t="shared" si="13"/>
        <v>940</v>
      </c>
      <c r="Z65" s="27"/>
      <c r="AA65" s="78">
        <f t="shared" si="14"/>
        <v>10.530721580445338</v>
      </c>
    </row>
    <row r="66" spans="1:27" x14ac:dyDescent="0.25">
      <c r="A66" s="4" t="s">
        <v>18</v>
      </c>
      <c r="B66" s="137">
        <v>21024</v>
      </c>
      <c r="C66" s="137">
        <v>18616</v>
      </c>
      <c r="D66" s="137">
        <v>17749</v>
      </c>
      <c r="E66" s="8"/>
      <c r="F66" s="32">
        <f t="shared" si="3"/>
        <v>2841.5</v>
      </c>
      <c r="G66" s="97">
        <f t="shared" si="4"/>
        <v>2840</v>
      </c>
      <c r="H66" s="29"/>
      <c r="I66" s="77">
        <f t="shared" si="11"/>
        <v>15.627663962601403</v>
      </c>
      <c r="K66" s="138">
        <v>11262</v>
      </c>
      <c r="L66" s="138">
        <v>9710</v>
      </c>
      <c r="M66" s="138">
        <v>9278</v>
      </c>
      <c r="N66" s="95"/>
      <c r="O66" s="31">
        <f t="shared" si="5"/>
        <v>1768</v>
      </c>
      <c r="P66" s="31">
        <f t="shared" si="6"/>
        <v>1770</v>
      </c>
      <c r="Q66" s="27"/>
      <c r="R66" s="78">
        <f t="shared" si="7"/>
        <v>18.622287760690963</v>
      </c>
      <c r="S66" s="78"/>
      <c r="T66" s="138">
        <v>9762</v>
      </c>
      <c r="U66" s="138">
        <v>8906</v>
      </c>
      <c r="V66" s="138">
        <v>8471</v>
      </c>
      <c r="W66" s="95"/>
      <c r="X66" s="31">
        <f t="shared" si="12"/>
        <v>1073.5</v>
      </c>
      <c r="Y66" s="31">
        <f t="shared" si="13"/>
        <v>1070</v>
      </c>
      <c r="Z66" s="27"/>
      <c r="AA66" s="78">
        <f t="shared" si="14"/>
        <v>12.35541232663866</v>
      </c>
    </row>
    <row r="67" spans="1:27" x14ac:dyDescent="0.25">
      <c r="A67" s="4" t="s">
        <v>19</v>
      </c>
      <c r="B67" s="137">
        <v>20658</v>
      </c>
      <c r="C67" s="137">
        <v>18064</v>
      </c>
      <c r="D67" s="137">
        <v>17736</v>
      </c>
      <c r="E67" s="8"/>
      <c r="F67" s="32">
        <f t="shared" si="3"/>
        <v>2758</v>
      </c>
      <c r="G67" s="97">
        <f t="shared" si="4"/>
        <v>2760</v>
      </c>
      <c r="H67" s="29"/>
      <c r="I67" s="77">
        <f t="shared" si="11"/>
        <v>15.407821229050279</v>
      </c>
      <c r="K67" s="138">
        <v>10925</v>
      </c>
      <c r="L67" s="138">
        <v>9326</v>
      </c>
      <c r="M67" s="138">
        <v>9300</v>
      </c>
      <c r="N67" s="95"/>
      <c r="O67" s="31">
        <f t="shared" si="5"/>
        <v>1612</v>
      </c>
      <c r="P67" s="31">
        <f t="shared" si="6"/>
        <v>1610</v>
      </c>
      <c r="Q67" s="27"/>
      <c r="R67" s="78">
        <f t="shared" si="7"/>
        <v>17.309137764415333</v>
      </c>
      <c r="S67" s="78"/>
      <c r="T67" s="138">
        <v>9733</v>
      </c>
      <c r="U67" s="138">
        <v>8738</v>
      </c>
      <c r="V67" s="138">
        <v>8436</v>
      </c>
      <c r="W67" s="95"/>
      <c r="X67" s="31">
        <f t="shared" si="12"/>
        <v>1146</v>
      </c>
      <c r="Y67" s="31">
        <f t="shared" si="13"/>
        <v>1150</v>
      </c>
      <c r="Z67" s="27"/>
      <c r="AA67" s="78">
        <f t="shared" si="14"/>
        <v>13.345755211366019</v>
      </c>
    </row>
    <row r="68" spans="1:27" x14ac:dyDescent="0.25">
      <c r="A68" s="4" t="s">
        <v>20</v>
      </c>
      <c r="B68" s="137">
        <v>19651</v>
      </c>
      <c r="C68" s="137">
        <v>17619</v>
      </c>
      <c r="D68" s="137">
        <v>18127</v>
      </c>
      <c r="E68" s="8"/>
      <c r="F68" s="32">
        <f t="shared" si="3"/>
        <v>1778</v>
      </c>
      <c r="G68" s="97">
        <f t="shared" si="4"/>
        <v>1780</v>
      </c>
      <c r="H68" s="29"/>
      <c r="I68" s="77">
        <f t="shared" si="11"/>
        <v>9.9479662060090632</v>
      </c>
      <c r="K68" s="138">
        <v>10252</v>
      </c>
      <c r="L68" s="138">
        <v>9128</v>
      </c>
      <c r="M68" s="138">
        <v>9571</v>
      </c>
      <c r="N68" s="95"/>
      <c r="O68" s="31">
        <f t="shared" si="5"/>
        <v>902.5</v>
      </c>
      <c r="P68" s="31">
        <f t="shared" si="6"/>
        <v>900</v>
      </c>
      <c r="Q68" s="27"/>
      <c r="R68" s="78">
        <f t="shared" si="7"/>
        <v>9.6529226161826838</v>
      </c>
      <c r="S68" s="78"/>
      <c r="T68" s="138">
        <v>9399</v>
      </c>
      <c r="U68" s="138">
        <v>8491</v>
      </c>
      <c r="V68" s="138">
        <v>8556</v>
      </c>
      <c r="W68" s="95"/>
      <c r="X68" s="31">
        <f t="shared" si="12"/>
        <v>875.5</v>
      </c>
      <c r="Y68" s="31">
        <f t="shared" si="13"/>
        <v>880</v>
      </c>
      <c r="Z68" s="27"/>
      <c r="AA68" s="78">
        <f t="shared" si="14"/>
        <v>10.271602041414912</v>
      </c>
    </row>
    <row r="69" spans="1:27" x14ac:dyDescent="0.25">
      <c r="A69" s="28" t="s">
        <v>21</v>
      </c>
      <c r="B69" s="137">
        <v>20384</v>
      </c>
      <c r="C69" s="137">
        <v>17526</v>
      </c>
      <c r="D69" s="137">
        <v>17739</v>
      </c>
      <c r="E69" s="8"/>
      <c r="F69" s="32">
        <f t="shared" si="3"/>
        <v>2751.5</v>
      </c>
      <c r="G69" s="97">
        <f t="shared" si="4"/>
        <v>2750</v>
      </c>
      <c r="H69" s="29"/>
      <c r="I69" s="77">
        <f t="shared" si="11"/>
        <v>15.604707216787183</v>
      </c>
      <c r="K69" s="138">
        <v>10904</v>
      </c>
      <c r="L69" s="138">
        <v>9086</v>
      </c>
      <c r="M69" s="138">
        <v>9061</v>
      </c>
      <c r="N69" s="95"/>
      <c r="O69" s="31">
        <f t="shared" si="5"/>
        <v>1830.5</v>
      </c>
      <c r="P69" s="31">
        <f t="shared" si="6"/>
        <v>1830</v>
      </c>
      <c r="Q69" s="27"/>
      <c r="R69" s="78">
        <f t="shared" si="7"/>
        <v>20.1741334655866</v>
      </c>
      <c r="S69" s="78"/>
      <c r="T69" s="138">
        <v>9480</v>
      </c>
      <c r="U69" s="138">
        <v>8440</v>
      </c>
      <c r="V69" s="138">
        <v>8678</v>
      </c>
      <c r="W69" s="95"/>
      <c r="X69" s="31">
        <f t="shared" si="12"/>
        <v>921</v>
      </c>
      <c r="Y69" s="31">
        <f t="shared" si="13"/>
        <v>920</v>
      </c>
      <c r="Z69" s="27"/>
      <c r="AA69" s="78">
        <f t="shared" si="14"/>
        <v>10.760602874167542</v>
      </c>
    </row>
    <row r="70" spans="1:27" x14ac:dyDescent="0.25">
      <c r="A70" s="28" t="s">
        <v>22</v>
      </c>
      <c r="B70" s="137">
        <v>19900</v>
      </c>
      <c r="C70" s="137">
        <v>17600</v>
      </c>
      <c r="D70" s="137">
        <v>17850</v>
      </c>
      <c r="E70" s="8"/>
      <c r="F70" s="32">
        <f t="shared" si="3"/>
        <v>2175</v>
      </c>
      <c r="G70" s="97">
        <f t="shared" si="4"/>
        <v>2180</v>
      </c>
      <c r="H70" s="29"/>
      <c r="I70" s="77">
        <f t="shared" si="11"/>
        <v>12.270803949224259</v>
      </c>
      <c r="K70" s="138">
        <v>10552</v>
      </c>
      <c r="L70" s="138">
        <v>8951</v>
      </c>
      <c r="M70" s="138">
        <v>9309</v>
      </c>
      <c r="N70" s="95"/>
      <c r="O70" s="31">
        <f t="shared" si="5"/>
        <v>1422</v>
      </c>
      <c r="P70" s="31">
        <f t="shared" si="6"/>
        <v>1420</v>
      </c>
      <c r="Q70" s="27"/>
      <c r="R70" s="78">
        <f t="shared" si="7"/>
        <v>15.575027382256298</v>
      </c>
      <c r="S70" s="78"/>
      <c r="T70" s="138">
        <v>9348</v>
      </c>
      <c r="U70" s="138">
        <v>8649</v>
      </c>
      <c r="V70" s="138">
        <v>8541</v>
      </c>
      <c r="W70" s="95"/>
      <c r="X70" s="31">
        <f t="shared" si="12"/>
        <v>753</v>
      </c>
      <c r="Y70" s="31">
        <f t="shared" si="13"/>
        <v>750</v>
      </c>
      <c r="Z70" s="27"/>
      <c r="AA70" s="78">
        <f t="shared" si="14"/>
        <v>8.7609075043630025</v>
      </c>
    </row>
    <row r="71" spans="1:27" x14ac:dyDescent="0.25">
      <c r="A71" s="28" t="s">
        <v>23</v>
      </c>
      <c r="B71" s="137">
        <v>20532</v>
      </c>
      <c r="C71" s="137">
        <v>17075</v>
      </c>
      <c r="D71" s="137">
        <v>16969</v>
      </c>
      <c r="E71" s="27"/>
      <c r="F71" s="31">
        <f t="shared" si="3"/>
        <v>3510</v>
      </c>
      <c r="G71" s="31">
        <f t="shared" si="4"/>
        <v>3510</v>
      </c>
      <c r="H71" s="27"/>
      <c r="I71" s="77">
        <f t="shared" si="11"/>
        <v>20.620373634120551</v>
      </c>
      <c r="K71" s="138">
        <v>10883</v>
      </c>
      <c r="L71" s="138">
        <v>8845</v>
      </c>
      <c r="M71" s="138">
        <v>8738</v>
      </c>
      <c r="N71" s="95"/>
      <c r="O71" s="31">
        <f t="shared" si="5"/>
        <v>2091.5</v>
      </c>
      <c r="P71" s="31">
        <f t="shared" si="6"/>
        <v>2090</v>
      </c>
      <c r="Q71" s="27"/>
      <c r="R71" s="78">
        <f t="shared" si="7"/>
        <v>23.790024455439912</v>
      </c>
      <c r="S71" s="78"/>
      <c r="T71" s="138">
        <v>9649</v>
      </c>
      <c r="U71" s="138">
        <v>8230</v>
      </c>
      <c r="V71" s="138">
        <v>8231</v>
      </c>
      <c r="W71" s="95"/>
      <c r="X71" s="31">
        <f t="shared" si="12"/>
        <v>1418.5</v>
      </c>
      <c r="Y71" s="31">
        <f t="shared" si="13"/>
        <v>1420</v>
      </c>
      <c r="Z71" s="27"/>
      <c r="AA71" s="78">
        <f t="shared" si="14"/>
        <v>17.234675900613571</v>
      </c>
    </row>
    <row r="72" spans="1:27" x14ac:dyDescent="0.25">
      <c r="A72" s="28" t="s">
        <v>88</v>
      </c>
      <c r="B72" s="137">
        <v>19688</v>
      </c>
      <c r="C72" s="137">
        <v>17059</v>
      </c>
      <c r="D72" s="137">
        <v>16789</v>
      </c>
      <c r="E72" s="8"/>
      <c r="F72" s="31">
        <f t="shared" si="3"/>
        <v>2764</v>
      </c>
      <c r="G72" s="31">
        <f t="shared" si="4"/>
        <v>2760</v>
      </c>
      <c r="H72" s="27"/>
      <c r="I72" s="77">
        <f t="shared" si="11"/>
        <v>16.331836445284804</v>
      </c>
      <c r="K72" s="138">
        <v>10292</v>
      </c>
      <c r="L72" s="138">
        <v>8861</v>
      </c>
      <c r="M72" s="138">
        <v>8774</v>
      </c>
      <c r="N72" s="95"/>
      <c r="O72" s="31">
        <f t="shared" si="5"/>
        <v>1474.5</v>
      </c>
      <c r="P72" s="31">
        <f t="shared" si="6"/>
        <v>1470</v>
      </c>
      <c r="Q72" s="27"/>
      <c r="R72" s="78">
        <f t="shared" si="7"/>
        <v>16.722426991777716</v>
      </c>
      <c r="S72" s="78"/>
      <c r="T72" s="138">
        <v>9396</v>
      </c>
      <c r="U72" s="138">
        <v>8198</v>
      </c>
      <c r="V72" s="138">
        <v>8015</v>
      </c>
      <c r="W72" s="95"/>
      <c r="X72" s="31">
        <f t="shared" si="12"/>
        <v>1289.5</v>
      </c>
      <c r="Y72" s="31">
        <f t="shared" si="13"/>
        <v>1290</v>
      </c>
      <c r="Z72" s="27"/>
      <c r="AA72" s="78">
        <f t="shared" si="14"/>
        <v>15.906988219330167</v>
      </c>
    </row>
    <row r="73" spans="1:27" x14ac:dyDescent="0.25">
      <c r="A73" s="28" t="s">
        <v>25</v>
      </c>
      <c r="B73" s="137">
        <v>19626</v>
      </c>
      <c r="C73" s="137">
        <v>17397</v>
      </c>
      <c r="D73" s="137">
        <v>16958</v>
      </c>
      <c r="E73" s="9"/>
      <c r="F73" s="31">
        <f t="shared" si="3"/>
        <v>2448.5</v>
      </c>
      <c r="G73" s="31">
        <f t="shared" si="4"/>
        <v>2450</v>
      </c>
      <c r="H73" s="27"/>
      <c r="I73" s="77">
        <f t="shared" si="11"/>
        <v>14.25411148304468</v>
      </c>
      <c r="K73" s="138">
        <v>10139</v>
      </c>
      <c r="L73" s="138">
        <v>8942</v>
      </c>
      <c r="M73" s="138">
        <v>8686</v>
      </c>
      <c r="N73" s="95"/>
      <c r="O73" s="31">
        <f t="shared" si="5"/>
        <v>1325</v>
      </c>
      <c r="P73" s="31">
        <f t="shared" si="6"/>
        <v>1330</v>
      </c>
      <c r="Q73" s="27"/>
      <c r="R73" s="78">
        <f t="shared" si="7"/>
        <v>15.032902201043793</v>
      </c>
      <c r="S73" s="78"/>
      <c r="T73" s="138">
        <v>9487</v>
      </c>
      <c r="U73" s="138">
        <v>8455</v>
      </c>
      <c r="V73" s="138">
        <v>8272</v>
      </c>
      <c r="W73" s="95"/>
      <c r="X73" s="31">
        <f t="shared" si="12"/>
        <v>1123.5</v>
      </c>
      <c r="Y73" s="31">
        <f t="shared" si="13"/>
        <v>1120</v>
      </c>
      <c r="Z73" s="27"/>
      <c r="AA73" s="78">
        <f t="shared" si="14"/>
        <v>13.433371196269505</v>
      </c>
    </row>
    <row r="74" spans="1:27" x14ac:dyDescent="0.25">
      <c r="A74" s="28" t="s">
        <v>26</v>
      </c>
      <c r="B74" s="137">
        <v>19119</v>
      </c>
      <c r="C74" s="137">
        <v>17269</v>
      </c>
      <c r="D74" s="137">
        <v>18127</v>
      </c>
      <c r="E74" s="8"/>
      <c r="F74" s="31">
        <f t="shared" si="3"/>
        <v>1421</v>
      </c>
      <c r="G74" s="31">
        <f t="shared" si="4"/>
        <v>1420</v>
      </c>
      <c r="H74" s="27"/>
      <c r="I74" s="77">
        <f t="shared" si="11"/>
        <v>8.0291558368177203</v>
      </c>
      <c r="K74" s="138">
        <v>10040</v>
      </c>
      <c r="L74" s="138">
        <v>8982</v>
      </c>
      <c r="M74" s="138">
        <v>9465</v>
      </c>
      <c r="N74" s="95"/>
      <c r="O74" s="31">
        <f t="shared" si="5"/>
        <v>816.5</v>
      </c>
      <c r="P74" s="31">
        <f t="shared" si="6"/>
        <v>820</v>
      </c>
      <c r="Q74" s="27"/>
      <c r="R74" s="78">
        <f t="shared" si="7"/>
        <v>8.8523879221553639</v>
      </c>
      <c r="S74" s="78"/>
      <c r="T74" s="138">
        <v>9079</v>
      </c>
      <c r="U74" s="138">
        <v>8287</v>
      </c>
      <c r="V74" s="138">
        <v>8662</v>
      </c>
      <c r="W74" s="95"/>
      <c r="X74" s="31">
        <f t="shared" si="12"/>
        <v>604.5</v>
      </c>
      <c r="Y74" s="31">
        <f t="shared" si="13"/>
        <v>600</v>
      </c>
      <c r="Z74" s="27"/>
      <c r="AA74" s="78">
        <f t="shared" si="14"/>
        <v>7.133164198477786</v>
      </c>
    </row>
    <row r="75" spans="1:27" x14ac:dyDescent="0.25">
      <c r="A75" s="28" t="s">
        <v>27</v>
      </c>
      <c r="B75" s="137">
        <v>19908</v>
      </c>
      <c r="C75" s="137">
        <v>17773</v>
      </c>
      <c r="D75" s="137">
        <v>18045</v>
      </c>
      <c r="E75" s="8"/>
      <c r="F75" s="31">
        <f t="shared" si="3"/>
        <v>1999</v>
      </c>
      <c r="G75" s="31">
        <f t="shared" si="4"/>
        <v>2000</v>
      </c>
      <c r="H75" s="27"/>
      <c r="I75" s="77">
        <f t="shared" si="11"/>
        <v>11.161985593835501</v>
      </c>
      <c r="K75" s="138">
        <v>10560</v>
      </c>
      <c r="L75" s="138">
        <v>9352</v>
      </c>
      <c r="M75" s="138">
        <v>9342</v>
      </c>
      <c r="N75" s="95"/>
      <c r="O75" s="31">
        <f t="shared" si="5"/>
        <v>1213</v>
      </c>
      <c r="P75" s="31">
        <f t="shared" si="6"/>
        <v>1210</v>
      </c>
      <c r="Q75" s="27"/>
      <c r="R75" s="78">
        <f t="shared" si="7"/>
        <v>12.977425912057345</v>
      </c>
      <c r="S75" s="78"/>
      <c r="T75" s="138">
        <v>9348</v>
      </c>
      <c r="U75" s="138">
        <v>8421</v>
      </c>
      <c r="V75" s="138">
        <v>8703</v>
      </c>
      <c r="W75" s="95"/>
      <c r="X75" s="31">
        <f t="shared" si="12"/>
        <v>786</v>
      </c>
      <c r="Y75" s="31">
        <f t="shared" si="13"/>
        <v>790</v>
      </c>
      <c r="Z75" s="27"/>
      <c r="AA75" s="78">
        <f t="shared" si="14"/>
        <v>9.1800981079187114</v>
      </c>
    </row>
    <row r="76" spans="1:27" x14ac:dyDescent="0.25">
      <c r="A76" s="28" t="s">
        <v>118</v>
      </c>
      <c r="B76" s="137">
        <v>18675</v>
      </c>
      <c r="C76" s="137">
        <v>16848</v>
      </c>
      <c r="D76" s="137">
        <v>17297</v>
      </c>
      <c r="E76" s="8"/>
      <c r="F76" s="31">
        <f t="shared" si="3"/>
        <v>1602.5</v>
      </c>
      <c r="G76" s="31">
        <f t="shared" si="4"/>
        <v>1600</v>
      </c>
      <c r="H76" s="27"/>
      <c r="I76" s="77">
        <f t="shared" si="11"/>
        <v>9.3864401815785623</v>
      </c>
      <c r="K76" s="138">
        <v>9737</v>
      </c>
      <c r="L76" s="138">
        <v>8617</v>
      </c>
      <c r="M76" s="138">
        <v>8836</v>
      </c>
      <c r="N76" s="95"/>
      <c r="O76" s="31">
        <f t="shared" si="5"/>
        <v>1010.5</v>
      </c>
      <c r="P76" s="31">
        <f t="shared" si="6"/>
        <v>1010</v>
      </c>
      <c r="Q76" s="27"/>
      <c r="R76" s="78">
        <f t="shared" si="7"/>
        <v>11.57967111671346</v>
      </c>
      <c r="S76" s="78"/>
      <c r="T76" s="138">
        <v>8938</v>
      </c>
      <c r="U76" s="138">
        <v>8231</v>
      </c>
      <c r="V76" s="138">
        <v>8461</v>
      </c>
      <c r="W76" s="95"/>
      <c r="X76" s="31">
        <f t="shared" si="12"/>
        <v>592</v>
      </c>
      <c r="Y76" s="31">
        <f t="shared" si="13"/>
        <v>590</v>
      </c>
      <c r="Z76" s="27"/>
      <c r="AA76" s="78">
        <f t="shared" si="14"/>
        <v>7.0932183081715792</v>
      </c>
    </row>
    <row r="77" spans="1:27" x14ac:dyDescent="0.25">
      <c r="A77" s="28" t="s">
        <v>138</v>
      </c>
      <c r="B77" s="137">
        <v>22011</v>
      </c>
      <c r="C77" s="137">
        <v>17493</v>
      </c>
      <c r="D77" s="137">
        <v>18410</v>
      </c>
      <c r="E77" s="8"/>
      <c r="F77" s="31">
        <f t="shared" si="3"/>
        <v>4059.5</v>
      </c>
      <c r="G77" s="31">
        <f t="shared" si="4"/>
        <v>4060</v>
      </c>
      <c r="H77" s="27"/>
      <c r="I77" s="77">
        <f t="shared" si="11"/>
        <v>22.613709160794361</v>
      </c>
      <c r="K77" s="138">
        <v>11624</v>
      </c>
      <c r="L77" s="138">
        <v>8969</v>
      </c>
      <c r="M77" s="138">
        <v>9438</v>
      </c>
      <c r="N77" s="95"/>
      <c r="O77" s="31">
        <f t="shared" si="5"/>
        <v>2420.5</v>
      </c>
      <c r="P77" s="31">
        <f t="shared" si="6"/>
        <v>2420</v>
      </c>
      <c r="Q77" s="27"/>
      <c r="R77" s="78">
        <f t="shared" si="7"/>
        <v>26.299777258651599</v>
      </c>
      <c r="S77" s="78"/>
      <c r="T77" s="138">
        <v>10387</v>
      </c>
      <c r="U77" s="138">
        <v>8524</v>
      </c>
      <c r="V77" s="138">
        <v>8972</v>
      </c>
      <c r="W77" s="95"/>
      <c r="X77" s="31">
        <f t="shared" si="12"/>
        <v>1639</v>
      </c>
      <c r="Y77" s="31">
        <f t="shared" si="13"/>
        <v>1640</v>
      </c>
      <c r="Z77" s="27"/>
      <c r="AA77" s="78">
        <f t="shared" si="14"/>
        <v>18.735711019661636</v>
      </c>
    </row>
    <row r="78" spans="1:27" x14ac:dyDescent="0.25">
      <c r="A78" s="28" t="s">
        <v>162</v>
      </c>
      <c r="B78" s="137">
        <v>20506</v>
      </c>
      <c r="C78" s="137">
        <v>17625</v>
      </c>
      <c r="D78" s="137">
        <v>17686</v>
      </c>
      <c r="E78" s="8"/>
      <c r="F78" s="31">
        <f t="shared" si="3"/>
        <v>2850.5</v>
      </c>
      <c r="G78" s="31">
        <f t="shared" si="4"/>
        <v>2850</v>
      </c>
      <c r="H78" s="27"/>
      <c r="I78" s="77">
        <f t="shared" si="11"/>
        <v>16.145110588768372</v>
      </c>
      <c r="K78" s="138">
        <v>10609</v>
      </c>
      <c r="L78" s="138">
        <v>8885</v>
      </c>
      <c r="M78" s="138">
        <v>8992</v>
      </c>
      <c r="N78" s="95"/>
      <c r="O78" s="31">
        <f t="shared" si="5"/>
        <v>1670.5</v>
      </c>
      <c r="P78" s="31">
        <f t="shared" si="6"/>
        <v>1670</v>
      </c>
      <c r="Q78" s="27"/>
      <c r="R78" s="78">
        <f t="shared" si="7"/>
        <v>18.688818034345807</v>
      </c>
      <c r="S78" s="78"/>
      <c r="T78" s="138">
        <v>9897</v>
      </c>
      <c r="U78" s="138">
        <v>8740</v>
      </c>
      <c r="V78" s="138">
        <v>8694</v>
      </c>
      <c r="W78" s="95"/>
      <c r="X78" s="31">
        <f t="shared" si="12"/>
        <v>1180</v>
      </c>
      <c r="Y78" s="31">
        <f t="shared" si="13"/>
        <v>1180</v>
      </c>
      <c r="Z78" s="27"/>
      <c r="AA78" s="78">
        <f t="shared" si="14"/>
        <v>13.536767236434553</v>
      </c>
    </row>
    <row r="79" spans="1:27" s="50" customFormat="1" x14ac:dyDescent="0.25">
      <c r="A79" s="28" t="s">
        <v>165</v>
      </c>
      <c r="B79" s="138">
        <v>20935</v>
      </c>
      <c r="C79" s="138">
        <v>18335</v>
      </c>
      <c r="D79" s="138">
        <v>18096</v>
      </c>
      <c r="E79" s="9"/>
      <c r="F79" s="31">
        <f t="shared" ref="F79" si="15">B79-AVERAGE(C79:D79)</f>
        <v>2719.5</v>
      </c>
      <c r="G79" s="31">
        <f t="shared" ref="G79" si="16">ROUND(F79,-1)</f>
        <v>2720</v>
      </c>
      <c r="H79" s="27"/>
      <c r="I79" s="77">
        <f t="shared" si="11"/>
        <v>14.929592929098844</v>
      </c>
      <c r="K79" s="138">
        <v>10932</v>
      </c>
      <c r="L79" s="138">
        <v>9302</v>
      </c>
      <c r="M79" s="138">
        <v>9141</v>
      </c>
      <c r="N79" s="95"/>
      <c r="O79" s="31">
        <f t="shared" si="5"/>
        <v>1710.5</v>
      </c>
      <c r="P79" s="31">
        <f t="shared" si="6"/>
        <v>1710</v>
      </c>
      <c r="Q79" s="27"/>
      <c r="R79" s="78">
        <f t="shared" si="7"/>
        <v>18.549042997343165</v>
      </c>
      <c r="S79" s="78"/>
      <c r="T79" s="138">
        <v>10003</v>
      </c>
      <c r="U79" s="138">
        <v>9033</v>
      </c>
      <c r="V79" s="138">
        <v>8955</v>
      </c>
      <c r="W79" s="95"/>
      <c r="X79" s="31">
        <f t="shared" si="12"/>
        <v>1009</v>
      </c>
      <c r="Y79" s="31">
        <f t="shared" si="13"/>
        <v>1010</v>
      </c>
      <c r="Z79" s="27"/>
      <c r="AA79" s="78">
        <f t="shared" si="14"/>
        <v>11.21859017122526</v>
      </c>
    </row>
    <row r="80" spans="1:27" s="51" customFormat="1" x14ac:dyDescent="0.25">
      <c r="A80" s="28" t="s">
        <v>176</v>
      </c>
      <c r="B80" s="138">
        <v>23153</v>
      </c>
      <c r="C80" s="138">
        <v>18694</v>
      </c>
      <c r="D80" s="138">
        <v>17986</v>
      </c>
      <c r="E80" s="9"/>
      <c r="F80" s="31">
        <f t="shared" ref="F80" si="17">B80-AVERAGE(C80:D80)</f>
        <v>4813</v>
      </c>
      <c r="G80" s="31">
        <f t="shared" ref="G80" si="18">ROUND(F80,-1)</f>
        <v>4810</v>
      </c>
      <c r="H80" s="27"/>
      <c r="I80" s="78">
        <f t="shared" si="11"/>
        <v>26.243184296619411</v>
      </c>
      <c r="K80" s="138">
        <v>12229</v>
      </c>
      <c r="L80" s="138">
        <v>9425</v>
      </c>
      <c r="M80" s="138">
        <v>9033</v>
      </c>
      <c r="N80" s="95"/>
      <c r="O80" s="31">
        <f t="shared" si="5"/>
        <v>3000</v>
      </c>
      <c r="P80" s="31">
        <f t="shared" si="6"/>
        <v>3000</v>
      </c>
      <c r="Q80" s="27"/>
      <c r="R80" s="78">
        <f t="shared" si="7"/>
        <v>32.50623036081916</v>
      </c>
      <c r="S80" s="78"/>
      <c r="T80" s="138">
        <v>10924</v>
      </c>
      <c r="U80" s="138">
        <v>9269</v>
      </c>
      <c r="V80" s="138">
        <v>8953</v>
      </c>
      <c r="W80" s="95"/>
      <c r="X80" s="31">
        <f t="shared" si="12"/>
        <v>1813</v>
      </c>
      <c r="Y80" s="31">
        <f t="shared" si="13"/>
        <v>1810</v>
      </c>
      <c r="Z80" s="27"/>
      <c r="AA80" s="78">
        <f t="shared" si="14"/>
        <v>19.899023158819009</v>
      </c>
    </row>
    <row r="81" spans="1:27" s="51" customFormat="1" x14ac:dyDescent="0.25">
      <c r="A81" s="88" t="s">
        <v>193</v>
      </c>
      <c r="B81" s="138">
        <v>20188</v>
      </c>
      <c r="C81" s="138">
        <v>17864</v>
      </c>
      <c r="D81" s="138">
        <v>18398</v>
      </c>
      <c r="E81" s="9"/>
      <c r="F81" s="31">
        <f t="shared" ref="F81" si="19">B81-AVERAGE(C81:D81)</f>
        <v>2057</v>
      </c>
      <c r="G81" s="31">
        <f t="shared" ref="G81" si="20">ROUND(F81,-1)</f>
        <v>2060</v>
      </c>
      <c r="H81" s="27"/>
      <c r="I81" s="78">
        <f t="shared" ref="I81" si="21">100*F81/((C81+D81)/2)</f>
        <v>11.345209861563069</v>
      </c>
      <c r="K81" s="138">
        <v>10301</v>
      </c>
      <c r="L81" s="138">
        <v>8871</v>
      </c>
      <c r="M81" s="138">
        <v>9360</v>
      </c>
      <c r="N81" s="95"/>
      <c r="O81" s="31">
        <f t="shared" si="5"/>
        <v>1185.5</v>
      </c>
      <c r="P81" s="31">
        <f t="shared" si="6"/>
        <v>1190</v>
      </c>
      <c r="Q81" s="27"/>
      <c r="R81" s="78">
        <f t="shared" si="7"/>
        <v>13.005320607756021</v>
      </c>
      <c r="S81" s="78"/>
      <c r="T81" s="138">
        <v>9887</v>
      </c>
      <c r="U81" s="138">
        <v>8993</v>
      </c>
      <c r="V81" s="138">
        <v>9038</v>
      </c>
      <c r="W81" s="95"/>
      <c r="X81" s="31">
        <f t="shared" si="12"/>
        <v>871.5</v>
      </c>
      <c r="Y81" s="31">
        <f t="shared" si="13"/>
        <v>870</v>
      </c>
      <c r="Z81" s="27"/>
      <c r="AA81" s="78">
        <f t="shared" si="14"/>
        <v>9.6666851533470126</v>
      </c>
    </row>
    <row r="82" spans="1:27" s="51" customFormat="1" ht="12.75" customHeight="1" x14ac:dyDescent="0.25">
      <c r="A82" s="88" t="s">
        <v>208</v>
      </c>
      <c r="B82" s="138">
        <v>21392</v>
      </c>
      <c r="C82" s="138">
        <v>18973</v>
      </c>
      <c r="D82" s="138">
        <v>22712</v>
      </c>
      <c r="E82" s="95"/>
      <c r="F82" s="31">
        <f t="shared" ref="F82:F83" si="22">B82-AVERAGE(C82:D82)</f>
        <v>549.5</v>
      </c>
      <c r="G82" s="31">
        <f t="shared" ref="G82:G83" si="23">ROUND(F82,-1)</f>
        <v>550</v>
      </c>
      <c r="H82" s="27"/>
      <c r="I82" s="78">
        <f t="shared" ref="I82:I83" si="24">100*F82/((C82+D82)/2)</f>
        <v>2.6364399664147773</v>
      </c>
      <c r="K82" s="138">
        <v>10850</v>
      </c>
      <c r="L82" s="138">
        <v>9663</v>
      </c>
      <c r="M82" s="138">
        <v>11365</v>
      </c>
      <c r="N82" s="95"/>
      <c r="O82" s="31">
        <f t="shared" si="5"/>
        <v>336</v>
      </c>
      <c r="P82" s="31">
        <f t="shared" si="6"/>
        <v>340</v>
      </c>
      <c r="Q82" s="27"/>
      <c r="R82" s="78">
        <f t="shared" si="7"/>
        <v>3.1957390146471369</v>
      </c>
      <c r="S82" s="78"/>
      <c r="T82" s="138">
        <v>10542</v>
      </c>
      <c r="U82" s="138">
        <v>9310</v>
      </c>
      <c r="V82" s="138">
        <v>11347</v>
      </c>
      <c r="W82" s="95"/>
      <c r="X82" s="31">
        <f t="shared" si="12"/>
        <v>213.5</v>
      </c>
      <c r="Y82" s="31">
        <f t="shared" si="13"/>
        <v>210</v>
      </c>
      <c r="Z82" s="27"/>
      <c r="AA82" s="78">
        <f t="shared" si="14"/>
        <v>2.0670958996950186</v>
      </c>
    </row>
    <row r="83" spans="1:27" s="51" customFormat="1" ht="12.75" customHeight="1" x14ac:dyDescent="0.25">
      <c r="A83" s="88" t="s">
        <v>205</v>
      </c>
      <c r="B83" s="138">
        <v>23370</v>
      </c>
      <c r="C83" s="138">
        <v>19421</v>
      </c>
      <c r="D83" s="138">
        <v>18661</v>
      </c>
      <c r="E83" s="95"/>
      <c r="F83" s="31">
        <f t="shared" si="22"/>
        <v>4329</v>
      </c>
      <c r="G83" s="31">
        <f t="shared" si="23"/>
        <v>4330</v>
      </c>
      <c r="H83" s="27"/>
      <c r="I83" s="78">
        <f t="shared" si="24"/>
        <v>22.735150464786514</v>
      </c>
      <c r="K83" s="138">
        <v>11663</v>
      </c>
      <c r="L83" s="138">
        <v>9577</v>
      </c>
      <c r="M83" s="138">
        <v>9344</v>
      </c>
      <c r="N83" s="95"/>
      <c r="O83" s="31">
        <f t="shared" ref="O83" si="25">K83-AVERAGE(L83:M83)</f>
        <v>2202.5</v>
      </c>
      <c r="P83" s="31">
        <f t="shared" ref="P83" si="26">ROUND(O83,-1)</f>
        <v>2200</v>
      </c>
      <c r="Q83" s="27"/>
      <c r="R83" s="78">
        <f t="shared" ref="R83" si="27">100*O83/((L83+M83)/2)</f>
        <v>23.281010517414511</v>
      </c>
      <c r="S83" s="78"/>
      <c r="T83" s="138">
        <v>11707</v>
      </c>
      <c r="U83" s="138">
        <v>9844</v>
      </c>
      <c r="V83" s="138">
        <v>9317</v>
      </c>
      <c r="W83" s="95"/>
      <c r="X83" s="31">
        <f t="shared" ref="X83" si="28">T83-AVERAGE(U83:V83)</f>
        <v>2126.5</v>
      </c>
      <c r="Y83" s="31">
        <f t="shared" ref="Y83" si="29">ROUND(X83,-1)</f>
        <v>2130</v>
      </c>
      <c r="Z83" s="27"/>
      <c r="AA83" s="78">
        <f t="shared" ref="AA83" si="30">100*X83/((U83+V83)/2)</f>
        <v>22.196127550754134</v>
      </c>
    </row>
    <row r="84" spans="1:27" s="51" customFormat="1" ht="12.75" customHeight="1" x14ac:dyDescent="0.25">
      <c r="A84" s="88" t="s">
        <v>249</v>
      </c>
      <c r="B84" s="138">
        <v>22055</v>
      </c>
      <c r="C84" s="138">
        <v>21679</v>
      </c>
      <c r="D84" s="138">
        <v>19801</v>
      </c>
      <c r="E84" s="95"/>
      <c r="F84" s="31">
        <f t="shared" ref="F84" si="31">B84-AVERAGE(C84:D84)</f>
        <v>1315</v>
      </c>
      <c r="G84" s="31">
        <f t="shared" ref="G84" si="32">ROUND(F84,-1)</f>
        <v>1320</v>
      </c>
      <c r="H84" s="27"/>
      <c r="I84" s="78">
        <f t="shared" ref="I84" si="33">100*F84/((C84+D84)/2)</f>
        <v>6.3404050144648023</v>
      </c>
      <c r="K84" s="138">
        <v>11060</v>
      </c>
      <c r="L84" s="138">
        <v>10852</v>
      </c>
      <c r="M84" s="138">
        <v>9973</v>
      </c>
      <c r="N84" s="95"/>
      <c r="O84" s="31">
        <f t="shared" si="5"/>
        <v>647.5</v>
      </c>
      <c r="P84" s="31">
        <f t="shared" si="6"/>
        <v>650</v>
      </c>
      <c r="Q84" s="27"/>
      <c r="R84" s="78">
        <f t="shared" si="7"/>
        <v>6.2184873949579833</v>
      </c>
      <c r="S84" s="78"/>
      <c r="T84" s="138">
        <v>10995</v>
      </c>
      <c r="U84" s="138">
        <v>10827</v>
      </c>
      <c r="V84" s="138">
        <v>9828</v>
      </c>
      <c r="W84" s="95"/>
      <c r="X84" s="31">
        <f t="shared" si="12"/>
        <v>667.5</v>
      </c>
      <c r="Y84" s="31">
        <f t="shared" si="13"/>
        <v>670</v>
      </c>
      <c r="Z84" s="27"/>
      <c r="AA84" s="78">
        <f t="shared" si="14"/>
        <v>6.4633260711692087</v>
      </c>
    </row>
    <row r="85" spans="1:27" x14ac:dyDescent="0.25">
      <c r="A85" s="7"/>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1.25" customHeight="1" x14ac:dyDescent="0.25"/>
    <row r="87" spans="1:27" s="35" customFormat="1" ht="11.25" customHeight="1" x14ac:dyDescent="0.2">
      <c r="A87" s="6" t="s">
        <v>87</v>
      </c>
      <c r="H87" s="58"/>
      <c r="I87" s="58"/>
      <c r="S87" s="155"/>
    </row>
    <row r="88" spans="1:27" s="35" customFormat="1" ht="11.25" customHeight="1" x14ac:dyDescent="0.2">
      <c r="A88" s="290" t="s">
        <v>247</v>
      </c>
      <c r="B88" s="290"/>
      <c r="C88" s="290"/>
      <c r="D88" s="290"/>
      <c r="E88" s="290"/>
      <c r="F88" s="290"/>
      <c r="G88" s="290"/>
      <c r="H88" s="290"/>
      <c r="I88" s="290"/>
      <c r="J88" s="290"/>
      <c r="K88" s="290"/>
      <c r="L88" s="290"/>
      <c r="M88" s="290"/>
      <c r="N88" s="290"/>
      <c r="O88" s="290"/>
      <c r="P88" s="290"/>
      <c r="Q88" s="290"/>
      <c r="R88" s="290"/>
      <c r="S88" s="290"/>
      <c r="T88" s="290"/>
      <c r="U88" s="290"/>
      <c r="V88" s="290"/>
      <c r="W88" s="252"/>
      <c r="X88" s="252"/>
      <c r="Y88" s="252"/>
      <c r="Z88" s="252"/>
      <c r="AA88" s="252"/>
    </row>
    <row r="89" spans="1:27" s="58" customFormat="1" ht="11.25" customHeight="1" x14ac:dyDescent="0.2">
      <c r="A89" s="290" t="s">
        <v>248</v>
      </c>
      <c r="B89" s="290"/>
      <c r="C89" s="290"/>
      <c r="D89" s="290"/>
      <c r="E89" s="290"/>
      <c r="F89" s="290"/>
      <c r="G89" s="290"/>
      <c r="H89" s="290"/>
      <c r="I89" s="290"/>
      <c r="J89" s="290"/>
      <c r="K89" s="290"/>
      <c r="L89" s="290"/>
      <c r="M89" s="290"/>
      <c r="N89" s="290"/>
      <c r="O89" s="290"/>
      <c r="P89" s="290"/>
      <c r="Q89" s="290"/>
      <c r="R89" s="290"/>
      <c r="S89" s="252"/>
      <c r="T89" s="252"/>
      <c r="U89" s="252"/>
      <c r="V89" s="252"/>
      <c r="W89" s="252"/>
      <c r="X89" s="252"/>
      <c r="Y89" s="252"/>
      <c r="Z89" s="252"/>
      <c r="AA89" s="252"/>
    </row>
    <row r="90" spans="1:27" s="58" customFormat="1" ht="11.25" customHeight="1" x14ac:dyDescent="0.2">
      <c r="A90" s="26"/>
      <c r="B90" s="26"/>
      <c r="C90" s="26"/>
      <c r="D90" s="26"/>
      <c r="E90" s="26"/>
      <c r="F90" s="26"/>
      <c r="G90" s="26"/>
      <c r="H90" s="26"/>
      <c r="I90" s="26"/>
      <c r="S90" s="155"/>
    </row>
    <row r="91" spans="1:27" s="35" customFormat="1" ht="11.25" customHeight="1" x14ac:dyDescent="0.2">
      <c r="A91" s="277" t="s">
        <v>240</v>
      </c>
      <c r="B91" s="277"/>
      <c r="H91" s="58"/>
      <c r="I91" s="58"/>
      <c r="S91" s="155"/>
    </row>
  </sheetData>
  <mergeCells count="32">
    <mergeCell ref="AA7:AA11"/>
    <mergeCell ref="T7:T11"/>
    <mergeCell ref="U7:U11"/>
    <mergeCell ref="V7:V11"/>
    <mergeCell ref="X7:X11"/>
    <mergeCell ref="Y7:Y11"/>
    <mergeCell ref="A91:B91"/>
    <mergeCell ref="B4:D6"/>
    <mergeCell ref="F4:I6"/>
    <mergeCell ref="B7:B11"/>
    <mergeCell ref="C7:C11"/>
    <mergeCell ref="D7:D11"/>
    <mergeCell ref="F7:F11"/>
    <mergeCell ref="G7:G11"/>
    <mergeCell ref="I7:I11"/>
    <mergeCell ref="B12:I12"/>
    <mergeCell ref="A1:X1"/>
    <mergeCell ref="Z1:AA1"/>
    <mergeCell ref="A88:V88"/>
    <mergeCell ref="A89:R89"/>
    <mergeCell ref="P7:P11"/>
    <mergeCell ref="R7:R11"/>
    <mergeCell ref="K12:R12"/>
    <mergeCell ref="T12:AA12"/>
    <mergeCell ref="K4:M6"/>
    <mergeCell ref="O4:R6"/>
    <mergeCell ref="K7:K11"/>
    <mergeCell ref="L7:L11"/>
    <mergeCell ref="M7:M11"/>
    <mergeCell ref="O7:O11"/>
    <mergeCell ref="T4:V6"/>
    <mergeCell ref="X4:AA6"/>
  </mergeCells>
  <hyperlinks>
    <hyperlink ref="Z1" location="Contents!A1" display="back to contents"/>
  </hyperlinks>
  <pageMargins left="0.74803149606299213" right="0.74803149606299213" top="0.98425196850393704" bottom="0.98425196850393704" header="0.51181102362204722" footer="0.51181102362204722"/>
  <pageSetup paperSize="9" scale="9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A40927326</value>
    </field>
    <field name="Objective-Title">
      <value order="0">Winter Mortality 2021-22 - tables and charts</value>
    </field>
    <field name="Objective-Description">
      <value order="0"/>
    </field>
    <field name="Objective-CreationStamp">
      <value order="0">2022-10-11T13:56:33Z</value>
    </field>
    <field name="Objective-IsApproved">
      <value order="0">false</value>
    </field>
    <field name="Objective-IsPublished">
      <value order="0">false</value>
    </field>
    <field name="Objective-DatePublished">
      <value order="0"/>
    </field>
    <field name="Objective-ModificationStamp">
      <value order="0">2022-10-20T15:56:40Z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Winter Mortality: Part 2: 2022-2027</value>
    </field>
    <field name="Objective-Parent">
      <value order="0">National Records of Scotland (NRS): Vital Events: Publications: Winter Mortality: Part 2: 2022-2027</value>
    </field>
    <field name="Objective-State">
      <value order="0">Being Drafted</value>
    </field>
    <field name="Objective-VersionId">
      <value order="0">vA60808558</value>
    </field>
    <field name="Objective-Version">
      <value order="0">0.9</value>
    </field>
    <field name="Objective-VersionNumber">
      <value order="0">9</value>
    </field>
    <field name="Objective-VersionComment">
      <value order="0"/>
    </field>
    <field name="Objective-FileNumber">
      <value order="0">PROJ/55386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7</vt:i4>
      </vt:variant>
      <vt:variant>
        <vt:lpstr>Named Ranges</vt:lpstr>
      </vt:variant>
      <vt:variant>
        <vt:i4>10</vt:i4>
      </vt:variant>
    </vt:vector>
  </HeadingPairs>
  <TitlesOfParts>
    <vt:vector size="32" baseType="lpstr">
      <vt:lpstr>Contents</vt:lpstr>
      <vt:lpstr>Data for Fig 1</vt:lpstr>
      <vt:lpstr>Data for Fig 2</vt:lpstr>
      <vt:lpstr>Data for Fig 3</vt:lpstr>
      <vt:lpstr>Data for Fig 4</vt:lpstr>
      <vt:lpstr>Data for Fig 5</vt:lpstr>
      <vt:lpstr>Data for Fig 6</vt:lpstr>
      <vt:lpstr>Data for Fig 7</vt:lpstr>
      <vt:lpstr>Tab 1</vt:lpstr>
      <vt:lpstr>Tab 2</vt:lpstr>
      <vt:lpstr>Tab 3</vt:lpstr>
      <vt:lpstr>Tab 4</vt:lpstr>
      <vt:lpstr>Tab 5</vt:lpstr>
      <vt:lpstr>Tab 6</vt:lpstr>
      <vt:lpstr>Tab 7</vt:lpstr>
      <vt:lpstr>Fig 1</vt:lpstr>
      <vt:lpstr>Fig 2</vt:lpstr>
      <vt:lpstr>Fig 3</vt:lpstr>
      <vt:lpstr>Fig 4</vt:lpstr>
      <vt:lpstr>Fig 5</vt:lpstr>
      <vt:lpstr>Fig 6</vt:lpstr>
      <vt:lpstr>Fig 7</vt:lpstr>
      <vt:lpstr>Contents!Print_Area</vt:lpstr>
      <vt:lpstr>'Data for Fig 2'!Print_Area</vt:lpstr>
      <vt:lpstr>'Tab 1'!Print_Area</vt:lpstr>
      <vt:lpstr>'Tab 2'!Print_Area</vt:lpstr>
      <vt:lpstr>'Tab 3'!Print_Area</vt:lpstr>
      <vt:lpstr>'Tab 4'!Print_Area</vt:lpstr>
      <vt:lpstr>'Tab 5'!Print_Area</vt:lpstr>
      <vt:lpstr>'Tab 6'!Print_Area</vt:lpstr>
      <vt:lpstr>'Tab 7'!Print_Area</vt:lpstr>
      <vt:lpstr>'Data for Fig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2021-09-29T09:23:41Z</cp:lastPrinted>
  <dcterms:created xsi:type="dcterms:W3CDTF">2007-09-14T14:15:40Z</dcterms:created>
  <dcterms:modified xsi:type="dcterms:W3CDTF">2022-10-26T15:52:02Z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A40927326</vt:lpwstr>
  </property>
  <property fmtid="{D5CDD505-2E9C-101B-9397-08002B2CF9AE}" pid="4" name="Objective-Title">
    <vt:lpwstr>Winter Mortality 2021-22 - tables and charts</vt:lpwstr>
  </property>
  <property fmtid="{D5CDD505-2E9C-101B-9397-08002B2CF9AE}" pid="5" name="Objective-Description">
    <vt:lpwstr/>
  </property>
  <property fmtid="{D5CDD505-2E9C-101B-9397-08002B2CF9AE}" pid="6" name="Objective-CreationStamp">
    <vt:filetime>2022-10-11T13:57:14Z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2022-10-20T15:56:40Z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Winter Mortality: Part 2: 2022-2027:</vt:lpwstr>
  </property>
  <property fmtid="{D5CDD505-2E9C-101B-9397-08002B2CF9AE}" pid="13" name="Objective-Parent">
    <vt:lpwstr>National Records of Scotland (NRS): Vital Events: Publications: Winter Mortality: Part 2: 2022-2027</vt:lpwstr>
  </property>
  <property fmtid="{D5CDD505-2E9C-101B-9397-08002B2CF9AE}" pid="14" name="Objective-State">
    <vt:lpwstr>Being Drafted</vt:lpwstr>
  </property>
  <property fmtid="{D5CDD505-2E9C-101B-9397-08002B2CF9AE}" pid="15" name="Objective-VersionId">
    <vt:lpwstr>vA60808558</vt:lpwstr>
  </property>
  <property fmtid="{D5CDD505-2E9C-101B-9397-08002B2CF9AE}" pid="16" name="Objective-Version">
    <vt:lpwstr>0.9</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